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Я\Downloads\"/>
    </mc:Choice>
  </mc:AlternateContent>
  <bookViews>
    <workbookView xWindow="0" yWindow="0" windowWidth="28740" windowHeight="10860" tabRatio="936" firstSheet="4" activeTab="56"/>
  </bookViews>
  <sheets>
    <sheet name="УЧАСТНИКИ" sheetId="1" state="hidden" r:id="rId1"/>
    <sheet name="Заголовки" sheetId="152" state="hidden" r:id="rId2"/>
    <sheet name="И ДЛИНА Ж (2)" sheetId="247" state="hidden" r:id="rId3"/>
    <sheet name="И ДЛИНА (2)" sheetId="246" state="hidden" r:id="rId4"/>
    <sheet name="ТИТУЛ ВС" sheetId="262" r:id="rId5"/>
    <sheet name="ГСК ВС" sheetId="251" r:id="rId6"/>
    <sheet name="РОЖИ" sheetId="256" r:id="rId7"/>
    <sheet name="100м " sheetId="163" state="hidden" r:id="rId8"/>
    <sheet name="100м пф" sheetId="192" state="hidden" r:id="rId9"/>
    <sheet name="100м ф" sheetId="193" state="hidden" r:id="rId10"/>
    <sheet name="сп.уч" sheetId="240" state="hidden" r:id="rId11"/>
    <sheet name="200м" sheetId="118" state="hidden" r:id="rId12"/>
    <sheet name="200м пф" sheetId="194" state="hidden" r:id="rId13"/>
    <sheet name="200м ф" sheetId="123" state="hidden" r:id="rId14"/>
    <sheet name="400м " sheetId="9" state="hidden" r:id="rId15"/>
    <sheet name="400 м ПФ" sheetId="234" state="hidden" r:id="rId16"/>
    <sheet name="400 м Ф" sheetId="195" state="hidden" r:id="rId17"/>
    <sheet name="800м" sheetId="107" state="hidden" r:id="rId18"/>
    <sheet name="800 ф" sheetId="196" state="hidden" r:id="rId19"/>
    <sheet name="1500 м" sheetId="122" state="hidden" r:id="rId20"/>
    <sheet name="1500 ф" sheetId="197" state="hidden" r:id="rId21"/>
    <sheet name="5000м" sheetId="162" state="hidden" r:id="rId22"/>
    <sheet name="10000 м" sheetId="226" state="hidden" r:id="rId23"/>
    <sheet name="110м сб" sheetId="109" state="hidden" r:id="rId24"/>
    <sheet name="110м сб ПФ" sheetId="110" state="hidden" r:id="rId25"/>
    <sheet name="110 сб Ф" sheetId="198" state="hidden" r:id="rId26"/>
    <sheet name="400м сб" sheetId="10" state="hidden" r:id="rId27"/>
    <sheet name="400 сб пф" sheetId="199" state="hidden" r:id="rId28"/>
    <sheet name="400 сб ф" sheetId="200" state="hidden" r:id="rId29"/>
    <sheet name="3000м сп" sheetId="16" state="hidden" r:id="rId30"/>
    <sheet name="4х100" sheetId="79" state="hidden" r:id="rId31"/>
    <sheet name="4х400" sheetId="80" state="hidden" r:id="rId32"/>
    <sheet name="10000сх" sheetId="108" state="hidden" r:id="rId33"/>
    <sheet name="Высота А" sheetId="202" state="hidden" r:id="rId34"/>
    <sheet name="Высота Б" sheetId="203" state="hidden" r:id="rId35"/>
    <sheet name="ВЫСОТА " sheetId="130" state="hidden" r:id="rId36"/>
    <sheet name="ШЕСТ КВ" sheetId="224" state="hidden" r:id="rId37"/>
    <sheet name="ШЕСТ Ф" sheetId="102" state="hidden" r:id="rId38"/>
    <sheet name="Длина А" sheetId="204" state="hidden" r:id="rId39"/>
    <sheet name="Длина Б" sheetId="205" state="hidden" r:id="rId40"/>
    <sheet name="ДЛ-НА Ф" sheetId="124" state="hidden" r:id="rId41"/>
    <sheet name="Тройной А" sheetId="206" state="hidden" r:id="rId42"/>
    <sheet name="ТРОЙ ф" sheetId="112" state="hidden" r:id="rId43"/>
    <sheet name="ЯДРО КВАЛ" sheetId="223" state="hidden" r:id="rId44"/>
    <sheet name="ЯДРО Ф" sheetId="127" state="hidden" r:id="rId45"/>
    <sheet name="Диск КВ" sheetId="211" state="hidden" r:id="rId46"/>
    <sheet name="ДИСК ф" sheetId="100" state="hidden" r:id="rId47"/>
    <sheet name="МОЛОТ КВАЛ" sheetId="221" state="hidden" r:id="rId48"/>
    <sheet name="МОЛОТ Ф" sheetId="113" state="hidden" r:id="rId49"/>
    <sheet name="Копьё кв" sheetId="208" state="hidden" r:id="rId50"/>
    <sheet name="КОПЬЕ Ф" sheetId="126" state="hidden" r:id="rId51"/>
    <sheet name="Регионы ВС" sheetId="250" r:id="rId52"/>
    <sheet name="И ДЛИНА ВС" sheetId="248" r:id="rId53"/>
    <sheet name="И ДЛИНА ПРОФ" sheetId="273" r:id="rId54"/>
    <sheet name="И ДЛИНА Ж ВС" sheetId="249" r:id="rId55"/>
    <sheet name="И ДЛИНА Ж ПРОФ" sheetId="274" r:id="rId56"/>
    <sheet name="список ВС" sheetId="264" r:id="rId57"/>
    <sheet name="Командное" sheetId="232" state="hidden" r:id="rId58"/>
    <sheet name="Лист4" sheetId="244" state="hidden" r:id="rId59"/>
    <sheet name="И100" sheetId="40" state="hidden" r:id="rId60"/>
    <sheet name="И200" sheetId="88" state="hidden" r:id="rId61"/>
    <sheet name="И 400" sheetId="76" state="hidden" r:id="rId62"/>
    <sheet name="И800" sheetId="89" state="hidden" r:id="rId63"/>
    <sheet name="И1500" sheetId="72" state="hidden" r:id="rId64"/>
    <sheet name="И5000" sheetId="82" state="hidden" r:id="rId65"/>
    <sheet name="И10000" sheetId="225" state="hidden" r:id="rId66"/>
    <sheet name="И110 сб" sheetId="66" state="hidden" r:id="rId67"/>
    <sheet name="И400сб" sheetId="74" state="hidden" r:id="rId68"/>
    <sheet name="И3000сп" sheetId="81" state="hidden" r:id="rId69"/>
    <sheet name="И4х100" sheetId="91" state="hidden" r:id="rId70"/>
    <sheet name="И4х400" sheetId="93" state="hidden" r:id="rId71"/>
    <sheet name="сх" sheetId="186" state="hidden" r:id="rId72"/>
    <sheet name="высота кв." sheetId="236" state="hidden" r:id="rId73"/>
    <sheet name="И ВЫСОТА" sheetId="94" state="hidden" r:id="rId74"/>
    <sheet name="шест кв." sheetId="237" state="hidden" r:id="rId75"/>
    <sheet name="длина кв" sheetId="235" state="hidden" r:id="rId76"/>
    <sheet name="тройной кв" sheetId="238" state="hidden" r:id="rId77"/>
    <sheet name="И ТРОЙНОЙ" sheetId="90" state="hidden" r:id="rId78"/>
    <sheet name="И ЯДРО" sheetId="69" state="hidden" r:id="rId79"/>
    <sheet name="И ДИСК" sheetId="92" state="hidden" r:id="rId80"/>
    <sheet name="И МОЛОТ" sheetId="78" state="hidden" r:id="rId81"/>
    <sheet name="И КОПЬЕ" sheetId="77" state="hidden" r:id="rId82"/>
    <sheet name="Лист1" sheetId="241" state="hidden" r:id="rId83"/>
    <sheet name="10-б" sheetId="229" state="hidden" r:id="rId84"/>
  </sheets>
  <definedNames>
    <definedName name="_FilterDatabase" localSheetId="0" hidden="1">УЧАСТНИКИ!$A$1:$K$1</definedName>
    <definedName name="_xlnm._FilterDatabase" localSheetId="56" hidden="1">'список ВС'!$A$10:$F$39</definedName>
    <definedName name="Print_Area" localSheetId="12">'200м пф'!$A$1:$N$34</definedName>
    <definedName name="Print_Area" localSheetId="16">'400 м Ф'!$A$1:$N$28</definedName>
    <definedName name="Print_Area" localSheetId="28">'400 сб ф'!$A$1:$N$28</definedName>
    <definedName name="Print_Area" localSheetId="35">'ВЫСОТА '!$A$1:$AR$29</definedName>
    <definedName name="Print_Area" localSheetId="46">'ДИСК ф'!$A$1:$S$30</definedName>
    <definedName name="Print_Area" localSheetId="38">'Длина А'!$A$1:$R$30</definedName>
    <definedName name="Print_Area" localSheetId="39">'Длина Б'!$A$1:$R$32</definedName>
    <definedName name="Print_Area" localSheetId="75">'длина кв'!$A$1:$O$45</definedName>
    <definedName name="Print_Area" localSheetId="40">'ДЛ-НА Ф'!$A$1:$S$38</definedName>
    <definedName name="Print_Area" localSheetId="61">'И 400'!$A:$T</definedName>
    <definedName name="Print_Area" localSheetId="59">И100!$A$1:$AA$50</definedName>
    <definedName name="Print_Area" localSheetId="66">'И110 сб'!$A$1:$N$37</definedName>
    <definedName name="Print_Area" localSheetId="50">'КОПЬЕ Ф'!$A$1:$S$31</definedName>
    <definedName name="Print_Area" localSheetId="48">'МОЛОТ Ф'!$A$1:$S$31</definedName>
    <definedName name="Print_Area" localSheetId="42">'ТРОЙ ф'!$A$1:$S$32</definedName>
    <definedName name="Print_Area" localSheetId="37">'ШЕСТ Ф'!$A$1:$AU$28</definedName>
    <definedName name="Print_Area" localSheetId="44">'ЯДРО Ф'!$A$1:$S$30</definedName>
    <definedName name="Z_B28A55F2_F506_44F5_8B45_C06C81F4E83D_.wvu.Rows" localSheetId="61" hidden="1">'И 400'!#REF!</definedName>
    <definedName name="Z_B28A55F2_F506_44F5_8B45_C06C81F4E83D_.wvu.Rows" localSheetId="73" hidden="1">'И ВЫСОТА'!#REF!</definedName>
    <definedName name="Z_B28A55F2_F506_44F5_8B45_C06C81F4E83D_.wvu.Rows" localSheetId="79" hidden="1">'И ДИСК'!#REF!</definedName>
    <definedName name="Z_B28A55F2_F506_44F5_8B45_C06C81F4E83D_.wvu.Rows" localSheetId="3" hidden="1">'И ДЛИНА (2)'!#REF!</definedName>
    <definedName name="Z_B28A55F2_F506_44F5_8B45_C06C81F4E83D_.wvu.Rows" localSheetId="52" hidden="1">'И ДЛИНА ВС'!#REF!</definedName>
    <definedName name="Z_B28A55F2_F506_44F5_8B45_C06C81F4E83D_.wvu.Rows" localSheetId="2" hidden="1">'И ДЛИНА Ж (2)'!#REF!</definedName>
    <definedName name="Z_B28A55F2_F506_44F5_8B45_C06C81F4E83D_.wvu.Rows" localSheetId="54" hidden="1">'И ДЛИНА Ж ВС'!#REF!</definedName>
    <definedName name="Z_B28A55F2_F506_44F5_8B45_C06C81F4E83D_.wvu.Rows" localSheetId="55" hidden="1">'И ДЛИНА Ж ПРОФ'!#REF!</definedName>
    <definedName name="Z_B28A55F2_F506_44F5_8B45_C06C81F4E83D_.wvu.Rows" localSheetId="53" hidden="1">'И ДЛИНА ПРОФ'!#REF!</definedName>
    <definedName name="Z_B28A55F2_F506_44F5_8B45_C06C81F4E83D_.wvu.Rows" localSheetId="81" hidden="1">'И КОПЬЕ'!#REF!</definedName>
    <definedName name="Z_B28A55F2_F506_44F5_8B45_C06C81F4E83D_.wvu.Rows" localSheetId="80" hidden="1">'И МОЛОТ'!#REF!</definedName>
    <definedName name="Z_B28A55F2_F506_44F5_8B45_C06C81F4E83D_.wvu.Rows" localSheetId="77" hidden="1">'И ТРОЙНОЙ'!#REF!</definedName>
    <definedName name="Z_B28A55F2_F506_44F5_8B45_C06C81F4E83D_.wvu.Rows" localSheetId="78" hidden="1">'И ЯДРО'!#REF!</definedName>
    <definedName name="Z_B28A55F2_F506_44F5_8B45_C06C81F4E83D_.wvu.Rows" localSheetId="59" hidden="1">И100!#REF!</definedName>
    <definedName name="Z_B28A55F2_F506_44F5_8B45_C06C81F4E83D_.wvu.Rows" localSheetId="66" hidden="1">'И110 сб'!$5:$5</definedName>
    <definedName name="Z_B28A55F2_F506_44F5_8B45_C06C81F4E83D_.wvu.Rows" localSheetId="63" hidden="1">И1500!#REF!</definedName>
    <definedName name="Z_B28A55F2_F506_44F5_8B45_C06C81F4E83D_.wvu.Rows" localSheetId="60" hidden="1">И200!#REF!</definedName>
    <definedName name="Z_B28A55F2_F506_44F5_8B45_C06C81F4E83D_.wvu.Rows" localSheetId="68" hidden="1">И3000сп!#REF!</definedName>
    <definedName name="Z_B28A55F2_F506_44F5_8B45_C06C81F4E83D_.wvu.Rows" localSheetId="67" hidden="1">И400сб!#REF!</definedName>
    <definedName name="Z_B28A55F2_F506_44F5_8B45_C06C81F4E83D_.wvu.Rows" localSheetId="69" hidden="1">И4х100!#REF!</definedName>
    <definedName name="Z_B28A55F2_F506_44F5_8B45_C06C81F4E83D_.wvu.Rows" localSheetId="70" hidden="1">И4х400!#REF!</definedName>
    <definedName name="Z_B28A55F2_F506_44F5_8B45_C06C81F4E83D_.wvu.Rows" localSheetId="64" hidden="1">И5000!#REF!</definedName>
    <definedName name="Z_B28A55F2_F506_44F5_8B45_C06C81F4E83D_.wvu.Rows" localSheetId="62" hidden="1">И800!#REF!</definedName>
    <definedName name="_xlnm.Print_Area" localSheetId="5">'ГСК ВС'!$A$1:$G$43</definedName>
    <definedName name="_xlnm.Print_Area" localSheetId="3">'И ДЛИНА (2)'!$A$1:$T$29</definedName>
    <definedName name="_xlnm.Print_Area" localSheetId="52">'И ДЛИНА ВС'!$A$1:$T$25</definedName>
    <definedName name="_xlnm.Print_Area" localSheetId="2">'И ДЛИНА Ж (2)'!$A$1:$T$29</definedName>
    <definedName name="_xlnm.Print_Area" localSheetId="54">'И ДЛИНА Ж ВС'!$A$1:$T$31</definedName>
    <definedName name="_xlnm.Print_Area" localSheetId="55">'И ДЛИНА Ж ПРОФ'!$A$1:$X$29</definedName>
    <definedName name="_xlnm.Print_Area" localSheetId="53">'И ДЛИНА ПРОФ'!$A$1:$X$28</definedName>
    <definedName name="_xlnm.Print_Area" localSheetId="51">'Регионы ВС'!$A$1:$E$38</definedName>
    <definedName name="_xlnm.Print_Area" localSheetId="6">РОЖИ!$A$1:$J$63</definedName>
    <definedName name="_xlnm.Print_Area" localSheetId="4">'ТИТУЛ ВС'!$A$1:$K$61</definedName>
  </definedNames>
  <calcPr calcId="162913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7" i="274" l="1"/>
  <c r="AB17" i="274"/>
  <c r="V13" i="249"/>
  <c r="X13" i="249"/>
  <c r="V14" i="249"/>
  <c r="X14" i="249"/>
  <c r="V15" i="249"/>
  <c r="X15" i="249"/>
  <c r="Z13" i="273"/>
  <c r="AB13" i="274" l="1"/>
  <c r="AA13" i="274"/>
  <c r="Z13" i="274"/>
  <c r="Y13" i="274"/>
  <c r="AB16" i="274"/>
  <c r="Z16" i="274"/>
  <c r="AB14" i="274"/>
  <c r="AA14" i="274"/>
  <c r="Z14" i="274"/>
  <c r="Y14" i="274"/>
  <c r="AB15" i="274"/>
  <c r="Z15" i="274"/>
  <c r="AB19" i="274"/>
  <c r="AA19" i="274"/>
  <c r="Z19" i="274"/>
  <c r="Y19" i="274"/>
  <c r="AB18" i="274"/>
  <c r="Z18" i="274"/>
  <c r="AB20" i="274"/>
  <c r="AA20" i="274"/>
  <c r="Z20" i="274"/>
  <c r="Y20" i="274"/>
  <c r="AB14" i="273"/>
  <c r="AA14" i="273"/>
  <c r="Z14" i="273"/>
  <c r="Y14" i="273"/>
  <c r="AB17" i="273"/>
  <c r="AA17" i="273"/>
  <c r="Z17" i="273"/>
  <c r="Y17" i="273"/>
  <c r="AB18" i="273"/>
  <c r="AA18" i="273"/>
  <c r="Z18" i="273"/>
  <c r="Y18" i="273"/>
  <c r="AB16" i="273"/>
  <c r="AA16" i="273"/>
  <c r="Z16" i="273"/>
  <c r="Y16" i="273"/>
  <c r="AB19" i="273"/>
  <c r="Z19" i="273"/>
  <c r="V17" i="249"/>
  <c r="X17" i="249"/>
  <c r="V22" i="249"/>
  <c r="X22" i="249"/>
  <c r="X15" i="248" l="1"/>
  <c r="W15" i="248"/>
  <c r="V15" i="248"/>
  <c r="U15" i="248"/>
  <c r="X16" i="248"/>
  <c r="V16" i="248"/>
  <c r="X14" i="248"/>
  <c r="W14" i="248"/>
  <c r="V14" i="248"/>
  <c r="U14" i="248"/>
  <c r="X20" i="249"/>
  <c r="W20" i="249"/>
  <c r="V20" i="249"/>
  <c r="U20" i="249"/>
  <c r="X18" i="249"/>
  <c r="W18" i="249"/>
  <c r="V18" i="249"/>
  <c r="U18" i="249"/>
  <c r="X16" i="249"/>
  <c r="W16" i="249"/>
  <c r="V16" i="249"/>
  <c r="U16" i="249"/>
  <c r="X19" i="249"/>
  <c r="W19" i="249"/>
  <c r="V19" i="249"/>
  <c r="U19" i="249"/>
  <c r="X21" i="249"/>
  <c r="V21" i="249"/>
  <c r="X14" i="247" l="1"/>
  <c r="W14" i="247"/>
  <c r="V14" i="247"/>
  <c r="U14" i="247"/>
  <c r="X13" i="247"/>
  <c r="W13" i="247"/>
  <c r="V13" i="247"/>
  <c r="U13" i="247"/>
  <c r="X17" i="247"/>
  <c r="W17" i="247"/>
  <c r="V17" i="247"/>
  <c r="U17" i="247"/>
  <c r="X16" i="247"/>
  <c r="W16" i="247"/>
  <c r="V16" i="247"/>
  <c r="U16" i="247"/>
  <c r="X15" i="247"/>
  <c r="W15" i="247"/>
  <c r="V15" i="247"/>
  <c r="U15" i="247"/>
  <c r="X20" i="247"/>
  <c r="W20" i="247"/>
  <c r="V20" i="247"/>
  <c r="U20" i="247"/>
  <c r="X19" i="247"/>
  <c r="W19" i="247"/>
  <c r="V19" i="247"/>
  <c r="U19" i="247"/>
  <c r="X18" i="247"/>
  <c r="W18" i="247"/>
  <c r="V18" i="247"/>
  <c r="U18" i="247"/>
  <c r="X16" i="246"/>
  <c r="W16" i="246"/>
  <c r="V16" i="246"/>
  <c r="U16" i="246"/>
  <c r="X14" i="246"/>
  <c r="W14" i="246"/>
  <c r="V14" i="246"/>
  <c r="U14" i="246"/>
  <c r="X13" i="246"/>
  <c r="W13" i="246"/>
  <c r="V13" i="246"/>
  <c r="U13" i="246"/>
  <c r="X17" i="246"/>
  <c r="W17" i="246"/>
  <c r="V17" i="246"/>
  <c r="U17" i="246"/>
  <c r="X15" i="246"/>
  <c r="W15" i="246"/>
  <c r="V15" i="246"/>
  <c r="U15" i="246"/>
  <c r="X19" i="246"/>
  <c r="W19" i="246"/>
  <c r="V19" i="246"/>
  <c r="U19" i="246"/>
  <c r="X18" i="246"/>
  <c r="W18" i="246"/>
  <c r="V18" i="246"/>
  <c r="U18" i="246"/>
  <c r="X20" i="246"/>
  <c r="W20" i="246"/>
  <c r="V20" i="246"/>
  <c r="U20" i="246"/>
  <c r="F28" i="93" l="1"/>
  <c r="F24" i="93"/>
  <c r="F29" i="91"/>
  <c r="C74" i="240" l="1"/>
  <c r="D74" i="240"/>
  <c r="E74" i="240"/>
  <c r="F74" i="240"/>
  <c r="G74" i="240"/>
  <c r="C444" i="240"/>
  <c r="D444" i="240"/>
  <c r="E444" i="240"/>
  <c r="F444" i="240"/>
  <c r="G444" i="240"/>
  <c r="C233" i="240"/>
  <c r="D233" i="240"/>
  <c r="E233" i="240"/>
  <c r="F233" i="240"/>
  <c r="G233" i="240"/>
  <c r="C220" i="240"/>
  <c r="D220" i="240"/>
  <c r="E220" i="240"/>
  <c r="F220" i="240"/>
  <c r="G220" i="240"/>
  <c r="C495" i="240"/>
  <c r="D495" i="240"/>
  <c r="E495" i="240"/>
  <c r="F495" i="240"/>
  <c r="G495" i="240"/>
  <c r="C394" i="240"/>
  <c r="D394" i="240"/>
  <c r="E394" i="240"/>
  <c r="G394" i="240"/>
  <c r="C290" i="240"/>
  <c r="D290" i="240"/>
  <c r="E290" i="240"/>
  <c r="C507" i="240"/>
  <c r="D507" i="240"/>
  <c r="E507" i="240"/>
  <c r="C494" i="240"/>
  <c r="D494" i="240"/>
  <c r="E494" i="240"/>
  <c r="F494" i="240"/>
  <c r="G494" i="240"/>
  <c r="C294" i="240"/>
  <c r="D294" i="240"/>
  <c r="E294" i="240"/>
  <c r="F294" i="240"/>
  <c r="G294" i="240"/>
  <c r="C120" i="240"/>
  <c r="D120" i="240"/>
  <c r="E120" i="240"/>
  <c r="F120" i="240"/>
  <c r="G120" i="240"/>
  <c r="C114" i="240"/>
  <c r="D114" i="240"/>
  <c r="E114" i="240"/>
  <c r="F114" i="240"/>
  <c r="G114" i="240"/>
  <c r="C216" i="240"/>
  <c r="D216" i="240"/>
  <c r="E216" i="240"/>
  <c r="F216" i="240"/>
  <c r="G216" i="240"/>
  <c r="C299" i="240"/>
  <c r="D299" i="240"/>
  <c r="E299" i="240"/>
  <c r="F299" i="240"/>
  <c r="G299" i="240"/>
  <c r="C256" i="240"/>
  <c r="D256" i="240"/>
  <c r="E256" i="240"/>
  <c r="F256" i="240"/>
  <c r="G256" i="240"/>
  <c r="C14" i="240"/>
  <c r="D14" i="240"/>
  <c r="E14" i="240"/>
  <c r="F14" i="240"/>
  <c r="G14" i="240"/>
  <c r="C423" i="240"/>
  <c r="D423" i="240"/>
  <c r="E423" i="240"/>
  <c r="F423" i="240"/>
  <c r="G423" i="240"/>
  <c r="C56" i="240"/>
  <c r="D56" i="240"/>
  <c r="E56" i="240"/>
  <c r="F56" i="240"/>
  <c r="G56" i="240"/>
  <c r="C228" i="240"/>
  <c r="D228" i="240"/>
  <c r="E228" i="240"/>
  <c r="G228" i="240"/>
  <c r="C257" i="240"/>
  <c r="D257" i="240"/>
  <c r="E257" i="240"/>
  <c r="F257" i="240"/>
  <c r="G257" i="240"/>
  <c r="C409" i="240"/>
  <c r="D409" i="240"/>
  <c r="E409" i="240"/>
  <c r="F409" i="240"/>
  <c r="G409" i="240"/>
  <c r="C530" i="240"/>
  <c r="D530" i="240"/>
  <c r="E530" i="240"/>
  <c r="F530" i="240"/>
  <c r="G530" i="240"/>
  <c r="C103" i="240"/>
  <c r="D103" i="240"/>
  <c r="E103" i="240"/>
  <c r="F103" i="240"/>
  <c r="G103" i="240"/>
  <c r="C402" i="240"/>
  <c r="D402" i="240"/>
  <c r="E402" i="240"/>
  <c r="F402" i="240"/>
  <c r="G402" i="240"/>
  <c r="C480" i="240"/>
  <c r="D480" i="240"/>
  <c r="E480" i="240"/>
  <c r="F480" i="240"/>
  <c r="G480" i="240"/>
  <c r="C521" i="240"/>
  <c r="D521" i="240"/>
  <c r="E521" i="240"/>
  <c r="F521" i="240"/>
  <c r="G521" i="240"/>
  <c r="C137" i="240"/>
  <c r="D137" i="240"/>
  <c r="E137" i="240"/>
  <c r="F137" i="240"/>
  <c r="G137" i="240"/>
  <c r="C311" i="240"/>
  <c r="D311" i="240"/>
  <c r="E311" i="240"/>
  <c r="F311" i="240"/>
  <c r="G311" i="240"/>
  <c r="C227" i="240"/>
  <c r="D227" i="240"/>
  <c r="E227" i="240"/>
  <c r="F227" i="240"/>
  <c r="G227" i="240"/>
  <c r="C314" i="240"/>
  <c r="D314" i="240"/>
  <c r="E314" i="240"/>
  <c r="F314" i="240"/>
  <c r="G314" i="240"/>
  <c r="C354" i="240"/>
  <c r="D354" i="240"/>
  <c r="E354" i="240"/>
  <c r="F354" i="240"/>
  <c r="G354" i="240"/>
  <c r="C410" i="240"/>
  <c r="D410" i="240"/>
  <c r="E410" i="240"/>
  <c r="F410" i="240"/>
  <c r="G410" i="240"/>
  <c r="C503" i="240"/>
  <c r="D503" i="240"/>
  <c r="E503" i="240"/>
  <c r="F503" i="240"/>
  <c r="G503" i="240"/>
  <c r="C17" i="240"/>
  <c r="D17" i="240"/>
  <c r="E17" i="240"/>
  <c r="F17" i="240"/>
  <c r="G17" i="240"/>
  <c r="C329" i="240"/>
  <c r="D329" i="240"/>
  <c r="E329" i="240"/>
  <c r="F329" i="240"/>
  <c r="G329" i="240"/>
  <c r="C422" i="240"/>
  <c r="D422" i="240"/>
  <c r="E422" i="240"/>
  <c r="F422" i="240"/>
  <c r="G422" i="240"/>
  <c r="C455" i="240"/>
  <c r="D455" i="240"/>
  <c r="E455" i="240"/>
  <c r="F455" i="240"/>
  <c r="G455" i="240"/>
  <c r="C524" i="240"/>
  <c r="D524" i="240"/>
  <c r="E524" i="240"/>
  <c r="F524" i="240"/>
  <c r="G524" i="240"/>
  <c r="C529" i="240"/>
  <c r="D529" i="240"/>
  <c r="E529" i="240"/>
  <c r="F529" i="240"/>
  <c r="G529" i="240"/>
  <c r="C39" i="240"/>
  <c r="D39" i="240"/>
  <c r="E39" i="240"/>
  <c r="F39" i="240"/>
  <c r="G39" i="240"/>
  <c r="C285" i="240"/>
  <c r="D285" i="240"/>
  <c r="E285" i="240"/>
  <c r="F285" i="240"/>
  <c r="G285" i="240"/>
  <c r="C225" i="240"/>
  <c r="D225" i="240"/>
  <c r="E225" i="240"/>
  <c r="F225" i="240"/>
  <c r="G225" i="240"/>
  <c r="C34" i="240"/>
  <c r="D34" i="240"/>
  <c r="E34" i="240"/>
  <c r="F34" i="240"/>
  <c r="G34" i="240"/>
  <c r="C36" i="240"/>
  <c r="D36" i="240"/>
  <c r="E36" i="240"/>
  <c r="F36" i="240"/>
  <c r="G36" i="240"/>
  <c r="C42" i="240"/>
  <c r="D42" i="240"/>
  <c r="E42" i="240"/>
  <c r="F42" i="240"/>
  <c r="G42" i="240"/>
  <c r="C43" i="240"/>
  <c r="D43" i="240"/>
  <c r="E43" i="240"/>
  <c r="F43" i="240"/>
  <c r="G43" i="240"/>
  <c r="C61" i="240"/>
  <c r="D61" i="240"/>
  <c r="E61" i="240"/>
  <c r="F61" i="240"/>
  <c r="G61" i="240"/>
  <c r="C88" i="240"/>
  <c r="D88" i="240"/>
  <c r="E88" i="240"/>
  <c r="F88" i="240"/>
  <c r="G88" i="240"/>
  <c r="C102" i="240"/>
  <c r="D102" i="240"/>
  <c r="E102" i="240"/>
  <c r="F102" i="240"/>
  <c r="G102" i="240"/>
  <c r="C403" i="240"/>
  <c r="D403" i="240"/>
  <c r="E403" i="240"/>
  <c r="F403" i="240"/>
  <c r="G403" i="240"/>
  <c r="C117" i="240"/>
  <c r="D117" i="240"/>
  <c r="E117" i="240"/>
  <c r="F117" i="240"/>
  <c r="G117" i="240"/>
  <c r="C148" i="240"/>
  <c r="D148" i="240"/>
  <c r="E148" i="240"/>
  <c r="F148" i="240"/>
  <c r="G148" i="240"/>
  <c r="C156" i="240"/>
  <c r="D156" i="240"/>
  <c r="E156" i="240"/>
  <c r="F156" i="240"/>
  <c r="G156" i="240"/>
  <c r="C160" i="240"/>
  <c r="D160" i="240"/>
  <c r="E160" i="240"/>
  <c r="F160" i="240"/>
  <c r="G160" i="240"/>
  <c r="C195" i="240"/>
  <c r="D195" i="240"/>
  <c r="E195" i="240"/>
  <c r="F195" i="240"/>
  <c r="G195" i="240"/>
  <c r="C199" i="240"/>
  <c r="D199" i="240"/>
  <c r="E199" i="240"/>
  <c r="F199" i="240"/>
  <c r="G199" i="240"/>
  <c r="C247" i="240"/>
  <c r="D247" i="240"/>
  <c r="E247" i="240"/>
  <c r="F247" i="240"/>
  <c r="G247" i="240"/>
  <c r="C249" i="240"/>
  <c r="D249" i="240"/>
  <c r="E249" i="240"/>
  <c r="F249" i="240"/>
  <c r="G249" i="240"/>
  <c r="C250" i="240"/>
  <c r="D250" i="240"/>
  <c r="E250" i="240"/>
  <c r="F250" i="240"/>
  <c r="G250" i="240"/>
  <c r="C287" i="240"/>
  <c r="D287" i="240"/>
  <c r="E287" i="240"/>
  <c r="F287" i="240"/>
  <c r="G287" i="240"/>
  <c r="C300" i="240"/>
  <c r="D300" i="240"/>
  <c r="E300" i="240"/>
  <c r="F300" i="240"/>
  <c r="G300" i="240"/>
  <c r="C331" i="240"/>
  <c r="D331" i="240"/>
  <c r="E331" i="240"/>
  <c r="F331" i="240"/>
  <c r="G331" i="240"/>
  <c r="C332" i="240"/>
  <c r="D332" i="240"/>
  <c r="E332" i="240"/>
  <c r="F332" i="240"/>
  <c r="G332" i="240"/>
  <c r="C334" i="240"/>
  <c r="D334" i="240"/>
  <c r="E334" i="240"/>
  <c r="F334" i="240"/>
  <c r="G334" i="240"/>
  <c r="C343" i="240"/>
  <c r="D343" i="240"/>
  <c r="E343" i="240"/>
  <c r="F343" i="240"/>
  <c r="G343" i="240"/>
  <c r="C345" i="240"/>
  <c r="D345" i="240"/>
  <c r="E345" i="240"/>
  <c r="F345" i="240"/>
  <c r="G345" i="240"/>
  <c r="C349" i="240"/>
  <c r="D349" i="240"/>
  <c r="E349" i="240"/>
  <c r="F349" i="240"/>
  <c r="G349" i="240"/>
  <c r="C358" i="240"/>
  <c r="D358" i="240"/>
  <c r="E358" i="240"/>
  <c r="F358" i="240"/>
  <c r="G358" i="240"/>
  <c r="C371" i="240"/>
  <c r="D371" i="240"/>
  <c r="E371" i="240"/>
  <c r="F371" i="240"/>
  <c r="G371" i="240"/>
  <c r="C389" i="240"/>
  <c r="D389" i="240"/>
  <c r="E389" i="240"/>
  <c r="F389" i="240"/>
  <c r="G389" i="240"/>
  <c r="C391" i="240"/>
  <c r="D391" i="240"/>
  <c r="E391" i="240"/>
  <c r="F391" i="240"/>
  <c r="G391" i="240"/>
  <c r="C395" i="240"/>
  <c r="D395" i="240"/>
  <c r="E395" i="240"/>
  <c r="F395" i="240"/>
  <c r="G395" i="240"/>
  <c r="C438" i="240"/>
  <c r="D438" i="240"/>
  <c r="E438" i="240"/>
  <c r="F438" i="240"/>
  <c r="G438" i="240"/>
  <c r="C445" i="240"/>
  <c r="D445" i="240"/>
  <c r="E445" i="240"/>
  <c r="F445" i="240"/>
  <c r="G445" i="240"/>
  <c r="C447" i="240"/>
  <c r="D447" i="240"/>
  <c r="E447" i="240"/>
  <c r="F447" i="240"/>
  <c r="G447" i="240"/>
  <c r="C448" i="240"/>
  <c r="D448" i="240"/>
  <c r="E448" i="240"/>
  <c r="F448" i="240"/>
  <c r="G448" i="240"/>
  <c r="C450" i="240"/>
  <c r="D450" i="240"/>
  <c r="E450" i="240"/>
  <c r="F450" i="240"/>
  <c r="G450" i="240"/>
  <c r="C468" i="240"/>
  <c r="D468" i="240"/>
  <c r="E468" i="240"/>
  <c r="F468" i="240"/>
  <c r="G468" i="240"/>
  <c r="C488" i="240"/>
  <c r="D488" i="240"/>
  <c r="E488" i="240"/>
  <c r="F488" i="240"/>
  <c r="G488" i="240"/>
  <c r="C497" i="240"/>
  <c r="D497" i="240"/>
  <c r="E497" i="240"/>
  <c r="F497" i="240"/>
  <c r="G497" i="240"/>
  <c r="C25" i="240"/>
  <c r="D25" i="240"/>
  <c r="E25" i="240"/>
  <c r="F25" i="240"/>
  <c r="G25" i="240"/>
  <c r="C207" i="240"/>
  <c r="D207" i="240"/>
  <c r="E207" i="240"/>
  <c r="F207" i="240"/>
  <c r="G207" i="240"/>
  <c r="C289" i="240"/>
  <c r="D289" i="240"/>
  <c r="E289" i="240"/>
  <c r="F289" i="240"/>
  <c r="G289" i="240"/>
  <c r="C44" i="240"/>
  <c r="D44" i="240"/>
  <c r="E44" i="240"/>
  <c r="F44" i="240"/>
  <c r="G44" i="240"/>
  <c r="C270" i="240"/>
  <c r="D270" i="240"/>
  <c r="E270" i="240"/>
  <c r="F270" i="240"/>
  <c r="G270" i="240"/>
  <c r="C386" i="240"/>
  <c r="D386" i="240"/>
  <c r="E386" i="240"/>
  <c r="F386" i="240"/>
  <c r="G386" i="240"/>
  <c r="C500" i="240"/>
  <c r="D500" i="240"/>
  <c r="E500" i="240"/>
  <c r="F500" i="240"/>
  <c r="G500" i="240"/>
  <c r="C240" i="240"/>
  <c r="D240" i="240"/>
  <c r="E240" i="240"/>
  <c r="F240" i="240"/>
  <c r="G240" i="240"/>
  <c r="C366" i="240"/>
  <c r="D366" i="240"/>
  <c r="E366" i="240"/>
  <c r="F366" i="240"/>
  <c r="G366" i="240"/>
  <c r="C136" i="240"/>
  <c r="D136" i="240"/>
  <c r="E136" i="240"/>
  <c r="F136" i="240"/>
  <c r="G136" i="240"/>
  <c r="C302" i="240"/>
  <c r="D302" i="240"/>
  <c r="E302" i="240"/>
  <c r="F302" i="240"/>
  <c r="G302" i="240"/>
  <c r="C33" i="240"/>
  <c r="D33" i="240"/>
  <c r="E33" i="240"/>
  <c r="F33" i="240"/>
  <c r="G33" i="240"/>
  <c r="C124" i="240"/>
  <c r="D124" i="240"/>
  <c r="E124" i="240"/>
  <c r="F124" i="240"/>
  <c r="G124" i="240"/>
  <c r="C122" i="240"/>
  <c r="D122" i="240"/>
  <c r="E122" i="240"/>
  <c r="G122" i="240"/>
  <c r="C130" i="240"/>
  <c r="D130" i="240"/>
  <c r="E130" i="240"/>
  <c r="F130" i="240"/>
  <c r="G130" i="240"/>
  <c r="C150" i="240"/>
  <c r="D150" i="240"/>
  <c r="E150" i="240"/>
  <c r="F150" i="240"/>
  <c r="G150" i="240"/>
  <c r="C152" i="240"/>
  <c r="D152" i="240"/>
  <c r="E152" i="240"/>
  <c r="F152" i="240"/>
  <c r="G152" i="240"/>
  <c r="C165" i="240"/>
  <c r="D165" i="240"/>
  <c r="E165" i="240"/>
  <c r="F165" i="240"/>
  <c r="G165" i="240"/>
  <c r="C176" i="240"/>
  <c r="D176" i="240"/>
  <c r="E176" i="240"/>
  <c r="F176" i="240"/>
  <c r="G176" i="240"/>
  <c r="C180" i="240"/>
  <c r="D180" i="240"/>
  <c r="E180" i="240"/>
  <c r="F180" i="240"/>
  <c r="G180" i="240"/>
  <c r="C183" i="240"/>
  <c r="D183" i="240"/>
  <c r="E183" i="240"/>
  <c r="F183" i="240"/>
  <c r="G183" i="240"/>
  <c r="C186" i="240"/>
  <c r="D186" i="240"/>
  <c r="E186" i="240"/>
  <c r="F186" i="240"/>
  <c r="G186" i="240"/>
  <c r="C189" i="240"/>
  <c r="D189" i="240"/>
  <c r="E189" i="240"/>
  <c r="F189" i="240"/>
  <c r="G189" i="240"/>
  <c r="C193" i="240"/>
  <c r="D193" i="240"/>
  <c r="E193" i="240"/>
  <c r="F193" i="240"/>
  <c r="G193" i="240"/>
  <c r="C198" i="240"/>
  <c r="D198" i="240"/>
  <c r="E198" i="240"/>
  <c r="F198" i="240"/>
  <c r="G198" i="240"/>
  <c r="C200" i="240"/>
  <c r="D200" i="240"/>
  <c r="E200" i="240"/>
  <c r="F200" i="240"/>
  <c r="G200" i="240"/>
  <c r="C235" i="240"/>
  <c r="D235" i="240"/>
  <c r="E235" i="240"/>
  <c r="F235" i="240"/>
  <c r="G235" i="240"/>
  <c r="C260" i="240"/>
  <c r="D260" i="240"/>
  <c r="E260" i="240"/>
  <c r="F260" i="240"/>
  <c r="G260" i="240"/>
  <c r="C267" i="240"/>
  <c r="D267" i="240"/>
  <c r="E267" i="240"/>
  <c r="F267" i="240"/>
  <c r="G267" i="240"/>
  <c r="C269" i="240"/>
  <c r="D269" i="240"/>
  <c r="E269" i="240"/>
  <c r="F269" i="240"/>
  <c r="G269" i="240"/>
  <c r="C271" i="240"/>
  <c r="D271" i="240"/>
  <c r="E271" i="240"/>
  <c r="G271" i="240"/>
  <c r="C274" i="240"/>
  <c r="D274" i="240"/>
  <c r="E274" i="240"/>
  <c r="F274" i="240"/>
  <c r="G274" i="240"/>
  <c r="C306" i="240"/>
  <c r="D306" i="240"/>
  <c r="E306" i="240"/>
  <c r="F306" i="240"/>
  <c r="G306" i="240"/>
  <c r="C319" i="240"/>
  <c r="D319" i="240"/>
  <c r="E319" i="240"/>
  <c r="F319" i="240"/>
  <c r="G319" i="240"/>
  <c r="C363" i="240"/>
  <c r="D363" i="240"/>
  <c r="E363" i="240"/>
  <c r="F363" i="240"/>
  <c r="G363" i="240"/>
  <c r="C372" i="240"/>
  <c r="D372" i="240"/>
  <c r="E372" i="240"/>
  <c r="F372" i="240"/>
  <c r="G372" i="240"/>
  <c r="C385" i="240"/>
  <c r="D385" i="240"/>
  <c r="E385" i="240"/>
  <c r="F385" i="240"/>
  <c r="G385" i="240"/>
  <c r="C414" i="240"/>
  <c r="D414" i="240"/>
  <c r="E414" i="240"/>
  <c r="F414" i="240"/>
  <c r="G414" i="240"/>
  <c r="C417" i="240"/>
  <c r="D417" i="240"/>
  <c r="E417" i="240"/>
  <c r="F417" i="240"/>
  <c r="G417" i="240"/>
  <c r="C430" i="240"/>
  <c r="D430" i="240"/>
  <c r="E430" i="240"/>
  <c r="F430" i="240"/>
  <c r="G430" i="240"/>
  <c r="C452" i="240"/>
  <c r="D452" i="240"/>
  <c r="E452" i="240"/>
  <c r="F452" i="240"/>
  <c r="G452" i="240"/>
  <c r="C453" i="240"/>
  <c r="D453" i="240"/>
  <c r="E453" i="240"/>
  <c r="F453" i="240"/>
  <c r="G453" i="240"/>
  <c r="C486" i="240"/>
  <c r="D486" i="240"/>
  <c r="E486" i="240"/>
  <c r="F486" i="240"/>
  <c r="G486" i="240"/>
  <c r="C490" i="240"/>
  <c r="D490" i="240"/>
  <c r="E490" i="240"/>
  <c r="F490" i="240"/>
  <c r="G490" i="240"/>
  <c r="C499" i="240"/>
  <c r="D499" i="240"/>
  <c r="E499" i="240"/>
  <c r="F499" i="240"/>
  <c r="G499" i="240"/>
  <c r="C505" i="240"/>
  <c r="D505" i="240"/>
  <c r="E505" i="240"/>
  <c r="F505" i="240"/>
  <c r="G505" i="240"/>
  <c r="C508" i="240"/>
  <c r="D508" i="240"/>
  <c r="E508" i="240"/>
  <c r="G508" i="240"/>
  <c r="C516" i="240"/>
  <c r="D516" i="240"/>
  <c r="E516" i="240"/>
  <c r="F516" i="240"/>
  <c r="G516" i="240"/>
  <c r="C517" i="240"/>
  <c r="D517" i="240"/>
  <c r="E517" i="240"/>
  <c r="F517" i="240"/>
  <c r="G517" i="240"/>
  <c r="C32" i="240"/>
  <c r="D32" i="240"/>
  <c r="E32" i="240"/>
  <c r="F32" i="240"/>
  <c r="G32" i="240"/>
  <c r="C58" i="240"/>
  <c r="D58" i="240"/>
  <c r="E58" i="240"/>
  <c r="F58" i="240"/>
  <c r="G58" i="240"/>
  <c r="C65" i="240"/>
  <c r="D65" i="240"/>
  <c r="E65" i="240"/>
  <c r="F65" i="240"/>
  <c r="G65" i="240"/>
  <c r="C78" i="240"/>
  <c r="D78" i="240"/>
  <c r="E78" i="240"/>
  <c r="F78" i="240"/>
  <c r="G78" i="240"/>
  <c r="C105" i="240"/>
  <c r="D105" i="240"/>
  <c r="E105" i="240"/>
  <c r="F105" i="240"/>
  <c r="G105" i="240"/>
  <c r="C129" i="240"/>
  <c r="D129" i="240"/>
  <c r="E129" i="240"/>
  <c r="F129" i="240"/>
  <c r="G129" i="240"/>
  <c r="C133" i="240"/>
  <c r="D133" i="240"/>
  <c r="E133" i="240"/>
  <c r="F133" i="240"/>
  <c r="G133" i="240"/>
  <c r="C143" i="240"/>
  <c r="D143" i="240"/>
  <c r="E143" i="240"/>
  <c r="F143" i="240"/>
  <c r="G143" i="240"/>
  <c r="C242" i="240"/>
  <c r="D242" i="240"/>
  <c r="E242" i="240"/>
  <c r="F242" i="240"/>
  <c r="G242" i="240"/>
  <c r="C261" i="240"/>
  <c r="D261" i="240"/>
  <c r="E261" i="240"/>
  <c r="F261" i="240"/>
  <c r="G261" i="240"/>
  <c r="C262" i="240"/>
  <c r="D262" i="240"/>
  <c r="E262" i="240"/>
  <c r="F262" i="240"/>
  <c r="G262" i="240"/>
  <c r="C266" i="240"/>
  <c r="D266" i="240"/>
  <c r="E266" i="240"/>
  <c r="F266" i="240"/>
  <c r="G266" i="240"/>
  <c r="C268" i="240"/>
  <c r="D268" i="240"/>
  <c r="E268" i="240"/>
  <c r="F268" i="240"/>
  <c r="G268" i="240"/>
  <c r="C316" i="240"/>
  <c r="D316" i="240"/>
  <c r="E316" i="240"/>
  <c r="F316" i="240"/>
  <c r="G316" i="240"/>
  <c r="C323" i="240"/>
  <c r="D323" i="240"/>
  <c r="E323" i="240"/>
  <c r="F323" i="240"/>
  <c r="G323" i="240"/>
  <c r="C351" i="240"/>
  <c r="D351" i="240"/>
  <c r="E351" i="240"/>
  <c r="F351" i="240"/>
  <c r="G351" i="240"/>
  <c r="C376" i="240"/>
  <c r="D376" i="240"/>
  <c r="E376" i="240"/>
  <c r="F376" i="240"/>
  <c r="G376" i="240"/>
  <c r="C383" i="240"/>
  <c r="D383" i="240"/>
  <c r="E383" i="240"/>
  <c r="F383" i="240"/>
  <c r="G383" i="240"/>
  <c r="C388" i="240"/>
  <c r="D388" i="240"/>
  <c r="E388" i="240"/>
  <c r="F388" i="240"/>
  <c r="G388" i="240"/>
  <c r="C412" i="240"/>
  <c r="D412" i="240"/>
  <c r="E412" i="240"/>
  <c r="F412" i="240"/>
  <c r="G412" i="240"/>
  <c r="C473" i="240"/>
  <c r="D473" i="240"/>
  <c r="E473" i="240"/>
  <c r="F473" i="240"/>
  <c r="G473" i="240"/>
  <c r="C477" i="240"/>
  <c r="D477" i="240"/>
  <c r="E477" i="240"/>
  <c r="F477" i="240"/>
  <c r="G477" i="240"/>
  <c r="C525" i="240"/>
  <c r="D525" i="240"/>
  <c r="E525" i="240"/>
  <c r="F525" i="240"/>
  <c r="G525" i="240"/>
  <c r="C31" i="240"/>
  <c r="D31" i="240"/>
  <c r="E31" i="240"/>
  <c r="F31" i="240"/>
  <c r="G31" i="240"/>
  <c r="C49" i="240"/>
  <c r="D49" i="240"/>
  <c r="E49" i="240"/>
  <c r="F49" i="240"/>
  <c r="G49" i="240"/>
  <c r="C190" i="240"/>
  <c r="D190" i="240"/>
  <c r="E190" i="240"/>
  <c r="F190" i="240"/>
  <c r="G190" i="240"/>
  <c r="C208" i="240"/>
  <c r="D208" i="240"/>
  <c r="E208" i="240"/>
  <c r="F208" i="240"/>
  <c r="G208" i="240"/>
  <c r="C258" i="240"/>
  <c r="D258" i="240"/>
  <c r="E258" i="240"/>
  <c r="F258" i="240"/>
  <c r="G258" i="240"/>
  <c r="C526" i="240"/>
  <c r="D526" i="240"/>
  <c r="E526" i="240"/>
  <c r="F526" i="240"/>
  <c r="G526" i="240"/>
  <c r="C513" i="240"/>
  <c r="D513" i="240"/>
  <c r="E513" i="240"/>
  <c r="F513" i="240"/>
  <c r="G513" i="240"/>
  <c r="C92" i="240"/>
  <c r="D92" i="240"/>
  <c r="E92" i="240"/>
  <c r="F92" i="240"/>
  <c r="G92" i="240"/>
  <c r="C134" i="240"/>
  <c r="D134" i="240"/>
  <c r="E134" i="240"/>
  <c r="F134" i="240"/>
  <c r="G134" i="240"/>
  <c r="C170" i="240"/>
  <c r="D170" i="240"/>
  <c r="E170" i="240"/>
  <c r="F170" i="240"/>
  <c r="G170" i="240"/>
  <c r="C330" i="240"/>
  <c r="D330" i="240"/>
  <c r="E330" i="240"/>
  <c r="F330" i="240"/>
  <c r="G330" i="240"/>
  <c r="C382" i="240"/>
  <c r="D382" i="240"/>
  <c r="E382" i="240"/>
  <c r="F382" i="240"/>
  <c r="G382" i="240"/>
  <c r="C317" i="240"/>
  <c r="D317" i="240"/>
  <c r="E317" i="240"/>
  <c r="F317" i="240"/>
  <c r="G317" i="240"/>
  <c r="C52" i="240"/>
  <c r="D52" i="240"/>
  <c r="E52" i="240"/>
  <c r="F52" i="240"/>
  <c r="G52" i="240"/>
  <c r="C465" i="240"/>
  <c r="D465" i="240"/>
  <c r="E465" i="240"/>
  <c r="F465" i="240"/>
  <c r="G465" i="240"/>
  <c r="C369" i="240"/>
  <c r="D369" i="240"/>
  <c r="E369" i="240"/>
  <c r="F369" i="240"/>
  <c r="G369" i="240"/>
  <c r="C464" i="240"/>
  <c r="D464" i="240"/>
  <c r="E464" i="240"/>
  <c r="F464" i="240"/>
  <c r="G464" i="240"/>
  <c r="C512" i="240"/>
  <c r="D512" i="240"/>
  <c r="E512" i="240"/>
  <c r="F512" i="240"/>
  <c r="G512" i="240"/>
  <c r="C72" i="240"/>
  <c r="D72" i="240"/>
  <c r="E72" i="240"/>
  <c r="G72" i="240"/>
  <c r="C155" i="240"/>
  <c r="D155" i="240"/>
  <c r="E155" i="240"/>
  <c r="G155" i="240"/>
  <c r="C219" i="240"/>
  <c r="D219" i="240"/>
  <c r="E219" i="240"/>
  <c r="G219" i="240"/>
  <c r="C304" i="240"/>
  <c r="D304" i="240"/>
  <c r="E304" i="240"/>
  <c r="G304" i="240"/>
  <c r="C325" i="240"/>
  <c r="D325" i="240"/>
  <c r="E325" i="240"/>
  <c r="G325" i="240"/>
  <c r="C368" i="240"/>
  <c r="D368" i="240"/>
  <c r="E368" i="240"/>
  <c r="G368" i="240"/>
  <c r="C404" i="240"/>
  <c r="D404" i="240"/>
  <c r="E404" i="240"/>
  <c r="G404" i="240"/>
  <c r="C519" i="240"/>
  <c r="D519" i="240"/>
  <c r="E519" i="240"/>
  <c r="G519" i="240"/>
  <c r="C38" i="240"/>
  <c r="D38" i="240"/>
  <c r="E38" i="240"/>
  <c r="F38" i="240"/>
  <c r="G38" i="240"/>
  <c r="C191" i="240"/>
  <c r="D191" i="240"/>
  <c r="E191" i="240"/>
  <c r="F191" i="240"/>
  <c r="G191" i="240"/>
  <c r="C459" i="240"/>
  <c r="D459" i="240"/>
  <c r="E459" i="240"/>
  <c r="F459" i="240"/>
  <c r="G459" i="240"/>
  <c r="C154" i="240"/>
  <c r="D154" i="240"/>
  <c r="E154" i="240"/>
  <c r="F154" i="240"/>
  <c r="G154" i="240"/>
  <c r="C28" i="240"/>
  <c r="D28" i="240"/>
  <c r="E28" i="240"/>
  <c r="F28" i="240"/>
  <c r="G28" i="240"/>
  <c r="C62" i="240"/>
  <c r="D62" i="240"/>
  <c r="E62" i="240"/>
  <c r="F62" i="240"/>
  <c r="G62" i="240"/>
  <c r="C177" i="240"/>
  <c r="D177" i="240"/>
  <c r="E177" i="240"/>
  <c r="F177" i="240"/>
  <c r="G177" i="240"/>
  <c r="C273" i="240"/>
  <c r="D273" i="240"/>
  <c r="E273" i="240"/>
  <c r="F273" i="240"/>
  <c r="G273" i="240"/>
  <c r="C481" i="240"/>
  <c r="D481" i="240"/>
  <c r="E481" i="240"/>
  <c r="F481" i="240"/>
  <c r="G481" i="240"/>
  <c r="C514" i="240"/>
  <c r="D514" i="240"/>
  <c r="E514" i="240"/>
  <c r="F514" i="240"/>
  <c r="G514" i="240"/>
  <c r="C111" i="240"/>
  <c r="D111" i="240"/>
  <c r="E111" i="240"/>
  <c r="F111" i="240"/>
  <c r="G111" i="240"/>
  <c r="C98" i="240"/>
  <c r="D98" i="240"/>
  <c r="E98" i="240"/>
  <c r="F98" i="240"/>
  <c r="G98" i="240"/>
  <c r="C158" i="240"/>
  <c r="D158" i="240"/>
  <c r="E158" i="240"/>
  <c r="F158" i="240"/>
  <c r="G158" i="240"/>
  <c r="C210" i="240"/>
  <c r="D210" i="240"/>
  <c r="E210" i="240"/>
  <c r="F210" i="240"/>
  <c r="G210" i="240"/>
  <c r="C245" i="240"/>
  <c r="D245" i="240"/>
  <c r="E245" i="240"/>
  <c r="F245" i="240"/>
  <c r="G245" i="240"/>
  <c r="C406" i="240"/>
  <c r="D406" i="240"/>
  <c r="E406" i="240"/>
  <c r="F406" i="240"/>
  <c r="G406" i="240"/>
  <c r="C432" i="240"/>
  <c r="D432" i="240"/>
  <c r="E432" i="240"/>
  <c r="F432" i="240"/>
  <c r="G432" i="240"/>
  <c r="C482" i="240"/>
  <c r="D482" i="240"/>
  <c r="E482" i="240"/>
  <c r="C491" i="240"/>
  <c r="D491" i="240"/>
  <c r="E491" i="240"/>
  <c r="F491" i="240"/>
  <c r="G491" i="240"/>
  <c r="C493" i="240"/>
  <c r="D493" i="240"/>
  <c r="E493" i="240"/>
  <c r="F493" i="240"/>
  <c r="G493" i="240"/>
  <c r="C47" i="240"/>
  <c r="D47" i="240"/>
  <c r="E47" i="240"/>
  <c r="F47" i="240"/>
  <c r="G47" i="240"/>
  <c r="C93" i="240"/>
  <c r="D93" i="240"/>
  <c r="E93" i="240"/>
  <c r="F93" i="240"/>
  <c r="G93" i="240"/>
  <c r="C310" i="240"/>
  <c r="D310" i="240"/>
  <c r="E310" i="240"/>
  <c r="F310" i="240"/>
  <c r="G310" i="240"/>
  <c r="C66" i="240"/>
  <c r="D66" i="240"/>
  <c r="E66" i="240"/>
  <c r="F66" i="240"/>
  <c r="G66" i="240"/>
  <c r="C11" i="240"/>
  <c r="D11" i="240"/>
  <c r="E11" i="240"/>
  <c r="F11" i="240"/>
  <c r="G11" i="240"/>
  <c r="C22" i="240"/>
  <c r="D22" i="240"/>
  <c r="E22" i="240"/>
  <c r="F22" i="240"/>
  <c r="G22" i="240"/>
  <c r="C30" i="240"/>
  <c r="D30" i="240"/>
  <c r="E30" i="240"/>
  <c r="F30" i="240"/>
  <c r="G30" i="240"/>
  <c r="C46" i="240"/>
  <c r="D46" i="240"/>
  <c r="E46" i="240"/>
  <c r="F46" i="240"/>
  <c r="G46" i="240"/>
  <c r="C67" i="240"/>
  <c r="D67" i="240"/>
  <c r="E67" i="240"/>
  <c r="F67" i="240"/>
  <c r="G67" i="240"/>
  <c r="C77" i="240"/>
  <c r="D77" i="240"/>
  <c r="E77" i="240"/>
  <c r="F77" i="240"/>
  <c r="G77" i="240"/>
  <c r="C82" i="240"/>
  <c r="D82" i="240"/>
  <c r="E82" i="240"/>
  <c r="F82" i="240"/>
  <c r="G82" i="240"/>
  <c r="C84" i="240"/>
  <c r="D84" i="240"/>
  <c r="E84" i="240"/>
  <c r="F84" i="240"/>
  <c r="G84" i="240"/>
  <c r="C95" i="240"/>
  <c r="D95" i="240"/>
  <c r="E95" i="240"/>
  <c r="F95" i="240"/>
  <c r="G95" i="240"/>
  <c r="C97" i="240"/>
  <c r="D97" i="240"/>
  <c r="E97" i="240"/>
  <c r="F97" i="240"/>
  <c r="G97" i="240"/>
  <c r="C101" i="240"/>
  <c r="D101" i="240"/>
  <c r="E101" i="240"/>
  <c r="F101" i="240"/>
  <c r="G101" i="240"/>
  <c r="C104" i="240"/>
  <c r="D104" i="240"/>
  <c r="E104" i="240"/>
  <c r="F104" i="240"/>
  <c r="G104" i="240"/>
  <c r="C116" i="240"/>
  <c r="D116" i="240"/>
  <c r="E116" i="240"/>
  <c r="F116" i="240"/>
  <c r="G116" i="240"/>
  <c r="C131" i="240"/>
  <c r="D131" i="240"/>
  <c r="E131" i="240"/>
  <c r="F131" i="240"/>
  <c r="G131" i="240"/>
  <c r="C159" i="240"/>
  <c r="D159" i="240"/>
  <c r="E159" i="240"/>
  <c r="F159" i="240"/>
  <c r="G159" i="240"/>
  <c r="C162" i="240"/>
  <c r="D162" i="240"/>
  <c r="E162" i="240"/>
  <c r="F162" i="240"/>
  <c r="G162" i="240"/>
  <c r="C187" i="240"/>
  <c r="D187" i="240"/>
  <c r="E187" i="240"/>
  <c r="F187" i="240"/>
  <c r="G187" i="240"/>
  <c r="C188" i="240"/>
  <c r="D188" i="240"/>
  <c r="E188" i="240"/>
  <c r="F188" i="240"/>
  <c r="G188" i="240"/>
  <c r="C202" i="240"/>
  <c r="D202" i="240"/>
  <c r="E202" i="240"/>
  <c r="F202" i="240"/>
  <c r="G202" i="240"/>
  <c r="C206" i="240"/>
  <c r="D206" i="240"/>
  <c r="E206" i="240"/>
  <c r="F206" i="240"/>
  <c r="G206" i="240"/>
  <c r="C209" i="240"/>
  <c r="D209" i="240"/>
  <c r="E209" i="240"/>
  <c r="F209" i="240"/>
  <c r="G209" i="240"/>
  <c r="C226" i="240"/>
  <c r="D226" i="240"/>
  <c r="E226" i="240"/>
  <c r="F226" i="240"/>
  <c r="G226" i="240"/>
  <c r="C252" i="240"/>
  <c r="D252" i="240"/>
  <c r="E252" i="240"/>
  <c r="F252" i="240"/>
  <c r="G252" i="240"/>
  <c r="C264" i="240"/>
  <c r="D264" i="240"/>
  <c r="E264" i="240"/>
  <c r="F264" i="240"/>
  <c r="G264" i="240"/>
  <c r="C282" i="240"/>
  <c r="D282" i="240"/>
  <c r="E282" i="240"/>
  <c r="F282" i="240"/>
  <c r="G282" i="240"/>
  <c r="C286" i="240"/>
  <c r="D286" i="240"/>
  <c r="E286" i="240"/>
  <c r="F286" i="240"/>
  <c r="G286" i="240"/>
  <c r="C301" i="240"/>
  <c r="D301" i="240"/>
  <c r="E301" i="240"/>
  <c r="F301" i="240"/>
  <c r="G301" i="240"/>
  <c r="C303" i="240"/>
  <c r="D303" i="240"/>
  <c r="E303" i="240"/>
  <c r="F303" i="240"/>
  <c r="G303" i="240"/>
  <c r="C307" i="240"/>
  <c r="D307" i="240"/>
  <c r="E307" i="240"/>
  <c r="F307" i="240"/>
  <c r="G307" i="240"/>
  <c r="C336" i="240"/>
  <c r="D336" i="240"/>
  <c r="E336" i="240"/>
  <c r="F336" i="240"/>
  <c r="G336" i="240"/>
  <c r="C378" i="240"/>
  <c r="D378" i="240"/>
  <c r="E378" i="240"/>
  <c r="F378" i="240"/>
  <c r="G378" i="240"/>
  <c r="C379" i="240"/>
  <c r="D379" i="240"/>
  <c r="E379" i="240"/>
  <c r="F379" i="240"/>
  <c r="G379" i="240"/>
  <c r="C393" i="240"/>
  <c r="D393" i="240"/>
  <c r="E393" i="240"/>
  <c r="F393" i="240"/>
  <c r="G393" i="240"/>
  <c r="C405" i="240"/>
  <c r="D405" i="240"/>
  <c r="E405" i="240"/>
  <c r="F405" i="240"/>
  <c r="G405" i="240"/>
  <c r="C419" i="240"/>
  <c r="D419" i="240"/>
  <c r="E419" i="240"/>
  <c r="G419" i="240"/>
  <c r="C435" i="240"/>
  <c r="D435" i="240"/>
  <c r="E435" i="240"/>
  <c r="F435" i="240"/>
  <c r="G435" i="240"/>
  <c r="C449" i="240"/>
  <c r="D449" i="240"/>
  <c r="E449" i="240"/>
  <c r="F449" i="240"/>
  <c r="G449" i="240"/>
  <c r="C454" i="240"/>
  <c r="D454" i="240"/>
  <c r="E454" i="240"/>
  <c r="F454" i="240"/>
  <c r="G454" i="240"/>
  <c r="C461" i="240"/>
  <c r="D461" i="240"/>
  <c r="E461" i="240"/>
  <c r="F461" i="240"/>
  <c r="G461" i="240"/>
  <c r="C463" i="240"/>
  <c r="D463" i="240"/>
  <c r="E463" i="240"/>
  <c r="F463" i="240"/>
  <c r="G463" i="240"/>
  <c r="C469" i="240"/>
  <c r="D469" i="240"/>
  <c r="E469" i="240"/>
  <c r="F469" i="240"/>
  <c r="G469" i="240"/>
  <c r="C472" i="240"/>
  <c r="D472" i="240"/>
  <c r="E472" i="240"/>
  <c r="F472" i="240"/>
  <c r="G472" i="240"/>
  <c r="C501" i="240"/>
  <c r="D501" i="240"/>
  <c r="E501" i="240"/>
  <c r="F501" i="240"/>
  <c r="G501" i="240"/>
  <c r="C518" i="240"/>
  <c r="D518" i="240"/>
  <c r="E518" i="240"/>
  <c r="F518" i="240"/>
  <c r="G518" i="240"/>
  <c r="C79" i="240"/>
  <c r="D79" i="240"/>
  <c r="E79" i="240"/>
  <c r="F79" i="240"/>
  <c r="G79" i="240"/>
  <c r="C145" i="240"/>
  <c r="D145" i="240"/>
  <c r="E145" i="240"/>
  <c r="F145" i="240"/>
  <c r="G145" i="240"/>
  <c r="C173" i="240"/>
  <c r="D173" i="240"/>
  <c r="E173" i="240"/>
  <c r="F173" i="240"/>
  <c r="G173" i="240"/>
  <c r="C196" i="240"/>
  <c r="D196" i="240"/>
  <c r="E196" i="240"/>
  <c r="F196" i="240"/>
  <c r="G196" i="240"/>
  <c r="C259" i="240"/>
  <c r="D259" i="240"/>
  <c r="E259" i="240"/>
  <c r="F259" i="240"/>
  <c r="G259" i="240"/>
  <c r="C531" i="240"/>
  <c r="D531" i="240"/>
  <c r="E531" i="240"/>
  <c r="F531" i="240"/>
  <c r="G531" i="240"/>
  <c r="C360" i="240"/>
  <c r="D360" i="240"/>
  <c r="E360" i="240"/>
  <c r="F360" i="240"/>
  <c r="G360" i="240"/>
  <c r="C23" i="240"/>
  <c r="D23" i="240"/>
  <c r="E23" i="240"/>
  <c r="F23" i="240"/>
  <c r="G23" i="240"/>
  <c r="C45" i="240"/>
  <c r="D45" i="240"/>
  <c r="E45" i="240"/>
  <c r="F45" i="240"/>
  <c r="G45" i="240"/>
  <c r="C59" i="240"/>
  <c r="D59" i="240"/>
  <c r="E59" i="240"/>
  <c r="F59" i="240"/>
  <c r="G59" i="240"/>
  <c r="C70" i="240"/>
  <c r="D70" i="240"/>
  <c r="E70" i="240"/>
  <c r="F70" i="240"/>
  <c r="G70" i="240"/>
  <c r="C161" i="240"/>
  <c r="D161" i="240"/>
  <c r="E161" i="240"/>
  <c r="F161" i="240"/>
  <c r="G161" i="240"/>
  <c r="C243" i="240"/>
  <c r="D243" i="240"/>
  <c r="E243" i="240"/>
  <c r="F243" i="240"/>
  <c r="G243" i="240"/>
  <c r="C320" i="240"/>
  <c r="D320" i="240"/>
  <c r="E320" i="240"/>
  <c r="F320" i="240"/>
  <c r="G320" i="240"/>
  <c r="C362" i="240"/>
  <c r="D362" i="240"/>
  <c r="E362" i="240"/>
  <c r="F362" i="240"/>
  <c r="G362" i="240"/>
  <c r="C413" i="240"/>
  <c r="D413" i="240"/>
  <c r="E413" i="240"/>
  <c r="F413" i="240"/>
  <c r="G413" i="240"/>
  <c r="C248" i="240"/>
  <c r="D248" i="240"/>
  <c r="E248" i="240"/>
  <c r="F248" i="240"/>
  <c r="G248" i="240"/>
  <c r="C107" i="240"/>
  <c r="D107" i="240"/>
  <c r="E107" i="240"/>
  <c r="F107" i="240"/>
  <c r="G107" i="240"/>
  <c r="C408" i="240"/>
  <c r="D408" i="240"/>
  <c r="E408" i="240"/>
  <c r="F408" i="240"/>
  <c r="G408" i="240"/>
  <c r="C178" i="240"/>
  <c r="D178" i="240"/>
  <c r="E178" i="240"/>
  <c r="F178" i="240"/>
  <c r="G178" i="240"/>
  <c r="C296" i="240"/>
  <c r="D296" i="240"/>
  <c r="E296" i="240"/>
  <c r="F296" i="240"/>
  <c r="G296" i="240"/>
  <c r="C427" i="240"/>
  <c r="D427" i="240"/>
  <c r="E427" i="240"/>
  <c r="F427" i="240"/>
  <c r="G427" i="240"/>
  <c r="C151" i="240"/>
  <c r="D151" i="240"/>
  <c r="E151" i="240"/>
  <c r="F151" i="240"/>
  <c r="G151" i="240"/>
  <c r="C392" i="240"/>
  <c r="D392" i="240"/>
  <c r="E392" i="240"/>
  <c r="F392" i="240"/>
  <c r="G392" i="240"/>
  <c r="C99" i="240"/>
  <c r="D99" i="240"/>
  <c r="E99" i="240"/>
  <c r="F99" i="240"/>
  <c r="G99" i="240"/>
  <c r="C106" i="240"/>
  <c r="D106" i="240"/>
  <c r="E106" i="240"/>
  <c r="F106" i="240"/>
  <c r="G106" i="240"/>
  <c r="C147" i="240"/>
  <c r="D147" i="240"/>
  <c r="E147" i="240"/>
  <c r="F147" i="240"/>
  <c r="G147" i="240"/>
  <c r="C221" i="240"/>
  <c r="D221" i="240"/>
  <c r="E221" i="240"/>
  <c r="F221" i="240"/>
  <c r="G221" i="240"/>
  <c r="C308" i="240"/>
  <c r="D308" i="240"/>
  <c r="E308" i="240"/>
  <c r="F308" i="240"/>
  <c r="G308" i="240"/>
  <c r="C312" i="240"/>
  <c r="D312" i="240"/>
  <c r="E312" i="240"/>
  <c r="F312" i="240"/>
  <c r="G312" i="240"/>
  <c r="C397" i="240"/>
  <c r="D397" i="240"/>
  <c r="E397" i="240"/>
  <c r="F397" i="240"/>
  <c r="G397" i="240"/>
  <c r="C476" i="240"/>
  <c r="D476" i="240"/>
  <c r="E476" i="240"/>
  <c r="F476" i="240"/>
  <c r="G476" i="240"/>
  <c r="C484" i="240"/>
  <c r="D484" i="240"/>
  <c r="E484" i="240"/>
  <c r="F484" i="240"/>
  <c r="G484" i="240"/>
  <c r="C528" i="240"/>
  <c r="D528" i="240"/>
  <c r="E528" i="240"/>
  <c r="G528" i="240"/>
  <c r="C471" i="240"/>
  <c r="D471" i="240"/>
  <c r="E471" i="240"/>
  <c r="F471" i="240"/>
  <c r="G471" i="240"/>
  <c r="C123" i="240"/>
  <c r="D123" i="240"/>
  <c r="E123" i="240"/>
  <c r="F123" i="240"/>
  <c r="G123" i="240"/>
  <c r="C234" i="240"/>
  <c r="D234" i="240"/>
  <c r="E234" i="240"/>
  <c r="F234" i="240"/>
  <c r="G234" i="240"/>
  <c r="C365" i="240"/>
  <c r="D365" i="240"/>
  <c r="E365" i="240"/>
  <c r="F365" i="240"/>
  <c r="G365" i="240"/>
  <c r="C416" i="240"/>
  <c r="D416" i="240"/>
  <c r="E416" i="240"/>
  <c r="F416" i="240"/>
  <c r="G416" i="240"/>
  <c r="C510" i="240"/>
  <c r="D510" i="240"/>
  <c r="E510" i="240"/>
  <c r="F510" i="240"/>
  <c r="G510" i="240"/>
  <c r="C212" i="240"/>
  <c r="D212" i="240"/>
  <c r="E212" i="240"/>
  <c r="F212" i="240"/>
  <c r="G212" i="240"/>
  <c r="C280" i="240"/>
  <c r="D280" i="240"/>
  <c r="E280" i="240"/>
  <c r="F280" i="240"/>
  <c r="G280" i="240"/>
  <c r="C324" i="240"/>
  <c r="D324" i="240"/>
  <c r="E324" i="240"/>
  <c r="F324" i="240"/>
  <c r="G324" i="240"/>
  <c r="C446" i="240"/>
  <c r="D446" i="240"/>
  <c r="E446" i="240"/>
  <c r="F446" i="240"/>
  <c r="G446" i="240"/>
  <c r="C502" i="240"/>
  <c r="D502" i="240"/>
  <c r="E502" i="240"/>
  <c r="F502" i="240"/>
  <c r="G502" i="240"/>
  <c r="C68" i="240"/>
  <c r="D68" i="240"/>
  <c r="E68" i="240"/>
  <c r="F68" i="240"/>
  <c r="G68" i="240"/>
  <c r="C215" i="240"/>
  <c r="D215" i="240"/>
  <c r="E215" i="240"/>
  <c r="F215" i="240"/>
  <c r="G215" i="240"/>
  <c r="C344" i="240"/>
  <c r="D344" i="240"/>
  <c r="E344" i="240"/>
  <c r="F344" i="240"/>
  <c r="G344" i="240"/>
  <c r="C355" i="240"/>
  <c r="D355" i="240"/>
  <c r="E355" i="240"/>
  <c r="F355" i="240"/>
  <c r="G355" i="240"/>
  <c r="C420" i="240"/>
  <c r="D420" i="240"/>
  <c r="E420" i="240"/>
  <c r="F420" i="240"/>
  <c r="G420" i="240"/>
  <c r="C24" i="240"/>
  <c r="D24" i="240"/>
  <c r="E24" i="240"/>
  <c r="F24" i="240"/>
  <c r="G24" i="240"/>
  <c r="C41" i="240"/>
  <c r="D41" i="240"/>
  <c r="E41" i="240"/>
  <c r="F41" i="240"/>
  <c r="G41" i="240"/>
  <c r="C53" i="240"/>
  <c r="D53" i="240"/>
  <c r="E53" i="240"/>
  <c r="F53" i="240"/>
  <c r="G53" i="240"/>
  <c r="C211" i="240"/>
  <c r="D211" i="240"/>
  <c r="E211" i="240"/>
  <c r="F211" i="240"/>
  <c r="G211" i="240"/>
  <c r="C284" i="240"/>
  <c r="D284" i="240"/>
  <c r="E284" i="240"/>
  <c r="F284" i="240"/>
  <c r="G284" i="240"/>
  <c r="C390" i="240"/>
  <c r="D390" i="240"/>
  <c r="E390" i="240"/>
  <c r="F390" i="240"/>
  <c r="G390" i="240"/>
  <c r="C433" i="240"/>
  <c r="D433" i="240"/>
  <c r="E433" i="240"/>
  <c r="F433" i="240"/>
  <c r="G433" i="240"/>
  <c r="C442" i="240"/>
  <c r="D442" i="240"/>
  <c r="E442" i="240"/>
  <c r="F442" i="240"/>
  <c r="G442" i="240"/>
  <c r="C80" i="240"/>
  <c r="D80" i="240"/>
  <c r="E80" i="240"/>
  <c r="F80" i="240"/>
  <c r="G80" i="240"/>
  <c r="C125" i="240"/>
  <c r="D125" i="240"/>
  <c r="E125" i="240"/>
  <c r="F125" i="240"/>
  <c r="G125" i="240"/>
  <c r="C168" i="240"/>
  <c r="D168" i="240"/>
  <c r="E168" i="240"/>
  <c r="F168" i="240"/>
  <c r="G168" i="240"/>
  <c r="C375" i="240"/>
  <c r="D375" i="240"/>
  <c r="E375" i="240"/>
  <c r="F375" i="240"/>
  <c r="G375" i="240"/>
  <c r="C485" i="240"/>
  <c r="D485" i="240"/>
  <c r="E485" i="240"/>
  <c r="F485" i="240"/>
  <c r="G485" i="240"/>
  <c r="C230" i="240"/>
  <c r="D230" i="240"/>
  <c r="E230" i="240"/>
  <c r="F230" i="240"/>
  <c r="G230" i="240"/>
  <c r="C277" i="240"/>
  <c r="D277" i="240"/>
  <c r="E277" i="240"/>
  <c r="F277" i="240"/>
  <c r="G277" i="240"/>
  <c r="C328" i="240"/>
  <c r="D328" i="240"/>
  <c r="E328" i="240"/>
  <c r="F328" i="240"/>
  <c r="G328" i="240"/>
  <c r="C12" i="240"/>
  <c r="D12" i="240"/>
  <c r="E12" i="240"/>
  <c r="F12" i="240"/>
  <c r="G12" i="240"/>
  <c r="C18" i="240"/>
  <c r="D18" i="240"/>
  <c r="E18" i="240"/>
  <c r="F18" i="240"/>
  <c r="G18" i="240"/>
  <c r="C21" i="240"/>
  <c r="D21" i="240"/>
  <c r="E21" i="240"/>
  <c r="F21" i="240"/>
  <c r="G21" i="240"/>
  <c r="C37" i="240"/>
  <c r="D37" i="240"/>
  <c r="E37" i="240"/>
  <c r="F37" i="240"/>
  <c r="G37" i="240"/>
  <c r="C57" i="240"/>
  <c r="D57" i="240"/>
  <c r="E57" i="240"/>
  <c r="F57" i="240"/>
  <c r="G57" i="240"/>
  <c r="C108" i="240"/>
  <c r="D108" i="240"/>
  <c r="E108" i="240"/>
  <c r="F108" i="240"/>
  <c r="G108" i="240"/>
  <c r="C135" i="240"/>
  <c r="D135" i="240"/>
  <c r="E135" i="240"/>
  <c r="F135" i="240"/>
  <c r="G135" i="240"/>
  <c r="C144" i="240"/>
  <c r="D144" i="240"/>
  <c r="E144" i="240"/>
  <c r="F144" i="240"/>
  <c r="G144" i="240"/>
  <c r="C171" i="240"/>
  <c r="D171" i="240"/>
  <c r="E171" i="240"/>
  <c r="F171" i="240"/>
  <c r="G171" i="240"/>
  <c r="C172" i="240"/>
  <c r="D172" i="240"/>
  <c r="E172" i="240"/>
  <c r="F172" i="240"/>
  <c r="G172" i="240"/>
  <c r="C182" i="240"/>
  <c r="D182" i="240"/>
  <c r="E182" i="240"/>
  <c r="F182" i="240"/>
  <c r="G182" i="240"/>
  <c r="C205" i="240"/>
  <c r="D205" i="240"/>
  <c r="E205" i="240"/>
  <c r="F205" i="240"/>
  <c r="G205" i="240"/>
  <c r="C246" i="240"/>
  <c r="D246" i="240"/>
  <c r="E246" i="240"/>
  <c r="F246" i="240"/>
  <c r="G246" i="240"/>
  <c r="C253" i="240"/>
  <c r="D253" i="240"/>
  <c r="E253" i="240"/>
  <c r="F253" i="240"/>
  <c r="G253" i="240"/>
  <c r="C298" i="240"/>
  <c r="D298" i="240"/>
  <c r="E298" i="240"/>
  <c r="F298" i="240"/>
  <c r="G298" i="240"/>
  <c r="C327" i="240"/>
  <c r="D327" i="240"/>
  <c r="E327" i="240"/>
  <c r="F327" i="240"/>
  <c r="G327" i="240"/>
  <c r="C333" i="240"/>
  <c r="D333" i="240"/>
  <c r="E333" i="240"/>
  <c r="F333" i="240"/>
  <c r="G333" i="240"/>
  <c r="C337" i="240"/>
  <c r="D337" i="240"/>
  <c r="E337" i="240"/>
  <c r="F337" i="240"/>
  <c r="G337" i="240"/>
  <c r="C348" i="240"/>
  <c r="D348" i="240"/>
  <c r="E348" i="240"/>
  <c r="F348" i="240"/>
  <c r="G348" i="240"/>
  <c r="C350" i="240"/>
  <c r="D350" i="240"/>
  <c r="E350" i="240"/>
  <c r="F350" i="240"/>
  <c r="G350" i="240"/>
  <c r="C356" i="240"/>
  <c r="D356" i="240"/>
  <c r="E356" i="240"/>
  <c r="F356" i="240"/>
  <c r="G356" i="240"/>
  <c r="C359" i="240"/>
  <c r="D359" i="240"/>
  <c r="E359" i="240"/>
  <c r="F359" i="240"/>
  <c r="G359" i="240"/>
  <c r="C367" i="240"/>
  <c r="D367" i="240"/>
  <c r="E367" i="240"/>
  <c r="F367" i="240"/>
  <c r="G367" i="240"/>
  <c r="C370" i="240"/>
  <c r="D370" i="240"/>
  <c r="E370" i="240"/>
  <c r="F370" i="240"/>
  <c r="G370" i="240"/>
  <c r="C384" i="240"/>
  <c r="D384" i="240"/>
  <c r="E384" i="240"/>
  <c r="F384" i="240"/>
  <c r="G384" i="240"/>
  <c r="C415" i="240"/>
  <c r="D415" i="240"/>
  <c r="E415" i="240"/>
  <c r="F415" i="240"/>
  <c r="G415" i="240"/>
  <c r="C429" i="240"/>
  <c r="D429" i="240"/>
  <c r="E429" i="240"/>
  <c r="F429" i="240"/>
  <c r="G429" i="240"/>
  <c r="C456" i="240"/>
  <c r="D456" i="240"/>
  <c r="E456" i="240"/>
  <c r="F456" i="240"/>
  <c r="G456" i="240"/>
  <c r="C498" i="240"/>
  <c r="D498" i="240"/>
  <c r="E498" i="240"/>
  <c r="F498" i="240"/>
  <c r="G498" i="240"/>
  <c r="C26" i="240"/>
  <c r="D26" i="240"/>
  <c r="E26" i="240"/>
  <c r="F26" i="240"/>
  <c r="G26" i="240"/>
  <c r="C50" i="240"/>
  <c r="D50" i="240"/>
  <c r="E50" i="240"/>
  <c r="F50" i="240"/>
  <c r="G50" i="240"/>
  <c r="C54" i="240"/>
  <c r="D54" i="240"/>
  <c r="E54" i="240"/>
  <c r="F54" i="240"/>
  <c r="G54" i="240"/>
  <c r="C81" i="240"/>
  <c r="D81" i="240"/>
  <c r="E81" i="240"/>
  <c r="F81" i="240"/>
  <c r="G81" i="240"/>
  <c r="C424" i="240"/>
  <c r="D424" i="240"/>
  <c r="E424" i="240"/>
  <c r="F424" i="240"/>
  <c r="G424" i="240"/>
  <c r="C527" i="240"/>
  <c r="D527" i="240"/>
  <c r="E527" i="240"/>
  <c r="F527" i="240"/>
  <c r="G527" i="240"/>
  <c r="C94" i="240"/>
  <c r="D94" i="240"/>
  <c r="E94" i="240"/>
  <c r="F94" i="240"/>
  <c r="G94" i="240"/>
  <c r="C175" i="240"/>
  <c r="D175" i="240"/>
  <c r="E175" i="240"/>
  <c r="F175" i="240"/>
  <c r="G175" i="240"/>
  <c r="C236" i="240"/>
  <c r="D236" i="240"/>
  <c r="E236" i="240"/>
  <c r="F236" i="240"/>
  <c r="G236" i="240"/>
  <c r="C281" i="240"/>
  <c r="D281" i="240"/>
  <c r="E281" i="240"/>
  <c r="F281" i="240"/>
  <c r="G281" i="240"/>
  <c r="C297" i="240"/>
  <c r="D297" i="240"/>
  <c r="E297" i="240"/>
  <c r="F297" i="240"/>
  <c r="G297" i="240"/>
  <c r="C341" i="240"/>
  <c r="D341" i="240"/>
  <c r="E341" i="240"/>
  <c r="F341" i="240"/>
  <c r="G341" i="240"/>
  <c r="C346" i="240"/>
  <c r="D346" i="240"/>
  <c r="E346" i="240"/>
  <c r="F346" i="240"/>
  <c r="G346" i="240"/>
  <c r="C352" i="240"/>
  <c r="D352" i="240"/>
  <c r="E352" i="240"/>
  <c r="F352" i="240"/>
  <c r="G352" i="240"/>
  <c r="C364" i="240"/>
  <c r="D364" i="240"/>
  <c r="E364" i="240"/>
  <c r="F364" i="240"/>
  <c r="G364" i="240"/>
  <c r="C400" i="240"/>
  <c r="D400" i="240"/>
  <c r="E400" i="240"/>
  <c r="F400" i="240"/>
  <c r="G400" i="240"/>
  <c r="C149" i="240"/>
  <c r="D149" i="240"/>
  <c r="E149" i="240"/>
  <c r="F149" i="240"/>
  <c r="G149" i="240"/>
  <c r="C48" i="240"/>
  <c r="D48" i="240"/>
  <c r="E48" i="240"/>
  <c r="F48" i="240"/>
  <c r="G48" i="240"/>
  <c r="C109" i="240"/>
  <c r="D109" i="240"/>
  <c r="E109" i="240"/>
  <c r="F109" i="240"/>
  <c r="G109" i="240"/>
  <c r="C213" i="240"/>
  <c r="D213" i="240"/>
  <c r="E213" i="240"/>
  <c r="F213" i="240"/>
  <c r="G213" i="240"/>
  <c r="C254" i="240"/>
  <c r="D254" i="240"/>
  <c r="E254" i="240"/>
  <c r="F254" i="240"/>
  <c r="G254" i="240"/>
  <c r="C437" i="240"/>
  <c r="D437" i="240"/>
  <c r="E437" i="240"/>
  <c r="F437" i="240"/>
  <c r="G437" i="240"/>
  <c r="C40" i="240"/>
  <c r="D40" i="240"/>
  <c r="E40" i="240"/>
  <c r="F40" i="240"/>
  <c r="G40" i="240"/>
  <c r="C75" i="240"/>
  <c r="D75" i="240"/>
  <c r="E75" i="240"/>
  <c r="F75" i="240"/>
  <c r="G75" i="240"/>
  <c r="C91" i="240"/>
  <c r="D91" i="240"/>
  <c r="E91" i="240"/>
  <c r="F91" i="240"/>
  <c r="G91" i="240"/>
  <c r="C110" i="240"/>
  <c r="D110" i="240"/>
  <c r="E110" i="240"/>
  <c r="F110" i="240"/>
  <c r="G110" i="240"/>
  <c r="C113" i="240"/>
  <c r="D113" i="240"/>
  <c r="E113" i="240"/>
  <c r="F113" i="240"/>
  <c r="G113" i="240"/>
  <c r="C115" i="240"/>
  <c r="D115" i="240"/>
  <c r="E115" i="240"/>
  <c r="F115" i="240"/>
  <c r="G115" i="240"/>
  <c r="C121" i="240"/>
  <c r="D121" i="240"/>
  <c r="E121" i="240"/>
  <c r="F121" i="240"/>
  <c r="G121" i="240"/>
  <c r="C163" i="240"/>
  <c r="D163" i="240"/>
  <c r="E163" i="240"/>
  <c r="F163" i="240"/>
  <c r="G163" i="240"/>
  <c r="C181" i="240"/>
  <c r="D181" i="240"/>
  <c r="E181" i="240"/>
  <c r="F181" i="240"/>
  <c r="G181" i="240"/>
  <c r="C194" i="240"/>
  <c r="D194" i="240"/>
  <c r="E194" i="240"/>
  <c r="F194" i="240"/>
  <c r="G194" i="240"/>
  <c r="C231" i="240"/>
  <c r="D231" i="240"/>
  <c r="E231" i="240"/>
  <c r="F231" i="240"/>
  <c r="G231" i="240"/>
  <c r="C238" i="240"/>
  <c r="D238" i="240"/>
  <c r="E238" i="240"/>
  <c r="F238" i="240"/>
  <c r="G238" i="240"/>
  <c r="C265" i="240"/>
  <c r="D265" i="240"/>
  <c r="E265" i="240"/>
  <c r="F265" i="240"/>
  <c r="G265" i="240"/>
  <c r="C293" i="240"/>
  <c r="D293" i="240"/>
  <c r="E293" i="240"/>
  <c r="F293" i="240"/>
  <c r="G293" i="240"/>
  <c r="C275" i="240"/>
  <c r="D275" i="240"/>
  <c r="E275" i="240"/>
  <c r="F275" i="240"/>
  <c r="G275" i="240"/>
  <c r="C305" i="240"/>
  <c r="D305" i="240"/>
  <c r="E305" i="240"/>
  <c r="F305" i="240"/>
  <c r="G305" i="240"/>
  <c r="C313" i="240"/>
  <c r="D313" i="240"/>
  <c r="E313" i="240"/>
  <c r="F313" i="240"/>
  <c r="G313" i="240"/>
  <c r="C381" i="240"/>
  <c r="D381" i="240"/>
  <c r="E381" i="240"/>
  <c r="F381" i="240"/>
  <c r="G381" i="240"/>
  <c r="C426" i="240"/>
  <c r="D426" i="240"/>
  <c r="E426" i="240"/>
  <c r="F426" i="240"/>
  <c r="G426" i="240"/>
  <c r="C428" i="240"/>
  <c r="D428" i="240"/>
  <c r="E428" i="240"/>
  <c r="F428" i="240"/>
  <c r="G428" i="240"/>
  <c r="C436" i="240"/>
  <c r="D436" i="240"/>
  <c r="E436" i="240"/>
  <c r="F436" i="240"/>
  <c r="G436" i="240"/>
  <c r="C458" i="240"/>
  <c r="D458" i="240"/>
  <c r="E458" i="240"/>
  <c r="F458" i="240"/>
  <c r="G458" i="240"/>
  <c r="C466" i="240"/>
  <c r="D466" i="240"/>
  <c r="E466" i="240"/>
  <c r="F466" i="240"/>
  <c r="G466" i="240"/>
  <c r="C483" i="240"/>
  <c r="D483" i="240"/>
  <c r="E483" i="240"/>
  <c r="C496" i="240"/>
  <c r="D496" i="240"/>
  <c r="E496" i="240"/>
  <c r="F496" i="240"/>
  <c r="G496" i="240"/>
  <c r="C509" i="240"/>
  <c r="D509" i="240"/>
  <c r="E509" i="240"/>
  <c r="F509" i="240"/>
  <c r="G509" i="240"/>
  <c r="C511" i="240"/>
  <c r="D511" i="240"/>
  <c r="E511" i="240"/>
  <c r="F511" i="240"/>
  <c r="G511" i="240"/>
  <c r="C27" i="240"/>
  <c r="D27" i="240"/>
  <c r="E27" i="240"/>
  <c r="F27" i="240"/>
  <c r="G27" i="240"/>
  <c r="C55" i="240"/>
  <c r="D55" i="240"/>
  <c r="E55" i="240"/>
  <c r="F55" i="240"/>
  <c r="G55" i="240"/>
  <c r="C112" i="240"/>
  <c r="D112" i="240"/>
  <c r="E112" i="240"/>
  <c r="F112" i="240"/>
  <c r="G112" i="240"/>
  <c r="C169" i="240"/>
  <c r="D169" i="240"/>
  <c r="E169" i="240"/>
  <c r="F169" i="240"/>
  <c r="G169" i="240"/>
  <c r="C197" i="240"/>
  <c r="D197" i="240"/>
  <c r="E197" i="240"/>
  <c r="F197" i="240"/>
  <c r="G197" i="240"/>
  <c r="C214" i="240"/>
  <c r="D214" i="240"/>
  <c r="E214" i="240"/>
  <c r="F214" i="240"/>
  <c r="G214" i="240"/>
  <c r="C223" i="240"/>
  <c r="D223" i="240"/>
  <c r="E223" i="240"/>
  <c r="F223" i="240"/>
  <c r="G223" i="240"/>
  <c r="C229" i="240"/>
  <c r="D229" i="240"/>
  <c r="E229" i="240"/>
  <c r="F229" i="240"/>
  <c r="G229" i="240"/>
  <c r="C244" i="240"/>
  <c r="D244" i="240"/>
  <c r="E244" i="240"/>
  <c r="F244" i="240"/>
  <c r="G244" i="240"/>
  <c r="C291" i="240"/>
  <c r="D291" i="240"/>
  <c r="E291" i="240"/>
  <c r="F291" i="240"/>
  <c r="G291" i="240"/>
  <c r="C322" i="240"/>
  <c r="D322" i="240"/>
  <c r="E322" i="240"/>
  <c r="F322" i="240"/>
  <c r="G322" i="240"/>
  <c r="C421" i="240"/>
  <c r="D421" i="240"/>
  <c r="E421" i="240"/>
  <c r="F421" i="240"/>
  <c r="G421" i="240"/>
  <c r="C439" i="240"/>
  <c r="D439" i="240"/>
  <c r="E439" i="240"/>
  <c r="F439" i="240"/>
  <c r="G439" i="240"/>
  <c r="C443" i="240"/>
  <c r="D443" i="240"/>
  <c r="E443" i="240"/>
  <c r="F443" i="240"/>
  <c r="G443" i="240"/>
  <c r="C478" i="240"/>
  <c r="D478" i="240"/>
  <c r="E478" i="240"/>
  <c r="F478" i="240"/>
  <c r="G478" i="240"/>
  <c r="C489" i="240"/>
  <c r="D489" i="240"/>
  <c r="E489" i="240"/>
  <c r="F489" i="240"/>
  <c r="G489" i="240"/>
  <c r="C492" i="240"/>
  <c r="D492" i="240"/>
  <c r="E492" i="240"/>
  <c r="F492" i="240"/>
  <c r="G492" i="240"/>
  <c r="C522" i="240"/>
  <c r="D522" i="240"/>
  <c r="E522" i="240"/>
  <c r="F522" i="240"/>
  <c r="G522" i="240"/>
  <c r="C71" i="240"/>
  <c r="D71" i="240"/>
  <c r="E71" i="240"/>
  <c r="F71" i="240"/>
  <c r="G71" i="240"/>
  <c r="C127" i="240"/>
  <c r="D127" i="240"/>
  <c r="E127" i="240"/>
  <c r="F127" i="240"/>
  <c r="G127" i="240"/>
  <c r="C185" i="240"/>
  <c r="D185" i="240"/>
  <c r="E185" i="240"/>
  <c r="F185" i="240"/>
  <c r="G185" i="240"/>
  <c r="C251" i="240"/>
  <c r="D251" i="240"/>
  <c r="E251" i="240"/>
  <c r="F251" i="240"/>
  <c r="G251" i="240"/>
  <c r="C278" i="240"/>
  <c r="D278" i="240"/>
  <c r="E278" i="240"/>
  <c r="F278" i="240"/>
  <c r="G278" i="240"/>
  <c r="C279" i="240"/>
  <c r="D279" i="240"/>
  <c r="E279" i="240"/>
  <c r="F279" i="240"/>
  <c r="G279" i="240"/>
  <c r="C315" i="240"/>
  <c r="D315" i="240"/>
  <c r="E315" i="240"/>
  <c r="F315" i="240"/>
  <c r="G315" i="240"/>
  <c r="C353" i="240"/>
  <c r="D353" i="240"/>
  <c r="E353" i="240"/>
  <c r="F353" i="240"/>
  <c r="G353" i="240"/>
  <c r="C398" i="240"/>
  <c r="D398" i="240"/>
  <c r="E398" i="240"/>
  <c r="F398" i="240"/>
  <c r="G398" i="240"/>
  <c r="C407" i="240"/>
  <c r="D407" i="240"/>
  <c r="E407" i="240"/>
  <c r="F407" i="240"/>
  <c r="G407" i="240"/>
  <c r="C470" i="240"/>
  <c r="D470" i="240"/>
  <c r="E470" i="240"/>
  <c r="F470" i="240"/>
  <c r="G470" i="240"/>
  <c r="C119" i="240"/>
  <c r="D119" i="240"/>
  <c r="E119" i="240"/>
  <c r="F119" i="240"/>
  <c r="G119" i="240"/>
  <c r="C167" i="240"/>
  <c r="D167" i="240"/>
  <c r="E167" i="240"/>
  <c r="F167" i="240"/>
  <c r="G167" i="240"/>
  <c r="C218" i="240"/>
  <c r="D218" i="240"/>
  <c r="E218" i="240"/>
  <c r="F218" i="240"/>
  <c r="G218" i="240"/>
  <c r="C321" i="240"/>
  <c r="D321" i="240"/>
  <c r="E321" i="240"/>
  <c r="F321" i="240"/>
  <c r="G321" i="240"/>
  <c r="C63" i="240"/>
  <c r="D63" i="240"/>
  <c r="E63" i="240"/>
  <c r="F63" i="240"/>
  <c r="G63" i="240"/>
  <c r="C217" i="240"/>
  <c r="D217" i="240"/>
  <c r="E217" i="240"/>
  <c r="F217" i="240"/>
  <c r="G217" i="240"/>
  <c r="C232" i="240"/>
  <c r="D232" i="240"/>
  <c r="E232" i="240"/>
  <c r="F232" i="240"/>
  <c r="G232" i="240"/>
  <c r="C292" i="240"/>
  <c r="D292" i="240"/>
  <c r="E292" i="240"/>
  <c r="F292" i="240"/>
  <c r="G292" i="240"/>
  <c r="C401" i="240"/>
  <c r="D401" i="240"/>
  <c r="E401" i="240"/>
  <c r="F401" i="240"/>
  <c r="G401" i="240"/>
  <c r="C451" i="240"/>
  <c r="D451" i="240"/>
  <c r="E451" i="240"/>
  <c r="F451" i="240"/>
  <c r="G451" i="240"/>
  <c r="C309" i="240"/>
  <c r="D309" i="240"/>
  <c r="E309" i="240"/>
  <c r="F309" i="240"/>
  <c r="G309" i="240"/>
  <c r="C19" i="240"/>
  <c r="D19" i="240"/>
  <c r="E19" i="240"/>
  <c r="F19" i="240"/>
  <c r="G19" i="240"/>
  <c r="C128" i="240"/>
  <c r="D128" i="240"/>
  <c r="E128" i="240"/>
  <c r="G128" i="240"/>
  <c r="C141" i="240"/>
  <c r="D141" i="240"/>
  <c r="E141" i="240"/>
  <c r="G141" i="240"/>
  <c r="C263" i="240"/>
  <c r="D263" i="240"/>
  <c r="E263" i="240"/>
  <c r="G263" i="240"/>
  <c r="C283" i="240"/>
  <c r="D283" i="240"/>
  <c r="E283" i="240"/>
  <c r="G283" i="240"/>
  <c r="C326" i="240"/>
  <c r="D326" i="240"/>
  <c r="E326" i="240"/>
  <c r="G326" i="240"/>
  <c r="C377" i="240"/>
  <c r="D377" i="240"/>
  <c r="E377" i="240"/>
  <c r="G377" i="240"/>
  <c r="C418" i="240"/>
  <c r="D418" i="240"/>
  <c r="E418" i="240"/>
  <c r="G418" i="240"/>
  <c r="C425" i="240"/>
  <c r="D425" i="240"/>
  <c r="E425" i="240"/>
  <c r="G425" i="240"/>
  <c r="C460" i="240"/>
  <c r="D460" i="240"/>
  <c r="E460" i="240"/>
  <c r="G460" i="240"/>
  <c r="C487" i="240"/>
  <c r="D487" i="240"/>
  <c r="E487" i="240"/>
  <c r="G487" i="240"/>
  <c r="C224" i="240"/>
  <c r="D224" i="240"/>
  <c r="E224" i="240"/>
  <c r="F224" i="240"/>
  <c r="G224" i="240"/>
  <c r="C89" i="240"/>
  <c r="D89" i="240"/>
  <c r="E89" i="240"/>
  <c r="F89" i="240"/>
  <c r="G89" i="240"/>
  <c r="C139" i="240"/>
  <c r="D139" i="240"/>
  <c r="E139" i="240"/>
  <c r="F139" i="240"/>
  <c r="G139" i="240"/>
  <c r="C146" i="240"/>
  <c r="D146" i="240"/>
  <c r="E146" i="240"/>
  <c r="F146" i="240"/>
  <c r="G146" i="240"/>
  <c r="C339" i="240"/>
  <c r="D339" i="240"/>
  <c r="E339" i="240"/>
  <c r="F339" i="240"/>
  <c r="G339" i="240"/>
  <c r="C340" i="240"/>
  <c r="D340" i="240"/>
  <c r="E340" i="240"/>
  <c r="F340" i="240"/>
  <c r="G340" i="240"/>
  <c r="C16" i="240"/>
  <c r="D16" i="240"/>
  <c r="E16" i="240"/>
  <c r="F16" i="240"/>
  <c r="G16" i="240"/>
  <c r="C20" i="240"/>
  <c r="D20" i="240"/>
  <c r="E20" i="240"/>
  <c r="F20" i="240"/>
  <c r="G20" i="240"/>
  <c r="C69" i="240"/>
  <c r="D69" i="240"/>
  <c r="E69" i="240"/>
  <c r="F69" i="240"/>
  <c r="G69" i="240"/>
  <c r="C288" i="240"/>
  <c r="D288" i="240"/>
  <c r="E288" i="240"/>
  <c r="F288" i="240"/>
  <c r="G288" i="240"/>
  <c r="C434" i="240"/>
  <c r="D434" i="240"/>
  <c r="E434" i="240"/>
  <c r="F434" i="240"/>
  <c r="G434" i="240"/>
  <c r="C467" i="240"/>
  <c r="D467" i="240"/>
  <c r="E467" i="240"/>
  <c r="F467" i="240"/>
  <c r="G467" i="240"/>
  <c r="C13" i="240"/>
  <c r="D13" i="240"/>
  <c r="E13" i="240"/>
  <c r="F13" i="240"/>
  <c r="G13" i="240"/>
  <c r="C87" i="240"/>
  <c r="D87" i="240"/>
  <c r="E87" i="240"/>
  <c r="F87" i="240"/>
  <c r="G87" i="240"/>
  <c r="C374" i="240"/>
  <c r="D374" i="240"/>
  <c r="E374" i="240"/>
  <c r="F374" i="240"/>
  <c r="G374" i="240"/>
  <c r="C441" i="240"/>
  <c r="D441" i="240"/>
  <c r="E441" i="240"/>
  <c r="F441" i="240"/>
  <c r="G441" i="240"/>
  <c r="C138" i="240"/>
  <c r="D138" i="240"/>
  <c r="E138" i="240"/>
  <c r="F138" i="240"/>
  <c r="G138" i="240"/>
  <c r="C15" i="240"/>
  <c r="D15" i="240"/>
  <c r="E15" i="240"/>
  <c r="F15" i="240"/>
  <c r="G15" i="240"/>
  <c r="C29" i="240"/>
  <c r="D29" i="240"/>
  <c r="E29" i="240"/>
  <c r="F29" i="240"/>
  <c r="G29" i="240"/>
  <c r="C51" i="240"/>
  <c r="D51" i="240"/>
  <c r="E51" i="240"/>
  <c r="F51" i="240"/>
  <c r="G51" i="240"/>
  <c r="C60" i="240"/>
  <c r="D60" i="240"/>
  <c r="E60" i="240"/>
  <c r="F60" i="240"/>
  <c r="G60" i="240"/>
  <c r="C64" i="240"/>
  <c r="D64" i="240"/>
  <c r="E64" i="240"/>
  <c r="F64" i="240"/>
  <c r="G64" i="240"/>
  <c r="C73" i="240"/>
  <c r="D73" i="240"/>
  <c r="E73" i="240"/>
  <c r="F73" i="240"/>
  <c r="G73" i="240"/>
  <c r="C76" i="240"/>
  <c r="D76" i="240"/>
  <c r="E76" i="240"/>
  <c r="F76" i="240"/>
  <c r="G76" i="240"/>
  <c r="C83" i="240"/>
  <c r="D83" i="240"/>
  <c r="E83" i="240"/>
  <c r="F83" i="240"/>
  <c r="G83" i="240"/>
  <c r="C85" i="240"/>
  <c r="D85" i="240"/>
  <c r="E85" i="240"/>
  <c r="F85" i="240"/>
  <c r="G85" i="240"/>
  <c r="C100" i="240"/>
  <c r="D100" i="240"/>
  <c r="E100" i="240"/>
  <c r="F100" i="240"/>
  <c r="G100" i="240"/>
  <c r="C118" i="240"/>
  <c r="D118" i="240"/>
  <c r="E118" i="240"/>
  <c r="F118" i="240"/>
  <c r="G118" i="240"/>
  <c r="C126" i="240"/>
  <c r="D126" i="240"/>
  <c r="E126" i="240"/>
  <c r="F126" i="240"/>
  <c r="G126" i="240"/>
  <c r="C132" i="240"/>
  <c r="D132" i="240"/>
  <c r="E132" i="240"/>
  <c r="F132" i="240"/>
  <c r="G132" i="240"/>
  <c r="C140" i="240"/>
  <c r="D140" i="240"/>
  <c r="E140" i="240"/>
  <c r="F140" i="240"/>
  <c r="G140" i="240"/>
  <c r="C142" i="240"/>
  <c r="D142" i="240"/>
  <c r="E142" i="240"/>
  <c r="F142" i="240"/>
  <c r="G142" i="240"/>
  <c r="C157" i="240"/>
  <c r="D157" i="240"/>
  <c r="E157" i="240"/>
  <c r="F157" i="240"/>
  <c r="G157" i="240"/>
  <c r="C164" i="240"/>
  <c r="D164" i="240"/>
  <c r="E164" i="240"/>
  <c r="F164" i="240"/>
  <c r="G164" i="240"/>
  <c r="C166" i="240"/>
  <c r="D166" i="240"/>
  <c r="E166" i="240"/>
  <c r="F166" i="240"/>
  <c r="G166" i="240"/>
  <c r="C179" i="240"/>
  <c r="D179" i="240"/>
  <c r="E179" i="240"/>
  <c r="F179" i="240"/>
  <c r="G179" i="240"/>
  <c r="C184" i="240"/>
  <c r="D184" i="240"/>
  <c r="E184" i="240"/>
  <c r="F184" i="240"/>
  <c r="G184" i="240"/>
  <c r="C192" i="240"/>
  <c r="D192" i="240"/>
  <c r="E192" i="240"/>
  <c r="F192" i="240"/>
  <c r="G192" i="240"/>
  <c r="C201" i="240"/>
  <c r="D201" i="240"/>
  <c r="E201" i="240"/>
  <c r="F201" i="240"/>
  <c r="G201" i="240"/>
  <c r="C203" i="240"/>
  <c r="D203" i="240"/>
  <c r="E203" i="240"/>
  <c r="F203" i="240"/>
  <c r="G203" i="240"/>
  <c r="C222" i="240"/>
  <c r="D222" i="240"/>
  <c r="E222" i="240"/>
  <c r="F222" i="240"/>
  <c r="G222" i="240"/>
  <c r="C237" i="240"/>
  <c r="D237" i="240"/>
  <c r="E237" i="240"/>
  <c r="F237" i="240"/>
  <c r="G237" i="240"/>
  <c r="C239" i="240"/>
  <c r="D239" i="240"/>
  <c r="E239" i="240"/>
  <c r="F239" i="240"/>
  <c r="G239" i="240"/>
  <c r="C295" i="240"/>
  <c r="D295" i="240"/>
  <c r="E295" i="240"/>
  <c r="F295" i="240"/>
  <c r="G295" i="240"/>
  <c r="C318" i="240"/>
  <c r="D318" i="240"/>
  <c r="E318" i="240"/>
  <c r="F318" i="240"/>
  <c r="G318" i="240"/>
  <c r="C335" i="240"/>
  <c r="D335" i="240"/>
  <c r="E335" i="240"/>
  <c r="F335" i="240"/>
  <c r="G335" i="240"/>
  <c r="C342" i="240"/>
  <c r="D342" i="240"/>
  <c r="E342" i="240"/>
  <c r="F342" i="240"/>
  <c r="G342" i="240"/>
  <c r="C380" i="240"/>
  <c r="D380" i="240"/>
  <c r="E380" i="240"/>
  <c r="F380" i="240"/>
  <c r="G380" i="240"/>
  <c r="C387" i="240"/>
  <c r="D387" i="240"/>
  <c r="E387" i="240"/>
  <c r="F387" i="240"/>
  <c r="G387" i="240"/>
  <c r="C396" i="240"/>
  <c r="D396" i="240"/>
  <c r="E396" i="240"/>
  <c r="F396" i="240"/>
  <c r="G396" i="240"/>
  <c r="C411" i="240"/>
  <c r="D411" i="240"/>
  <c r="E411" i="240"/>
  <c r="F411" i="240"/>
  <c r="G411" i="240"/>
  <c r="C431" i="240"/>
  <c r="D431" i="240"/>
  <c r="E431" i="240"/>
  <c r="F431" i="240"/>
  <c r="G431" i="240"/>
  <c r="C440" i="240"/>
  <c r="D440" i="240"/>
  <c r="E440" i="240"/>
  <c r="F440" i="240"/>
  <c r="G440" i="240"/>
  <c r="C462" i="240"/>
  <c r="D462" i="240"/>
  <c r="E462" i="240"/>
  <c r="F462" i="240"/>
  <c r="G462" i="240"/>
  <c r="C475" i="240"/>
  <c r="D475" i="240"/>
  <c r="E475" i="240"/>
  <c r="F475" i="240"/>
  <c r="G475" i="240"/>
  <c r="C479" i="240"/>
  <c r="D479" i="240"/>
  <c r="E479" i="240"/>
  <c r="F479" i="240"/>
  <c r="G479" i="240"/>
  <c r="C506" i="240"/>
  <c r="D506" i="240"/>
  <c r="E506" i="240"/>
  <c r="F506" i="240"/>
  <c r="G506" i="240"/>
  <c r="C515" i="240"/>
  <c r="D515" i="240"/>
  <c r="E515" i="240"/>
  <c r="F515" i="240"/>
  <c r="G515" i="240"/>
  <c r="C532" i="240"/>
  <c r="D532" i="240"/>
  <c r="E532" i="240"/>
  <c r="F532" i="240"/>
  <c r="G532" i="240"/>
  <c r="C533" i="240"/>
  <c r="D533" i="240"/>
  <c r="E533" i="240"/>
  <c r="F533" i="240"/>
  <c r="G533" i="240"/>
  <c r="C338" i="240"/>
  <c r="D338" i="240"/>
  <c r="E338" i="240"/>
  <c r="F338" i="240"/>
  <c r="G338" i="240"/>
  <c r="C399" i="240"/>
  <c r="D399" i="240"/>
  <c r="E399" i="240"/>
  <c r="F399" i="240"/>
  <c r="G399" i="240"/>
  <c r="C457" i="240"/>
  <c r="D457" i="240"/>
  <c r="E457" i="240"/>
  <c r="F457" i="240"/>
  <c r="G457" i="240"/>
  <c r="C474" i="240"/>
  <c r="D474" i="240"/>
  <c r="E474" i="240"/>
  <c r="F474" i="240"/>
  <c r="G474" i="240"/>
  <c r="C174" i="240"/>
  <c r="D174" i="240"/>
  <c r="E174" i="240"/>
  <c r="F174" i="240"/>
  <c r="G174" i="240"/>
  <c r="C255" i="240"/>
  <c r="D255" i="240"/>
  <c r="E255" i="240"/>
  <c r="F255" i="240"/>
  <c r="G255" i="240"/>
  <c r="C357" i="240"/>
  <c r="D357" i="240"/>
  <c r="E357" i="240"/>
  <c r="F357" i="240"/>
  <c r="G357" i="240"/>
  <c r="C35" i="240"/>
  <c r="D35" i="240"/>
  <c r="E35" i="240"/>
  <c r="F35" i="240"/>
  <c r="G35" i="240"/>
  <c r="C347" i="240"/>
  <c r="D347" i="240"/>
  <c r="E347" i="240"/>
  <c r="F347" i="240"/>
  <c r="G347" i="240"/>
  <c r="C523" i="240"/>
  <c r="D523" i="240"/>
  <c r="E523" i="240"/>
  <c r="F523" i="240"/>
  <c r="G523" i="240"/>
  <c r="C90" i="240"/>
  <c r="D90" i="240"/>
  <c r="E90" i="240"/>
  <c r="F90" i="240"/>
  <c r="G90" i="240"/>
  <c r="C373" i="240"/>
  <c r="D373" i="240"/>
  <c r="E373" i="240"/>
  <c r="F373" i="240"/>
  <c r="G373" i="240"/>
  <c r="C204" i="240"/>
  <c r="D204" i="240"/>
  <c r="E204" i="240"/>
  <c r="F204" i="240"/>
  <c r="G204" i="240"/>
  <c r="C361" i="240"/>
  <c r="D361" i="240"/>
  <c r="E361" i="240"/>
  <c r="F361" i="240"/>
  <c r="G361" i="240"/>
  <c r="C241" i="240"/>
  <c r="D241" i="240"/>
  <c r="E241" i="240"/>
  <c r="F241" i="240"/>
  <c r="G241" i="240"/>
  <c r="C520" i="240"/>
  <c r="D520" i="240"/>
  <c r="E520" i="240"/>
  <c r="F520" i="240"/>
  <c r="G520" i="240"/>
  <c r="C504" i="240"/>
  <c r="D504" i="240"/>
  <c r="E504" i="240"/>
  <c r="F504" i="240"/>
  <c r="G504" i="240"/>
  <c r="C86" i="240"/>
  <c r="D86" i="240"/>
  <c r="E86" i="240"/>
  <c r="F86" i="240"/>
  <c r="G86" i="240"/>
  <c r="C153" i="240"/>
  <c r="D153" i="240"/>
  <c r="E153" i="240"/>
  <c r="F153" i="240"/>
  <c r="G153" i="240"/>
  <c r="C276" i="240"/>
  <c r="D276" i="240"/>
  <c r="E276" i="240"/>
  <c r="F276" i="240"/>
  <c r="G276" i="240"/>
  <c r="C96" i="240"/>
  <c r="D96" i="240"/>
  <c r="E96" i="240"/>
  <c r="F96" i="240"/>
  <c r="G96" i="240"/>
  <c r="G272" i="240"/>
  <c r="F272" i="240"/>
  <c r="E272" i="240"/>
  <c r="D272" i="240"/>
  <c r="C272" i="240"/>
  <c r="C39" i="80" l="1"/>
  <c r="B39" i="80"/>
  <c r="C41" i="80"/>
  <c r="B41" i="80"/>
  <c r="C40" i="80"/>
  <c r="B40" i="80"/>
  <c r="C38" i="80"/>
  <c r="B38" i="80"/>
  <c r="B19" i="80"/>
  <c r="C19" i="80"/>
  <c r="C15" i="80"/>
  <c r="B15" i="80"/>
  <c r="C14" i="80"/>
  <c r="B14" i="80"/>
  <c r="C13" i="80"/>
  <c r="B13" i="80"/>
  <c r="C16" i="80"/>
  <c r="B16" i="80"/>
  <c r="B29" i="79"/>
  <c r="C29" i="79"/>
  <c r="B30" i="79"/>
  <c r="C30" i="79"/>
  <c r="B24" i="124" l="1"/>
  <c r="C24" i="124"/>
  <c r="D24" i="124"/>
  <c r="E24" i="124"/>
  <c r="G24" i="124"/>
  <c r="H24" i="124"/>
  <c r="B25" i="124"/>
  <c r="C25" i="124"/>
  <c r="D25" i="124"/>
  <c r="E25" i="124"/>
  <c r="G25" i="124"/>
  <c r="H25" i="124"/>
  <c r="S25" i="124"/>
  <c r="B26" i="124"/>
  <c r="C26" i="124"/>
  <c r="D26" i="124"/>
  <c r="E26" i="124"/>
  <c r="G26" i="124"/>
  <c r="H26" i="124"/>
  <c r="B27" i="124"/>
  <c r="C27" i="124"/>
  <c r="D27" i="124"/>
  <c r="E27" i="124"/>
  <c r="S27" i="124"/>
  <c r="B28" i="124"/>
  <c r="C28" i="124"/>
  <c r="D28" i="124"/>
  <c r="E28" i="124"/>
  <c r="S28" i="124"/>
  <c r="B29" i="124"/>
  <c r="C29" i="124"/>
  <c r="D29" i="124"/>
  <c r="E29" i="124"/>
  <c r="G29" i="124"/>
  <c r="H29" i="124"/>
  <c r="B30" i="124"/>
  <c r="C30" i="124"/>
  <c r="D30" i="124"/>
  <c r="E30" i="124"/>
  <c r="G30" i="124"/>
  <c r="H30" i="124"/>
  <c r="B31" i="124"/>
  <c r="C31" i="124"/>
  <c r="D31" i="124"/>
  <c r="E31" i="124"/>
  <c r="G31" i="124"/>
  <c r="H31" i="124"/>
  <c r="B32" i="124"/>
  <c r="C32" i="124"/>
  <c r="D32" i="124"/>
  <c r="E32" i="124"/>
  <c r="G32" i="124"/>
  <c r="H32" i="124"/>
  <c r="B33" i="124"/>
  <c r="C33" i="124"/>
  <c r="D33" i="124"/>
  <c r="E33" i="124"/>
  <c r="G33" i="124"/>
  <c r="H33" i="124"/>
  <c r="M61" i="118"/>
  <c r="M60" i="118"/>
  <c r="M48" i="118"/>
  <c r="M47" i="118"/>
  <c r="M46" i="118"/>
  <c r="M43" i="118"/>
  <c r="M38" i="118"/>
  <c r="M37" i="118"/>
  <c r="M34" i="118"/>
  <c r="M33" i="118"/>
  <c r="Z12" i="92" l="1"/>
  <c r="Z13" i="92"/>
  <c r="C13" i="92"/>
  <c r="D13" i="92"/>
  <c r="E13" i="92"/>
  <c r="F13" i="92"/>
  <c r="C12" i="92"/>
  <c r="D12" i="92"/>
  <c r="E12" i="92"/>
  <c r="F12" i="92"/>
  <c r="G25" i="130" l="1"/>
  <c r="H25" i="130"/>
  <c r="AR25" i="130"/>
  <c r="B25" i="130"/>
  <c r="C25" i="130"/>
  <c r="D25" i="130"/>
  <c r="E25" i="130"/>
  <c r="G26" i="112"/>
  <c r="H26" i="112"/>
  <c r="S27" i="112"/>
  <c r="B26" i="112"/>
  <c r="C26" i="112"/>
  <c r="D26" i="112"/>
  <c r="E26" i="112"/>
  <c r="B27" i="112"/>
  <c r="C27" i="112"/>
  <c r="D27" i="112"/>
  <c r="E27" i="112"/>
  <c r="G27" i="100"/>
  <c r="H27" i="100"/>
  <c r="G28" i="100"/>
  <c r="H28" i="100"/>
  <c r="B27" i="100"/>
  <c r="C27" i="100"/>
  <c r="D27" i="100"/>
  <c r="E27" i="100"/>
  <c r="B28" i="100"/>
  <c r="C28" i="100"/>
  <c r="D28" i="100"/>
  <c r="E28" i="100"/>
  <c r="M30" i="109"/>
  <c r="M41" i="163"/>
  <c r="E41" i="163"/>
  <c r="D41" i="163"/>
  <c r="C41" i="163"/>
  <c r="B41" i="163"/>
  <c r="M32" i="163"/>
  <c r="E32" i="163"/>
  <c r="D32" i="163"/>
  <c r="C32" i="163"/>
  <c r="B32" i="163"/>
  <c r="B23" i="163"/>
  <c r="C23" i="163"/>
  <c r="D23" i="163"/>
  <c r="E23" i="163"/>
  <c r="G14" i="163"/>
  <c r="M14" i="163"/>
  <c r="B14" i="163"/>
  <c r="C14" i="163"/>
  <c r="D14" i="163"/>
  <c r="E14" i="163"/>
  <c r="G48" i="9"/>
  <c r="G47" i="9"/>
  <c r="G45" i="9"/>
  <c r="G44" i="9"/>
  <c r="G43" i="9"/>
  <c r="G42" i="9"/>
  <c r="B41" i="9"/>
  <c r="C41" i="9"/>
  <c r="D41" i="9"/>
  <c r="E41" i="9"/>
  <c r="B32" i="9"/>
  <c r="C32" i="9"/>
  <c r="D32" i="9"/>
  <c r="E32" i="9"/>
  <c r="G25" i="109"/>
  <c r="G27" i="109"/>
  <c r="G28" i="109"/>
  <c r="G29" i="109"/>
  <c r="G30" i="109"/>
  <c r="G23" i="109"/>
  <c r="M29" i="109"/>
  <c r="B23" i="109"/>
  <c r="C23" i="109"/>
  <c r="D23" i="109"/>
  <c r="E23" i="109"/>
  <c r="B30" i="109"/>
  <c r="C30" i="109"/>
  <c r="D30" i="109"/>
  <c r="E30" i="109"/>
  <c r="B21" i="109"/>
  <c r="C21" i="109"/>
  <c r="D21" i="109"/>
  <c r="G44" i="107"/>
  <c r="H44" i="107"/>
  <c r="B26" i="107"/>
  <c r="C26" i="107"/>
  <c r="D26" i="107"/>
  <c r="E26" i="107"/>
  <c r="G26" i="107"/>
  <c r="B27" i="107"/>
  <c r="C27" i="107"/>
  <c r="D27" i="107"/>
  <c r="E27" i="107"/>
  <c r="G27" i="107"/>
  <c r="M27" i="107"/>
  <c r="B28" i="107"/>
  <c r="C28" i="107"/>
  <c r="D28" i="107"/>
  <c r="E28" i="107"/>
  <c r="G28" i="107"/>
  <c r="B29" i="107"/>
  <c r="C29" i="107"/>
  <c r="D29" i="107"/>
  <c r="E29" i="107"/>
  <c r="G29" i="107"/>
  <c r="M29" i="107"/>
  <c r="B30" i="107"/>
  <c r="C30" i="107"/>
  <c r="D30" i="107"/>
  <c r="E30" i="107"/>
  <c r="G30" i="107"/>
  <c r="B35" i="107"/>
  <c r="C35" i="107"/>
  <c r="D35" i="107"/>
  <c r="E35" i="107"/>
  <c r="G35" i="107"/>
  <c r="M35" i="107"/>
  <c r="B31" i="107"/>
  <c r="C31" i="107"/>
  <c r="D31" i="107"/>
  <c r="E31" i="107"/>
  <c r="G31" i="107"/>
  <c r="M31" i="107"/>
  <c r="B33" i="107"/>
  <c r="C33" i="107"/>
  <c r="D33" i="107"/>
  <c r="E33" i="107"/>
  <c r="G33" i="107"/>
  <c r="B32" i="107"/>
  <c r="C32" i="107"/>
  <c r="D32" i="107"/>
  <c r="E32" i="107"/>
  <c r="G32" i="107"/>
  <c r="M32" i="107"/>
  <c r="B34" i="107"/>
  <c r="C34" i="107"/>
  <c r="D34" i="107"/>
  <c r="E34" i="107"/>
  <c r="G34" i="107"/>
  <c r="M34" i="107"/>
  <c r="B22" i="107"/>
  <c r="C22" i="107"/>
  <c r="D22" i="107"/>
  <c r="E22" i="107"/>
  <c r="G22" i="107"/>
  <c r="M22" i="107"/>
  <c r="B23" i="107"/>
  <c r="C23" i="107"/>
  <c r="D23" i="107"/>
  <c r="E23" i="107"/>
  <c r="G23" i="107"/>
  <c r="M23" i="107"/>
  <c r="M20" i="107"/>
  <c r="M21" i="107"/>
  <c r="M14" i="107"/>
  <c r="M16" i="107"/>
  <c r="M17" i="107"/>
  <c r="W33" i="40" l="1"/>
  <c r="W23" i="40"/>
  <c r="W25" i="40"/>
  <c r="W16" i="40"/>
  <c r="W17" i="40"/>
  <c r="W15" i="40"/>
  <c r="W34" i="40"/>
  <c r="W38" i="40"/>
  <c r="W27" i="40"/>
  <c r="E12" i="77" l="1"/>
  <c r="S25" i="126"/>
  <c r="S24" i="126"/>
  <c r="S23" i="126"/>
  <c r="S22" i="126"/>
  <c r="S21" i="126"/>
  <c r="S18" i="126"/>
  <c r="S14" i="126"/>
  <c r="E14" i="126"/>
  <c r="S16" i="113"/>
  <c r="S18" i="113"/>
  <c r="S20" i="113"/>
  <c r="S21" i="113"/>
  <c r="E14" i="113"/>
  <c r="E15" i="113"/>
  <c r="E16" i="113"/>
  <c r="E17" i="113"/>
  <c r="E18" i="113"/>
  <c r="E19" i="113"/>
  <c r="E20" i="113"/>
  <c r="E21" i="113"/>
  <c r="E22" i="113"/>
  <c r="G14" i="113"/>
  <c r="H14" i="113"/>
  <c r="S22" i="100"/>
  <c r="S23" i="100"/>
  <c r="S14" i="100"/>
  <c r="S18" i="100"/>
  <c r="G14" i="100"/>
  <c r="S16" i="127"/>
  <c r="S17" i="127"/>
  <c r="E14" i="127"/>
  <c r="S24" i="112"/>
  <c r="S22" i="112"/>
  <c r="S19" i="112"/>
  <c r="S18" i="112"/>
  <c r="S17" i="112"/>
  <c r="S15" i="112"/>
  <c r="G15" i="112"/>
  <c r="H15" i="112"/>
  <c r="G16" i="112"/>
  <c r="H16" i="112"/>
  <c r="G17" i="112"/>
  <c r="H17" i="112"/>
  <c r="S23" i="124"/>
  <c r="S21" i="124"/>
  <c r="S19" i="124"/>
  <c r="S18" i="124"/>
  <c r="S17" i="124"/>
  <c r="S13" i="124"/>
  <c r="S12" i="124"/>
  <c r="G14" i="124"/>
  <c r="H14" i="124"/>
  <c r="AU14" i="102"/>
  <c r="AU15" i="102"/>
  <c r="AU17" i="102"/>
  <c r="AU19" i="102"/>
  <c r="AU20" i="102"/>
  <c r="AU13" i="102"/>
  <c r="AR15" i="130"/>
  <c r="AR16" i="130"/>
  <c r="AR18" i="130"/>
  <c r="AR19" i="130"/>
  <c r="AR21" i="130"/>
  <c r="G23" i="16"/>
  <c r="G22" i="16"/>
  <c r="G21" i="16"/>
  <c r="G20" i="16"/>
  <c r="M19" i="16"/>
  <c r="G19" i="16"/>
  <c r="G18" i="16"/>
  <c r="G17" i="16"/>
  <c r="M16" i="16"/>
  <c r="G16" i="16"/>
  <c r="M15" i="16"/>
  <c r="G15" i="16"/>
  <c r="E15" i="16"/>
  <c r="G33" i="10"/>
  <c r="M33" i="10"/>
  <c r="M29" i="10"/>
  <c r="M26" i="10"/>
  <c r="M25" i="10"/>
  <c r="M24" i="10"/>
  <c r="M18" i="10"/>
  <c r="M17" i="10"/>
  <c r="M16" i="10"/>
  <c r="N20" i="198"/>
  <c r="N21" i="198"/>
  <c r="N19" i="198"/>
  <c r="N18" i="198"/>
  <c r="N17" i="198"/>
  <c r="N16" i="198"/>
  <c r="N15" i="198"/>
  <c r="N14" i="198"/>
  <c r="E15" i="198"/>
  <c r="H19" i="198"/>
  <c r="G19" i="198"/>
  <c r="H18" i="198"/>
  <c r="G18" i="198"/>
  <c r="H17" i="198"/>
  <c r="G17" i="198"/>
  <c r="H16" i="198"/>
  <c r="G16" i="198"/>
  <c r="H15" i="198"/>
  <c r="G15" i="198"/>
  <c r="H14" i="198"/>
  <c r="G14" i="198"/>
  <c r="M16" i="109"/>
  <c r="M18" i="109"/>
  <c r="M20" i="109"/>
  <c r="M21" i="109"/>
  <c r="E19" i="109"/>
  <c r="G19" i="109"/>
  <c r="E20" i="109"/>
  <c r="G20" i="109"/>
  <c r="E21" i="109"/>
  <c r="M18" i="162"/>
  <c r="G24" i="162"/>
  <c r="H23" i="162"/>
  <c r="G23" i="162"/>
  <c r="G22" i="162"/>
  <c r="G21" i="162"/>
  <c r="H20" i="162"/>
  <c r="G20" i="162"/>
  <c r="G19" i="162"/>
  <c r="G16" i="162"/>
  <c r="M15" i="122"/>
  <c r="M16" i="122"/>
  <c r="M20" i="122"/>
  <c r="M21" i="122"/>
  <c r="M22" i="122"/>
  <c r="M23" i="122"/>
  <c r="M30" i="122"/>
  <c r="M31" i="122"/>
  <c r="M32" i="122"/>
  <c r="M35" i="122"/>
  <c r="M42" i="122"/>
  <c r="G15" i="107"/>
  <c r="M39" i="107"/>
  <c r="M47" i="9"/>
  <c r="M48" i="9"/>
  <c r="M41" i="9"/>
  <c r="M42" i="9"/>
  <c r="M39" i="9"/>
  <c r="M32" i="9"/>
  <c r="M33" i="9"/>
  <c r="M26" i="9"/>
  <c r="M28" i="9"/>
  <c r="M29" i="9"/>
  <c r="G38" i="9"/>
  <c r="G37" i="9"/>
  <c r="G36" i="9"/>
  <c r="G34" i="9"/>
  <c r="G33" i="9"/>
  <c r="G29" i="9"/>
  <c r="G28" i="9"/>
  <c r="G25" i="9"/>
  <c r="G19" i="9"/>
  <c r="G17" i="9"/>
  <c r="M21" i="9"/>
  <c r="M15" i="9"/>
  <c r="M18" i="9"/>
  <c r="N15" i="123"/>
  <c r="N21" i="123"/>
  <c r="G16" i="123"/>
  <c r="H16" i="123"/>
  <c r="G18" i="123"/>
  <c r="H18" i="123"/>
  <c r="G20" i="123"/>
  <c r="H20" i="123"/>
  <c r="M28" i="118"/>
  <c r="M24" i="118"/>
  <c r="M25" i="118"/>
  <c r="M26" i="118"/>
  <c r="M17" i="118"/>
  <c r="M21" i="118"/>
  <c r="N16" i="193"/>
  <c r="G15" i="193"/>
  <c r="G16" i="193"/>
  <c r="G17" i="193"/>
  <c r="G18" i="193"/>
  <c r="G19" i="193"/>
  <c r="G20" i="193"/>
  <c r="G21" i="193"/>
  <c r="G48" i="163"/>
  <c r="M43" i="163"/>
  <c r="M47" i="163"/>
  <c r="M39" i="163"/>
  <c r="M38" i="163"/>
  <c r="M37" i="163"/>
  <c r="M35" i="163"/>
  <c r="M33" i="163"/>
  <c r="E39" i="163"/>
  <c r="M26" i="163"/>
  <c r="M29" i="163"/>
  <c r="M30" i="163"/>
  <c r="M24" i="163"/>
  <c r="M19" i="163"/>
  <c r="M20" i="163"/>
  <c r="M16" i="163"/>
  <c r="G26" i="163"/>
  <c r="C3" i="80"/>
  <c r="C3" i="79"/>
  <c r="C4" i="198"/>
  <c r="D13" i="93"/>
  <c r="D14" i="93"/>
  <c r="D15" i="93"/>
  <c r="D16" i="93"/>
  <c r="D17" i="93"/>
  <c r="D18" i="93"/>
  <c r="D19" i="93"/>
  <c r="D20" i="93"/>
  <c r="D21" i="93"/>
  <c r="D22" i="93"/>
  <c r="D23" i="93"/>
  <c r="D24" i="93"/>
  <c r="D25" i="93"/>
  <c r="D26" i="93"/>
  <c r="D27" i="93"/>
  <c r="D28" i="93"/>
  <c r="D29" i="93"/>
  <c r="D30" i="93"/>
  <c r="D31" i="93"/>
  <c r="D32" i="93"/>
  <c r="D33" i="93"/>
  <c r="D34" i="93"/>
  <c r="D35" i="93"/>
  <c r="D12" i="93"/>
  <c r="F20" i="93"/>
  <c r="C13" i="93"/>
  <c r="E13" i="93"/>
  <c r="C14" i="93"/>
  <c r="E14" i="93"/>
  <c r="C15" i="93"/>
  <c r="E15" i="93"/>
  <c r="C16" i="93"/>
  <c r="E16" i="93"/>
  <c r="C17" i="93"/>
  <c r="E17" i="93"/>
  <c r="C18" i="93"/>
  <c r="E18" i="93"/>
  <c r="C19" i="93"/>
  <c r="E19" i="93"/>
  <c r="C20" i="93"/>
  <c r="E20" i="93"/>
  <c r="C21" i="93"/>
  <c r="E21" i="93"/>
  <c r="C22" i="93"/>
  <c r="E22" i="93"/>
  <c r="C23" i="93"/>
  <c r="E23" i="93"/>
  <c r="C24" i="93"/>
  <c r="E24" i="93"/>
  <c r="C25" i="93"/>
  <c r="E25" i="93"/>
  <c r="C26" i="93"/>
  <c r="E26" i="93"/>
  <c r="C27" i="93"/>
  <c r="E27" i="93"/>
  <c r="C28" i="93"/>
  <c r="E28" i="93"/>
  <c r="C29" i="93"/>
  <c r="E29" i="93"/>
  <c r="C30" i="93"/>
  <c r="E30" i="93"/>
  <c r="C31" i="93"/>
  <c r="E31" i="93"/>
  <c r="C32" i="93"/>
  <c r="E32" i="93"/>
  <c r="C33" i="93"/>
  <c r="E33" i="93"/>
  <c r="C34" i="93"/>
  <c r="E34" i="93"/>
  <c r="C35" i="93"/>
  <c r="E35" i="93"/>
  <c r="E12" i="93"/>
  <c r="C12" i="93"/>
  <c r="F24" i="91"/>
  <c r="C13" i="91"/>
  <c r="D13" i="91"/>
  <c r="E13" i="91"/>
  <c r="C14" i="91"/>
  <c r="D14" i="91"/>
  <c r="E14" i="91"/>
  <c r="C15" i="91"/>
  <c r="D15" i="91"/>
  <c r="E15" i="91"/>
  <c r="C16" i="91"/>
  <c r="D16" i="91"/>
  <c r="E16" i="91"/>
  <c r="C17" i="91"/>
  <c r="D17" i="91"/>
  <c r="E17" i="91"/>
  <c r="C18" i="91"/>
  <c r="D18" i="91"/>
  <c r="E18" i="91"/>
  <c r="C19" i="91"/>
  <c r="D19" i="91"/>
  <c r="E19" i="91"/>
  <c r="C20" i="91"/>
  <c r="D20" i="91"/>
  <c r="E20" i="91"/>
  <c r="C21" i="91"/>
  <c r="D21" i="91"/>
  <c r="E21" i="91"/>
  <c r="C22" i="91"/>
  <c r="D22" i="91"/>
  <c r="E22" i="91"/>
  <c r="C23" i="91"/>
  <c r="D23" i="91"/>
  <c r="E23" i="91"/>
  <c r="C24" i="91"/>
  <c r="D24" i="91"/>
  <c r="E24" i="91"/>
  <c r="C25" i="91"/>
  <c r="D25" i="91"/>
  <c r="E25" i="91"/>
  <c r="C26" i="91"/>
  <c r="D26" i="91"/>
  <c r="E26" i="91"/>
  <c r="C27" i="91"/>
  <c r="D27" i="91"/>
  <c r="E27" i="91"/>
  <c r="E12" i="91"/>
  <c r="D12" i="91"/>
  <c r="C12" i="91"/>
  <c r="C36" i="80" l="1"/>
  <c r="B36" i="80"/>
  <c r="C35" i="80"/>
  <c r="B35" i="80"/>
  <c r="C34" i="80"/>
  <c r="B34" i="80"/>
  <c r="C33" i="80"/>
  <c r="B33" i="80"/>
  <c r="C29" i="80"/>
  <c r="B29" i="80"/>
  <c r="C28" i="80"/>
  <c r="B28" i="80"/>
  <c r="C30" i="80"/>
  <c r="B30" i="80"/>
  <c r="C31" i="80"/>
  <c r="B31" i="80"/>
  <c r="C26" i="80"/>
  <c r="B26" i="80"/>
  <c r="C25" i="80"/>
  <c r="B25" i="80"/>
  <c r="C24" i="80"/>
  <c r="B24" i="80"/>
  <c r="C23" i="80"/>
  <c r="B23" i="80"/>
  <c r="C18" i="80"/>
  <c r="B18" i="80"/>
  <c r="C21" i="80"/>
  <c r="B21" i="80"/>
  <c r="C20" i="80"/>
  <c r="B20" i="80"/>
  <c r="C38" i="79"/>
  <c r="B38" i="79"/>
  <c r="C41" i="79"/>
  <c r="B41" i="79"/>
  <c r="C39" i="79"/>
  <c r="B39" i="79"/>
  <c r="C40" i="79"/>
  <c r="B40" i="79"/>
  <c r="C36" i="79"/>
  <c r="B36" i="79"/>
  <c r="C35" i="79"/>
  <c r="B35" i="79"/>
  <c r="C33" i="79"/>
  <c r="B33" i="79"/>
  <c r="C34" i="79"/>
  <c r="B34" i="79"/>
  <c r="C31" i="79"/>
  <c r="B31" i="79"/>
  <c r="C28" i="79"/>
  <c r="B28" i="79"/>
  <c r="C26" i="79"/>
  <c r="B26" i="79"/>
  <c r="C25" i="79"/>
  <c r="B25" i="79"/>
  <c r="C24" i="79"/>
  <c r="B24" i="79"/>
  <c r="C23" i="79"/>
  <c r="B23" i="79"/>
  <c r="C21" i="79"/>
  <c r="B21" i="79"/>
  <c r="C20" i="79"/>
  <c r="B20" i="79"/>
  <c r="C19" i="79"/>
  <c r="B19" i="79"/>
  <c r="C18" i="79"/>
  <c r="B18" i="79"/>
  <c r="B14" i="79"/>
  <c r="C14" i="79"/>
  <c r="B15" i="79"/>
  <c r="C15" i="79"/>
  <c r="B16" i="79"/>
  <c r="C16" i="79"/>
  <c r="C13" i="79"/>
  <c r="B13" i="79"/>
  <c r="B15" i="127" l="1"/>
  <c r="C15" i="127"/>
  <c r="D15" i="127"/>
  <c r="E15" i="127"/>
  <c r="B16" i="127"/>
  <c r="C16" i="127"/>
  <c r="D16" i="127"/>
  <c r="E16" i="127"/>
  <c r="B17" i="127"/>
  <c r="C17" i="127"/>
  <c r="D17" i="127"/>
  <c r="E17" i="127"/>
  <c r="B18" i="127"/>
  <c r="C18" i="127"/>
  <c r="D18" i="127"/>
  <c r="E18" i="127"/>
  <c r="B19" i="127"/>
  <c r="C19" i="127"/>
  <c r="D19" i="127"/>
  <c r="E19" i="127"/>
  <c r="B20" i="127"/>
  <c r="C20" i="127"/>
  <c r="D20" i="127"/>
  <c r="E20" i="127"/>
  <c r="B21" i="127"/>
  <c r="C21" i="127"/>
  <c r="D21" i="127"/>
  <c r="E21" i="127"/>
  <c r="B22" i="127"/>
  <c r="C22" i="127"/>
  <c r="D22" i="127"/>
  <c r="E22" i="127"/>
  <c r="B23" i="127"/>
  <c r="C23" i="127"/>
  <c r="D23" i="127"/>
  <c r="E23" i="127"/>
  <c r="B24" i="127"/>
  <c r="C24" i="127"/>
  <c r="D24" i="127"/>
  <c r="E24" i="127"/>
  <c r="B25" i="127"/>
  <c r="C25" i="127"/>
  <c r="D25" i="127"/>
  <c r="E25" i="127"/>
  <c r="B26" i="127"/>
  <c r="C26" i="127"/>
  <c r="D26" i="127"/>
  <c r="E26" i="127"/>
  <c r="D14" i="127"/>
  <c r="C14" i="127"/>
  <c r="B14" i="127"/>
  <c r="C23" i="77"/>
  <c r="D23" i="77"/>
  <c r="E23" i="77"/>
  <c r="F23" i="77"/>
  <c r="X23" i="77"/>
  <c r="Y23" i="77"/>
  <c r="C21" i="77"/>
  <c r="D21" i="77"/>
  <c r="E21" i="77"/>
  <c r="F21" i="77"/>
  <c r="X21" i="77"/>
  <c r="Y21" i="77"/>
  <c r="C22" i="77"/>
  <c r="D22" i="77"/>
  <c r="E22" i="77"/>
  <c r="F22" i="77"/>
  <c r="X22" i="77"/>
  <c r="Y22" i="77"/>
  <c r="C17" i="77"/>
  <c r="D17" i="77"/>
  <c r="E17" i="77"/>
  <c r="F17" i="77"/>
  <c r="X17" i="77"/>
  <c r="Y17" i="77"/>
  <c r="C27" i="72"/>
  <c r="D27" i="72"/>
  <c r="E27" i="72"/>
  <c r="F27" i="72"/>
  <c r="X27" i="72"/>
  <c r="Y27" i="72"/>
  <c r="Z27" i="72"/>
  <c r="C37" i="72"/>
  <c r="D37" i="72"/>
  <c r="E37" i="72"/>
  <c r="F37" i="72"/>
  <c r="W37" i="72"/>
  <c r="X37" i="72"/>
  <c r="Y37" i="72"/>
  <c r="Z37" i="72"/>
  <c r="C12" i="72"/>
  <c r="D12" i="72"/>
  <c r="E12" i="72"/>
  <c r="F12" i="72"/>
  <c r="W12" i="72"/>
  <c r="X12" i="72"/>
  <c r="Y12" i="72"/>
  <c r="Z12" i="72"/>
  <c r="C14" i="72"/>
  <c r="D14" i="72"/>
  <c r="E14" i="72"/>
  <c r="F14" i="72"/>
  <c r="W14" i="72"/>
  <c r="X14" i="72"/>
  <c r="Y14" i="72"/>
  <c r="Z14" i="72"/>
  <c r="C40" i="72"/>
  <c r="D40" i="72"/>
  <c r="E40" i="72"/>
  <c r="F40" i="72"/>
  <c r="W40" i="72"/>
  <c r="X40" i="72"/>
  <c r="Y40" i="72"/>
  <c r="Z40" i="72"/>
  <c r="F15" i="238"/>
  <c r="E15" i="238"/>
  <c r="D15" i="238"/>
  <c r="C15" i="238"/>
  <c r="F11" i="238"/>
  <c r="E11" i="238"/>
  <c r="D11" i="238"/>
  <c r="C11" i="238"/>
  <c r="F14" i="238"/>
  <c r="E14" i="238"/>
  <c r="D14" i="238"/>
  <c r="C14" i="238"/>
  <c r="F25" i="238"/>
  <c r="E25" i="238"/>
  <c r="D25" i="238"/>
  <c r="C25" i="238"/>
  <c r="F12" i="238"/>
  <c r="E12" i="238"/>
  <c r="D12" i="238"/>
  <c r="C12" i="238"/>
  <c r="F13" i="238"/>
  <c r="E13" i="238"/>
  <c r="D13" i="238"/>
  <c r="C13" i="238"/>
  <c r="F16" i="238"/>
  <c r="E16" i="238"/>
  <c r="D16" i="238"/>
  <c r="C16" i="238"/>
  <c r="F26" i="238"/>
  <c r="E26" i="238"/>
  <c r="D26" i="238"/>
  <c r="C26" i="238"/>
  <c r="F19" i="238"/>
  <c r="E19" i="238"/>
  <c r="D19" i="238"/>
  <c r="C19" i="238"/>
  <c r="F24" i="238"/>
  <c r="E24" i="238"/>
  <c r="D24" i="238"/>
  <c r="C24" i="238"/>
  <c r="F18" i="238"/>
  <c r="E18" i="238"/>
  <c r="D18" i="238"/>
  <c r="C18" i="238"/>
  <c r="F22" i="238"/>
  <c r="E22" i="238"/>
  <c r="D22" i="238"/>
  <c r="C22" i="238"/>
  <c r="F23" i="238"/>
  <c r="E23" i="238"/>
  <c r="D23" i="238"/>
  <c r="C23" i="238"/>
  <c r="F17" i="238"/>
  <c r="E17" i="238"/>
  <c r="D17" i="238"/>
  <c r="C17" i="238"/>
  <c r="F21" i="238"/>
  <c r="E21" i="238"/>
  <c r="D21" i="238"/>
  <c r="C21" i="238"/>
  <c r="F27" i="238"/>
  <c r="D27" i="238"/>
  <c r="C27" i="238"/>
  <c r="F28" i="238"/>
  <c r="E28" i="238"/>
  <c r="D28" i="238"/>
  <c r="C28" i="238"/>
  <c r="F20" i="238"/>
  <c r="E20" i="238"/>
  <c r="D20" i="238"/>
  <c r="C20" i="238"/>
  <c r="C21" i="90"/>
  <c r="D21" i="90"/>
  <c r="E21" i="90"/>
  <c r="F21" i="90"/>
  <c r="C17" i="90"/>
  <c r="D17" i="90"/>
  <c r="E17" i="90"/>
  <c r="F17" i="90"/>
  <c r="C19" i="90"/>
  <c r="D19" i="90"/>
  <c r="E19" i="90"/>
  <c r="F19" i="90"/>
  <c r="C20" i="90"/>
  <c r="D20" i="90"/>
  <c r="E20" i="90"/>
  <c r="F20" i="90"/>
  <c r="C23" i="90"/>
  <c r="D23" i="90"/>
  <c r="E23" i="90"/>
  <c r="F23" i="90"/>
  <c r="C15" i="90"/>
  <c r="D15" i="90"/>
  <c r="E15" i="90"/>
  <c r="F15" i="90"/>
  <c r="C14" i="90"/>
  <c r="D14" i="90"/>
  <c r="E14" i="90"/>
  <c r="F14" i="90"/>
  <c r="C18" i="90"/>
  <c r="D18" i="90"/>
  <c r="E18" i="90"/>
  <c r="F18" i="90"/>
  <c r="C12" i="90"/>
  <c r="D12" i="90"/>
  <c r="E12" i="90"/>
  <c r="F12" i="90"/>
  <c r="C11" i="90"/>
  <c r="D11" i="90"/>
  <c r="E11" i="90"/>
  <c r="F11" i="90"/>
  <c r="C13" i="90"/>
  <c r="D13" i="90"/>
  <c r="E13" i="90"/>
  <c r="F13" i="90"/>
  <c r="C16" i="90"/>
  <c r="D16" i="90"/>
  <c r="E16" i="90"/>
  <c r="F16" i="90"/>
  <c r="F22" i="90"/>
  <c r="E22" i="90"/>
  <c r="D22" i="90"/>
  <c r="C22" i="90"/>
  <c r="C130" i="229" l="1"/>
  <c r="D129" i="229"/>
  <c r="D127" i="229"/>
  <c r="C127" i="229"/>
  <c r="C125" i="229"/>
  <c r="D124" i="229"/>
  <c r="D122" i="229"/>
  <c r="C122" i="229"/>
  <c r="C120" i="229"/>
  <c r="D119" i="229"/>
  <c r="D117" i="229"/>
  <c r="C117" i="229"/>
  <c r="C115" i="229"/>
  <c r="D114" i="229"/>
  <c r="D112" i="229"/>
  <c r="C112" i="229"/>
  <c r="C110" i="229"/>
  <c r="D109" i="229"/>
  <c r="D107" i="229"/>
  <c r="C107" i="229"/>
  <c r="C105" i="229"/>
  <c r="D104" i="229"/>
  <c r="D102" i="229"/>
  <c r="C102" i="229"/>
  <c r="C100" i="229"/>
  <c r="D99" i="229"/>
  <c r="D97" i="229"/>
  <c r="C97" i="229"/>
  <c r="C95" i="229"/>
  <c r="D94" i="229"/>
  <c r="D92" i="229"/>
  <c r="C92" i="229"/>
  <c r="C90" i="229"/>
  <c r="D89" i="229"/>
  <c r="D87" i="229"/>
  <c r="C87" i="229"/>
  <c r="C85" i="229"/>
  <c r="D84" i="229"/>
  <c r="D82" i="229"/>
  <c r="C82" i="229"/>
  <c r="C80" i="229"/>
  <c r="D79" i="229"/>
  <c r="D77" i="229"/>
  <c r="C77" i="229"/>
  <c r="C75" i="229"/>
  <c r="D74" i="229"/>
  <c r="D72" i="229"/>
  <c r="C72" i="229"/>
  <c r="C70" i="229"/>
  <c r="D69" i="229"/>
  <c r="D67" i="229"/>
  <c r="C67" i="229"/>
  <c r="C65" i="229"/>
  <c r="D64" i="229"/>
  <c r="D62" i="229"/>
  <c r="C62" i="229"/>
  <c r="C60" i="229"/>
  <c r="D59" i="229"/>
  <c r="D57" i="229"/>
  <c r="C57" i="229"/>
  <c r="C55" i="229"/>
  <c r="D54" i="229"/>
  <c r="D52" i="229"/>
  <c r="C52" i="229"/>
  <c r="C50" i="229"/>
  <c r="D49" i="229"/>
  <c r="D47" i="229"/>
  <c r="C47" i="229"/>
  <c r="C45" i="229"/>
  <c r="D44" i="229"/>
  <c r="D42" i="229"/>
  <c r="C42" i="229"/>
  <c r="C40" i="229"/>
  <c r="D39" i="229"/>
  <c r="D37" i="229"/>
  <c r="C37" i="229"/>
  <c r="C35" i="229"/>
  <c r="D34" i="229"/>
  <c r="D32" i="229"/>
  <c r="C32" i="229"/>
  <c r="C30" i="229"/>
  <c r="D29" i="229"/>
  <c r="D27" i="229"/>
  <c r="C27" i="229"/>
  <c r="C25" i="229"/>
  <c r="D24" i="229"/>
  <c r="D22" i="229"/>
  <c r="C22" i="229"/>
  <c r="C20" i="229"/>
  <c r="D19" i="229"/>
  <c r="D17" i="229"/>
  <c r="C17" i="229"/>
  <c r="B42" i="122"/>
  <c r="C42" i="122"/>
  <c r="D42" i="122"/>
  <c r="E42" i="122"/>
  <c r="B43" i="122"/>
  <c r="C43" i="122"/>
  <c r="D43" i="122"/>
  <c r="E43" i="122"/>
  <c r="B28" i="122"/>
  <c r="C28" i="122"/>
  <c r="D28" i="122"/>
  <c r="E28" i="122"/>
  <c r="M28" i="122"/>
  <c r="G13" i="102"/>
  <c r="H13" i="102"/>
  <c r="G21" i="102"/>
  <c r="H21" i="102"/>
  <c r="G15" i="102"/>
  <c r="H15" i="102"/>
  <c r="G14" i="102"/>
  <c r="H14" i="102"/>
  <c r="G20" i="102"/>
  <c r="H20" i="102"/>
  <c r="G16" i="102"/>
  <c r="H16" i="102"/>
  <c r="G19" i="102"/>
  <c r="H19" i="102"/>
  <c r="G17" i="102"/>
  <c r="H17" i="102"/>
  <c r="G18" i="102"/>
  <c r="H18" i="102"/>
  <c r="B13" i="102"/>
  <c r="C13" i="102"/>
  <c r="D13" i="102"/>
  <c r="E13" i="102"/>
  <c r="B21" i="102"/>
  <c r="C21" i="102"/>
  <c r="D21" i="102"/>
  <c r="E21" i="102"/>
  <c r="B15" i="102"/>
  <c r="C15" i="102"/>
  <c r="D15" i="102"/>
  <c r="E15" i="102"/>
  <c r="B14" i="102"/>
  <c r="C14" i="102"/>
  <c r="D14" i="102"/>
  <c r="E14" i="102"/>
  <c r="B20" i="102"/>
  <c r="C20" i="102"/>
  <c r="D20" i="102"/>
  <c r="E20" i="102"/>
  <c r="B16" i="102"/>
  <c r="C16" i="102"/>
  <c r="D16" i="102"/>
  <c r="E16" i="102"/>
  <c r="B19" i="102"/>
  <c r="C19" i="102"/>
  <c r="D19" i="102"/>
  <c r="E19" i="102"/>
  <c r="B17" i="102"/>
  <c r="C17" i="102"/>
  <c r="D17" i="102"/>
  <c r="E17" i="102"/>
  <c r="B18" i="102"/>
  <c r="C18" i="102"/>
  <c r="D18" i="102"/>
  <c r="E18" i="102"/>
  <c r="G30" i="206"/>
  <c r="H30" i="206"/>
  <c r="B30" i="206"/>
  <c r="C30" i="206"/>
  <c r="D30" i="206"/>
  <c r="E30" i="206"/>
  <c r="B25" i="126"/>
  <c r="C25" i="126"/>
  <c r="D25" i="126"/>
  <c r="E25" i="126"/>
  <c r="B26" i="126"/>
  <c r="C26" i="126"/>
  <c r="D26" i="126"/>
  <c r="E26" i="126"/>
  <c r="B27" i="126"/>
  <c r="C27" i="126"/>
  <c r="D27" i="126"/>
  <c r="E27" i="126"/>
  <c r="C12" i="81"/>
  <c r="D12" i="81"/>
  <c r="E12" i="81"/>
  <c r="F12" i="81"/>
  <c r="W12" i="81"/>
  <c r="X12" i="81"/>
  <c r="Y12" i="81"/>
  <c r="C14" i="81"/>
  <c r="D14" i="81"/>
  <c r="E14" i="81"/>
  <c r="F14" i="81"/>
  <c r="W14" i="81"/>
  <c r="X14" i="81"/>
  <c r="Y14" i="81"/>
  <c r="C16" i="237"/>
  <c r="D16" i="237"/>
  <c r="E16" i="237"/>
  <c r="F16" i="237"/>
  <c r="C14" i="237"/>
  <c r="D14" i="237"/>
  <c r="E14" i="237"/>
  <c r="F14" i="237"/>
  <c r="C27" i="237"/>
  <c r="D27" i="237"/>
  <c r="E27" i="237"/>
  <c r="F27" i="237"/>
  <c r="C17" i="237"/>
  <c r="D17" i="237"/>
  <c r="E17" i="237"/>
  <c r="F17" i="237"/>
  <c r="C18" i="237"/>
  <c r="D18" i="237"/>
  <c r="E18" i="237"/>
  <c r="F18" i="237"/>
  <c r="C25" i="237"/>
  <c r="D25" i="237"/>
  <c r="E25" i="237"/>
  <c r="F25" i="237"/>
  <c r="C23" i="237"/>
  <c r="D23" i="237"/>
  <c r="E23" i="237"/>
  <c r="F23" i="237"/>
  <c r="C24" i="237"/>
  <c r="D24" i="237"/>
  <c r="E24" i="237"/>
  <c r="F24" i="237"/>
  <c r="C19" i="237"/>
  <c r="D19" i="237"/>
  <c r="E19" i="237"/>
  <c r="F19" i="237"/>
  <c r="C20" i="237"/>
  <c r="D20" i="237"/>
  <c r="E20" i="237"/>
  <c r="F20" i="237"/>
  <c r="C28" i="237"/>
  <c r="D28" i="237"/>
  <c r="E28" i="237"/>
  <c r="F28" i="237"/>
  <c r="C21" i="237"/>
  <c r="D21" i="237"/>
  <c r="E21" i="237"/>
  <c r="F21" i="237"/>
  <c r="C15" i="237"/>
  <c r="D15" i="237"/>
  <c r="E15" i="237"/>
  <c r="F15" i="237"/>
  <c r="C29" i="237"/>
  <c r="D29" i="237"/>
  <c r="E29" i="237"/>
  <c r="F29" i="237"/>
  <c r="C22" i="237"/>
  <c r="D22" i="237"/>
  <c r="E22" i="237"/>
  <c r="F22" i="237"/>
  <c r="C12" i="237"/>
  <c r="D12" i="237"/>
  <c r="E12" i="237"/>
  <c r="F12" i="237"/>
  <c r="C13" i="237"/>
  <c r="D13" i="237"/>
  <c r="E13" i="237"/>
  <c r="F13" i="237"/>
  <c r="F26" i="237"/>
  <c r="E26" i="237"/>
  <c r="D26" i="237"/>
  <c r="C26" i="237"/>
  <c r="C23" i="94"/>
  <c r="D23" i="94"/>
  <c r="E23" i="94"/>
  <c r="F23" i="94"/>
  <c r="X23" i="94"/>
  <c r="Y23" i="94"/>
  <c r="Z23" i="94"/>
  <c r="C12" i="94"/>
  <c r="D12" i="94"/>
  <c r="E12" i="94"/>
  <c r="F12" i="94"/>
  <c r="W12" i="94"/>
  <c r="X12" i="94"/>
  <c r="Y12" i="94"/>
  <c r="Z12" i="94"/>
  <c r="C23" i="236" l="1"/>
  <c r="D23" i="236"/>
  <c r="E23" i="236"/>
  <c r="F23" i="236"/>
  <c r="C29" i="236"/>
  <c r="D29" i="236"/>
  <c r="E29" i="236"/>
  <c r="F29" i="236"/>
  <c r="C19" i="236"/>
  <c r="D19" i="236"/>
  <c r="E19" i="236"/>
  <c r="F19" i="236"/>
  <c r="C20" i="236"/>
  <c r="D20" i="236"/>
  <c r="E20" i="236"/>
  <c r="F20" i="236"/>
  <c r="C28" i="236"/>
  <c r="D28" i="236"/>
  <c r="E28" i="236"/>
  <c r="F28" i="236"/>
  <c r="C21" i="236"/>
  <c r="D21" i="236"/>
  <c r="E21" i="236"/>
  <c r="F21" i="236"/>
  <c r="C22" i="236"/>
  <c r="D22" i="236"/>
  <c r="E22" i="236"/>
  <c r="F22" i="236"/>
  <c r="F18" i="236"/>
  <c r="E18" i="236"/>
  <c r="D18" i="236"/>
  <c r="C18" i="236"/>
  <c r="F17" i="236"/>
  <c r="E17" i="236"/>
  <c r="D17" i="236"/>
  <c r="C17" i="236"/>
  <c r="F16" i="236"/>
  <c r="E16" i="236"/>
  <c r="D16" i="236"/>
  <c r="C16" i="236"/>
  <c r="F26" i="236"/>
  <c r="E26" i="236"/>
  <c r="D26" i="236"/>
  <c r="C26" i="236"/>
  <c r="F15" i="236"/>
  <c r="E15" i="236"/>
  <c r="D15" i="236"/>
  <c r="C15" i="236"/>
  <c r="F24" i="236"/>
  <c r="E24" i="236"/>
  <c r="D24" i="236"/>
  <c r="C24" i="236"/>
  <c r="F14" i="236"/>
  <c r="E14" i="236"/>
  <c r="D14" i="236"/>
  <c r="C14" i="236"/>
  <c r="F27" i="236"/>
  <c r="E27" i="236"/>
  <c r="D27" i="236"/>
  <c r="C27" i="236"/>
  <c r="F13" i="236"/>
  <c r="E13" i="236"/>
  <c r="D13" i="236"/>
  <c r="C13" i="236"/>
  <c r="F12" i="236"/>
  <c r="E12" i="236"/>
  <c r="D12" i="236"/>
  <c r="C12" i="236"/>
  <c r="F25" i="236"/>
  <c r="E25" i="236"/>
  <c r="D25" i="236"/>
  <c r="C25" i="236"/>
  <c r="C19" i="88"/>
  <c r="D19" i="88"/>
  <c r="E19" i="88"/>
  <c r="F19" i="88"/>
  <c r="W19" i="88"/>
  <c r="X19" i="88"/>
  <c r="Y19" i="88"/>
  <c r="Z19" i="88"/>
  <c r="AA19" i="88"/>
  <c r="C25" i="88"/>
  <c r="D25" i="88"/>
  <c r="E25" i="88"/>
  <c r="F25" i="88"/>
  <c r="W25" i="88"/>
  <c r="X25" i="88"/>
  <c r="Y25" i="88"/>
  <c r="Z25" i="88"/>
  <c r="AA25" i="88"/>
  <c r="C19" i="78" l="1"/>
  <c r="D19" i="78"/>
  <c r="E19" i="78"/>
  <c r="F19" i="78"/>
  <c r="X19" i="78"/>
  <c r="Y19" i="78"/>
  <c r="C15" i="78"/>
  <c r="D15" i="78"/>
  <c r="E15" i="78"/>
  <c r="F15" i="78"/>
  <c r="X15" i="78"/>
  <c r="Y15" i="78"/>
  <c r="C15" i="235"/>
  <c r="D15" i="235"/>
  <c r="E15" i="235"/>
  <c r="F15" i="235"/>
  <c r="C20" i="89"/>
  <c r="D20" i="89"/>
  <c r="E20" i="89"/>
  <c r="F20" i="89"/>
  <c r="W20" i="89"/>
  <c r="X20" i="89"/>
  <c r="Y20" i="89"/>
  <c r="Z20" i="89"/>
  <c r="C39" i="89"/>
  <c r="D39" i="89"/>
  <c r="E39" i="89"/>
  <c r="F39" i="89"/>
  <c r="X39" i="89"/>
  <c r="Y39" i="89"/>
  <c r="Z39" i="89"/>
  <c r="C36" i="89"/>
  <c r="D36" i="89"/>
  <c r="E36" i="89"/>
  <c r="F36" i="89"/>
  <c r="W36" i="89"/>
  <c r="X36" i="89"/>
  <c r="Y36" i="89"/>
  <c r="Z36" i="89"/>
  <c r="C16" i="89"/>
  <c r="D16" i="89"/>
  <c r="E16" i="89"/>
  <c r="F16" i="89"/>
  <c r="W16" i="89"/>
  <c r="X16" i="89"/>
  <c r="Y16" i="89"/>
  <c r="Z16" i="89"/>
  <c r="C18" i="74"/>
  <c r="D18" i="74"/>
  <c r="E18" i="74"/>
  <c r="F18" i="74"/>
  <c r="X18" i="74"/>
  <c r="Y18" i="74"/>
  <c r="Z18" i="74"/>
  <c r="AA18" i="74"/>
  <c r="G14" i="224"/>
  <c r="H14" i="224"/>
  <c r="G15" i="224"/>
  <c r="H15" i="224"/>
  <c r="G16" i="224"/>
  <c r="H16" i="224"/>
  <c r="G17" i="224"/>
  <c r="H17" i="224"/>
  <c r="G18" i="224"/>
  <c r="H18" i="224"/>
  <c r="G19" i="224"/>
  <c r="H19" i="224"/>
  <c r="G20" i="224"/>
  <c r="H20" i="224"/>
  <c r="G21" i="224"/>
  <c r="H21" i="224"/>
  <c r="G22" i="224"/>
  <c r="H22" i="224"/>
  <c r="G23" i="224"/>
  <c r="H23" i="224"/>
  <c r="G24" i="224"/>
  <c r="H24" i="224"/>
  <c r="G25" i="224"/>
  <c r="H25" i="224"/>
  <c r="G26" i="224"/>
  <c r="H26" i="224"/>
  <c r="G27" i="224"/>
  <c r="H27" i="224"/>
  <c r="G28" i="224"/>
  <c r="H28" i="224"/>
  <c r="G29" i="224"/>
  <c r="H29" i="224"/>
  <c r="G30" i="224"/>
  <c r="H30" i="224"/>
  <c r="AQ22" i="224"/>
  <c r="B14" i="224"/>
  <c r="C14" i="224"/>
  <c r="D14" i="224"/>
  <c r="E14" i="224"/>
  <c r="B15" i="224"/>
  <c r="C15" i="224"/>
  <c r="D15" i="224"/>
  <c r="E15" i="224"/>
  <c r="B16" i="224"/>
  <c r="C16" i="224"/>
  <c r="D16" i="224"/>
  <c r="E16" i="224"/>
  <c r="B17" i="224"/>
  <c r="C17" i="224"/>
  <c r="D17" i="224"/>
  <c r="E17" i="224"/>
  <c r="B18" i="224"/>
  <c r="C18" i="224"/>
  <c r="D18" i="224"/>
  <c r="E18" i="224"/>
  <c r="B19" i="224"/>
  <c r="C19" i="224"/>
  <c r="D19" i="224"/>
  <c r="E19" i="224"/>
  <c r="B20" i="224"/>
  <c r="C20" i="224"/>
  <c r="D20" i="224"/>
  <c r="E20" i="224"/>
  <c r="B21" i="224"/>
  <c r="C21" i="224"/>
  <c r="D21" i="224"/>
  <c r="E21" i="224"/>
  <c r="B22" i="224"/>
  <c r="C22" i="224"/>
  <c r="D22" i="224"/>
  <c r="E22" i="224"/>
  <c r="B23" i="224"/>
  <c r="C23" i="224"/>
  <c r="D23" i="224"/>
  <c r="E23" i="224"/>
  <c r="B24" i="224"/>
  <c r="C24" i="224"/>
  <c r="D24" i="224"/>
  <c r="E24" i="224"/>
  <c r="B25" i="224"/>
  <c r="C25" i="224"/>
  <c r="D25" i="224"/>
  <c r="E25" i="224"/>
  <c r="B26" i="224"/>
  <c r="C26" i="224"/>
  <c r="D26" i="224"/>
  <c r="E26" i="224"/>
  <c r="B27" i="224"/>
  <c r="C27" i="224"/>
  <c r="D27" i="224"/>
  <c r="E27" i="224"/>
  <c r="B28" i="224"/>
  <c r="C28" i="224"/>
  <c r="D28" i="224"/>
  <c r="E28" i="224"/>
  <c r="B29" i="224"/>
  <c r="C29" i="224"/>
  <c r="D29" i="224"/>
  <c r="E29" i="224"/>
  <c r="B30" i="224"/>
  <c r="C30" i="224"/>
  <c r="D30" i="224"/>
  <c r="E30" i="224"/>
  <c r="E13" i="224"/>
  <c r="D13" i="224"/>
  <c r="C13" i="224"/>
  <c r="B13" i="224"/>
  <c r="W20" i="186" l="1"/>
  <c r="Y12" i="186"/>
  <c r="X13" i="69" l="1"/>
  <c r="Y13" i="69"/>
  <c r="Z13" i="69"/>
  <c r="X14" i="69"/>
  <c r="Y14" i="69"/>
  <c r="Z14" i="69"/>
  <c r="X16" i="69"/>
  <c r="Y16" i="69"/>
  <c r="Z16" i="69"/>
  <c r="X15" i="69"/>
  <c r="Y15" i="69"/>
  <c r="Z15" i="69"/>
  <c r="X18" i="69"/>
  <c r="Y18" i="69"/>
  <c r="Z18" i="69"/>
  <c r="X19" i="69"/>
  <c r="Y19" i="69"/>
  <c r="Z19" i="69"/>
  <c r="X24" i="69"/>
  <c r="Y24" i="69"/>
  <c r="Z24" i="69"/>
  <c r="X12" i="69"/>
  <c r="Y12" i="69"/>
  <c r="Z12" i="69"/>
  <c r="X23" i="69"/>
  <c r="Y23" i="69"/>
  <c r="Z23" i="69"/>
  <c r="X21" i="69"/>
  <c r="Y21" i="69"/>
  <c r="Z21" i="69"/>
  <c r="X22" i="69"/>
  <c r="Y22" i="69"/>
  <c r="Z22" i="69"/>
  <c r="X20" i="69"/>
  <c r="Y20" i="69"/>
  <c r="Z20" i="69"/>
  <c r="X17" i="69"/>
  <c r="Y17" i="69"/>
  <c r="Z17" i="69"/>
  <c r="C13" i="69"/>
  <c r="D13" i="69"/>
  <c r="E13" i="69"/>
  <c r="F13" i="69"/>
  <c r="C14" i="69"/>
  <c r="D14" i="69"/>
  <c r="E14" i="69"/>
  <c r="F14" i="69"/>
  <c r="C16" i="69"/>
  <c r="D16" i="69"/>
  <c r="E16" i="69"/>
  <c r="F16" i="69"/>
  <c r="C15" i="69"/>
  <c r="D15" i="69"/>
  <c r="E15" i="69"/>
  <c r="F15" i="69"/>
  <c r="C18" i="69"/>
  <c r="D18" i="69"/>
  <c r="E18" i="69"/>
  <c r="F18" i="69"/>
  <c r="C19" i="69"/>
  <c r="D19" i="69"/>
  <c r="E19" i="69"/>
  <c r="F19" i="69"/>
  <c r="C24" i="69"/>
  <c r="D24" i="69"/>
  <c r="E24" i="69"/>
  <c r="F24" i="69"/>
  <c r="C12" i="69"/>
  <c r="D12" i="69"/>
  <c r="E12" i="69"/>
  <c r="F12" i="69"/>
  <c r="C23" i="69"/>
  <c r="D23" i="69"/>
  <c r="E23" i="69"/>
  <c r="F23" i="69"/>
  <c r="C21" i="69"/>
  <c r="D21" i="69"/>
  <c r="E21" i="69"/>
  <c r="F21" i="69"/>
  <c r="C22" i="69"/>
  <c r="D22" i="69"/>
  <c r="E22" i="69"/>
  <c r="F22" i="69"/>
  <c r="C20" i="69"/>
  <c r="D20" i="69"/>
  <c r="E20" i="69"/>
  <c r="F20" i="69"/>
  <c r="C17" i="69"/>
  <c r="D17" i="69"/>
  <c r="E17" i="69"/>
  <c r="F17" i="69"/>
  <c r="B43" i="107" l="1"/>
  <c r="C43" i="107"/>
  <c r="D43" i="107"/>
  <c r="E43" i="107"/>
  <c r="G43" i="107"/>
  <c r="B20" i="107"/>
  <c r="C20" i="107"/>
  <c r="D20" i="107"/>
  <c r="E20" i="107"/>
  <c r="G20" i="107"/>
  <c r="G28" i="108"/>
  <c r="H28" i="108"/>
  <c r="G29" i="108"/>
  <c r="H29" i="108"/>
  <c r="M29" i="108"/>
  <c r="G30" i="108"/>
  <c r="H30" i="108"/>
  <c r="M30" i="108"/>
  <c r="G31" i="108"/>
  <c r="H31" i="108"/>
  <c r="M31" i="108"/>
  <c r="B28" i="108"/>
  <c r="C28" i="108"/>
  <c r="D28" i="108"/>
  <c r="E28" i="108"/>
  <c r="B29" i="108"/>
  <c r="C29" i="108"/>
  <c r="D29" i="108"/>
  <c r="E29" i="108"/>
  <c r="B30" i="108"/>
  <c r="C30" i="108"/>
  <c r="D30" i="108"/>
  <c r="E30" i="108"/>
  <c r="B31" i="108"/>
  <c r="C31" i="108"/>
  <c r="D31" i="108"/>
  <c r="E31" i="108"/>
  <c r="G25" i="204"/>
  <c r="H25" i="204"/>
  <c r="B25" i="204"/>
  <c r="C25" i="204"/>
  <c r="D25" i="204"/>
  <c r="E25" i="204"/>
  <c r="W12" i="77" l="1"/>
  <c r="F19" i="77"/>
  <c r="E19" i="77"/>
  <c r="D19" i="77"/>
  <c r="C19" i="77"/>
  <c r="F16" i="77"/>
  <c r="E16" i="77"/>
  <c r="D16" i="77"/>
  <c r="C16" i="77"/>
  <c r="F20" i="77"/>
  <c r="E20" i="77"/>
  <c r="D20" i="77"/>
  <c r="C20" i="77"/>
  <c r="F14" i="77"/>
  <c r="E14" i="77"/>
  <c r="D14" i="77"/>
  <c r="C14" i="77"/>
  <c r="F15" i="77"/>
  <c r="E15" i="77"/>
  <c r="D15" i="77"/>
  <c r="C15" i="77"/>
  <c r="F18" i="77"/>
  <c r="E18" i="77"/>
  <c r="D18" i="77"/>
  <c r="C18" i="77"/>
  <c r="F13" i="77"/>
  <c r="E13" i="77"/>
  <c r="D13" i="77"/>
  <c r="C13" i="77"/>
  <c r="F12" i="77"/>
  <c r="D12" i="77"/>
  <c r="C12" i="77"/>
  <c r="F18" i="78"/>
  <c r="E18" i="78"/>
  <c r="D18" i="78"/>
  <c r="C18" i="78"/>
  <c r="F16" i="78"/>
  <c r="E16" i="78"/>
  <c r="D16" i="78"/>
  <c r="C16" i="78"/>
  <c r="F14" i="78"/>
  <c r="E14" i="78"/>
  <c r="D14" i="78"/>
  <c r="C14" i="78"/>
  <c r="F17" i="78"/>
  <c r="E17" i="78"/>
  <c r="D17" i="78"/>
  <c r="C17" i="78"/>
  <c r="F12" i="78"/>
  <c r="E12" i="78"/>
  <c r="D12" i="78"/>
  <c r="C12" i="78"/>
  <c r="F13" i="78"/>
  <c r="E13" i="78"/>
  <c r="D13" i="78"/>
  <c r="C13" i="78"/>
  <c r="F25" i="92"/>
  <c r="E25" i="92"/>
  <c r="D25" i="92"/>
  <c r="C25" i="92"/>
  <c r="F23" i="92"/>
  <c r="E23" i="92"/>
  <c r="D23" i="92"/>
  <c r="C23" i="92"/>
  <c r="F19" i="92"/>
  <c r="E19" i="92"/>
  <c r="D19" i="92"/>
  <c r="C19" i="92"/>
  <c r="F14" i="92"/>
  <c r="E14" i="92"/>
  <c r="D14" i="92"/>
  <c r="C14" i="92"/>
  <c r="F24" i="92"/>
  <c r="E24" i="92"/>
  <c r="D24" i="92"/>
  <c r="C24" i="92"/>
  <c r="F22" i="92"/>
  <c r="E22" i="92"/>
  <c r="D22" i="92"/>
  <c r="C22" i="92"/>
  <c r="F21" i="92"/>
  <c r="E21" i="92"/>
  <c r="D21" i="92"/>
  <c r="C21" i="92"/>
  <c r="F17" i="92"/>
  <c r="E17" i="92"/>
  <c r="D17" i="92"/>
  <c r="C17" i="92"/>
  <c r="F15" i="92"/>
  <c r="E15" i="92"/>
  <c r="D15" i="92"/>
  <c r="C15" i="92"/>
  <c r="F18" i="92"/>
  <c r="E18" i="92"/>
  <c r="D18" i="92"/>
  <c r="C18" i="92"/>
  <c r="F16" i="92"/>
  <c r="E16" i="92"/>
  <c r="D16" i="92"/>
  <c r="C16" i="92"/>
  <c r="F20" i="92"/>
  <c r="E20" i="92"/>
  <c r="D20" i="92"/>
  <c r="C20" i="92"/>
  <c r="X12" i="77"/>
  <c r="Y12" i="77"/>
  <c r="X13" i="77"/>
  <c r="Y13" i="77"/>
  <c r="X18" i="77"/>
  <c r="Y18" i="77"/>
  <c r="X15" i="77"/>
  <c r="Y15" i="77"/>
  <c r="X14" i="77"/>
  <c r="Y14" i="77"/>
  <c r="X20" i="77"/>
  <c r="Y20" i="77"/>
  <c r="X16" i="77"/>
  <c r="Y16" i="77"/>
  <c r="X19" i="77"/>
  <c r="Y19" i="77"/>
  <c r="W13" i="78"/>
  <c r="W12" i="78"/>
  <c r="Y16" i="92"/>
  <c r="Z16" i="92"/>
  <c r="Y18" i="92"/>
  <c r="Z18" i="92"/>
  <c r="Y15" i="92"/>
  <c r="Z15" i="92"/>
  <c r="Y17" i="92"/>
  <c r="Z17" i="92"/>
  <c r="Y21" i="92"/>
  <c r="Z21" i="92"/>
  <c r="Y22" i="92"/>
  <c r="Z22" i="92"/>
  <c r="Y24" i="92"/>
  <c r="Z24" i="92"/>
  <c r="Y14" i="92"/>
  <c r="Z14" i="92"/>
  <c r="Y19" i="92"/>
  <c r="Z19" i="92"/>
  <c r="Y23" i="92"/>
  <c r="Z23" i="92"/>
  <c r="Y25" i="92"/>
  <c r="Z25" i="92"/>
  <c r="Z20" i="92"/>
  <c r="Y20" i="92"/>
  <c r="F14" i="235"/>
  <c r="E14" i="235"/>
  <c r="D14" i="235"/>
  <c r="C14" i="235"/>
  <c r="F34" i="235"/>
  <c r="E34" i="235"/>
  <c r="D34" i="235"/>
  <c r="C34" i="235"/>
  <c r="F12" i="235"/>
  <c r="E12" i="235"/>
  <c r="D12" i="235"/>
  <c r="C12" i="235"/>
  <c r="F16" i="235"/>
  <c r="E16" i="235"/>
  <c r="D16" i="235"/>
  <c r="C16" i="235"/>
  <c r="F25" i="235"/>
  <c r="E25" i="235"/>
  <c r="D25" i="235"/>
  <c r="C25" i="235"/>
  <c r="F24" i="235"/>
  <c r="E24" i="235"/>
  <c r="D24" i="235"/>
  <c r="C24" i="235"/>
  <c r="F22" i="235"/>
  <c r="E22" i="235"/>
  <c r="D22" i="235"/>
  <c r="C22" i="235"/>
  <c r="F33" i="235"/>
  <c r="E33" i="235"/>
  <c r="D33" i="235"/>
  <c r="C33" i="235"/>
  <c r="F28" i="235"/>
  <c r="E28" i="235"/>
  <c r="D28" i="235"/>
  <c r="C28" i="235"/>
  <c r="F19" i="235"/>
  <c r="E19" i="235"/>
  <c r="D19" i="235"/>
  <c r="C19" i="235"/>
  <c r="F30" i="235"/>
  <c r="E30" i="235"/>
  <c r="D30" i="235"/>
  <c r="C30" i="235"/>
  <c r="F32" i="235"/>
  <c r="E32" i="235"/>
  <c r="D32" i="235"/>
  <c r="C32" i="235"/>
  <c r="F11" i="235"/>
  <c r="E11" i="235"/>
  <c r="D11" i="235"/>
  <c r="C11" i="235"/>
  <c r="F17" i="235"/>
  <c r="E17" i="235"/>
  <c r="D17" i="235"/>
  <c r="C17" i="235"/>
  <c r="F31" i="235"/>
  <c r="E31" i="235"/>
  <c r="D31" i="235"/>
  <c r="C31" i="235"/>
  <c r="F13" i="235"/>
  <c r="E13" i="235"/>
  <c r="D13" i="235"/>
  <c r="C13" i="235"/>
  <c r="F29" i="235"/>
  <c r="E29" i="235"/>
  <c r="D29" i="235"/>
  <c r="C29" i="235"/>
  <c r="F21" i="235"/>
  <c r="E21" i="235"/>
  <c r="D21" i="235"/>
  <c r="C21" i="235"/>
  <c r="F36" i="235"/>
  <c r="E36" i="235"/>
  <c r="D36" i="235"/>
  <c r="C36" i="235"/>
  <c r="F27" i="235"/>
  <c r="E27" i="235"/>
  <c r="D27" i="235"/>
  <c r="C27" i="235"/>
  <c r="F26" i="235"/>
  <c r="E26" i="235"/>
  <c r="D26" i="235"/>
  <c r="C26" i="235"/>
  <c r="F35" i="235"/>
  <c r="E35" i="235"/>
  <c r="D35" i="235"/>
  <c r="C35" i="235"/>
  <c r="F18" i="235"/>
  <c r="E18" i="235"/>
  <c r="D18" i="235"/>
  <c r="C18" i="235"/>
  <c r="F20" i="235"/>
  <c r="E20" i="235"/>
  <c r="D20" i="235"/>
  <c r="C20" i="235"/>
  <c r="F23" i="235"/>
  <c r="E23" i="235"/>
  <c r="D23" i="235"/>
  <c r="C23" i="235"/>
  <c r="Y16" i="94"/>
  <c r="Z16" i="94"/>
  <c r="Y21" i="94"/>
  <c r="Z21" i="94"/>
  <c r="Y22" i="94"/>
  <c r="Z22" i="94"/>
  <c r="Y15" i="94"/>
  <c r="Z15" i="94"/>
  <c r="Y14" i="94"/>
  <c r="Z14" i="94"/>
  <c r="Y24" i="94"/>
  <c r="Z24" i="94"/>
  <c r="Y13" i="94"/>
  <c r="Z13" i="94"/>
  <c r="Y19" i="94"/>
  <c r="Z19" i="94"/>
  <c r="Y17" i="94"/>
  <c r="Z17" i="94"/>
  <c r="Y20" i="94"/>
  <c r="Z20" i="94"/>
  <c r="Y18" i="94"/>
  <c r="Z18" i="94"/>
  <c r="W16" i="94"/>
  <c r="W22" i="94"/>
  <c r="F18" i="94"/>
  <c r="E18" i="94"/>
  <c r="D18" i="94"/>
  <c r="C18" i="94"/>
  <c r="F20" i="94"/>
  <c r="E20" i="94"/>
  <c r="D20" i="94"/>
  <c r="C20" i="94"/>
  <c r="F17" i="94"/>
  <c r="E17" i="94"/>
  <c r="D17" i="94"/>
  <c r="C17" i="94"/>
  <c r="F19" i="94"/>
  <c r="E19" i="94"/>
  <c r="D19" i="94"/>
  <c r="C19" i="94"/>
  <c r="F13" i="94"/>
  <c r="E13" i="94"/>
  <c r="D13" i="94"/>
  <c r="C13" i="94"/>
  <c r="F24" i="94"/>
  <c r="E24" i="94"/>
  <c r="D24" i="94"/>
  <c r="C24" i="94"/>
  <c r="F14" i="94"/>
  <c r="E14" i="94"/>
  <c r="D14" i="94"/>
  <c r="C14" i="94"/>
  <c r="F15" i="94"/>
  <c r="E15" i="94"/>
  <c r="D15" i="94"/>
  <c r="C15" i="94"/>
  <c r="F22" i="94"/>
  <c r="E22" i="94"/>
  <c r="D22" i="94"/>
  <c r="C22" i="94"/>
  <c r="F21" i="94"/>
  <c r="E21" i="94"/>
  <c r="D21" i="94"/>
  <c r="C21" i="94"/>
  <c r="F16" i="94"/>
  <c r="E16" i="94"/>
  <c r="D16" i="94"/>
  <c r="C16" i="94"/>
  <c r="Y27" i="186" l="1"/>
  <c r="X27" i="186"/>
  <c r="W27" i="186"/>
  <c r="F27" i="186"/>
  <c r="E27" i="186"/>
  <c r="D27" i="186"/>
  <c r="C27" i="186"/>
  <c r="Y26" i="186"/>
  <c r="X26" i="186"/>
  <c r="W26" i="186"/>
  <c r="F26" i="186"/>
  <c r="E26" i="186"/>
  <c r="D26" i="186"/>
  <c r="C26" i="186"/>
  <c r="Y28" i="186"/>
  <c r="X28" i="186"/>
  <c r="W28" i="186"/>
  <c r="F28" i="186"/>
  <c r="E28" i="186"/>
  <c r="D28" i="186"/>
  <c r="C28" i="186"/>
  <c r="Y22" i="186"/>
  <c r="X22" i="186"/>
  <c r="W22" i="186"/>
  <c r="F22" i="186"/>
  <c r="E22" i="186"/>
  <c r="D22" i="186"/>
  <c r="C22" i="186"/>
  <c r="Y23" i="186"/>
  <c r="X23" i="186"/>
  <c r="W23" i="186"/>
  <c r="F23" i="186"/>
  <c r="E23" i="186"/>
  <c r="D23" i="186"/>
  <c r="C23" i="186"/>
  <c r="Y25" i="186"/>
  <c r="X25" i="186"/>
  <c r="W25" i="186"/>
  <c r="F25" i="186"/>
  <c r="E25" i="186"/>
  <c r="D25" i="186"/>
  <c r="C25" i="186"/>
  <c r="Y21" i="186"/>
  <c r="X21" i="186"/>
  <c r="W21" i="186"/>
  <c r="F21" i="186"/>
  <c r="E21" i="186"/>
  <c r="D21" i="186"/>
  <c r="C21" i="186"/>
  <c r="Y24" i="186"/>
  <c r="X24" i="186"/>
  <c r="W24" i="186"/>
  <c r="F24" i="186"/>
  <c r="E24" i="186"/>
  <c r="D24" i="186"/>
  <c r="C24" i="186"/>
  <c r="Y16" i="186"/>
  <c r="X16" i="186"/>
  <c r="F16" i="186"/>
  <c r="E16" i="186"/>
  <c r="D16" i="186"/>
  <c r="C16" i="186"/>
  <c r="Y13" i="186"/>
  <c r="X13" i="186"/>
  <c r="F13" i="186"/>
  <c r="E13" i="186"/>
  <c r="D13" i="186"/>
  <c r="C13" i="186"/>
  <c r="Y19" i="186"/>
  <c r="X19" i="186"/>
  <c r="F19" i="186"/>
  <c r="E19" i="186"/>
  <c r="D19" i="186"/>
  <c r="C19" i="186"/>
  <c r="Y17" i="186"/>
  <c r="X17" i="186"/>
  <c r="F17" i="186"/>
  <c r="E17" i="186"/>
  <c r="D17" i="186"/>
  <c r="C17" i="186"/>
  <c r="Y20" i="186"/>
  <c r="X20" i="186"/>
  <c r="F20" i="186"/>
  <c r="E20" i="186"/>
  <c r="D20" i="186"/>
  <c r="C20" i="186"/>
  <c r="Y15" i="186"/>
  <c r="X15" i="186"/>
  <c r="F15" i="186"/>
  <c r="E15" i="186"/>
  <c r="D15" i="186"/>
  <c r="C15" i="186"/>
  <c r="Y14" i="186"/>
  <c r="X14" i="186"/>
  <c r="F14" i="186"/>
  <c r="E14" i="186"/>
  <c r="D14" i="186"/>
  <c r="C14" i="186"/>
  <c r="X12" i="186"/>
  <c r="F12" i="186"/>
  <c r="E12" i="186"/>
  <c r="D12" i="186"/>
  <c r="C12" i="186"/>
  <c r="Y18" i="186"/>
  <c r="X18" i="186"/>
  <c r="F18" i="186"/>
  <c r="E18" i="186"/>
  <c r="D18" i="186"/>
  <c r="C18" i="186"/>
  <c r="F32" i="93"/>
  <c r="F13" i="81"/>
  <c r="E13" i="81"/>
  <c r="D13" i="81"/>
  <c r="C13" i="81"/>
  <c r="F20" i="81"/>
  <c r="E20" i="81"/>
  <c r="D20" i="81"/>
  <c r="C20" i="81"/>
  <c r="F19" i="81"/>
  <c r="E19" i="81"/>
  <c r="D19" i="81"/>
  <c r="C19" i="81"/>
  <c r="F21" i="81"/>
  <c r="E21" i="81"/>
  <c r="D21" i="81"/>
  <c r="C21" i="81"/>
  <c r="F18" i="81"/>
  <c r="E18" i="81"/>
  <c r="D18" i="81"/>
  <c r="C18" i="81"/>
  <c r="F15" i="81"/>
  <c r="E15" i="81"/>
  <c r="D15" i="81"/>
  <c r="C15" i="81"/>
  <c r="F16" i="81"/>
  <c r="E16" i="81"/>
  <c r="D16" i="81"/>
  <c r="C16" i="81"/>
  <c r="F17" i="81"/>
  <c r="E17" i="81"/>
  <c r="D17" i="81"/>
  <c r="C17" i="81"/>
  <c r="W17" i="81"/>
  <c r="X17" i="81"/>
  <c r="W16" i="81"/>
  <c r="X16" i="81"/>
  <c r="X15" i="81"/>
  <c r="X18" i="81"/>
  <c r="X21" i="81"/>
  <c r="X19" i="81"/>
  <c r="X20" i="81"/>
  <c r="F21" i="74"/>
  <c r="E21" i="74"/>
  <c r="D21" i="74"/>
  <c r="C21" i="74"/>
  <c r="F22" i="74"/>
  <c r="E22" i="74"/>
  <c r="D22" i="74"/>
  <c r="C22" i="74"/>
  <c r="F27" i="74"/>
  <c r="E27" i="74"/>
  <c r="D27" i="74"/>
  <c r="C27" i="74"/>
  <c r="F24" i="74"/>
  <c r="E24" i="74"/>
  <c r="D24" i="74"/>
  <c r="C24" i="74"/>
  <c r="F16" i="74"/>
  <c r="E16" i="74"/>
  <c r="D16" i="74"/>
  <c r="C16" i="74"/>
  <c r="F19" i="74"/>
  <c r="E19" i="74"/>
  <c r="D19" i="74"/>
  <c r="C19" i="74"/>
  <c r="F23" i="74"/>
  <c r="E23" i="74"/>
  <c r="D23" i="74"/>
  <c r="C23" i="74"/>
  <c r="F15" i="74"/>
  <c r="E15" i="74"/>
  <c r="D15" i="74"/>
  <c r="C15" i="74"/>
  <c r="F14" i="74"/>
  <c r="E14" i="74"/>
  <c r="D14" i="74"/>
  <c r="C14" i="74"/>
  <c r="F17" i="74"/>
  <c r="E17" i="74"/>
  <c r="D17" i="74"/>
  <c r="C17" i="74"/>
  <c r="F26" i="74"/>
  <c r="E26" i="74"/>
  <c r="D26" i="74"/>
  <c r="C26" i="74"/>
  <c r="F20" i="74"/>
  <c r="E20" i="74"/>
  <c r="D20" i="74"/>
  <c r="C20" i="74"/>
  <c r="F25" i="74"/>
  <c r="E25" i="74"/>
  <c r="D25" i="74"/>
  <c r="C25" i="74"/>
  <c r="F12" i="74"/>
  <c r="E12" i="74"/>
  <c r="D12" i="74"/>
  <c r="C12" i="74"/>
  <c r="F13" i="74"/>
  <c r="E13" i="74"/>
  <c r="D13" i="74"/>
  <c r="C13" i="74"/>
  <c r="W12" i="74"/>
  <c r="X12" i="74"/>
  <c r="Y12" i="74"/>
  <c r="Z12" i="74"/>
  <c r="AA12" i="74"/>
  <c r="X25" i="74"/>
  <c r="Y25" i="74"/>
  <c r="Z25" i="74"/>
  <c r="AA25" i="74"/>
  <c r="X20" i="74"/>
  <c r="Y20" i="74"/>
  <c r="Z20" i="74"/>
  <c r="AA20" i="74"/>
  <c r="X26" i="74"/>
  <c r="Y26" i="74"/>
  <c r="Z26" i="74"/>
  <c r="AA26" i="74"/>
  <c r="W17" i="74"/>
  <c r="X17" i="74"/>
  <c r="Y17" i="74"/>
  <c r="Z17" i="74"/>
  <c r="AA17" i="74"/>
  <c r="W14" i="74"/>
  <c r="X14" i="74"/>
  <c r="Y14" i="74"/>
  <c r="Z14" i="74"/>
  <c r="AA14" i="74"/>
  <c r="W15" i="74"/>
  <c r="X15" i="74"/>
  <c r="Y15" i="74"/>
  <c r="Z15" i="74"/>
  <c r="AA15" i="74"/>
  <c r="X23" i="74"/>
  <c r="Y23" i="74"/>
  <c r="Z23" i="74"/>
  <c r="AA23" i="74"/>
  <c r="X19" i="74"/>
  <c r="Y19" i="74"/>
  <c r="Z19" i="74"/>
  <c r="AA19" i="74"/>
  <c r="W16" i="74"/>
  <c r="X16" i="74"/>
  <c r="Y16" i="74"/>
  <c r="Z16" i="74"/>
  <c r="AA16" i="74"/>
  <c r="X24" i="74"/>
  <c r="Y24" i="74"/>
  <c r="Z24" i="74"/>
  <c r="AA24" i="74"/>
  <c r="W27" i="74"/>
  <c r="X27" i="74"/>
  <c r="Y27" i="74"/>
  <c r="Z27" i="74"/>
  <c r="AA27" i="74"/>
  <c r="W22" i="74"/>
  <c r="X22" i="74"/>
  <c r="Y22" i="74"/>
  <c r="Z22" i="74"/>
  <c r="AA22" i="74"/>
  <c r="X21" i="74"/>
  <c r="Y21" i="74"/>
  <c r="Z21" i="74"/>
  <c r="AA21" i="74"/>
  <c r="Z13" i="74"/>
  <c r="AA13" i="74"/>
  <c r="Y13" i="74"/>
  <c r="W13" i="74" l="1"/>
  <c r="W15" i="66"/>
  <c r="W20" i="66"/>
  <c r="W14" i="66"/>
  <c r="W17" i="66"/>
  <c r="W23" i="66"/>
  <c r="W24" i="66"/>
  <c r="W12" i="66"/>
  <c r="F12" i="66"/>
  <c r="E12" i="66"/>
  <c r="D12" i="66"/>
  <c r="C12" i="66"/>
  <c r="F18" i="66"/>
  <c r="E18" i="66"/>
  <c r="D18" i="66"/>
  <c r="C18" i="66"/>
  <c r="F24" i="66"/>
  <c r="E24" i="66"/>
  <c r="D24" i="66"/>
  <c r="C24" i="66"/>
  <c r="F13" i="66"/>
  <c r="E13" i="66"/>
  <c r="D13" i="66"/>
  <c r="C13" i="66"/>
  <c r="F21" i="66"/>
  <c r="E21" i="66"/>
  <c r="D21" i="66"/>
  <c r="C21" i="66"/>
  <c r="F19" i="66"/>
  <c r="E19" i="66"/>
  <c r="D19" i="66"/>
  <c r="C19" i="66"/>
  <c r="F23" i="66"/>
  <c r="E23" i="66"/>
  <c r="D23" i="66"/>
  <c r="C23" i="66"/>
  <c r="F17" i="66"/>
  <c r="E17" i="66"/>
  <c r="D17" i="66"/>
  <c r="C17" i="66"/>
  <c r="F14" i="66"/>
  <c r="E14" i="66"/>
  <c r="D14" i="66"/>
  <c r="C14" i="66"/>
  <c r="F22" i="66"/>
  <c r="E22" i="66"/>
  <c r="D22" i="66"/>
  <c r="C22" i="66"/>
  <c r="F16" i="66"/>
  <c r="E16" i="66"/>
  <c r="D16" i="66"/>
  <c r="C16" i="66"/>
  <c r="F25" i="66"/>
  <c r="E25" i="66"/>
  <c r="D25" i="66"/>
  <c r="C25" i="66"/>
  <c r="F20" i="66"/>
  <c r="E20" i="66"/>
  <c r="D20" i="66"/>
  <c r="C20" i="66"/>
  <c r="F15" i="66"/>
  <c r="E15" i="66"/>
  <c r="D15" i="66"/>
  <c r="C15" i="66"/>
  <c r="F22" i="225"/>
  <c r="E22" i="225"/>
  <c r="D22" i="225"/>
  <c r="C22" i="225"/>
  <c r="F17" i="225"/>
  <c r="E17" i="225"/>
  <c r="D17" i="225"/>
  <c r="C17" i="225"/>
  <c r="F24" i="225"/>
  <c r="E24" i="225"/>
  <c r="D24" i="225"/>
  <c r="C24" i="225"/>
  <c r="F18" i="225"/>
  <c r="E18" i="225"/>
  <c r="D18" i="225"/>
  <c r="C18" i="225"/>
  <c r="F14" i="225"/>
  <c r="E14" i="225"/>
  <c r="D14" i="225"/>
  <c r="C14" i="225"/>
  <c r="F13" i="225"/>
  <c r="E13" i="225"/>
  <c r="D13" i="225"/>
  <c r="C13" i="225"/>
  <c r="F12" i="225"/>
  <c r="E12" i="225"/>
  <c r="D12" i="225"/>
  <c r="C12" i="225"/>
  <c r="F27" i="225"/>
  <c r="E27" i="225"/>
  <c r="D27" i="225"/>
  <c r="C27" i="225"/>
  <c r="F19" i="225"/>
  <c r="E19" i="225"/>
  <c r="D19" i="225"/>
  <c r="C19" i="225"/>
  <c r="F26" i="225"/>
  <c r="E26" i="225"/>
  <c r="D26" i="225"/>
  <c r="C26" i="225"/>
  <c r="F21" i="225"/>
  <c r="E21" i="225"/>
  <c r="D21" i="225"/>
  <c r="C21" i="225"/>
  <c r="F15" i="225"/>
  <c r="E15" i="225"/>
  <c r="D15" i="225"/>
  <c r="C15" i="225"/>
  <c r="F16" i="225"/>
  <c r="E16" i="225"/>
  <c r="D16" i="225"/>
  <c r="C16" i="225"/>
  <c r="F20" i="225"/>
  <c r="E20" i="225"/>
  <c r="D20" i="225"/>
  <c r="C20" i="225"/>
  <c r="F25" i="225"/>
  <c r="E25" i="225"/>
  <c r="D25" i="225"/>
  <c r="C25" i="225"/>
  <c r="F23" i="225"/>
  <c r="E23" i="225"/>
  <c r="D23" i="225"/>
  <c r="C23" i="225"/>
  <c r="W23" i="225"/>
  <c r="W25" i="225"/>
  <c r="W20" i="225"/>
  <c r="W16" i="225"/>
  <c r="W15" i="225"/>
  <c r="W21" i="225"/>
  <c r="W14" i="82"/>
  <c r="F15" i="82"/>
  <c r="E15" i="82"/>
  <c r="D15" i="82"/>
  <c r="C15" i="82"/>
  <c r="F19" i="82"/>
  <c r="E19" i="82"/>
  <c r="D19" i="82"/>
  <c r="C19" i="82"/>
  <c r="F20" i="82"/>
  <c r="E20" i="82"/>
  <c r="D20" i="82"/>
  <c r="C20" i="82"/>
  <c r="F21" i="82"/>
  <c r="E21" i="82"/>
  <c r="D21" i="82"/>
  <c r="C21" i="82"/>
  <c r="F13" i="82"/>
  <c r="E13" i="82"/>
  <c r="D13" i="82"/>
  <c r="C13" i="82"/>
  <c r="F18" i="82"/>
  <c r="E18" i="82"/>
  <c r="D18" i="82"/>
  <c r="C18" i="82"/>
  <c r="F16" i="82"/>
  <c r="E16" i="82"/>
  <c r="D16" i="82"/>
  <c r="C16" i="82"/>
  <c r="F17" i="82"/>
  <c r="E17" i="82"/>
  <c r="D17" i="82"/>
  <c r="C17" i="82"/>
  <c r="F12" i="82"/>
  <c r="E12" i="82"/>
  <c r="D12" i="82"/>
  <c r="C12" i="82"/>
  <c r="F14" i="82"/>
  <c r="E14" i="82"/>
  <c r="D14" i="82"/>
  <c r="C14" i="82"/>
  <c r="W24" i="72"/>
  <c r="W15" i="72"/>
  <c r="F34" i="72"/>
  <c r="E34" i="72"/>
  <c r="D34" i="72"/>
  <c r="C34" i="72"/>
  <c r="F35" i="72"/>
  <c r="E35" i="72"/>
  <c r="D35" i="72"/>
  <c r="C35" i="72"/>
  <c r="F21" i="72"/>
  <c r="E21" i="72"/>
  <c r="D21" i="72"/>
  <c r="C21" i="72"/>
  <c r="F20" i="72"/>
  <c r="E20" i="72"/>
  <c r="D20" i="72"/>
  <c r="C20" i="72"/>
  <c r="F30" i="72"/>
  <c r="E30" i="72"/>
  <c r="D30" i="72"/>
  <c r="C30" i="72"/>
  <c r="F19" i="72"/>
  <c r="E19" i="72"/>
  <c r="D19" i="72"/>
  <c r="C19" i="72"/>
  <c r="F17" i="72"/>
  <c r="E17" i="72"/>
  <c r="D17" i="72"/>
  <c r="C17" i="72"/>
  <c r="F23" i="72"/>
  <c r="E23" i="72"/>
  <c r="D23" i="72"/>
  <c r="C23" i="72"/>
  <c r="F38" i="72"/>
  <c r="E38" i="72"/>
  <c r="D38" i="72"/>
  <c r="C38" i="72"/>
  <c r="F13" i="72"/>
  <c r="E13" i="72"/>
  <c r="D13" i="72"/>
  <c r="C13" i="72"/>
  <c r="F29" i="72"/>
  <c r="E29" i="72"/>
  <c r="D29" i="72"/>
  <c r="C29" i="72"/>
  <c r="F31" i="72"/>
  <c r="E31" i="72"/>
  <c r="D31" i="72"/>
  <c r="C31" i="72"/>
  <c r="F41" i="72"/>
  <c r="E41" i="72"/>
  <c r="D41" i="72"/>
  <c r="C41" i="72"/>
  <c r="F32" i="72"/>
  <c r="E32" i="72"/>
  <c r="D32" i="72"/>
  <c r="C32" i="72"/>
  <c r="F26" i="72"/>
  <c r="E26" i="72"/>
  <c r="D26" i="72"/>
  <c r="C26" i="72"/>
  <c r="F16" i="72"/>
  <c r="E16" i="72"/>
  <c r="D16" i="72"/>
  <c r="C16" i="72"/>
  <c r="F25" i="72"/>
  <c r="E25" i="72"/>
  <c r="D25" i="72"/>
  <c r="C25" i="72"/>
  <c r="F28" i="72"/>
  <c r="E28" i="72"/>
  <c r="D28" i="72"/>
  <c r="C28" i="72"/>
  <c r="F18" i="72"/>
  <c r="E18" i="72"/>
  <c r="D18" i="72"/>
  <c r="C18" i="72"/>
  <c r="F33" i="72"/>
  <c r="E33" i="72"/>
  <c r="D33" i="72"/>
  <c r="C33" i="72"/>
  <c r="F22" i="72"/>
  <c r="E22" i="72"/>
  <c r="D22" i="72"/>
  <c r="C22" i="72"/>
  <c r="F36" i="72"/>
  <c r="E36" i="72"/>
  <c r="D36" i="72"/>
  <c r="C36" i="72"/>
  <c r="F39" i="72"/>
  <c r="D39" i="72"/>
  <c r="C39" i="72"/>
  <c r="F15" i="72"/>
  <c r="E15" i="72"/>
  <c r="D15" i="72"/>
  <c r="C15" i="72"/>
  <c r="F24" i="72"/>
  <c r="E24" i="72"/>
  <c r="D24" i="72"/>
  <c r="C24" i="72"/>
  <c r="F15" i="89"/>
  <c r="E15" i="89"/>
  <c r="D15" i="89"/>
  <c r="C15" i="89"/>
  <c r="F32" i="89"/>
  <c r="E32" i="89"/>
  <c r="D32" i="89"/>
  <c r="C32" i="89"/>
  <c r="F42" i="89"/>
  <c r="D42" i="89"/>
  <c r="C42" i="89"/>
  <c r="F23" i="89"/>
  <c r="E23" i="89"/>
  <c r="D23" i="89"/>
  <c r="C23" i="89"/>
  <c r="F24" i="89"/>
  <c r="E24" i="89"/>
  <c r="D24" i="89"/>
  <c r="C24" i="89"/>
  <c r="F35" i="89"/>
  <c r="E35" i="89"/>
  <c r="D35" i="89"/>
  <c r="C35" i="89"/>
  <c r="F13" i="89"/>
  <c r="E13" i="89"/>
  <c r="D13" i="89"/>
  <c r="C13" i="89"/>
  <c r="F25" i="89"/>
  <c r="E25" i="89"/>
  <c r="D25" i="89"/>
  <c r="C25" i="89"/>
  <c r="F34" i="89"/>
  <c r="E34" i="89"/>
  <c r="D34" i="89"/>
  <c r="C34" i="89"/>
  <c r="F26" i="89"/>
  <c r="E26" i="89"/>
  <c r="D26" i="89"/>
  <c r="C26" i="89"/>
  <c r="F14" i="89"/>
  <c r="E14" i="89"/>
  <c r="D14" i="89"/>
  <c r="C14" i="89"/>
  <c r="F29" i="89"/>
  <c r="E29" i="89"/>
  <c r="D29" i="89"/>
  <c r="C29" i="89"/>
  <c r="F22" i="89"/>
  <c r="E22" i="89"/>
  <c r="D22" i="89"/>
  <c r="C22" i="89"/>
  <c r="F27" i="89"/>
  <c r="E27" i="89"/>
  <c r="D27" i="89"/>
  <c r="C27" i="89"/>
  <c r="F17" i="89"/>
  <c r="E17" i="89"/>
  <c r="D17" i="89"/>
  <c r="C17" i="89"/>
  <c r="F33" i="89"/>
  <c r="E33" i="89"/>
  <c r="D33" i="89"/>
  <c r="C33" i="89"/>
  <c r="F43" i="89"/>
  <c r="E43" i="89"/>
  <c r="D43" i="89"/>
  <c r="C43" i="89"/>
  <c r="F19" i="89"/>
  <c r="E19" i="89"/>
  <c r="D19" i="89"/>
  <c r="C19" i="89"/>
  <c r="F18" i="89"/>
  <c r="E18" i="89"/>
  <c r="D18" i="89"/>
  <c r="C18" i="89"/>
  <c r="F31" i="89"/>
  <c r="E31" i="89"/>
  <c r="D31" i="89"/>
  <c r="C31" i="89"/>
  <c r="F41" i="89"/>
  <c r="E41" i="89"/>
  <c r="D41" i="89"/>
  <c r="C41" i="89"/>
  <c r="F30" i="89"/>
  <c r="E30" i="89"/>
  <c r="D30" i="89"/>
  <c r="C30" i="89"/>
  <c r="F21" i="89"/>
  <c r="E21" i="89"/>
  <c r="D21" i="89"/>
  <c r="C21" i="89"/>
  <c r="F28" i="89"/>
  <c r="E28" i="89"/>
  <c r="D28" i="89"/>
  <c r="C28" i="89"/>
  <c r="F12" i="89"/>
  <c r="E12" i="89"/>
  <c r="D12" i="89"/>
  <c r="C12" i="89"/>
  <c r="F40" i="89"/>
  <c r="E40" i="89"/>
  <c r="D40" i="89"/>
  <c r="C40" i="89"/>
  <c r="F37" i="89"/>
  <c r="E37" i="89"/>
  <c r="D37" i="89"/>
  <c r="C37" i="89"/>
  <c r="F38" i="89"/>
  <c r="E38" i="89"/>
  <c r="D38" i="89"/>
  <c r="C38" i="89"/>
  <c r="W38" i="89"/>
  <c r="W37" i="89"/>
  <c r="W40" i="89"/>
  <c r="W12" i="89"/>
  <c r="W28" i="89"/>
  <c r="W21" i="89"/>
  <c r="W36" i="76" l="1"/>
  <c r="W37" i="76"/>
  <c r="W41" i="76"/>
  <c r="W21" i="76"/>
  <c r="W25" i="76"/>
  <c r="W19" i="76"/>
  <c r="W28" i="76"/>
  <c r="W30" i="76"/>
  <c r="W16" i="76"/>
  <c r="W15" i="76"/>
  <c r="W22" i="76"/>
  <c r="W14" i="76"/>
  <c r="W18" i="76"/>
  <c r="W27" i="76"/>
  <c r="F20" i="76"/>
  <c r="E20" i="76"/>
  <c r="D20" i="76"/>
  <c r="C20" i="76"/>
  <c r="F17" i="76"/>
  <c r="E17" i="76"/>
  <c r="D17" i="76"/>
  <c r="C17" i="76"/>
  <c r="F40" i="76"/>
  <c r="E40" i="76"/>
  <c r="D40" i="76"/>
  <c r="C40" i="76"/>
  <c r="F32" i="76"/>
  <c r="E32" i="76"/>
  <c r="D32" i="76"/>
  <c r="C32" i="76"/>
  <c r="F34" i="76"/>
  <c r="E34" i="76"/>
  <c r="D34" i="76"/>
  <c r="C34" i="76"/>
  <c r="F12" i="76"/>
  <c r="E12" i="76"/>
  <c r="D12" i="76"/>
  <c r="C12" i="76"/>
  <c r="F13" i="76"/>
  <c r="E13" i="76"/>
  <c r="D13" i="76"/>
  <c r="C13" i="76"/>
  <c r="F39" i="76"/>
  <c r="E39" i="76"/>
  <c r="D39" i="76"/>
  <c r="C39" i="76"/>
  <c r="F23" i="76"/>
  <c r="E23" i="76"/>
  <c r="D23" i="76"/>
  <c r="C23" i="76"/>
  <c r="F33" i="76"/>
  <c r="E33" i="76"/>
  <c r="D33" i="76"/>
  <c r="C33" i="76"/>
  <c r="F31" i="76"/>
  <c r="E31" i="76"/>
  <c r="D31" i="76"/>
  <c r="C31" i="76"/>
  <c r="F29" i="76"/>
  <c r="E29" i="76"/>
  <c r="D29" i="76"/>
  <c r="C29" i="76"/>
  <c r="F27" i="76"/>
  <c r="E27" i="76"/>
  <c r="D27" i="76"/>
  <c r="C27" i="76"/>
  <c r="F18" i="76"/>
  <c r="E18" i="76"/>
  <c r="D18" i="76"/>
  <c r="C18" i="76"/>
  <c r="F14" i="76"/>
  <c r="E14" i="76"/>
  <c r="D14" i="76"/>
  <c r="C14" i="76"/>
  <c r="F22" i="76"/>
  <c r="E22" i="76"/>
  <c r="D22" i="76"/>
  <c r="C22" i="76"/>
  <c r="F15" i="76"/>
  <c r="E15" i="76"/>
  <c r="D15" i="76"/>
  <c r="C15" i="76"/>
  <c r="F16" i="76"/>
  <c r="E16" i="76"/>
  <c r="D16" i="76"/>
  <c r="C16" i="76"/>
  <c r="F30" i="76"/>
  <c r="E30" i="76"/>
  <c r="D30" i="76"/>
  <c r="C30" i="76"/>
  <c r="F35" i="76"/>
  <c r="E35" i="76"/>
  <c r="D35" i="76"/>
  <c r="C35" i="76"/>
  <c r="F38" i="76"/>
  <c r="E38" i="76"/>
  <c r="D38" i="76"/>
  <c r="C38" i="76"/>
  <c r="F24" i="76"/>
  <c r="E24" i="76"/>
  <c r="D24" i="76"/>
  <c r="C24" i="76"/>
  <c r="F28" i="76"/>
  <c r="E28" i="76"/>
  <c r="D28" i="76"/>
  <c r="C28" i="76"/>
  <c r="F19" i="76"/>
  <c r="E19" i="76"/>
  <c r="D19" i="76"/>
  <c r="C19" i="76"/>
  <c r="F25" i="76"/>
  <c r="E25" i="76"/>
  <c r="D25" i="76"/>
  <c r="C25" i="76"/>
  <c r="F21" i="76"/>
  <c r="E21" i="76"/>
  <c r="D21" i="76"/>
  <c r="C21" i="76"/>
  <c r="F26" i="76"/>
  <c r="E26" i="76"/>
  <c r="D26" i="76"/>
  <c r="C26" i="76"/>
  <c r="F41" i="76"/>
  <c r="E41" i="76"/>
  <c r="D41" i="76"/>
  <c r="C41" i="76"/>
  <c r="F37" i="76"/>
  <c r="E37" i="76"/>
  <c r="D37" i="76"/>
  <c r="C37" i="76"/>
  <c r="F36" i="76"/>
  <c r="E36" i="76"/>
  <c r="D36" i="76"/>
  <c r="C36" i="76"/>
  <c r="W39" i="88"/>
  <c r="X39" i="88"/>
  <c r="Y39" i="88"/>
  <c r="Z39" i="88"/>
  <c r="AA39" i="88"/>
  <c r="W40" i="88"/>
  <c r="X40" i="88"/>
  <c r="Y40" i="88"/>
  <c r="Z40" i="88"/>
  <c r="AA40" i="88"/>
  <c r="X13" i="88"/>
  <c r="Y13" i="88"/>
  <c r="Z13" i="88"/>
  <c r="AA13" i="88"/>
  <c r="W18" i="88"/>
  <c r="X18" i="88"/>
  <c r="Y18" i="88"/>
  <c r="Z18" i="88"/>
  <c r="AA18" i="88"/>
  <c r="X17" i="88"/>
  <c r="Y17" i="88"/>
  <c r="Z17" i="88"/>
  <c r="AA17" i="88"/>
  <c r="X28" i="88"/>
  <c r="Y28" i="88"/>
  <c r="Z28" i="88"/>
  <c r="AA28" i="88"/>
  <c r="W43" i="88"/>
  <c r="X43" i="88"/>
  <c r="Y43" i="88"/>
  <c r="Z43" i="88"/>
  <c r="AA43" i="88"/>
  <c r="W12" i="88"/>
  <c r="X12" i="88"/>
  <c r="Y12" i="88"/>
  <c r="Z12" i="88"/>
  <c r="AA12" i="88"/>
  <c r="W38" i="88"/>
  <c r="X38" i="88"/>
  <c r="Y38" i="88"/>
  <c r="Z38" i="88"/>
  <c r="AA38" i="88"/>
  <c r="W22" i="88"/>
  <c r="X22" i="88"/>
  <c r="Y22" i="88"/>
  <c r="Z22" i="88"/>
  <c r="AA22" i="88"/>
  <c r="X31" i="88"/>
  <c r="Y31" i="88"/>
  <c r="Z31" i="88"/>
  <c r="AA31" i="88"/>
  <c r="W30" i="88"/>
  <c r="X30" i="88"/>
  <c r="Y30" i="88"/>
  <c r="Z30" i="88"/>
  <c r="AA30" i="88"/>
  <c r="W33" i="88"/>
  <c r="X33" i="88"/>
  <c r="Y33" i="88"/>
  <c r="Z33" i="88"/>
  <c r="AA33" i="88"/>
  <c r="W16" i="88"/>
  <c r="X16" i="88"/>
  <c r="Y16" i="88"/>
  <c r="Z16" i="88"/>
  <c r="AA16" i="88"/>
  <c r="W32" i="88"/>
  <c r="X32" i="88"/>
  <c r="Y32" i="88"/>
  <c r="Z32" i="88"/>
  <c r="AA32" i="88"/>
  <c r="W21" i="88"/>
  <c r="X21" i="88"/>
  <c r="Y21" i="88"/>
  <c r="Z21" i="88"/>
  <c r="AA21" i="88"/>
  <c r="W14" i="88"/>
  <c r="X14" i="88"/>
  <c r="Y14" i="88"/>
  <c r="Z14" i="88"/>
  <c r="AA14" i="88"/>
  <c r="W23" i="88"/>
  <c r="X23" i="88"/>
  <c r="Y23" i="88"/>
  <c r="Z23" i="88"/>
  <c r="AA23" i="88"/>
  <c r="W26" i="88"/>
  <c r="X26" i="88"/>
  <c r="Y26" i="88"/>
  <c r="Z26" i="88"/>
  <c r="AA26" i="88"/>
  <c r="W34" i="88"/>
  <c r="X34" i="88"/>
  <c r="Y34" i="88"/>
  <c r="Z34" i="88"/>
  <c r="AA34" i="88"/>
  <c r="W24" i="88"/>
  <c r="X24" i="88"/>
  <c r="Y24" i="88"/>
  <c r="Z24" i="88"/>
  <c r="AA24" i="88"/>
  <c r="W29" i="88"/>
  <c r="X29" i="88"/>
  <c r="Y29" i="88"/>
  <c r="Z29" i="88"/>
  <c r="AA29" i="88"/>
  <c r="W15" i="88"/>
  <c r="X15" i="88"/>
  <c r="Y15" i="88"/>
  <c r="Z15" i="88"/>
  <c r="AA15" i="88"/>
  <c r="X37" i="88"/>
  <c r="Y37" i="88"/>
  <c r="Z37" i="88"/>
  <c r="AA37" i="88"/>
  <c r="W42" i="88"/>
  <c r="X42" i="88"/>
  <c r="Y42" i="88"/>
  <c r="Z42" i="88"/>
  <c r="AA42" i="88"/>
  <c r="W41" i="88"/>
  <c r="X41" i="88"/>
  <c r="Y41" i="88"/>
  <c r="Z41" i="88"/>
  <c r="AA41" i="88"/>
  <c r="W36" i="88"/>
  <c r="X36" i="88"/>
  <c r="Y36" i="88"/>
  <c r="Z36" i="88"/>
  <c r="AA36" i="88"/>
  <c r="W35" i="88"/>
  <c r="X35" i="88"/>
  <c r="Y35" i="88"/>
  <c r="Z35" i="88"/>
  <c r="AA35" i="88"/>
  <c r="X20" i="88"/>
  <c r="Y20" i="88"/>
  <c r="Z20" i="88"/>
  <c r="AA20" i="88"/>
  <c r="W27" i="88"/>
  <c r="X27" i="88"/>
  <c r="Y27" i="88"/>
  <c r="Z27" i="88"/>
  <c r="AA27" i="88"/>
  <c r="F27" i="88"/>
  <c r="E27" i="88"/>
  <c r="D27" i="88"/>
  <c r="C27" i="88"/>
  <c r="F20" i="88"/>
  <c r="E20" i="88"/>
  <c r="D20" i="88"/>
  <c r="C20" i="88"/>
  <c r="F35" i="88"/>
  <c r="E35" i="88"/>
  <c r="D35" i="88"/>
  <c r="C35" i="88"/>
  <c r="F36" i="88"/>
  <c r="E36" i="88"/>
  <c r="D36" i="88"/>
  <c r="C36" i="88"/>
  <c r="F41" i="88"/>
  <c r="E41" i="88"/>
  <c r="D41" i="88"/>
  <c r="C41" i="88"/>
  <c r="F42" i="88"/>
  <c r="E42" i="88"/>
  <c r="D42" i="88"/>
  <c r="C42" i="88"/>
  <c r="F37" i="88"/>
  <c r="E37" i="88"/>
  <c r="D37" i="88"/>
  <c r="C37" i="88"/>
  <c r="F15" i="88"/>
  <c r="E15" i="88"/>
  <c r="D15" i="88"/>
  <c r="C15" i="88"/>
  <c r="F29" i="88"/>
  <c r="E29" i="88"/>
  <c r="D29" i="88"/>
  <c r="C29" i="88"/>
  <c r="F24" i="88"/>
  <c r="E24" i="88"/>
  <c r="D24" i="88"/>
  <c r="C24" i="88"/>
  <c r="F34" i="88"/>
  <c r="E34" i="88"/>
  <c r="D34" i="88"/>
  <c r="C34" i="88"/>
  <c r="F26" i="88"/>
  <c r="E26" i="88"/>
  <c r="D26" i="88"/>
  <c r="C26" i="88"/>
  <c r="F23" i="88"/>
  <c r="E23" i="88"/>
  <c r="D23" i="88"/>
  <c r="C23" i="88"/>
  <c r="F14" i="88"/>
  <c r="E14" i="88"/>
  <c r="D14" i="88"/>
  <c r="C14" i="88"/>
  <c r="F21" i="88"/>
  <c r="E21" i="88"/>
  <c r="D21" i="88"/>
  <c r="C21" i="88"/>
  <c r="F32" i="88"/>
  <c r="E32" i="88"/>
  <c r="D32" i="88"/>
  <c r="C32" i="88"/>
  <c r="F16" i="88"/>
  <c r="E16" i="88"/>
  <c r="D16" i="88"/>
  <c r="C16" i="88"/>
  <c r="F33" i="88"/>
  <c r="E33" i="88"/>
  <c r="D33" i="88"/>
  <c r="C33" i="88"/>
  <c r="F30" i="88"/>
  <c r="E30" i="88"/>
  <c r="D30" i="88"/>
  <c r="C30" i="88"/>
  <c r="F31" i="88"/>
  <c r="E31" i="88"/>
  <c r="D31" i="88"/>
  <c r="C31" i="88"/>
  <c r="F22" i="88"/>
  <c r="E22" i="88"/>
  <c r="D22" i="88"/>
  <c r="C22" i="88"/>
  <c r="F38" i="88"/>
  <c r="E38" i="88"/>
  <c r="D38" i="88"/>
  <c r="C38" i="88"/>
  <c r="F12" i="88"/>
  <c r="E12" i="88"/>
  <c r="D12" i="88"/>
  <c r="C12" i="88"/>
  <c r="F43" i="88"/>
  <c r="E43" i="88"/>
  <c r="D43" i="88"/>
  <c r="C43" i="88"/>
  <c r="F28" i="88"/>
  <c r="E28" i="88"/>
  <c r="D28" i="88"/>
  <c r="C28" i="88"/>
  <c r="F17" i="88"/>
  <c r="E17" i="88"/>
  <c r="D17" i="88"/>
  <c r="C17" i="88"/>
  <c r="F18" i="88"/>
  <c r="E18" i="88"/>
  <c r="D18" i="88"/>
  <c r="C18" i="88"/>
  <c r="F13" i="88"/>
  <c r="E13" i="88"/>
  <c r="D13" i="88"/>
  <c r="C13" i="88"/>
  <c r="F40" i="88"/>
  <c r="E40" i="88"/>
  <c r="D40" i="88"/>
  <c r="C40" i="88"/>
  <c r="F39" i="88"/>
  <c r="E39" i="88"/>
  <c r="D39" i="88"/>
  <c r="C39" i="88"/>
  <c r="C32" i="40"/>
  <c r="D32" i="40"/>
  <c r="E32" i="40"/>
  <c r="F32" i="40"/>
  <c r="C38" i="40"/>
  <c r="D38" i="40"/>
  <c r="E38" i="40"/>
  <c r="F38" i="40"/>
  <c r="C35" i="40"/>
  <c r="D35" i="40"/>
  <c r="E35" i="40"/>
  <c r="F35" i="40"/>
  <c r="C41" i="40"/>
  <c r="D41" i="40"/>
  <c r="E41" i="40"/>
  <c r="F41" i="40"/>
  <c r="C39" i="40"/>
  <c r="D39" i="40"/>
  <c r="E39" i="40"/>
  <c r="F39" i="40"/>
  <c r="C16" i="40"/>
  <c r="D16" i="40"/>
  <c r="E16" i="40"/>
  <c r="F16" i="40"/>
  <c r="C12" i="40"/>
  <c r="D12" i="40"/>
  <c r="E12" i="40"/>
  <c r="F12" i="40"/>
  <c r="C17" i="40"/>
  <c r="D17" i="40"/>
  <c r="E17" i="40"/>
  <c r="F17" i="40"/>
  <c r="C22" i="40"/>
  <c r="D22" i="40"/>
  <c r="E22" i="40"/>
  <c r="F22" i="40"/>
  <c r="C33" i="40"/>
  <c r="D33" i="40"/>
  <c r="E33" i="40"/>
  <c r="F33" i="40"/>
  <c r="C27" i="40"/>
  <c r="D27" i="40"/>
  <c r="E27" i="40"/>
  <c r="F27" i="40"/>
  <c r="C18" i="40"/>
  <c r="D18" i="40"/>
  <c r="E18" i="40"/>
  <c r="F18" i="40"/>
  <c r="C23" i="40"/>
  <c r="D23" i="40"/>
  <c r="E23" i="40"/>
  <c r="F23" i="40"/>
  <c r="C14" i="40"/>
  <c r="D14" i="40"/>
  <c r="E14" i="40"/>
  <c r="F14" i="40"/>
  <c r="C19" i="40"/>
  <c r="D19" i="40"/>
  <c r="E19" i="40"/>
  <c r="F19" i="40"/>
  <c r="C24" i="40"/>
  <c r="D24" i="40"/>
  <c r="E24" i="40"/>
  <c r="F24" i="40"/>
  <c r="C15" i="40"/>
  <c r="D15" i="40"/>
  <c r="E15" i="40"/>
  <c r="F15" i="40"/>
  <c r="C25" i="40"/>
  <c r="D25" i="40"/>
  <c r="E25" i="40"/>
  <c r="F25" i="40"/>
  <c r="C21" i="40"/>
  <c r="D21" i="40"/>
  <c r="E21" i="40"/>
  <c r="F21" i="40"/>
  <c r="C26" i="40"/>
  <c r="D26" i="40"/>
  <c r="E26" i="40"/>
  <c r="F26" i="40"/>
  <c r="C36" i="40"/>
  <c r="D36" i="40"/>
  <c r="E36" i="40"/>
  <c r="F36" i="40"/>
  <c r="C40" i="40"/>
  <c r="D40" i="40"/>
  <c r="E40" i="40"/>
  <c r="F40" i="40"/>
  <c r="C20" i="40"/>
  <c r="D20" i="40"/>
  <c r="E20" i="40"/>
  <c r="F20" i="40"/>
  <c r="C30" i="40"/>
  <c r="D30" i="40"/>
  <c r="E30" i="40"/>
  <c r="F30" i="40"/>
  <c r="C13" i="40"/>
  <c r="D13" i="40"/>
  <c r="E13" i="40"/>
  <c r="F13" i="40"/>
  <c r="C28" i="40"/>
  <c r="D28" i="40"/>
  <c r="E28" i="40"/>
  <c r="F28" i="40"/>
  <c r="C31" i="40"/>
  <c r="D31" i="40"/>
  <c r="E31" i="40"/>
  <c r="F31" i="40"/>
  <c r="C34" i="40"/>
  <c r="D34" i="40"/>
  <c r="E34" i="40"/>
  <c r="F34" i="40"/>
  <c r="C42" i="40"/>
  <c r="D42" i="40"/>
  <c r="E42" i="40"/>
  <c r="F42" i="40"/>
  <c r="C29" i="40"/>
  <c r="D29" i="40"/>
  <c r="E29" i="40"/>
  <c r="F29" i="40"/>
  <c r="C37" i="40"/>
  <c r="D37" i="40"/>
  <c r="E37" i="40"/>
  <c r="F37" i="40"/>
  <c r="W12" i="40" l="1"/>
  <c r="W22" i="40"/>
  <c r="W18" i="40"/>
  <c r="W14" i="40"/>
  <c r="W19" i="40"/>
  <c r="W24" i="40"/>
  <c r="W21" i="40"/>
  <c r="W26" i="40"/>
  <c r="W36" i="40"/>
  <c r="W40" i="40"/>
  <c r="W20" i="40"/>
  <c r="W30" i="40"/>
  <c r="W13" i="40"/>
  <c r="W28" i="40"/>
  <c r="W31" i="40"/>
  <c r="W42" i="40"/>
  <c r="W29" i="40"/>
  <c r="W37" i="40"/>
  <c r="W32" i="40"/>
  <c r="W35" i="40"/>
  <c r="W41" i="40"/>
  <c r="W39" i="40"/>
  <c r="E24" i="126" l="1"/>
  <c r="D24" i="126"/>
  <c r="C24" i="126"/>
  <c r="B24" i="126"/>
  <c r="E23" i="126"/>
  <c r="D23" i="126"/>
  <c r="C23" i="126"/>
  <c r="B23" i="126"/>
  <c r="E22" i="126"/>
  <c r="D22" i="126"/>
  <c r="C22" i="126"/>
  <c r="B22" i="126"/>
  <c r="E21" i="126"/>
  <c r="D21" i="126"/>
  <c r="C21" i="126"/>
  <c r="B21" i="126"/>
  <c r="E20" i="126"/>
  <c r="D20" i="126"/>
  <c r="C20" i="126"/>
  <c r="B20" i="126"/>
  <c r="E19" i="126"/>
  <c r="D19" i="126"/>
  <c r="C19" i="126"/>
  <c r="B19" i="126"/>
  <c r="E18" i="126"/>
  <c r="D18" i="126"/>
  <c r="C18" i="126"/>
  <c r="B18" i="126"/>
  <c r="E17" i="126"/>
  <c r="D17" i="126"/>
  <c r="C17" i="126"/>
  <c r="B17" i="126"/>
  <c r="E16" i="126"/>
  <c r="D16" i="126"/>
  <c r="C16" i="126"/>
  <c r="B16" i="126"/>
  <c r="E15" i="126"/>
  <c r="D15" i="126"/>
  <c r="C15" i="126"/>
  <c r="B15" i="126"/>
  <c r="D14" i="126"/>
  <c r="C14" i="126"/>
  <c r="B14" i="126"/>
  <c r="S15" i="113"/>
  <c r="S14" i="113"/>
  <c r="H23" i="113"/>
  <c r="G23" i="113"/>
  <c r="E23" i="113"/>
  <c r="D23" i="113"/>
  <c r="C23" i="113"/>
  <c r="B23" i="113"/>
  <c r="H22" i="113"/>
  <c r="G22" i="113"/>
  <c r="D22" i="113"/>
  <c r="C22" i="113"/>
  <c r="B22" i="113"/>
  <c r="H21" i="113"/>
  <c r="G21" i="113"/>
  <c r="D21" i="113"/>
  <c r="C21" i="113"/>
  <c r="B21" i="113"/>
  <c r="D20" i="113"/>
  <c r="C20" i="113"/>
  <c r="B20" i="113"/>
  <c r="H19" i="113"/>
  <c r="G19" i="113"/>
  <c r="D19" i="113"/>
  <c r="C19" i="113"/>
  <c r="B19" i="113"/>
  <c r="D18" i="113"/>
  <c r="C18" i="113"/>
  <c r="B18" i="113"/>
  <c r="H17" i="113"/>
  <c r="G17" i="113"/>
  <c r="D17" i="113"/>
  <c r="C17" i="113"/>
  <c r="B17" i="113"/>
  <c r="G16" i="113"/>
  <c r="D16" i="113"/>
  <c r="C16" i="113"/>
  <c r="B16" i="113"/>
  <c r="H15" i="113"/>
  <c r="G15" i="113"/>
  <c r="D15" i="113"/>
  <c r="C15" i="113"/>
  <c r="B15" i="113"/>
  <c r="D14" i="113"/>
  <c r="C14" i="113"/>
  <c r="B14" i="113"/>
  <c r="H26" i="100"/>
  <c r="G26" i="100"/>
  <c r="E26" i="100"/>
  <c r="D26" i="100"/>
  <c r="C26" i="100"/>
  <c r="B26" i="100"/>
  <c r="H25" i="100"/>
  <c r="G25" i="100"/>
  <c r="E25" i="100"/>
  <c r="D25" i="100"/>
  <c r="C25" i="100"/>
  <c r="B25" i="100"/>
  <c r="H24" i="100"/>
  <c r="G24" i="100"/>
  <c r="E24" i="100"/>
  <c r="D24" i="100"/>
  <c r="C24" i="100"/>
  <c r="B24" i="100"/>
  <c r="E23" i="100"/>
  <c r="D23" i="100"/>
  <c r="C23" i="100"/>
  <c r="B23" i="100"/>
  <c r="H22" i="100"/>
  <c r="G22" i="100"/>
  <c r="E22" i="100"/>
  <c r="D22" i="100"/>
  <c r="C22" i="100"/>
  <c r="B22" i="100"/>
  <c r="H21" i="100"/>
  <c r="G21" i="100"/>
  <c r="E21" i="100"/>
  <c r="D21" i="100"/>
  <c r="C21" i="100"/>
  <c r="B21" i="100"/>
  <c r="H20" i="100"/>
  <c r="G20" i="100"/>
  <c r="E20" i="100"/>
  <c r="D20" i="100"/>
  <c r="C20" i="100"/>
  <c r="B20" i="100"/>
  <c r="H19" i="100"/>
  <c r="G19" i="100"/>
  <c r="E19" i="100"/>
  <c r="D19" i="100"/>
  <c r="C19" i="100"/>
  <c r="B19" i="100"/>
  <c r="H18" i="100"/>
  <c r="G18" i="100"/>
  <c r="E18" i="100"/>
  <c r="D18" i="100"/>
  <c r="C18" i="100"/>
  <c r="B18" i="100"/>
  <c r="E17" i="100"/>
  <c r="D17" i="100"/>
  <c r="C17" i="100"/>
  <c r="B17" i="100"/>
  <c r="H16" i="100"/>
  <c r="G16" i="100"/>
  <c r="E16" i="100"/>
  <c r="D16" i="100"/>
  <c r="C16" i="100"/>
  <c r="B16" i="100"/>
  <c r="G15" i="100"/>
  <c r="E15" i="100"/>
  <c r="D15" i="100"/>
  <c r="C15" i="100"/>
  <c r="B15" i="100"/>
  <c r="E14" i="100"/>
  <c r="D14" i="100"/>
  <c r="C14" i="100"/>
  <c r="B14" i="100"/>
  <c r="R31" i="211"/>
  <c r="H31" i="211"/>
  <c r="G31" i="211"/>
  <c r="E31" i="211"/>
  <c r="D31" i="211"/>
  <c r="C31" i="211"/>
  <c r="B31" i="211"/>
  <c r="R30" i="211"/>
  <c r="H30" i="211"/>
  <c r="G30" i="211"/>
  <c r="E30" i="211"/>
  <c r="D30" i="211"/>
  <c r="C30" i="211"/>
  <c r="B30" i="211"/>
  <c r="R29" i="211"/>
  <c r="H29" i="211"/>
  <c r="G29" i="211"/>
  <c r="E29" i="211"/>
  <c r="D29" i="211"/>
  <c r="C29" i="211"/>
  <c r="B29" i="211"/>
  <c r="R28" i="211"/>
  <c r="H28" i="211"/>
  <c r="G28" i="211"/>
  <c r="E28" i="211"/>
  <c r="D28" i="211"/>
  <c r="C28" i="211"/>
  <c r="B28" i="211"/>
  <c r="R27" i="211"/>
  <c r="H27" i="211"/>
  <c r="G27" i="211"/>
  <c r="E27" i="211"/>
  <c r="D27" i="211"/>
  <c r="C27" i="211"/>
  <c r="B27" i="211"/>
  <c r="R26" i="211"/>
  <c r="H26" i="211"/>
  <c r="G26" i="211"/>
  <c r="E26" i="211"/>
  <c r="D26" i="211"/>
  <c r="C26" i="211"/>
  <c r="B26" i="211"/>
  <c r="R25" i="211"/>
  <c r="H25" i="211"/>
  <c r="G25" i="211"/>
  <c r="E25" i="211"/>
  <c r="D25" i="211"/>
  <c r="C25" i="211"/>
  <c r="B25" i="211"/>
  <c r="R24" i="211"/>
  <c r="H24" i="211"/>
  <c r="G24" i="211"/>
  <c r="E24" i="211"/>
  <c r="D24" i="211"/>
  <c r="C24" i="211"/>
  <c r="B24" i="211"/>
  <c r="R23" i="211"/>
  <c r="H23" i="211"/>
  <c r="G23" i="211"/>
  <c r="E23" i="211"/>
  <c r="D23" i="211"/>
  <c r="C23" i="211"/>
  <c r="B23" i="211"/>
  <c r="R22" i="211"/>
  <c r="H22" i="211"/>
  <c r="G22" i="211"/>
  <c r="E22" i="211"/>
  <c r="D22" i="211"/>
  <c r="C22" i="211"/>
  <c r="B22" i="211"/>
  <c r="R21" i="211"/>
  <c r="H21" i="211"/>
  <c r="G21" i="211"/>
  <c r="E21" i="211"/>
  <c r="D21" i="211"/>
  <c r="C21" i="211"/>
  <c r="B21" i="211"/>
  <c r="R20" i="211"/>
  <c r="H20" i="211"/>
  <c r="G20" i="211"/>
  <c r="E20" i="211"/>
  <c r="D20" i="211"/>
  <c r="C20" i="211"/>
  <c r="B20" i="211"/>
  <c r="R19" i="211"/>
  <c r="H19" i="211"/>
  <c r="G19" i="211"/>
  <c r="E19" i="211"/>
  <c r="D19" i="211"/>
  <c r="C19" i="211"/>
  <c r="B19" i="211"/>
  <c r="R18" i="211"/>
  <c r="H18" i="211"/>
  <c r="G18" i="211"/>
  <c r="E18" i="211"/>
  <c r="D18" i="211"/>
  <c r="C18" i="211"/>
  <c r="B18" i="211"/>
  <c r="R17" i="211"/>
  <c r="H17" i="211"/>
  <c r="G17" i="211"/>
  <c r="E17" i="211"/>
  <c r="D17" i="211"/>
  <c r="C17" i="211"/>
  <c r="B17" i="211"/>
  <c r="R16" i="211"/>
  <c r="H16" i="211"/>
  <c r="G16" i="211"/>
  <c r="E16" i="211"/>
  <c r="D16" i="211"/>
  <c r="C16" i="211"/>
  <c r="B16" i="211"/>
  <c r="R15" i="211"/>
  <c r="H15" i="211"/>
  <c r="G15" i="211"/>
  <c r="E15" i="211"/>
  <c r="D15" i="211"/>
  <c r="C15" i="211"/>
  <c r="B15" i="211"/>
  <c r="R14" i="211"/>
  <c r="H14" i="211"/>
  <c r="G14" i="211"/>
  <c r="E14" i="211"/>
  <c r="D14" i="211"/>
  <c r="C14" i="211"/>
  <c r="B14" i="211"/>
  <c r="R13" i="211"/>
  <c r="H13" i="211"/>
  <c r="G13" i="211"/>
  <c r="E13" i="211"/>
  <c r="D13" i="211"/>
  <c r="C13" i="211"/>
  <c r="B13" i="211"/>
  <c r="R30" i="223"/>
  <c r="H30" i="223"/>
  <c r="G30" i="223"/>
  <c r="E30" i="223"/>
  <c r="D30" i="223"/>
  <c r="C30" i="223"/>
  <c r="B30" i="223"/>
  <c r="R29" i="223"/>
  <c r="H29" i="223"/>
  <c r="G29" i="223"/>
  <c r="E29" i="223"/>
  <c r="D29" i="223"/>
  <c r="C29" i="223"/>
  <c r="B29" i="223"/>
  <c r="R28" i="223"/>
  <c r="H28" i="223"/>
  <c r="G28" i="223"/>
  <c r="E28" i="223"/>
  <c r="D28" i="223"/>
  <c r="C28" i="223"/>
  <c r="B28" i="223"/>
  <c r="R27" i="223"/>
  <c r="H27" i="223"/>
  <c r="G27" i="223"/>
  <c r="E27" i="223"/>
  <c r="D27" i="223"/>
  <c r="C27" i="223"/>
  <c r="B27" i="223"/>
  <c r="R26" i="223"/>
  <c r="H26" i="223"/>
  <c r="G26" i="223"/>
  <c r="E26" i="223"/>
  <c r="D26" i="223"/>
  <c r="C26" i="223"/>
  <c r="B26" i="223"/>
  <c r="R25" i="223"/>
  <c r="H25" i="223"/>
  <c r="G25" i="223"/>
  <c r="E25" i="223"/>
  <c r="D25" i="223"/>
  <c r="C25" i="223"/>
  <c r="B25" i="223"/>
  <c r="R24" i="223"/>
  <c r="H24" i="223"/>
  <c r="G24" i="223"/>
  <c r="E24" i="223"/>
  <c r="D24" i="223"/>
  <c r="C24" i="223"/>
  <c r="B24" i="223"/>
  <c r="R23" i="223"/>
  <c r="H23" i="223"/>
  <c r="G23" i="223"/>
  <c r="E23" i="223"/>
  <c r="D23" i="223"/>
  <c r="C23" i="223"/>
  <c r="B23" i="223"/>
  <c r="R22" i="223"/>
  <c r="H22" i="223"/>
  <c r="G22" i="223"/>
  <c r="E22" i="223"/>
  <c r="D22" i="223"/>
  <c r="C22" i="223"/>
  <c r="B22" i="223"/>
  <c r="R21" i="223"/>
  <c r="H21" i="223"/>
  <c r="G21" i="223"/>
  <c r="E21" i="223"/>
  <c r="D21" i="223"/>
  <c r="C21" i="223"/>
  <c r="B21" i="223"/>
  <c r="R20" i="223"/>
  <c r="H20" i="223"/>
  <c r="G20" i="223"/>
  <c r="E20" i="223"/>
  <c r="D20" i="223"/>
  <c r="C20" i="223"/>
  <c r="B20" i="223"/>
  <c r="R19" i="223"/>
  <c r="H19" i="223"/>
  <c r="G19" i="223"/>
  <c r="E19" i="223"/>
  <c r="D19" i="223"/>
  <c r="C19" i="223"/>
  <c r="B19" i="223"/>
  <c r="R18" i="223"/>
  <c r="H18" i="223"/>
  <c r="G18" i="223"/>
  <c r="E18" i="223"/>
  <c r="D18" i="223"/>
  <c r="C18" i="223"/>
  <c r="B18" i="223"/>
  <c r="R17" i="223"/>
  <c r="H17" i="223"/>
  <c r="G17" i="223"/>
  <c r="E17" i="223"/>
  <c r="D17" i="223"/>
  <c r="C17" i="223"/>
  <c r="B17" i="223"/>
  <c r="R16" i="223"/>
  <c r="H16" i="223"/>
  <c r="G16" i="223"/>
  <c r="E16" i="223"/>
  <c r="D16" i="223"/>
  <c r="C16" i="223"/>
  <c r="B16" i="223"/>
  <c r="R15" i="223"/>
  <c r="H15" i="223"/>
  <c r="G15" i="223"/>
  <c r="E15" i="223"/>
  <c r="D15" i="223"/>
  <c r="C15" i="223"/>
  <c r="B15" i="223"/>
  <c r="R14" i="223"/>
  <c r="H14" i="223"/>
  <c r="G14" i="223"/>
  <c r="E14" i="223"/>
  <c r="D14" i="223"/>
  <c r="C14" i="223"/>
  <c r="B14" i="223"/>
  <c r="R13" i="223"/>
  <c r="H13" i="223"/>
  <c r="G13" i="223"/>
  <c r="E13" i="223"/>
  <c r="D13" i="223"/>
  <c r="C13" i="223"/>
  <c r="B13" i="223"/>
  <c r="H25" i="112"/>
  <c r="G25" i="112"/>
  <c r="E25" i="112"/>
  <c r="D25" i="112"/>
  <c r="C25" i="112"/>
  <c r="B25" i="112"/>
  <c r="E24" i="112"/>
  <c r="D24" i="112"/>
  <c r="C24" i="112"/>
  <c r="B24" i="112"/>
  <c r="H23" i="112"/>
  <c r="G23" i="112"/>
  <c r="E23" i="112"/>
  <c r="D23" i="112"/>
  <c r="C23" i="112"/>
  <c r="B23" i="112"/>
  <c r="H22" i="112"/>
  <c r="G22" i="112"/>
  <c r="E22" i="112"/>
  <c r="D22" i="112"/>
  <c r="C22" i="112"/>
  <c r="B22" i="112"/>
  <c r="H21" i="112"/>
  <c r="G21" i="112"/>
  <c r="E21" i="112"/>
  <c r="D21" i="112"/>
  <c r="C21" i="112"/>
  <c r="B21" i="112"/>
  <c r="H20" i="112"/>
  <c r="G20" i="112"/>
  <c r="E20" i="112"/>
  <c r="D20" i="112"/>
  <c r="C20" i="112"/>
  <c r="B20" i="112"/>
  <c r="E19" i="112"/>
  <c r="D19" i="112"/>
  <c r="C19" i="112"/>
  <c r="B19" i="112"/>
  <c r="H18" i="112"/>
  <c r="G18" i="112"/>
  <c r="E18" i="112"/>
  <c r="D18" i="112"/>
  <c r="C18" i="112"/>
  <c r="B18" i="112"/>
  <c r="E17" i="112"/>
  <c r="D17" i="112"/>
  <c r="C17" i="112"/>
  <c r="B17" i="112"/>
  <c r="E16" i="112"/>
  <c r="D16" i="112"/>
  <c r="C16" i="112"/>
  <c r="B16" i="112"/>
  <c r="H14" i="112"/>
  <c r="G14" i="112"/>
  <c r="E15" i="112"/>
  <c r="D15" i="112"/>
  <c r="C15" i="112"/>
  <c r="B15" i="112"/>
  <c r="E14" i="112"/>
  <c r="D14" i="112"/>
  <c r="C14" i="112"/>
  <c r="B14" i="112"/>
  <c r="H29" i="206"/>
  <c r="G29" i="206"/>
  <c r="E29" i="206"/>
  <c r="D29" i="206"/>
  <c r="C29" i="206"/>
  <c r="B29" i="206"/>
  <c r="H28" i="206"/>
  <c r="G28" i="206"/>
  <c r="E28" i="206"/>
  <c r="D28" i="206"/>
  <c r="C28" i="206"/>
  <c r="B28" i="206"/>
  <c r="R27" i="206"/>
  <c r="H27" i="206"/>
  <c r="G27" i="206"/>
  <c r="E27" i="206"/>
  <c r="D27" i="206"/>
  <c r="C27" i="206"/>
  <c r="B27" i="206"/>
  <c r="H26" i="206"/>
  <c r="G26" i="206"/>
  <c r="E26" i="206"/>
  <c r="D26" i="206"/>
  <c r="C26" i="206"/>
  <c r="B26" i="206"/>
  <c r="H25" i="206"/>
  <c r="G25" i="206"/>
  <c r="E25" i="206"/>
  <c r="D25" i="206"/>
  <c r="C25" i="206"/>
  <c r="B25" i="206"/>
  <c r="H24" i="206"/>
  <c r="G24" i="206"/>
  <c r="E24" i="206"/>
  <c r="D24" i="206"/>
  <c r="C24" i="206"/>
  <c r="B24" i="206"/>
  <c r="H23" i="206"/>
  <c r="G23" i="206"/>
  <c r="E23" i="206"/>
  <c r="D23" i="206"/>
  <c r="C23" i="206"/>
  <c r="B23" i="206"/>
  <c r="E22" i="206"/>
  <c r="D22" i="206"/>
  <c r="C22" i="206"/>
  <c r="B22" i="206"/>
  <c r="H21" i="206"/>
  <c r="G21" i="206"/>
  <c r="E21" i="206"/>
  <c r="D21" i="206"/>
  <c r="C21" i="206"/>
  <c r="B21" i="206"/>
  <c r="E20" i="206"/>
  <c r="D20" i="206"/>
  <c r="C20" i="206"/>
  <c r="B20" i="206"/>
  <c r="H19" i="206"/>
  <c r="G19" i="206"/>
  <c r="E19" i="206"/>
  <c r="D19" i="206"/>
  <c r="C19" i="206"/>
  <c r="B19" i="206"/>
  <c r="R18" i="206"/>
  <c r="H18" i="206"/>
  <c r="G18" i="206"/>
  <c r="E18" i="206"/>
  <c r="D18" i="206"/>
  <c r="C18" i="206"/>
  <c r="B18" i="206"/>
  <c r="H17" i="206"/>
  <c r="G17" i="206"/>
  <c r="E17" i="206"/>
  <c r="D17" i="206"/>
  <c r="C17" i="206"/>
  <c r="B17" i="206"/>
  <c r="H16" i="206"/>
  <c r="G16" i="206"/>
  <c r="E16" i="206"/>
  <c r="D16" i="206"/>
  <c r="C16" i="206"/>
  <c r="B16" i="206"/>
  <c r="G15" i="206"/>
  <c r="D15" i="206"/>
  <c r="C15" i="206"/>
  <c r="B15" i="206"/>
  <c r="R14" i="206"/>
  <c r="H14" i="206"/>
  <c r="G14" i="206"/>
  <c r="E14" i="206"/>
  <c r="D14" i="206"/>
  <c r="C14" i="206"/>
  <c r="B14" i="206"/>
  <c r="E13" i="206"/>
  <c r="D13" i="206"/>
  <c r="C13" i="206"/>
  <c r="B13" i="206"/>
  <c r="B13" i="124" l="1"/>
  <c r="C13" i="124"/>
  <c r="D13" i="124"/>
  <c r="E13" i="124"/>
  <c r="G13" i="124"/>
  <c r="B14" i="124"/>
  <c r="C14" i="124"/>
  <c r="D14" i="124"/>
  <c r="E14" i="124"/>
  <c r="B15" i="124"/>
  <c r="C15" i="124"/>
  <c r="D15" i="124"/>
  <c r="E15" i="124"/>
  <c r="G15" i="124"/>
  <c r="H15" i="124"/>
  <c r="B16" i="124"/>
  <c r="C16" i="124"/>
  <c r="D16" i="124"/>
  <c r="E16" i="124"/>
  <c r="G16" i="124"/>
  <c r="H16" i="124"/>
  <c r="B17" i="124"/>
  <c r="C17" i="124"/>
  <c r="D17" i="124"/>
  <c r="E17" i="124"/>
  <c r="G17" i="124"/>
  <c r="H17" i="124"/>
  <c r="B18" i="124"/>
  <c r="C18" i="124"/>
  <c r="D18" i="124"/>
  <c r="E18" i="124"/>
  <c r="G18" i="124"/>
  <c r="B19" i="124"/>
  <c r="C19" i="124"/>
  <c r="D19" i="124"/>
  <c r="E19" i="124"/>
  <c r="G19" i="124"/>
  <c r="H19" i="124"/>
  <c r="B20" i="124"/>
  <c r="C20" i="124"/>
  <c r="D20" i="124"/>
  <c r="E20" i="124"/>
  <c r="G20" i="124"/>
  <c r="H20" i="124"/>
  <c r="B21" i="124"/>
  <c r="C21" i="124"/>
  <c r="D21" i="124"/>
  <c r="E21" i="124"/>
  <c r="G21" i="124"/>
  <c r="H21" i="124"/>
  <c r="B22" i="124"/>
  <c r="C22" i="124"/>
  <c r="D22" i="124"/>
  <c r="E22" i="124"/>
  <c r="G22" i="124"/>
  <c r="H22" i="124"/>
  <c r="B23" i="124"/>
  <c r="C23" i="124"/>
  <c r="D23" i="124"/>
  <c r="E23" i="124"/>
  <c r="G23" i="124"/>
  <c r="H23" i="124"/>
  <c r="H12" i="124"/>
  <c r="G12" i="124"/>
  <c r="D12" i="124"/>
  <c r="C12" i="124"/>
  <c r="B12" i="124"/>
  <c r="H25" i="205"/>
  <c r="G25" i="205"/>
  <c r="E25" i="205"/>
  <c r="D25" i="205"/>
  <c r="C25" i="205"/>
  <c r="B25" i="205"/>
  <c r="H24" i="205"/>
  <c r="G24" i="205"/>
  <c r="E24" i="205"/>
  <c r="D24" i="205"/>
  <c r="C24" i="205"/>
  <c r="B24" i="205"/>
  <c r="H23" i="205"/>
  <c r="G23" i="205"/>
  <c r="E23" i="205"/>
  <c r="D23" i="205"/>
  <c r="C23" i="205"/>
  <c r="B23" i="205"/>
  <c r="H22" i="205"/>
  <c r="G22" i="205"/>
  <c r="E22" i="205"/>
  <c r="D22" i="205"/>
  <c r="C22" i="205"/>
  <c r="B22" i="205"/>
  <c r="H21" i="205"/>
  <c r="G21" i="205"/>
  <c r="E21" i="205"/>
  <c r="D21" i="205"/>
  <c r="C21" i="205"/>
  <c r="B21" i="205"/>
  <c r="H20" i="205"/>
  <c r="G20" i="205"/>
  <c r="E20" i="205"/>
  <c r="D20" i="205"/>
  <c r="C20" i="205"/>
  <c r="B20" i="205"/>
  <c r="H19" i="205"/>
  <c r="G19" i="205"/>
  <c r="E19" i="205"/>
  <c r="D19" i="205"/>
  <c r="C19" i="205"/>
  <c r="B19" i="205"/>
  <c r="H18" i="205"/>
  <c r="G18" i="205"/>
  <c r="E18" i="205"/>
  <c r="D18" i="205"/>
  <c r="C18" i="205"/>
  <c r="B18" i="205"/>
  <c r="R17" i="205"/>
  <c r="H17" i="205"/>
  <c r="G17" i="205"/>
  <c r="E17" i="205"/>
  <c r="D17" i="205"/>
  <c r="C17" i="205"/>
  <c r="B17" i="205"/>
  <c r="H16" i="205"/>
  <c r="G16" i="205"/>
  <c r="E16" i="205"/>
  <c r="D16" i="205"/>
  <c r="C16" i="205"/>
  <c r="B16" i="205"/>
  <c r="H15" i="205"/>
  <c r="G15" i="205"/>
  <c r="E15" i="205"/>
  <c r="D15" i="205"/>
  <c r="C15" i="205"/>
  <c r="B15" i="205"/>
  <c r="H14" i="205"/>
  <c r="G14" i="205"/>
  <c r="E14" i="205"/>
  <c r="D14" i="205"/>
  <c r="C14" i="205"/>
  <c r="B14" i="205"/>
  <c r="E13" i="205"/>
  <c r="D13" i="205"/>
  <c r="C13" i="205"/>
  <c r="B13" i="205"/>
  <c r="A9" i="205"/>
  <c r="B14" i="204"/>
  <c r="C14" i="204"/>
  <c r="D14" i="204"/>
  <c r="E14" i="204"/>
  <c r="G14" i="204"/>
  <c r="H14" i="204"/>
  <c r="B15" i="204"/>
  <c r="C15" i="204"/>
  <c r="D15" i="204"/>
  <c r="E15" i="204"/>
  <c r="B16" i="204"/>
  <c r="C16" i="204"/>
  <c r="D16" i="204"/>
  <c r="E16" i="204"/>
  <c r="G16" i="204"/>
  <c r="H16" i="204"/>
  <c r="B17" i="204"/>
  <c r="C17" i="204"/>
  <c r="D17" i="204"/>
  <c r="E17" i="204"/>
  <c r="G17" i="204"/>
  <c r="H17" i="204"/>
  <c r="B18" i="204"/>
  <c r="C18" i="204"/>
  <c r="D18" i="204"/>
  <c r="E18" i="204"/>
  <c r="G18" i="204"/>
  <c r="H18" i="204"/>
  <c r="R18" i="204"/>
  <c r="B19" i="204"/>
  <c r="C19" i="204"/>
  <c r="D19" i="204"/>
  <c r="E19" i="204"/>
  <c r="G19" i="204"/>
  <c r="H19" i="204"/>
  <c r="B20" i="204"/>
  <c r="C20" i="204"/>
  <c r="D20" i="204"/>
  <c r="E20" i="204"/>
  <c r="G20" i="204"/>
  <c r="H20" i="204"/>
  <c r="B21" i="204"/>
  <c r="C21" i="204"/>
  <c r="D21" i="204"/>
  <c r="E21" i="204"/>
  <c r="G21" i="204"/>
  <c r="H21" i="204"/>
  <c r="B22" i="204"/>
  <c r="C22" i="204"/>
  <c r="D22" i="204"/>
  <c r="E22" i="204"/>
  <c r="G22" i="204"/>
  <c r="H22" i="204"/>
  <c r="B23" i="204"/>
  <c r="C23" i="204"/>
  <c r="D23" i="204"/>
  <c r="E23" i="204"/>
  <c r="G23" i="204"/>
  <c r="H23" i="204"/>
  <c r="B24" i="204"/>
  <c r="C24" i="204"/>
  <c r="D24" i="204"/>
  <c r="E24" i="204"/>
  <c r="G24" i="204"/>
  <c r="H24" i="204"/>
  <c r="H13" i="204"/>
  <c r="G13" i="204"/>
  <c r="E13" i="204"/>
  <c r="D13" i="204"/>
  <c r="C13" i="204"/>
  <c r="B13" i="204"/>
  <c r="B14" i="130"/>
  <c r="C14" i="130"/>
  <c r="D14" i="130"/>
  <c r="E14" i="130"/>
  <c r="G14" i="130"/>
  <c r="B15" i="130"/>
  <c r="C15" i="130"/>
  <c r="D15" i="130"/>
  <c r="E15" i="130"/>
  <c r="G15" i="130"/>
  <c r="H15" i="130"/>
  <c r="B16" i="130"/>
  <c r="C16" i="130"/>
  <c r="D16" i="130"/>
  <c r="E16" i="130"/>
  <c r="G16" i="130"/>
  <c r="H16" i="130"/>
  <c r="B17" i="130"/>
  <c r="C17" i="130"/>
  <c r="D17" i="130"/>
  <c r="E17" i="130"/>
  <c r="G17" i="130"/>
  <c r="H17" i="130"/>
  <c r="B18" i="130"/>
  <c r="C18" i="130"/>
  <c r="D18" i="130"/>
  <c r="E18" i="130"/>
  <c r="B19" i="130"/>
  <c r="C19" i="130"/>
  <c r="D19" i="130"/>
  <c r="E19" i="130"/>
  <c r="G19" i="130"/>
  <c r="B20" i="130"/>
  <c r="C20" i="130"/>
  <c r="D20" i="130"/>
  <c r="E20" i="130"/>
  <c r="G20" i="130"/>
  <c r="H20" i="130"/>
  <c r="B21" i="130"/>
  <c r="C21" i="130"/>
  <c r="D21" i="130"/>
  <c r="E21" i="130"/>
  <c r="G21" i="130"/>
  <c r="H21" i="130"/>
  <c r="B22" i="130"/>
  <c r="C22" i="130"/>
  <c r="D22" i="130"/>
  <c r="E22" i="130"/>
  <c r="G22" i="130"/>
  <c r="H22" i="130"/>
  <c r="B23" i="130"/>
  <c r="C23" i="130"/>
  <c r="D23" i="130"/>
  <c r="E23" i="130"/>
  <c r="G23" i="130"/>
  <c r="H23" i="130"/>
  <c r="B24" i="130"/>
  <c r="C24" i="130"/>
  <c r="D24" i="130"/>
  <c r="E24" i="130"/>
  <c r="G24" i="130"/>
  <c r="H24" i="130"/>
  <c r="AR13" i="130"/>
  <c r="H13" i="130"/>
  <c r="G13" i="130"/>
  <c r="E13" i="130"/>
  <c r="D13" i="130"/>
  <c r="C13" i="130"/>
  <c r="B13" i="130"/>
  <c r="AF33" i="203"/>
  <c r="H33" i="203"/>
  <c r="G33" i="203"/>
  <c r="E33" i="203"/>
  <c r="D33" i="203"/>
  <c r="C33" i="203"/>
  <c r="B33" i="203"/>
  <c r="AF32" i="203"/>
  <c r="H32" i="203"/>
  <c r="G32" i="203"/>
  <c r="E32" i="203"/>
  <c r="D32" i="203"/>
  <c r="C32" i="203"/>
  <c r="B32" i="203"/>
  <c r="AF31" i="203"/>
  <c r="H31" i="203"/>
  <c r="G31" i="203"/>
  <c r="E31" i="203"/>
  <c r="D31" i="203"/>
  <c r="C31" i="203"/>
  <c r="B31" i="203"/>
  <c r="AF30" i="203"/>
  <c r="H30" i="203"/>
  <c r="G30" i="203"/>
  <c r="E30" i="203"/>
  <c r="D30" i="203"/>
  <c r="C30" i="203"/>
  <c r="B30" i="203"/>
  <c r="AF29" i="203"/>
  <c r="H29" i="203"/>
  <c r="G29" i="203"/>
  <c r="E29" i="203"/>
  <c r="D29" i="203"/>
  <c r="C29" i="203"/>
  <c r="B29" i="203"/>
  <c r="AF28" i="203"/>
  <c r="H28" i="203"/>
  <c r="G28" i="203"/>
  <c r="E28" i="203"/>
  <c r="D28" i="203"/>
  <c r="C28" i="203"/>
  <c r="B28" i="203"/>
  <c r="AF27" i="203"/>
  <c r="H27" i="203"/>
  <c r="G27" i="203"/>
  <c r="E27" i="203"/>
  <c r="D27" i="203"/>
  <c r="C27" i="203"/>
  <c r="B27" i="203"/>
  <c r="AF26" i="203"/>
  <c r="H26" i="203"/>
  <c r="G26" i="203"/>
  <c r="E26" i="203"/>
  <c r="D26" i="203"/>
  <c r="C26" i="203"/>
  <c r="B26" i="203"/>
  <c r="AF25" i="203"/>
  <c r="H25" i="203"/>
  <c r="G25" i="203"/>
  <c r="E25" i="203"/>
  <c r="D25" i="203"/>
  <c r="C25" i="203"/>
  <c r="B25" i="203"/>
  <c r="AF24" i="203"/>
  <c r="H24" i="203"/>
  <c r="G24" i="203"/>
  <c r="E24" i="203"/>
  <c r="D24" i="203"/>
  <c r="C24" i="203"/>
  <c r="B24" i="203"/>
  <c r="AF23" i="203"/>
  <c r="H23" i="203"/>
  <c r="G23" i="203"/>
  <c r="E23" i="203"/>
  <c r="D23" i="203"/>
  <c r="C23" i="203"/>
  <c r="B23" i="203"/>
  <c r="AF22" i="203"/>
  <c r="H22" i="203"/>
  <c r="G22" i="203"/>
  <c r="E22" i="203"/>
  <c r="D22" i="203"/>
  <c r="C22" i="203"/>
  <c r="B22" i="203"/>
  <c r="AF21" i="203"/>
  <c r="H21" i="203"/>
  <c r="G21" i="203"/>
  <c r="E21" i="203"/>
  <c r="D21" i="203"/>
  <c r="C21" i="203"/>
  <c r="B21" i="203"/>
  <c r="AF20" i="203"/>
  <c r="H20" i="203"/>
  <c r="G20" i="203"/>
  <c r="E20" i="203"/>
  <c r="D20" i="203"/>
  <c r="C20" i="203"/>
  <c r="B20" i="203"/>
  <c r="AF19" i="203"/>
  <c r="H19" i="203"/>
  <c r="G19" i="203"/>
  <c r="E19" i="203"/>
  <c r="D19" i="203"/>
  <c r="C19" i="203"/>
  <c r="B19" i="203"/>
  <c r="AF18" i="203"/>
  <c r="H18" i="203"/>
  <c r="G18" i="203"/>
  <c r="E18" i="203"/>
  <c r="D18" i="203"/>
  <c r="C18" i="203"/>
  <c r="B18" i="203"/>
  <c r="AF17" i="203"/>
  <c r="H17" i="203"/>
  <c r="G17" i="203"/>
  <c r="E17" i="203"/>
  <c r="D17" i="203"/>
  <c r="C17" i="203"/>
  <c r="B17" i="203"/>
  <c r="AF16" i="203"/>
  <c r="H16" i="203"/>
  <c r="G16" i="203"/>
  <c r="E16" i="203"/>
  <c r="D16" i="203"/>
  <c r="C16" i="203"/>
  <c r="B16" i="203"/>
  <c r="AF15" i="203"/>
  <c r="H15" i="203"/>
  <c r="G15" i="203"/>
  <c r="E15" i="203"/>
  <c r="D15" i="203"/>
  <c r="C15" i="203"/>
  <c r="B15" i="203"/>
  <c r="AF14" i="203"/>
  <c r="H14" i="203"/>
  <c r="G14" i="203"/>
  <c r="E14" i="203"/>
  <c r="D14" i="203"/>
  <c r="C14" i="203"/>
  <c r="B14" i="203"/>
  <c r="AF13" i="203"/>
  <c r="H13" i="203"/>
  <c r="G13" i="203"/>
  <c r="E13" i="203"/>
  <c r="D13" i="203"/>
  <c r="C13" i="203"/>
  <c r="B13" i="203"/>
  <c r="B14" i="202"/>
  <c r="C14" i="202"/>
  <c r="D14" i="202"/>
  <c r="E14" i="202"/>
  <c r="G14" i="202"/>
  <c r="H14" i="202"/>
  <c r="AH14" i="202"/>
  <c r="B15" i="202"/>
  <c r="C15" i="202"/>
  <c r="D15" i="202"/>
  <c r="E15" i="202"/>
  <c r="G15" i="202"/>
  <c r="H15" i="202"/>
  <c r="B16" i="202"/>
  <c r="C16" i="202"/>
  <c r="D16" i="202"/>
  <c r="E16" i="202"/>
  <c r="G16" i="202"/>
  <c r="H16" i="202"/>
  <c r="B17" i="202"/>
  <c r="C17" i="202"/>
  <c r="D17" i="202"/>
  <c r="E17" i="202"/>
  <c r="G17" i="202"/>
  <c r="H17" i="202"/>
  <c r="B18" i="202"/>
  <c r="C18" i="202"/>
  <c r="D18" i="202"/>
  <c r="E18" i="202"/>
  <c r="G18" i="202"/>
  <c r="H18" i="202"/>
  <c r="B19" i="202"/>
  <c r="C19" i="202"/>
  <c r="D19" i="202"/>
  <c r="E19" i="202"/>
  <c r="G19" i="202"/>
  <c r="H19" i="202"/>
  <c r="B20" i="202"/>
  <c r="C20" i="202"/>
  <c r="D20" i="202"/>
  <c r="E20" i="202"/>
  <c r="G20" i="202"/>
  <c r="H20" i="202"/>
  <c r="B21" i="202"/>
  <c r="C21" i="202"/>
  <c r="D21" i="202"/>
  <c r="E21" i="202"/>
  <c r="G21" i="202"/>
  <c r="H21" i="202"/>
  <c r="B22" i="202"/>
  <c r="C22" i="202"/>
  <c r="D22" i="202"/>
  <c r="E22" i="202"/>
  <c r="G22" i="202"/>
  <c r="H22" i="202"/>
  <c r="B23" i="202"/>
  <c r="C23" i="202"/>
  <c r="D23" i="202"/>
  <c r="E23" i="202"/>
  <c r="G23" i="202"/>
  <c r="H23" i="202"/>
  <c r="B24" i="202"/>
  <c r="C24" i="202"/>
  <c r="D24" i="202"/>
  <c r="E24" i="202"/>
  <c r="G24" i="202"/>
  <c r="H24" i="202"/>
  <c r="B25" i="202"/>
  <c r="C25" i="202"/>
  <c r="D25" i="202"/>
  <c r="E25" i="202"/>
  <c r="G25" i="202"/>
  <c r="H25" i="202"/>
  <c r="B26" i="202"/>
  <c r="C26" i="202"/>
  <c r="D26" i="202"/>
  <c r="E26" i="202"/>
  <c r="G26" i="202"/>
  <c r="H26" i="202"/>
  <c r="B27" i="202"/>
  <c r="C27" i="202"/>
  <c r="D27" i="202"/>
  <c r="E27" i="202"/>
  <c r="G27" i="202"/>
  <c r="H27" i="202"/>
  <c r="B28" i="202"/>
  <c r="C28" i="202"/>
  <c r="D28" i="202"/>
  <c r="E28" i="202"/>
  <c r="G28" i="202"/>
  <c r="H28" i="202"/>
  <c r="B29" i="202"/>
  <c r="C29" i="202"/>
  <c r="D29" i="202"/>
  <c r="E29" i="202"/>
  <c r="G29" i="202"/>
  <c r="H29" i="202"/>
  <c r="B30" i="202"/>
  <c r="C30" i="202"/>
  <c r="D30" i="202"/>
  <c r="E30" i="202"/>
  <c r="G30" i="202"/>
  <c r="H30" i="202"/>
  <c r="E13" i="202"/>
  <c r="D13" i="202"/>
  <c r="C13" i="202"/>
  <c r="B13" i="202"/>
  <c r="H21" i="200"/>
  <c r="G21" i="200"/>
  <c r="E21" i="200"/>
  <c r="D21" i="200"/>
  <c r="C21" i="200"/>
  <c r="B21" i="200"/>
  <c r="E20" i="200"/>
  <c r="D20" i="200"/>
  <c r="C20" i="200"/>
  <c r="B20" i="200"/>
  <c r="E19" i="200"/>
  <c r="D19" i="200"/>
  <c r="C19" i="200"/>
  <c r="B19" i="200"/>
  <c r="H18" i="200"/>
  <c r="G18" i="200"/>
  <c r="E18" i="200"/>
  <c r="D18" i="200"/>
  <c r="C18" i="200"/>
  <c r="B18" i="200"/>
  <c r="G17" i="200"/>
  <c r="E17" i="200"/>
  <c r="D17" i="200"/>
  <c r="C17" i="200"/>
  <c r="B17" i="200"/>
  <c r="H16" i="200"/>
  <c r="G16" i="200"/>
  <c r="E16" i="200"/>
  <c r="D16" i="200"/>
  <c r="C16" i="200"/>
  <c r="B16" i="200"/>
  <c r="H15" i="200"/>
  <c r="G15" i="200"/>
  <c r="E15" i="200"/>
  <c r="D15" i="200"/>
  <c r="C15" i="200"/>
  <c r="B15" i="200"/>
  <c r="H14" i="200"/>
  <c r="G14" i="200"/>
  <c r="E14" i="200"/>
  <c r="D14" i="200"/>
  <c r="C14" i="200"/>
  <c r="B14" i="200"/>
  <c r="H30" i="199"/>
  <c r="G30" i="199"/>
  <c r="E30" i="199"/>
  <c r="D30" i="199"/>
  <c r="C30" i="199"/>
  <c r="B30" i="199"/>
  <c r="H29" i="199"/>
  <c r="G29" i="199"/>
  <c r="E29" i="199"/>
  <c r="D29" i="199"/>
  <c r="C29" i="199"/>
  <c r="B29" i="199"/>
  <c r="H28" i="199"/>
  <c r="G28" i="199"/>
  <c r="E28" i="199"/>
  <c r="D28" i="199"/>
  <c r="C28" i="199"/>
  <c r="B28" i="199"/>
  <c r="H27" i="199"/>
  <c r="G27" i="199"/>
  <c r="E27" i="199"/>
  <c r="D27" i="199"/>
  <c r="C27" i="199"/>
  <c r="B27" i="199"/>
  <c r="H26" i="199"/>
  <c r="G26" i="199"/>
  <c r="E26" i="199"/>
  <c r="D26" i="199"/>
  <c r="C26" i="199"/>
  <c r="B26" i="199"/>
  <c r="H25" i="199"/>
  <c r="G25" i="199"/>
  <c r="E25" i="199"/>
  <c r="D25" i="199"/>
  <c r="C25" i="199"/>
  <c r="B25" i="199"/>
  <c r="H24" i="199"/>
  <c r="G24" i="199"/>
  <c r="E24" i="199"/>
  <c r="D24" i="199"/>
  <c r="C24" i="199"/>
  <c r="B24" i="199"/>
  <c r="H23" i="199"/>
  <c r="G23" i="199"/>
  <c r="E23" i="199"/>
  <c r="D23" i="199"/>
  <c r="C23" i="199"/>
  <c r="B23" i="199"/>
  <c r="H21" i="199"/>
  <c r="G21" i="199"/>
  <c r="E21" i="199"/>
  <c r="D21" i="199"/>
  <c r="C21" i="199"/>
  <c r="B21" i="199"/>
  <c r="H20" i="199"/>
  <c r="G20" i="199"/>
  <c r="E20" i="199"/>
  <c r="D20" i="199"/>
  <c r="C20" i="199"/>
  <c r="B20" i="199"/>
  <c r="H19" i="199"/>
  <c r="G19" i="199"/>
  <c r="E19" i="199"/>
  <c r="D19" i="199"/>
  <c r="C19" i="199"/>
  <c r="B19" i="199"/>
  <c r="H18" i="199"/>
  <c r="G18" i="199"/>
  <c r="E18" i="199"/>
  <c r="D18" i="199"/>
  <c r="C18" i="199"/>
  <c r="B18" i="199"/>
  <c r="H17" i="199"/>
  <c r="G17" i="199"/>
  <c r="E17" i="199"/>
  <c r="D17" i="199"/>
  <c r="C17" i="199"/>
  <c r="B17" i="199"/>
  <c r="H16" i="199"/>
  <c r="G16" i="199"/>
  <c r="E16" i="199"/>
  <c r="D16" i="199"/>
  <c r="C16" i="199"/>
  <c r="B16" i="199"/>
  <c r="H15" i="199"/>
  <c r="G15" i="199"/>
  <c r="E15" i="199"/>
  <c r="D15" i="199"/>
  <c r="C15" i="199"/>
  <c r="B15" i="199"/>
  <c r="H14" i="199"/>
  <c r="G14" i="199"/>
  <c r="E14" i="199"/>
  <c r="D14" i="199"/>
  <c r="C14" i="199"/>
  <c r="B14" i="199"/>
  <c r="B23" i="16"/>
  <c r="C23" i="16"/>
  <c r="D23" i="16"/>
  <c r="E23" i="16"/>
  <c r="B24" i="16"/>
  <c r="C24" i="16"/>
  <c r="D24" i="16"/>
  <c r="E24" i="16"/>
  <c r="B23" i="108"/>
  <c r="C23" i="108"/>
  <c r="D23" i="108"/>
  <c r="E23" i="108"/>
  <c r="G23" i="108"/>
  <c r="B24" i="108"/>
  <c r="C24" i="108"/>
  <c r="D24" i="108"/>
  <c r="E24" i="108"/>
  <c r="G24" i="108"/>
  <c r="B25" i="108"/>
  <c r="C25" i="108"/>
  <c r="D25" i="108"/>
  <c r="E25" i="108"/>
  <c r="G25" i="108"/>
  <c r="B26" i="108"/>
  <c r="C26" i="108"/>
  <c r="D26" i="108"/>
  <c r="E26" i="108"/>
  <c r="G26" i="108"/>
  <c r="M26" i="108"/>
  <c r="B27" i="108"/>
  <c r="C27" i="108"/>
  <c r="D27" i="108"/>
  <c r="E27" i="108"/>
  <c r="G27" i="108"/>
  <c r="H27" i="108"/>
  <c r="G22" i="108"/>
  <c r="E22" i="108"/>
  <c r="D22" i="108"/>
  <c r="C22" i="108"/>
  <c r="B22" i="108"/>
  <c r="H21" i="108"/>
  <c r="G21" i="108"/>
  <c r="E21" i="108"/>
  <c r="D21" i="108"/>
  <c r="C21" i="108"/>
  <c r="B21" i="108"/>
  <c r="H20" i="108"/>
  <c r="G20" i="108"/>
  <c r="E20" i="108"/>
  <c r="D20" i="108"/>
  <c r="C20" i="108"/>
  <c r="B20" i="108"/>
  <c r="H19" i="108"/>
  <c r="G19" i="108"/>
  <c r="E19" i="108"/>
  <c r="D19" i="108"/>
  <c r="C19" i="108"/>
  <c r="B19" i="108"/>
  <c r="H18" i="108"/>
  <c r="G18" i="108"/>
  <c r="E18" i="108"/>
  <c r="D18" i="108"/>
  <c r="C18" i="108"/>
  <c r="B18" i="108"/>
  <c r="G17" i="108"/>
  <c r="E17" i="108"/>
  <c r="D17" i="108"/>
  <c r="C17" i="108"/>
  <c r="B17" i="108"/>
  <c r="H16" i="108"/>
  <c r="G16" i="108"/>
  <c r="E16" i="108"/>
  <c r="D16" i="108"/>
  <c r="C16" i="108"/>
  <c r="B16" i="108"/>
  <c r="H15" i="108"/>
  <c r="G15" i="108"/>
  <c r="E15" i="108"/>
  <c r="D15" i="108"/>
  <c r="C15" i="108"/>
  <c r="B15" i="108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D15" i="16"/>
  <c r="C15" i="16"/>
  <c r="B15" i="16"/>
  <c r="G38" i="10"/>
  <c r="E38" i="10"/>
  <c r="D38" i="10"/>
  <c r="C38" i="10"/>
  <c r="B38" i="10"/>
  <c r="G37" i="10"/>
  <c r="E37" i="10"/>
  <c r="D37" i="10"/>
  <c r="C37" i="10"/>
  <c r="B37" i="10"/>
  <c r="G36" i="10"/>
  <c r="E36" i="10"/>
  <c r="D36" i="10"/>
  <c r="C36" i="10"/>
  <c r="B36" i="10"/>
  <c r="G35" i="10"/>
  <c r="E35" i="10"/>
  <c r="D35" i="10"/>
  <c r="C35" i="10"/>
  <c r="B35" i="10"/>
  <c r="G34" i="10"/>
  <c r="E34" i="10"/>
  <c r="D34" i="10"/>
  <c r="C34" i="10"/>
  <c r="B34" i="10"/>
  <c r="E33" i="10"/>
  <c r="D33" i="10"/>
  <c r="C33" i="10"/>
  <c r="B33" i="10"/>
  <c r="G29" i="10"/>
  <c r="E29" i="10"/>
  <c r="D29" i="10"/>
  <c r="C29" i="10"/>
  <c r="B29" i="10"/>
  <c r="G28" i="10"/>
  <c r="E28" i="10"/>
  <c r="D28" i="10"/>
  <c r="C28" i="10"/>
  <c r="B28" i="10"/>
  <c r="G27" i="10"/>
  <c r="E27" i="10"/>
  <c r="D27" i="10"/>
  <c r="C27" i="10"/>
  <c r="B27" i="10"/>
  <c r="G26" i="10"/>
  <c r="E26" i="10"/>
  <c r="D26" i="10"/>
  <c r="C26" i="10"/>
  <c r="B26" i="10"/>
  <c r="G25" i="10"/>
  <c r="E25" i="10"/>
  <c r="D25" i="10"/>
  <c r="C25" i="10"/>
  <c r="B25" i="10"/>
  <c r="E24" i="10"/>
  <c r="D24" i="10"/>
  <c r="C24" i="10"/>
  <c r="B24" i="10"/>
  <c r="E20" i="10"/>
  <c r="D20" i="10"/>
  <c r="C20" i="10"/>
  <c r="B20" i="10"/>
  <c r="E19" i="10"/>
  <c r="D19" i="10"/>
  <c r="C19" i="10"/>
  <c r="B19" i="10"/>
  <c r="G18" i="10"/>
  <c r="E18" i="10"/>
  <c r="D18" i="10"/>
  <c r="C18" i="10"/>
  <c r="B18" i="10"/>
  <c r="H17" i="10"/>
  <c r="G17" i="10"/>
  <c r="E17" i="10"/>
  <c r="D17" i="10"/>
  <c r="C17" i="10"/>
  <c r="B17" i="10"/>
  <c r="E16" i="10"/>
  <c r="D16" i="10"/>
  <c r="C16" i="10"/>
  <c r="B16" i="10"/>
  <c r="A9" i="108"/>
  <c r="H21" i="198"/>
  <c r="G21" i="198"/>
  <c r="E21" i="198"/>
  <c r="D21" i="198"/>
  <c r="C21" i="198"/>
  <c r="B21" i="198"/>
  <c r="H20" i="198"/>
  <c r="G20" i="198"/>
  <c r="E20" i="198"/>
  <c r="D20" i="198"/>
  <c r="C20" i="198"/>
  <c r="B20" i="198"/>
  <c r="E19" i="198"/>
  <c r="D19" i="198"/>
  <c r="C19" i="198"/>
  <c r="B19" i="198"/>
  <c r="E18" i="198"/>
  <c r="D18" i="198"/>
  <c r="C18" i="198"/>
  <c r="B18" i="198"/>
  <c r="E17" i="198"/>
  <c r="D17" i="198"/>
  <c r="C17" i="198"/>
  <c r="B17" i="198"/>
  <c r="E16" i="198"/>
  <c r="D16" i="198"/>
  <c r="C16" i="198"/>
  <c r="B16" i="198"/>
  <c r="D15" i="198"/>
  <c r="C15" i="198"/>
  <c r="B15" i="198"/>
  <c r="E14" i="198"/>
  <c r="D14" i="198"/>
  <c r="C14" i="198"/>
  <c r="B14" i="198"/>
  <c r="H30" i="110"/>
  <c r="G30" i="110"/>
  <c r="E30" i="110"/>
  <c r="D30" i="110"/>
  <c r="C30" i="110"/>
  <c r="B30" i="110"/>
  <c r="H29" i="110"/>
  <c r="G29" i="110"/>
  <c r="E29" i="110"/>
  <c r="D29" i="110"/>
  <c r="C29" i="110"/>
  <c r="B29" i="110"/>
  <c r="H28" i="110"/>
  <c r="G28" i="110"/>
  <c r="E28" i="110"/>
  <c r="D28" i="110"/>
  <c r="C28" i="110"/>
  <c r="B28" i="110"/>
  <c r="H27" i="110"/>
  <c r="G27" i="110"/>
  <c r="E27" i="110"/>
  <c r="D27" i="110"/>
  <c r="C27" i="110"/>
  <c r="B27" i="110"/>
  <c r="H26" i="110"/>
  <c r="G26" i="110"/>
  <c r="E26" i="110"/>
  <c r="D26" i="110"/>
  <c r="C26" i="110"/>
  <c r="B26" i="110"/>
  <c r="D25" i="110"/>
  <c r="C25" i="110"/>
  <c r="B25" i="110"/>
  <c r="N24" i="110"/>
  <c r="H24" i="110"/>
  <c r="G24" i="110"/>
  <c r="E24" i="110"/>
  <c r="D24" i="110"/>
  <c r="C24" i="110"/>
  <c r="B24" i="110"/>
  <c r="H23" i="110"/>
  <c r="G23" i="110"/>
  <c r="E23" i="110"/>
  <c r="D23" i="110"/>
  <c r="C23" i="110"/>
  <c r="B23" i="110"/>
  <c r="H21" i="110"/>
  <c r="G21" i="110"/>
  <c r="E21" i="110"/>
  <c r="D21" i="110"/>
  <c r="C21" i="110"/>
  <c r="B21" i="110"/>
  <c r="H20" i="110"/>
  <c r="G20" i="110"/>
  <c r="E20" i="110"/>
  <c r="D20" i="110"/>
  <c r="C20" i="110"/>
  <c r="B20" i="110"/>
  <c r="H19" i="110"/>
  <c r="G19" i="110"/>
  <c r="E19" i="110"/>
  <c r="D19" i="110"/>
  <c r="C19" i="110"/>
  <c r="B19" i="110"/>
  <c r="H18" i="110"/>
  <c r="G18" i="110"/>
  <c r="E18" i="110"/>
  <c r="D18" i="110"/>
  <c r="C18" i="110"/>
  <c r="B18" i="110"/>
  <c r="H17" i="110"/>
  <c r="G17" i="110"/>
  <c r="E17" i="110"/>
  <c r="D17" i="110"/>
  <c r="C17" i="110"/>
  <c r="B17" i="110"/>
  <c r="H16" i="110"/>
  <c r="G16" i="110"/>
  <c r="E16" i="110"/>
  <c r="D16" i="110"/>
  <c r="C16" i="110"/>
  <c r="B16" i="110"/>
  <c r="H15" i="110"/>
  <c r="G15" i="110"/>
  <c r="E15" i="110"/>
  <c r="D15" i="110"/>
  <c r="C15" i="110"/>
  <c r="B15" i="110"/>
  <c r="N14" i="110"/>
  <c r="H14" i="110"/>
  <c r="G14" i="110"/>
  <c r="E14" i="110"/>
  <c r="D14" i="110"/>
  <c r="C14" i="110"/>
  <c r="B14" i="110"/>
  <c r="E29" i="109"/>
  <c r="D29" i="109"/>
  <c r="C29" i="109"/>
  <c r="B29" i="109"/>
  <c r="E28" i="109"/>
  <c r="D28" i="109"/>
  <c r="C28" i="109"/>
  <c r="B28" i="109"/>
  <c r="E27" i="109"/>
  <c r="D27" i="109"/>
  <c r="C27" i="109"/>
  <c r="B27" i="109"/>
  <c r="E26" i="109"/>
  <c r="D26" i="109"/>
  <c r="C26" i="109"/>
  <c r="B26" i="109"/>
  <c r="E25" i="109"/>
  <c r="D25" i="109"/>
  <c r="C25" i="109"/>
  <c r="B25" i="109"/>
  <c r="G24" i="109"/>
  <c r="E24" i="109"/>
  <c r="D24" i="109"/>
  <c r="C24" i="109"/>
  <c r="B24" i="109"/>
  <c r="D20" i="109"/>
  <c r="C20" i="109"/>
  <c r="B20" i="109"/>
  <c r="D19" i="109"/>
  <c r="C19" i="109"/>
  <c r="B19" i="109"/>
  <c r="E18" i="109"/>
  <c r="D18" i="109"/>
  <c r="C18" i="109"/>
  <c r="B18" i="109"/>
  <c r="E17" i="109"/>
  <c r="D17" i="109"/>
  <c r="C17" i="109"/>
  <c r="B17" i="109"/>
  <c r="G16" i="109"/>
  <c r="E16" i="109"/>
  <c r="D16" i="109"/>
  <c r="C16" i="109"/>
  <c r="B16" i="109"/>
  <c r="G15" i="109"/>
  <c r="E15" i="109"/>
  <c r="D15" i="109"/>
  <c r="C15" i="109"/>
  <c r="B15" i="109"/>
  <c r="E30" i="226"/>
  <c r="D30" i="226"/>
  <c r="C30" i="226"/>
  <c r="B30" i="226"/>
  <c r="E29" i="226"/>
  <c r="D29" i="226"/>
  <c r="C29" i="226"/>
  <c r="B29" i="226"/>
  <c r="E28" i="226"/>
  <c r="D28" i="226"/>
  <c r="C28" i="226"/>
  <c r="B28" i="226"/>
  <c r="E27" i="226"/>
  <c r="D27" i="226"/>
  <c r="C27" i="226"/>
  <c r="B27" i="226"/>
  <c r="E26" i="226"/>
  <c r="D26" i="226"/>
  <c r="C26" i="226"/>
  <c r="B26" i="226"/>
  <c r="E25" i="226"/>
  <c r="D25" i="226"/>
  <c r="C25" i="226"/>
  <c r="B25" i="226"/>
  <c r="E24" i="226"/>
  <c r="D24" i="226"/>
  <c r="C24" i="226"/>
  <c r="B24" i="226"/>
  <c r="E23" i="226"/>
  <c r="D23" i="226"/>
  <c r="C23" i="226"/>
  <c r="B23" i="226"/>
  <c r="E22" i="226"/>
  <c r="D22" i="226"/>
  <c r="C22" i="226"/>
  <c r="B22" i="226"/>
  <c r="M21" i="226"/>
  <c r="E21" i="226"/>
  <c r="D21" i="226"/>
  <c r="C21" i="226"/>
  <c r="B21" i="226"/>
  <c r="E20" i="226"/>
  <c r="D20" i="226"/>
  <c r="C20" i="226"/>
  <c r="B20" i="226"/>
  <c r="E19" i="226"/>
  <c r="D19" i="226"/>
  <c r="C19" i="226"/>
  <c r="B19" i="226"/>
  <c r="E18" i="226"/>
  <c r="D18" i="226"/>
  <c r="C18" i="226"/>
  <c r="B18" i="226"/>
  <c r="M17" i="226"/>
  <c r="E17" i="226"/>
  <c r="D17" i="226"/>
  <c r="C17" i="226"/>
  <c r="B17" i="226"/>
  <c r="E16" i="226"/>
  <c r="D16" i="226"/>
  <c r="C16" i="226"/>
  <c r="B16" i="226"/>
  <c r="M15" i="226"/>
  <c r="E15" i="226"/>
  <c r="D15" i="226"/>
  <c r="C15" i="226"/>
  <c r="B15" i="226"/>
  <c r="E24" i="162"/>
  <c r="D24" i="162"/>
  <c r="C24" i="162"/>
  <c r="B24" i="162"/>
  <c r="E23" i="162"/>
  <c r="D23" i="162"/>
  <c r="C23" i="162"/>
  <c r="B23" i="162"/>
  <c r="E22" i="162"/>
  <c r="D22" i="162"/>
  <c r="C22" i="162"/>
  <c r="B22" i="162"/>
  <c r="E21" i="162"/>
  <c r="D21" i="162"/>
  <c r="C21" i="162"/>
  <c r="B21" i="162"/>
  <c r="E20" i="162"/>
  <c r="D20" i="162"/>
  <c r="C20" i="162"/>
  <c r="B20" i="162"/>
  <c r="E19" i="162"/>
  <c r="D19" i="162"/>
  <c r="C19" i="162"/>
  <c r="B19" i="162"/>
  <c r="E18" i="162"/>
  <c r="D18" i="162"/>
  <c r="C18" i="162"/>
  <c r="B18" i="162"/>
  <c r="E17" i="162"/>
  <c r="D17" i="162"/>
  <c r="C17" i="162"/>
  <c r="B17" i="162"/>
  <c r="E16" i="162"/>
  <c r="D16" i="162"/>
  <c r="C16" i="162"/>
  <c r="B16" i="162"/>
  <c r="E15" i="162"/>
  <c r="D15" i="162"/>
  <c r="C15" i="162"/>
  <c r="B15" i="162"/>
  <c r="H21" i="196"/>
  <c r="G21" i="196"/>
  <c r="E21" i="196"/>
  <c r="D21" i="196"/>
  <c r="C21" i="196"/>
  <c r="B21" i="196"/>
  <c r="H20" i="196"/>
  <c r="G20" i="196"/>
  <c r="E20" i="196"/>
  <c r="D20" i="196"/>
  <c r="C20" i="196"/>
  <c r="B20" i="196"/>
  <c r="H19" i="196"/>
  <c r="G19" i="196"/>
  <c r="E19" i="196"/>
  <c r="D19" i="196"/>
  <c r="C19" i="196"/>
  <c r="B19" i="196"/>
  <c r="H18" i="196"/>
  <c r="G18" i="196"/>
  <c r="E18" i="196"/>
  <c r="D18" i="196"/>
  <c r="C18" i="196"/>
  <c r="B18" i="196"/>
  <c r="H17" i="196"/>
  <c r="G17" i="196"/>
  <c r="E17" i="196"/>
  <c r="D17" i="196"/>
  <c r="C17" i="196"/>
  <c r="B17" i="196"/>
  <c r="H16" i="196"/>
  <c r="G16" i="196"/>
  <c r="E16" i="196"/>
  <c r="D16" i="196"/>
  <c r="C16" i="196"/>
  <c r="B16" i="196"/>
  <c r="H15" i="196"/>
  <c r="G15" i="196"/>
  <c r="E15" i="196"/>
  <c r="D15" i="196"/>
  <c r="C15" i="196"/>
  <c r="B15" i="196"/>
  <c r="H14" i="196"/>
  <c r="G14" i="196"/>
  <c r="E14" i="196"/>
  <c r="D14" i="196"/>
  <c r="C14" i="196"/>
  <c r="B14" i="196"/>
  <c r="E25" i="197"/>
  <c r="D25" i="197"/>
  <c r="C25" i="197"/>
  <c r="B25" i="197"/>
  <c r="E24" i="197"/>
  <c r="D24" i="197"/>
  <c r="C24" i="197"/>
  <c r="B24" i="197"/>
  <c r="H23" i="197"/>
  <c r="G23" i="197"/>
  <c r="E23" i="197"/>
  <c r="D23" i="197"/>
  <c r="C23" i="197"/>
  <c r="B23" i="197"/>
  <c r="H18" i="197"/>
  <c r="G18" i="197"/>
  <c r="E18" i="197"/>
  <c r="D18" i="197"/>
  <c r="C18" i="197"/>
  <c r="B18" i="197"/>
  <c r="E17" i="197"/>
  <c r="D17" i="197"/>
  <c r="C17" i="197"/>
  <c r="B17" i="197"/>
  <c r="H22" i="197"/>
  <c r="G22" i="197"/>
  <c r="E22" i="197"/>
  <c r="D22" i="197"/>
  <c r="C22" i="197"/>
  <c r="B22" i="197"/>
  <c r="H19" i="197"/>
  <c r="G19" i="197"/>
  <c r="E19" i="197"/>
  <c r="D19" i="197"/>
  <c r="C19" i="197"/>
  <c r="B19" i="197"/>
  <c r="E21" i="197"/>
  <c r="D21" i="197"/>
  <c r="C21" i="197"/>
  <c r="B21" i="197"/>
  <c r="E20" i="197"/>
  <c r="D20" i="197"/>
  <c r="C20" i="197"/>
  <c r="B20" i="197"/>
  <c r="E16" i="197"/>
  <c r="D16" i="197"/>
  <c r="C16" i="197"/>
  <c r="B16" i="197"/>
  <c r="N15" i="197"/>
  <c r="E15" i="197"/>
  <c r="D15" i="197"/>
  <c r="C15" i="197"/>
  <c r="B15" i="197"/>
  <c r="N14" i="197"/>
  <c r="H14" i="197"/>
  <c r="G14" i="197"/>
  <c r="E14" i="197"/>
  <c r="D14" i="197"/>
  <c r="C14" i="197"/>
  <c r="B14" i="197"/>
  <c r="E45" i="122"/>
  <c r="D45" i="122"/>
  <c r="C45" i="122"/>
  <c r="B45" i="122"/>
  <c r="E44" i="122"/>
  <c r="D44" i="122"/>
  <c r="C44" i="122"/>
  <c r="B44" i="122"/>
  <c r="E41" i="122"/>
  <c r="D41" i="122"/>
  <c r="C41" i="122"/>
  <c r="B41" i="122"/>
  <c r="E40" i="122"/>
  <c r="D40" i="122"/>
  <c r="C40" i="122"/>
  <c r="B40" i="122"/>
  <c r="E39" i="122"/>
  <c r="D39" i="122"/>
  <c r="C39" i="122"/>
  <c r="B39" i="122"/>
  <c r="E38" i="122"/>
  <c r="D38" i="122"/>
  <c r="C38" i="122"/>
  <c r="B38" i="122"/>
  <c r="E37" i="122"/>
  <c r="D37" i="122"/>
  <c r="C37" i="122"/>
  <c r="B37" i="122"/>
  <c r="E36" i="122"/>
  <c r="D36" i="122"/>
  <c r="C36" i="122"/>
  <c r="B36" i="122"/>
  <c r="E35" i="122"/>
  <c r="D35" i="122"/>
  <c r="C35" i="122"/>
  <c r="B35" i="122"/>
  <c r="E34" i="122"/>
  <c r="D34" i="122"/>
  <c r="C34" i="122"/>
  <c r="B34" i="122"/>
  <c r="E33" i="122"/>
  <c r="D33" i="122"/>
  <c r="C33" i="122"/>
  <c r="B33" i="122"/>
  <c r="E32" i="122"/>
  <c r="D32" i="122"/>
  <c r="C32" i="122"/>
  <c r="B32" i="122"/>
  <c r="E31" i="122"/>
  <c r="D31" i="122"/>
  <c r="C31" i="122"/>
  <c r="B31" i="122"/>
  <c r="E30" i="122"/>
  <c r="D30" i="122"/>
  <c r="C30" i="122"/>
  <c r="B30" i="122"/>
  <c r="E27" i="122"/>
  <c r="D27" i="122"/>
  <c r="C27" i="122"/>
  <c r="B27" i="122"/>
  <c r="E26" i="122"/>
  <c r="D26" i="122"/>
  <c r="C26" i="122"/>
  <c r="B26" i="122"/>
  <c r="E25" i="122"/>
  <c r="D25" i="122"/>
  <c r="C25" i="122"/>
  <c r="B25" i="122"/>
  <c r="E24" i="122"/>
  <c r="D24" i="122"/>
  <c r="C24" i="122"/>
  <c r="B24" i="122"/>
  <c r="E23" i="122"/>
  <c r="D23" i="122"/>
  <c r="C23" i="122"/>
  <c r="B23" i="122"/>
  <c r="E22" i="122"/>
  <c r="D22" i="122"/>
  <c r="C22" i="122"/>
  <c r="B22" i="122"/>
  <c r="E21" i="122"/>
  <c r="D21" i="122"/>
  <c r="C21" i="122"/>
  <c r="B21" i="122"/>
  <c r="E20" i="122"/>
  <c r="D20" i="122"/>
  <c r="C20" i="122"/>
  <c r="B20" i="122"/>
  <c r="E19" i="122"/>
  <c r="D19" i="122"/>
  <c r="C19" i="122"/>
  <c r="B19" i="122"/>
  <c r="E18" i="122"/>
  <c r="D18" i="122"/>
  <c r="C18" i="122"/>
  <c r="B18" i="122"/>
  <c r="E17" i="122"/>
  <c r="D17" i="122"/>
  <c r="C17" i="122"/>
  <c r="B17" i="122"/>
  <c r="D16" i="122"/>
  <c r="C16" i="122"/>
  <c r="B16" i="122"/>
  <c r="E15" i="122"/>
  <c r="D15" i="122"/>
  <c r="C15" i="122"/>
  <c r="B15" i="122"/>
  <c r="G47" i="107"/>
  <c r="E47" i="107"/>
  <c r="D47" i="107"/>
  <c r="C47" i="107"/>
  <c r="B47" i="107"/>
  <c r="G46" i="107"/>
  <c r="E46" i="107"/>
  <c r="D46" i="107"/>
  <c r="C46" i="107"/>
  <c r="B46" i="107"/>
  <c r="G45" i="107"/>
  <c r="E45" i="107"/>
  <c r="D45" i="107"/>
  <c r="C45" i="107"/>
  <c r="B45" i="107"/>
  <c r="E44" i="107"/>
  <c r="D44" i="107"/>
  <c r="C44" i="107"/>
  <c r="B44" i="107"/>
  <c r="G42" i="107"/>
  <c r="E42" i="107"/>
  <c r="D42" i="107"/>
  <c r="C42" i="107"/>
  <c r="B42" i="107"/>
  <c r="G41" i="107"/>
  <c r="E41" i="107"/>
  <c r="D41" i="107"/>
  <c r="C41" i="107"/>
  <c r="B41" i="107"/>
  <c r="G40" i="107"/>
  <c r="E40" i="107"/>
  <c r="D40" i="107"/>
  <c r="C40" i="107"/>
  <c r="B40" i="107"/>
  <c r="G39" i="107"/>
  <c r="E39" i="107"/>
  <c r="D39" i="107"/>
  <c r="C39" i="107"/>
  <c r="B39" i="107"/>
  <c r="G38" i="107"/>
  <c r="E38" i="107"/>
  <c r="D38" i="107"/>
  <c r="C38" i="107"/>
  <c r="B38" i="107"/>
  <c r="G37" i="107"/>
  <c r="E37" i="107"/>
  <c r="D37" i="107"/>
  <c r="C37" i="107"/>
  <c r="B37" i="107"/>
  <c r="G25" i="107"/>
  <c r="E25" i="107"/>
  <c r="D25" i="107"/>
  <c r="C25" i="107"/>
  <c r="B25" i="107"/>
  <c r="G21" i="107"/>
  <c r="E21" i="107"/>
  <c r="D21" i="107"/>
  <c r="C21" i="107"/>
  <c r="B21" i="107"/>
  <c r="G19" i="107"/>
  <c r="E19" i="107"/>
  <c r="D19" i="107"/>
  <c r="C19" i="107"/>
  <c r="B19" i="107"/>
  <c r="G18" i="107"/>
  <c r="E18" i="107"/>
  <c r="D18" i="107"/>
  <c r="C18" i="107"/>
  <c r="B18" i="107"/>
  <c r="G17" i="107"/>
  <c r="E17" i="107"/>
  <c r="D17" i="107"/>
  <c r="C17" i="107"/>
  <c r="B17" i="107"/>
  <c r="G16" i="107"/>
  <c r="E16" i="107"/>
  <c r="D16" i="107"/>
  <c r="C16" i="107"/>
  <c r="B16" i="107"/>
  <c r="G14" i="107"/>
  <c r="E15" i="107"/>
  <c r="D15" i="107"/>
  <c r="C15" i="107"/>
  <c r="B15" i="107"/>
  <c r="D14" i="107"/>
  <c r="C14" i="107"/>
  <c r="B14" i="107"/>
  <c r="H21" i="195" l="1"/>
  <c r="G21" i="195"/>
  <c r="E21" i="195"/>
  <c r="D21" i="195"/>
  <c r="C21" i="195"/>
  <c r="B21" i="195"/>
  <c r="H20" i="195"/>
  <c r="G20" i="195"/>
  <c r="E20" i="195"/>
  <c r="D20" i="195"/>
  <c r="C20" i="195"/>
  <c r="B20" i="195"/>
  <c r="H19" i="195"/>
  <c r="G19" i="195"/>
  <c r="E19" i="195"/>
  <c r="D19" i="195"/>
  <c r="C19" i="195"/>
  <c r="B19" i="195"/>
  <c r="H18" i="195"/>
  <c r="G18" i="195"/>
  <c r="E18" i="195"/>
  <c r="D18" i="195"/>
  <c r="C18" i="195"/>
  <c r="B18" i="195"/>
  <c r="H17" i="195"/>
  <c r="G17" i="195"/>
  <c r="E17" i="195"/>
  <c r="D17" i="195"/>
  <c r="C17" i="195"/>
  <c r="B17" i="195"/>
  <c r="H16" i="195"/>
  <c r="G16" i="195"/>
  <c r="E16" i="195"/>
  <c r="D16" i="195"/>
  <c r="C16" i="195"/>
  <c r="B16" i="195"/>
  <c r="H15" i="195"/>
  <c r="G15" i="195"/>
  <c r="E15" i="195"/>
  <c r="D15" i="195"/>
  <c r="C15" i="195"/>
  <c r="B15" i="195"/>
  <c r="E14" i="195"/>
  <c r="D14" i="195"/>
  <c r="C14" i="195"/>
  <c r="B14" i="195"/>
  <c r="E30" i="234"/>
  <c r="D30" i="234"/>
  <c r="C30" i="234"/>
  <c r="B30" i="234"/>
  <c r="H29" i="234"/>
  <c r="G29" i="234"/>
  <c r="E29" i="234"/>
  <c r="D29" i="234"/>
  <c r="C29" i="234"/>
  <c r="B29" i="234"/>
  <c r="H28" i="234"/>
  <c r="G28" i="234"/>
  <c r="E28" i="234"/>
  <c r="D28" i="234"/>
  <c r="C28" i="234"/>
  <c r="B28" i="234"/>
  <c r="H27" i="234"/>
  <c r="G27" i="234"/>
  <c r="E27" i="234"/>
  <c r="D27" i="234"/>
  <c r="C27" i="234"/>
  <c r="B27" i="234"/>
  <c r="H26" i="234"/>
  <c r="G26" i="234"/>
  <c r="E26" i="234"/>
  <c r="D26" i="234"/>
  <c r="C26" i="234"/>
  <c r="B26" i="234"/>
  <c r="H25" i="234"/>
  <c r="G25" i="234"/>
  <c r="E25" i="234"/>
  <c r="D25" i="234"/>
  <c r="C25" i="234"/>
  <c r="B25" i="234"/>
  <c r="H24" i="234"/>
  <c r="E24" i="234"/>
  <c r="D24" i="234"/>
  <c r="C24" i="234"/>
  <c r="B24" i="234"/>
  <c r="N23" i="234"/>
  <c r="H23" i="234"/>
  <c r="G23" i="234"/>
  <c r="E23" i="234"/>
  <c r="D23" i="234"/>
  <c r="C23" i="234"/>
  <c r="B23" i="234"/>
  <c r="H21" i="234"/>
  <c r="G21" i="234"/>
  <c r="E21" i="234"/>
  <c r="D21" i="234"/>
  <c r="C21" i="234"/>
  <c r="B21" i="234"/>
  <c r="H20" i="234"/>
  <c r="G20" i="234"/>
  <c r="E20" i="234"/>
  <c r="D20" i="234"/>
  <c r="C20" i="234"/>
  <c r="B20" i="234"/>
  <c r="H19" i="234"/>
  <c r="G19" i="234"/>
  <c r="E19" i="234"/>
  <c r="D19" i="234"/>
  <c r="C19" i="234"/>
  <c r="B19" i="234"/>
  <c r="H18" i="234"/>
  <c r="G18" i="234"/>
  <c r="E18" i="234"/>
  <c r="D18" i="234"/>
  <c r="C18" i="234"/>
  <c r="B18" i="234"/>
  <c r="H17" i="234"/>
  <c r="G17" i="234"/>
  <c r="E17" i="234"/>
  <c r="D17" i="234"/>
  <c r="C17" i="234"/>
  <c r="B17" i="234"/>
  <c r="H16" i="234"/>
  <c r="G16" i="234"/>
  <c r="E16" i="234"/>
  <c r="D16" i="234"/>
  <c r="C16" i="234"/>
  <c r="B16" i="234"/>
  <c r="H15" i="234"/>
  <c r="G15" i="234"/>
  <c r="E15" i="234"/>
  <c r="D15" i="234"/>
  <c r="C15" i="234"/>
  <c r="B15" i="234"/>
  <c r="H14" i="234"/>
  <c r="G14" i="234"/>
  <c r="E14" i="234"/>
  <c r="D14" i="234"/>
  <c r="C14" i="234"/>
  <c r="B14" i="234"/>
  <c r="E48" i="9"/>
  <c r="D48" i="9"/>
  <c r="C48" i="9"/>
  <c r="B48" i="9"/>
  <c r="E47" i="9"/>
  <c r="D47" i="9"/>
  <c r="C47" i="9"/>
  <c r="B47" i="9"/>
  <c r="E46" i="9"/>
  <c r="D46" i="9"/>
  <c r="C46" i="9"/>
  <c r="B46" i="9"/>
  <c r="E45" i="9"/>
  <c r="D45" i="9"/>
  <c r="C45" i="9"/>
  <c r="B45" i="9"/>
  <c r="E44" i="9"/>
  <c r="D44" i="9"/>
  <c r="C44" i="9"/>
  <c r="B44" i="9"/>
  <c r="E43" i="9"/>
  <c r="D43" i="9"/>
  <c r="C43" i="9"/>
  <c r="B43" i="9"/>
  <c r="E42" i="9"/>
  <c r="D42" i="9"/>
  <c r="C42" i="9"/>
  <c r="B42" i="9"/>
  <c r="E39" i="9"/>
  <c r="D39" i="9"/>
  <c r="C39" i="9"/>
  <c r="B39" i="9"/>
  <c r="E38" i="9"/>
  <c r="D38" i="9"/>
  <c r="C38" i="9"/>
  <c r="B38" i="9"/>
  <c r="E37" i="9"/>
  <c r="D37" i="9"/>
  <c r="C37" i="9"/>
  <c r="B37" i="9"/>
  <c r="E36" i="9"/>
  <c r="D36" i="9"/>
  <c r="C36" i="9"/>
  <c r="B36" i="9"/>
  <c r="E35" i="9"/>
  <c r="D35" i="9"/>
  <c r="C35" i="9"/>
  <c r="B35" i="9"/>
  <c r="E34" i="9"/>
  <c r="D34" i="9"/>
  <c r="C34" i="9"/>
  <c r="B34" i="9"/>
  <c r="E33" i="9"/>
  <c r="D33" i="9"/>
  <c r="C33" i="9"/>
  <c r="B33" i="9"/>
  <c r="E30" i="9"/>
  <c r="D30" i="9"/>
  <c r="C30" i="9"/>
  <c r="B30" i="9"/>
  <c r="E29" i="9"/>
  <c r="D29" i="9"/>
  <c r="C29" i="9"/>
  <c r="B29" i="9"/>
  <c r="E28" i="9"/>
  <c r="D28" i="9"/>
  <c r="C28" i="9"/>
  <c r="B28" i="9"/>
  <c r="E27" i="9"/>
  <c r="D27" i="9"/>
  <c r="C27" i="9"/>
  <c r="B27" i="9"/>
  <c r="E26" i="9"/>
  <c r="D26" i="9"/>
  <c r="C26" i="9"/>
  <c r="B26" i="9"/>
  <c r="E25" i="9"/>
  <c r="D25" i="9"/>
  <c r="C25" i="9"/>
  <c r="B25" i="9"/>
  <c r="E24" i="9"/>
  <c r="D24" i="9"/>
  <c r="C24" i="9"/>
  <c r="B24" i="9"/>
  <c r="E21" i="9"/>
  <c r="D21" i="9"/>
  <c r="C21" i="9"/>
  <c r="B21" i="9"/>
  <c r="M20" i="9"/>
  <c r="E20" i="9"/>
  <c r="D20" i="9"/>
  <c r="C20" i="9"/>
  <c r="B20" i="9"/>
  <c r="E19" i="9"/>
  <c r="D19" i="9"/>
  <c r="C19" i="9"/>
  <c r="B19" i="9"/>
  <c r="E18" i="9"/>
  <c r="D18" i="9"/>
  <c r="C18" i="9"/>
  <c r="B18" i="9"/>
  <c r="E17" i="9"/>
  <c r="D17" i="9"/>
  <c r="C17" i="9"/>
  <c r="B17" i="9"/>
  <c r="E16" i="9"/>
  <c r="D16" i="9"/>
  <c r="C16" i="9"/>
  <c r="B16" i="9"/>
  <c r="E15" i="9"/>
  <c r="D15" i="9"/>
  <c r="C15" i="9"/>
  <c r="B15" i="9"/>
  <c r="E21" i="123"/>
  <c r="D21" i="123"/>
  <c r="C21" i="123"/>
  <c r="B21" i="123"/>
  <c r="E20" i="123"/>
  <c r="D20" i="123"/>
  <c r="C20" i="123"/>
  <c r="B20" i="123"/>
  <c r="E19" i="123"/>
  <c r="D19" i="123"/>
  <c r="C19" i="123"/>
  <c r="B19" i="123"/>
  <c r="E18" i="123"/>
  <c r="D18" i="123"/>
  <c r="C18" i="123"/>
  <c r="B18" i="123"/>
  <c r="E17" i="123"/>
  <c r="D17" i="123"/>
  <c r="C17" i="123"/>
  <c r="B17" i="123"/>
  <c r="E16" i="123"/>
  <c r="D16" i="123"/>
  <c r="C16" i="123"/>
  <c r="B16" i="123"/>
  <c r="E15" i="123"/>
  <c r="D15" i="123"/>
  <c r="C15" i="123"/>
  <c r="B15" i="123"/>
  <c r="N14" i="123"/>
  <c r="H14" i="123"/>
  <c r="G14" i="123"/>
  <c r="E14" i="123"/>
  <c r="D14" i="123"/>
  <c r="C14" i="123"/>
  <c r="B14" i="123"/>
  <c r="H30" i="194"/>
  <c r="G30" i="194"/>
  <c r="E30" i="194"/>
  <c r="D30" i="194"/>
  <c r="C30" i="194"/>
  <c r="B30" i="194"/>
  <c r="H29" i="194"/>
  <c r="G29" i="194"/>
  <c r="E29" i="194"/>
  <c r="D29" i="194"/>
  <c r="C29" i="194"/>
  <c r="B29" i="194"/>
  <c r="E28" i="194"/>
  <c r="D28" i="194"/>
  <c r="C28" i="194"/>
  <c r="B28" i="194"/>
  <c r="H27" i="194"/>
  <c r="G27" i="194"/>
  <c r="E27" i="194"/>
  <c r="D27" i="194"/>
  <c r="C27" i="194"/>
  <c r="B27" i="194"/>
  <c r="E26" i="194"/>
  <c r="D26" i="194"/>
  <c r="C26" i="194"/>
  <c r="B26" i="194"/>
  <c r="N25" i="194"/>
  <c r="H25" i="194"/>
  <c r="G25" i="194"/>
  <c r="E25" i="194"/>
  <c r="D25" i="194"/>
  <c r="C25" i="194"/>
  <c r="B25" i="194"/>
  <c r="E24" i="194"/>
  <c r="D24" i="194"/>
  <c r="C24" i="194"/>
  <c r="B24" i="194"/>
  <c r="H23" i="194"/>
  <c r="G23" i="194"/>
  <c r="E23" i="194"/>
  <c r="D23" i="194"/>
  <c r="C23" i="194"/>
  <c r="B23" i="194"/>
  <c r="E21" i="194"/>
  <c r="D21" i="194"/>
  <c r="C21" i="194"/>
  <c r="B21" i="194"/>
  <c r="N20" i="194"/>
  <c r="H20" i="194"/>
  <c r="G20" i="194"/>
  <c r="E20" i="194"/>
  <c r="D20" i="194"/>
  <c r="C20" i="194"/>
  <c r="B20" i="194"/>
  <c r="H19" i="194"/>
  <c r="G19" i="194"/>
  <c r="E19" i="194"/>
  <c r="D19" i="194"/>
  <c r="C19" i="194"/>
  <c r="B19" i="194"/>
  <c r="H18" i="194"/>
  <c r="G18" i="194"/>
  <c r="E18" i="194"/>
  <c r="D18" i="194"/>
  <c r="C18" i="194"/>
  <c r="B18" i="194"/>
  <c r="E17" i="194"/>
  <c r="D17" i="194"/>
  <c r="C17" i="194"/>
  <c r="B17" i="194"/>
  <c r="E16" i="194"/>
  <c r="D16" i="194"/>
  <c r="C16" i="194"/>
  <c r="B16" i="194"/>
  <c r="E15" i="194"/>
  <c r="D15" i="194"/>
  <c r="C15" i="194"/>
  <c r="B15" i="194"/>
  <c r="H14" i="194"/>
  <c r="G14" i="194"/>
  <c r="E14" i="194"/>
  <c r="D14" i="194"/>
  <c r="C14" i="194"/>
  <c r="B14" i="194"/>
  <c r="E65" i="118"/>
  <c r="D65" i="118"/>
  <c r="C65" i="118"/>
  <c r="B65" i="118"/>
  <c r="E64" i="118"/>
  <c r="D64" i="118"/>
  <c r="C64" i="118"/>
  <c r="B64" i="118"/>
  <c r="E63" i="118"/>
  <c r="D63" i="118"/>
  <c r="C63" i="118"/>
  <c r="B63" i="118"/>
  <c r="E62" i="118"/>
  <c r="D62" i="118"/>
  <c r="C62" i="118"/>
  <c r="B62" i="118"/>
  <c r="E61" i="118"/>
  <c r="D61" i="118"/>
  <c r="C61" i="118"/>
  <c r="B61" i="118"/>
  <c r="E60" i="118"/>
  <c r="D60" i="118"/>
  <c r="C60" i="118"/>
  <c r="B60" i="118"/>
  <c r="E48" i="118"/>
  <c r="D48" i="118"/>
  <c r="C48" i="118"/>
  <c r="B48" i="118"/>
  <c r="E47" i="118"/>
  <c r="D47" i="118"/>
  <c r="C47" i="118"/>
  <c r="B47" i="118"/>
  <c r="E46" i="118"/>
  <c r="D46" i="118"/>
  <c r="C46" i="118"/>
  <c r="B46" i="118"/>
  <c r="E45" i="118"/>
  <c r="D45" i="118"/>
  <c r="C45" i="118"/>
  <c r="B45" i="118"/>
  <c r="E44" i="118"/>
  <c r="D44" i="118"/>
  <c r="C44" i="118"/>
  <c r="B44" i="118"/>
  <c r="E43" i="118"/>
  <c r="D43" i="118"/>
  <c r="C43" i="118"/>
  <c r="B43" i="118"/>
  <c r="E39" i="118"/>
  <c r="D39" i="118"/>
  <c r="C39" i="118"/>
  <c r="B39" i="118"/>
  <c r="E38" i="118"/>
  <c r="D38" i="118"/>
  <c r="C38" i="118"/>
  <c r="B38" i="118"/>
  <c r="E37" i="118"/>
  <c r="D37" i="118"/>
  <c r="C37" i="118"/>
  <c r="B37" i="118"/>
  <c r="E36" i="118"/>
  <c r="D36" i="118"/>
  <c r="C36" i="118"/>
  <c r="B36" i="118"/>
  <c r="E35" i="118"/>
  <c r="D35" i="118"/>
  <c r="C35" i="118"/>
  <c r="B35" i="118"/>
  <c r="E34" i="118"/>
  <c r="D34" i="118"/>
  <c r="C34" i="118"/>
  <c r="B34" i="118"/>
  <c r="E33" i="118"/>
  <c r="D33" i="118"/>
  <c r="C33" i="118"/>
  <c r="B33" i="118"/>
  <c r="E30" i="118"/>
  <c r="D30" i="118"/>
  <c r="C30" i="118"/>
  <c r="B30" i="118"/>
  <c r="E29" i="118"/>
  <c r="D29" i="118"/>
  <c r="C29" i="118"/>
  <c r="B29" i="118"/>
  <c r="E28" i="118"/>
  <c r="D28" i="118"/>
  <c r="C28" i="118"/>
  <c r="B28" i="118"/>
  <c r="E27" i="118"/>
  <c r="D27" i="118"/>
  <c r="C27" i="118"/>
  <c r="B27" i="118"/>
  <c r="E26" i="118"/>
  <c r="D26" i="118"/>
  <c r="C26" i="118"/>
  <c r="B26" i="118"/>
  <c r="E25" i="118"/>
  <c r="D25" i="118"/>
  <c r="C25" i="118"/>
  <c r="B25" i="118"/>
  <c r="E24" i="118"/>
  <c r="D24" i="118"/>
  <c r="C24" i="118"/>
  <c r="B24" i="118"/>
  <c r="E21" i="118"/>
  <c r="D21" i="118"/>
  <c r="C21" i="118"/>
  <c r="B21" i="118"/>
  <c r="E20" i="118"/>
  <c r="D20" i="118"/>
  <c r="C20" i="118"/>
  <c r="B20" i="118"/>
  <c r="E19" i="118"/>
  <c r="D19" i="118"/>
  <c r="C19" i="118"/>
  <c r="B19" i="118"/>
  <c r="E18" i="118"/>
  <c r="D18" i="118"/>
  <c r="C18" i="118"/>
  <c r="B18" i="118"/>
  <c r="E17" i="118"/>
  <c r="D17" i="118"/>
  <c r="C17" i="118"/>
  <c r="B17" i="118"/>
  <c r="E16" i="118"/>
  <c r="D16" i="118"/>
  <c r="C16" i="118"/>
  <c r="B16" i="118"/>
  <c r="M15" i="118"/>
  <c r="E15" i="118"/>
  <c r="D15" i="118"/>
  <c r="C15" i="118"/>
  <c r="B15" i="118"/>
  <c r="E21" i="193"/>
  <c r="D21" i="193"/>
  <c r="C21" i="193"/>
  <c r="B21" i="193"/>
  <c r="E20" i="193"/>
  <c r="D20" i="193"/>
  <c r="C20" i="193"/>
  <c r="B20" i="193"/>
  <c r="E19" i="193"/>
  <c r="D19" i="193"/>
  <c r="C19" i="193"/>
  <c r="B19" i="193"/>
  <c r="E18" i="193"/>
  <c r="D18" i="193"/>
  <c r="C18" i="193"/>
  <c r="B18" i="193"/>
  <c r="E17" i="193"/>
  <c r="D17" i="193"/>
  <c r="C17" i="193"/>
  <c r="B17" i="193"/>
  <c r="E16" i="193"/>
  <c r="D16" i="193"/>
  <c r="C16" i="193"/>
  <c r="B16" i="193"/>
  <c r="E15" i="193"/>
  <c r="D15" i="193"/>
  <c r="C15" i="193"/>
  <c r="B15" i="193"/>
  <c r="G14" i="193"/>
  <c r="E14" i="193"/>
  <c r="D14" i="193"/>
  <c r="C14" i="193"/>
  <c r="B14" i="193"/>
  <c r="H39" i="192"/>
  <c r="G39" i="192"/>
  <c r="E39" i="192"/>
  <c r="D39" i="192"/>
  <c r="C39" i="192"/>
  <c r="B39" i="192"/>
  <c r="E38" i="192"/>
  <c r="D38" i="192"/>
  <c r="C38" i="192"/>
  <c r="B38" i="192"/>
  <c r="H37" i="192"/>
  <c r="G37" i="192"/>
  <c r="E37" i="192"/>
  <c r="D37" i="192"/>
  <c r="C37" i="192"/>
  <c r="B37" i="192"/>
  <c r="E36" i="192"/>
  <c r="D36" i="192"/>
  <c r="C36" i="192"/>
  <c r="B36" i="192"/>
  <c r="H35" i="192"/>
  <c r="G35" i="192"/>
  <c r="E35" i="192"/>
  <c r="D35" i="192"/>
  <c r="C35" i="192"/>
  <c r="B35" i="192"/>
  <c r="N34" i="192"/>
  <c r="H34" i="192"/>
  <c r="G34" i="192"/>
  <c r="E34" i="192"/>
  <c r="D34" i="192"/>
  <c r="C34" i="192"/>
  <c r="B34" i="192"/>
  <c r="H33" i="192"/>
  <c r="G33" i="192"/>
  <c r="E33" i="192"/>
  <c r="D33" i="192"/>
  <c r="C33" i="192"/>
  <c r="B33" i="192"/>
  <c r="H32" i="192"/>
  <c r="G32" i="192"/>
  <c r="E32" i="192"/>
  <c r="D32" i="192"/>
  <c r="C32" i="192"/>
  <c r="B32" i="192"/>
  <c r="N30" i="192"/>
  <c r="H30" i="192"/>
  <c r="G30" i="192"/>
  <c r="E30" i="192"/>
  <c r="D30" i="192"/>
  <c r="C30" i="192"/>
  <c r="B30" i="192"/>
  <c r="H29" i="192"/>
  <c r="G29" i="192"/>
  <c r="E29" i="192"/>
  <c r="D29" i="192"/>
  <c r="C29" i="192"/>
  <c r="B29" i="192"/>
  <c r="G28" i="192"/>
  <c r="E28" i="192"/>
  <c r="D28" i="192"/>
  <c r="C28" i="192"/>
  <c r="B28" i="192"/>
  <c r="E27" i="192"/>
  <c r="D27" i="192"/>
  <c r="C27" i="192"/>
  <c r="B27" i="192"/>
  <c r="H26" i="192"/>
  <c r="G26" i="192"/>
  <c r="E26" i="192"/>
  <c r="D26" i="192"/>
  <c r="C26" i="192"/>
  <c r="B26" i="192"/>
  <c r="H25" i="192"/>
  <c r="G25" i="192"/>
  <c r="E25" i="192"/>
  <c r="D25" i="192"/>
  <c r="C25" i="192"/>
  <c r="B25" i="192"/>
  <c r="H24" i="192"/>
  <c r="G24" i="192"/>
  <c r="E24" i="192"/>
  <c r="D24" i="192"/>
  <c r="C24" i="192"/>
  <c r="B24" i="192"/>
  <c r="G23" i="192"/>
  <c r="E23" i="192"/>
  <c r="D23" i="192"/>
  <c r="C23" i="192"/>
  <c r="B23" i="192"/>
  <c r="N16" i="192"/>
  <c r="N14" i="192"/>
  <c r="E21" i="192"/>
  <c r="D21" i="192"/>
  <c r="C21" i="192"/>
  <c r="B21" i="192"/>
  <c r="H20" i="192"/>
  <c r="G20" i="192"/>
  <c r="E20" i="192"/>
  <c r="D20" i="192"/>
  <c r="C20" i="192"/>
  <c r="B20" i="192"/>
  <c r="H19" i="192"/>
  <c r="G19" i="192"/>
  <c r="E19" i="192"/>
  <c r="D19" i="192"/>
  <c r="C19" i="192"/>
  <c r="B19" i="192"/>
  <c r="E18" i="192"/>
  <c r="D18" i="192"/>
  <c r="C18" i="192"/>
  <c r="B18" i="192"/>
  <c r="H17" i="192"/>
  <c r="G17" i="192"/>
  <c r="E17" i="192"/>
  <c r="D17" i="192"/>
  <c r="C17" i="192"/>
  <c r="B17" i="192"/>
  <c r="E16" i="192"/>
  <c r="D16" i="192"/>
  <c r="C16" i="192"/>
  <c r="B16" i="192"/>
  <c r="H15" i="192"/>
  <c r="G15" i="192"/>
  <c r="E15" i="192"/>
  <c r="D15" i="192"/>
  <c r="C15" i="192"/>
  <c r="B15" i="192"/>
  <c r="G14" i="192"/>
  <c r="E14" i="192"/>
  <c r="D14" i="192"/>
  <c r="C14" i="192"/>
  <c r="B14" i="192"/>
  <c r="E48" i="163" l="1"/>
  <c r="D48" i="163"/>
  <c r="C48" i="163"/>
  <c r="B48" i="163"/>
  <c r="G47" i="163"/>
  <c r="E47" i="163"/>
  <c r="D47" i="163"/>
  <c r="C47" i="163"/>
  <c r="B47" i="163"/>
  <c r="G46" i="163"/>
  <c r="E46" i="163"/>
  <c r="D46" i="163"/>
  <c r="C46" i="163"/>
  <c r="B46" i="163"/>
  <c r="G45" i="163"/>
  <c r="E45" i="163"/>
  <c r="D45" i="163"/>
  <c r="C45" i="163"/>
  <c r="B45" i="163"/>
  <c r="G44" i="163"/>
  <c r="E44" i="163"/>
  <c r="D44" i="163"/>
  <c r="C44" i="163"/>
  <c r="B44" i="163"/>
  <c r="G43" i="163"/>
  <c r="E43" i="163"/>
  <c r="D43" i="163"/>
  <c r="C43" i="163"/>
  <c r="B43" i="163"/>
  <c r="E42" i="163"/>
  <c r="D42" i="163"/>
  <c r="C42" i="163"/>
  <c r="B42" i="163"/>
  <c r="G39" i="163"/>
  <c r="D39" i="163"/>
  <c r="C39" i="163"/>
  <c r="B39" i="163"/>
  <c r="E38" i="163"/>
  <c r="D38" i="163"/>
  <c r="C38" i="163"/>
  <c r="B38" i="163"/>
  <c r="G37" i="163"/>
  <c r="E37" i="163"/>
  <c r="D37" i="163"/>
  <c r="C37" i="163"/>
  <c r="B37" i="163"/>
  <c r="G36" i="163"/>
  <c r="E36" i="163"/>
  <c r="D36" i="163"/>
  <c r="C36" i="163"/>
  <c r="B36" i="163"/>
  <c r="G35" i="163"/>
  <c r="E35" i="163"/>
  <c r="D35" i="163"/>
  <c r="C35" i="163"/>
  <c r="B35" i="163"/>
  <c r="G34" i="163"/>
  <c r="E34" i="163"/>
  <c r="D34" i="163"/>
  <c r="C34" i="163"/>
  <c r="B34" i="163"/>
  <c r="G33" i="163"/>
  <c r="E33" i="163"/>
  <c r="D33" i="163"/>
  <c r="C33" i="163"/>
  <c r="B33" i="163"/>
  <c r="G30" i="163"/>
  <c r="E30" i="163"/>
  <c r="D30" i="163"/>
  <c r="C30" i="163"/>
  <c r="B30" i="163"/>
  <c r="G29" i="163"/>
  <c r="E29" i="163"/>
  <c r="D29" i="163"/>
  <c r="C29" i="163"/>
  <c r="B29" i="163"/>
  <c r="G28" i="163"/>
  <c r="E28" i="163"/>
  <c r="D28" i="163"/>
  <c r="C28" i="163"/>
  <c r="B28" i="163"/>
  <c r="G27" i="163"/>
  <c r="E27" i="163"/>
  <c r="D27" i="163"/>
  <c r="C27" i="163"/>
  <c r="B27" i="163"/>
  <c r="E26" i="163"/>
  <c r="D26" i="163"/>
  <c r="C26" i="163"/>
  <c r="B26" i="163"/>
  <c r="G25" i="163"/>
  <c r="E25" i="163"/>
  <c r="D25" i="163"/>
  <c r="C25" i="163"/>
  <c r="B25" i="163"/>
  <c r="G24" i="163"/>
  <c r="E24" i="163"/>
  <c r="D24" i="163"/>
  <c r="C24" i="163"/>
  <c r="B24" i="163"/>
  <c r="B15" i="163"/>
  <c r="C15" i="163"/>
  <c r="D15" i="163"/>
  <c r="E15" i="163"/>
  <c r="B16" i="163"/>
  <c r="C16" i="163"/>
  <c r="D16" i="163"/>
  <c r="E16" i="163"/>
  <c r="G16" i="163"/>
  <c r="B17" i="163"/>
  <c r="C17" i="163"/>
  <c r="D17" i="163"/>
  <c r="E17" i="163"/>
  <c r="G17" i="163"/>
  <c r="B18" i="163"/>
  <c r="C18" i="163"/>
  <c r="D18" i="163"/>
  <c r="E18" i="163"/>
  <c r="G18" i="163"/>
  <c r="B19" i="163"/>
  <c r="C19" i="163"/>
  <c r="D19" i="163"/>
  <c r="E19" i="163"/>
  <c r="B20" i="163"/>
  <c r="C20" i="163"/>
  <c r="D20" i="163"/>
  <c r="E20" i="163"/>
  <c r="G20" i="163"/>
  <c r="B21" i="163"/>
  <c r="C21" i="163"/>
  <c r="D21" i="163"/>
  <c r="E21" i="163"/>
  <c r="G21" i="163"/>
  <c r="F16" i="93"/>
  <c r="F12" i="93"/>
  <c r="F28" i="91"/>
  <c r="F20" i="91"/>
  <c r="F16" i="91"/>
  <c r="F12" i="91"/>
  <c r="X14" i="92"/>
  <c r="X19" i="92"/>
  <c r="X23" i="92"/>
  <c r="X25" i="92"/>
  <c r="X24" i="92"/>
  <c r="X18" i="92"/>
  <c r="X17" i="92"/>
  <c r="X21" i="92"/>
  <c r="X22" i="92"/>
  <c r="X15" i="92"/>
  <c r="X16" i="92"/>
  <c r="X20" i="92"/>
  <c r="Y13" i="78"/>
  <c r="Y12" i="78"/>
  <c r="Y17" i="78"/>
  <c r="Y14" i="78"/>
  <c r="Y16" i="78"/>
  <c r="Y18" i="78"/>
  <c r="X13" i="78"/>
  <c r="X12" i="78"/>
  <c r="X17" i="78"/>
  <c r="X14" i="78"/>
  <c r="X16" i="78"/>
  <c r="X18" i="78"/>
  <c r="X13" i="74"/>
  <c r="Y12" i="225"/>
  <c r="Y17" i="225"/>
  <c r="Y18" i="225"/>
  <c r="Y22" i="225"/>
  <c r="Y24" i="225"/>
  <c r="Y13" i="225"/>
  <c r="Y27" i="225"/>
  <c r="Y19" i="225"/>
  <c r="Y14" i="225"/>
  <c r="Y16" i="225"/>
  <c r="Y26" i="225"/>
  <c r="Y15" i="225"/>
  <c r="Y21" i="225"/>
  <c r="Y20" i="225"/>
  <c r="Y25" i="225"/>
  <c r="Y23" i="225"/>
  <c r="X12" i="225"/>
  <c r="X17" i="225"/>
  <c r="X18" i="225"/>
  <c r="X22" i="225"/>
  <c r="X24" i="225"/>
  <c r="X13" i="225"/>
  <c r="X27" i="225"/>
  <c r="X19" i="225"/>
  <c r="X14" i="225"/>
  <c r="X16" i="225"/>
  <c r="X26" i="225"/>
  <c r="X15" i="225"/>
  <c r="X21" i="225"/>
  <c r="X20" i="225"/>
  <c r="X25" i="225"/>
  <c r="X23" i="225"/>
  <c r="W17" i="225"/>
  <c r="W18" i="225"/>
  <c r="W22" i="225"/>
  <c r="W24" i="225"/>
  <c r="W27" i="225"/>
  <c r="W19" i="225"/>
  <c r="W26" i="225"/>
  <c r="W31" i="72"/>
  <c r="X31" i="72"/>
  <c r="Y31" i="72"/>
  <c r="Z31" i="72"/>
  <c r="W28" i="72"/>
  <c r="X28" i="72"/>
  <c r="Y28" i="72"/>
  <c r="Z28" i="72"/>
  <c r="W13" i="72"/>
  <c r="X13" i="72"/>
  <c r="Y13" i="72"/>
  <c r="Z13" i="72"/>
  <c r="W19" i="72"/>
  <c r="X19" i="72"/>
  <c r="Y19" i="72"/>
  <c r="Z19" i="72"/>
  <c r="W26" i="72"/>
  <c r="X26" i="72"/>
  <c r="Y26" i="72"/>
  <c r="Z26" i="72"/>
  <c r="X36" i="72"/>
  <c r="Y36" i="72"/>
  <c r="Z36" i="72"/>
  <c r="W33" i="72"/>
  <c r="X33" i="72"/>
  <c r="Y33" i="72"/>
  <c r="Z33" i="72"/>
  <c r="A8" i="194"/>
  <c r="C4" i="194"/>
  <c r="X15" i="94"/>
  <c r="X20" i="94"/>
  <c r="X19" i="94"/>
  <c r="X17" i="94"/>
  <c r="X14" i="94"/>
  <c r="X24" i="94"/>
  <c r="X22" i="94"/>
  <c r="X16" i="94"/>
  <c r="X13" i="94"/>
  <c r="X21" i="94"/>
  <c r="X18" i="94"/>
  <c r="W13" i="94"/>
  <c r="X17" i="229"/>
  <c r="X13" i="81"/>
  <c r="Y17" i="81"/>
  <c r="Y16" i="81"/>
  <c r="Y15" i="81"/>
  <c r="Y18" i="81"/>
  <c r="Y21" i="81"/>
  <c r="Y19" i="81"/>
  <c r="Y20" i="81"/>
  <c r="Y13" i="81"/>
  <c r="A53" i="118"/>
  <c r="A8" i="110"/>
  <c r="X16" i="66"/>
  <c r="Y16" i="66"/>
  <c r="Z16" i="66"/>
  <c r="AA16" i="66"/>
  <c r="A8" i="234"/>
  <c r="W23" i="89"/>
  <c r="X23" i="89"/>
  <c r="Y23" i="89"/>
  <c r="Z23" i="89"/>
  <c r="W17" i="89"/>
  <c r="X17" i="89"/>
  <c r="Y17" i="89"/>
  <c r="Z17" i="89"/>
  <c r="W22" i="89"/>
  <c r="X22" i="89"/>
  <c r="Y22" i="89"/>
  <c r="Z22" i="89"/>
  <c r="W43" i="89"/>
  <c r="X43" i="89"/>
  <c r="Y43" i="89"/>
  <c r="Z43" i="89"/>
  <c r="W13" i="89"/>
  <c r="X13" i="89"/>
  <c r="Y13" i="89"/>
  <c r="Z13" i="89"/>
  <c r="W35" i="89"/>
  <c r="X35" i="89"/>
  <c r="Y35" i="89"/>
  <c r="Z35" i="89"/>
  <c r="X40" i="89"/>
  <c r="Y40" i="89"/>
  <c r="Z40" i="89"/>
  <c r="X28" i="89"/>
  <c r="Y28" i="89"/>
  <c r="Z28" i="89"/>
  <c r="W32" i="89"/>
  <c r="X32" i="89"/>
  <c r="Y32" i="89"/>
  <c r="Z32" i="89"/>
  <c r="W18" i="89"/>
  <c r="X18" i="89"/>
  <c r="Y18" i="89"/>
  <c r="Z18" i="89"/>
  <c r="W19" i="89"/>
  <c r="X19" i="89"/>
  <c r="Y19" i="89"/>
  <c r="Z19" i="89"/>
  <c r="W30" i="89"/>
  <c r="X30" i="89"/>
  <c r="Y30" i="89"/>
  <c r="Z30" i="89"/>
  <c r="X27" i="76"/>
  <c r="Y27" i="76"/>
  <c r="Z27" i="76"/>
  <c r="AA27" i="76"/>
  <c r="W34" i="76"/>
  <c r="X34" i="76"/>
  <c r="Y34" i="76"/>
  <c r="Z34" i="76"/>
  <c r="AA34" i="76"/>
  <c r="W39" i="76"/>
  <c r="X39" i="76"/>
  <c r="Y39" i="76"/>
  <c r="Z39" i="76"/>
  <c r="AA39" i="76"/>
  <c r="W29" i="76"/>
  <c r="X29" i="76"/>
  <c r="Y29" i="76"/>
  <c r="Z29" i="76"/>
  <c r="AA29" i="76"/>
  <c r="X36" i="76"/>
  <c r="Y36" i="76"/>
  <c r="Z36" i="76"/>
  <c r="AA36" i="76"/>
  <c r="X22" i="76"/>
  <c r="Y22" i="76"/>
  <c r="Z22" i="76"/>
  <c r="AA22" i="76"/>
  <c r="W20" i="76"/>
  <c r="X20" i="76"/>
  <c r="Y20" i="76"/>
  <c r="Z20" i="76"/>
  <c r="AA20" i="76"/>
  <c r="X18" i="76"/>
  <c r="Y18" i="76"/>
  <c r="Z18" i="76"/>
  <c r="AA18" i="76"/>
  <c r="X21" i="76"/>
  <c r="Y21" i="76"/>
  <c r="Z21" i="76"/>
  <c r="AA21" i="76"/>
  <c r="X26" i="76"/>
  <c r="Y26" i="76"/>
  <c r="Z26" i="76"/>
  <c r="AA26" i="76"/>
  <c r="X16" i="76"/>
  <c r="Y16" i="76"/>
  <c r="Z16" i="76"/>
  <c r="AA16" i="76"/>
  <c r="X33" i="76"/>
  <c r="Y33" i="76"/>
  <c r="Z33" i="76"/>
  <c r="AA33" i="76"/>
  <c r="X15" i="66"/>
  <c r="Y15" i="66"/>
  <c r="Z15" i="66"/>
  <c r="AA15" i="66"/>
  <c r="X14" i="66"/>
  <c r="Y14" i="66"/>
  <c r="Z14" i="66"/>
  <c r="AA14" i="66"/>
  <c r="X21" i="66"/>
  <c r="Y21" i="66"/>
  <c r="Z21" i="66"/>
  <c r="AA21" i="66"/>
  <c r="X20" i="66"/>
  <c r="Y20" i="66"/>
  <c r="Z20" i="66"/>
  <c r="AA20" i="66"/>
  <c r="AA23" i="66"/>
  <c r="AA25" i="66"/>
  <c r="AA17" i="66"/>
  <c r="AA19" i="66"/>
  <c r="AA13" i="66"/>
  <c r="AA12" i="66"/>
  <c r="AA22" i="66"/>
  <c r="AA18" i="66"/>
  <c r="AA24" i="66"/>
  <c r="Z23" i="66"/>
  <c r="Z25" i="66"/>
  <c r="Z17" i="66"/>
  <c r="Z19" i="66"/>
  <c r="Z13" i="66"/>
  <c r="Z12" i="66"/>
  <c r="Z22" i="66"/>
  <c r="Z18" i="66"/>
  <c r="Z24" i="66"/>
  <c r="Y23" i="66"/>
  <c r="Y25" i="66"/>
  <c r="Y17" i="66"/>
  <c r="Y19" i="66"/>
  <c r="Y13" i="66"/>
  <c r="Y12" i="66"/>
  <c r="Y22" i="66"/>
  <c r="Y18" i="66"/>
  <c r="Y24" i="66"/>
  <c r="X23" i="66"/>
  <c r="X25" i="66"/>
  <c r="X17" i="66"/>
  <c r="X19" i="66"/>
  <c r="X13" i="66"/>
  <c r="X12" i="66"/>
  <c r="X22" i="66"/>
  <c r="X18" i="66"/>
  <c r="X24" i="66"/>
  <c r="X20" i="82"/>
  <c r="Y20" i="82"/>
  <c r="X16" i="82"/>
  <c r="Y16" i="82"/>
  <c r="X18" i="82"/>
  <c r="Y18" i="82"/>
  <c r="X14" i="82"/>
  <c r="Y14" i="82"/>
  <c r="Y19" i="82"/>
  <c r="Y13" i="82"/>
  <c r="Y21" i="82"/>
  <c r="Y15" i="82"/>
  <c r="Y12" i="82"/>
  <c r="Y17" i="82"/>
  <c r="X19" i="82"/>
  <c r="X13" i="82"/>
  <c r="X21" i="82"/>
  <c r="X15" i="82"/>
  <c r="X12" i="82"/>
  <c r="X17" i="82"/>
  <c r="W19" i="82"/>
  <c r="W15" i="82"/>
  <c r="X22" i="72"/>
  <c r="Y22" i="72"/>
  <c r="Z22" i="72"/>
  <c r="X38" i="72"/>
  <c r="Y38" i="72"/>
  <c r="Z38" i="72"/>
  <c r="W17" i="72"/>
  <c r="X17" i="72"/>
  <c r="Y17" i="72"/>
  <c r="Z17" i="72"/>
  <c r="W25" i="72"/>
  <c r="X25" i="72"/>
  <c r="Y25" i="72"/>
  <c r="Z25" i="72"/>
  <c r="X32" i="72"/>
  <c r="Y32" i="72"/>
  <c r="Z32" i="72"/>
  <c r="W29" i="72"/>
  <c r="X29" i="72"/>
  <c r="Y29" i="72"/>
  <c r="Z29" i="72"/>
  <c r="W21" i="72"/>
  <c r="X21" i="72"/>
  <c r="Y21" i="72"/>
  <c r="Z21" i="72"/>
  <c r="W16" i="72"/>
  <c r="X16" i="72"/>
  <c r="Y16" i="72"/>
  <c r="Z16" i="72"/>
  <c r="X39" i="72"/>
  <c r="Y39" i="72"/>
  <c r="Z39" i="72"/>
  <c r="X24" i="72"/>
  <c r="Y24" i="72"/>
  <c r="Z24" i="72"/>
  <c r="W18" i="72"/>
  <c r="X18" i="72"/>
  <c r="Y18" i="72"/>
  <c r="Z18" i="72"/>
  <c r="Z20" i="72"/>
  <c r="Z35" i="72"/>
  <c r="Z23" i="72"/>
  <c r="Z34" i="72"/>
  <c r="Z30" i="72"/>
  <c r="Z15" i="72"/>
  <c r="Z41" i="72"/>
  <c r="Y20" i="72"/>
  <c r="Y35" i="72"/>
  <c r="Y23" i="72"/>
  <c r="Y34" i="72"/>
  <c r="Y30" i="72"/>
  <c r="Y15" i="72"/>
  <c r="Y41" i="72"/>
  <c r="X20" i="72"/>
  <c r="X35" i="72"/>
  <c r="X23" i="72"/>
  <c r="X34" i="72"/>
  <c r="X30" i="72"/>
  <c r="X15" i="72"/>
  <c r="X41" i="72"/>
  <c r="W20" i="72"/>
  <c r="W23" i="72"/>
  <c r="W34" i="72"/>
  <c r="W30" i="72"/>
  <c r="W41" i="72"/>
  <c r="X27" i="89"/>
  <c r="Y27" i="89"/>
  <c r="Z27" i="89"/>
  <c r="W15" i="89"/>
  <c r="X15" i="89"/>
  <c r="Y15" i="89"/>
  <c r="Z15" i="89"/>
  <c r="X34" i="89"/>
  <c r="Y34" i="89"/>
  <c r="Z34" i="89"/>
  <c r="W31" i="89"/>
  <c r="X31" i="89"/>
  <c r="Y31" i="89"/>
  <c r="Z31" i="89"/>
  <c r="X38" i="89"/>
  <c r="Y38" i="89"/>
  <c r="Z38" i="89"/>
  <c r="W25" i="89"/>
  <c r="X25" i="89"/>
  <c r="Y25" i="89"/>
  <c r="Z25" i="89"/>
  <c r="X42" i="89"/>
  <c r="Y42" i="89"/>
  <c r="Z42" i="89"/>
  <c r="W24" i="89"/>
  <c r="X24" i="89"/>
  <c r="Y24" i="89"/>
  <c r="Z24" i="89"/>
  <c r="Z33" i="89"/>
  <c r="Z21" i="89"/>
  <c r="Z29" i="89"/>
  <c r="Z14" i="89"/>
  <c r="Z26" i="89"/>
  <c r="Z41" i="89"/>
  <c r="Z37" i="89"/>
  <c r="Z12" i="89"/>
  <c r="Y33" i="89"/>
  <c r="Y21" i="89"/>
  <c r="Y29" i="89"/>
  <c r="Y14" i="89"/>
  <c r="Y26" i="89"/>
  <c r="Y41" i="89"/>
  <c r="Y37" i="89"/>
  <c r="Y12" i="89"/>
  <c r="X33" i="89"/>
  <c r="X21" i="89"/>
  <c r="X29" i="89"/>
  <c r="X14" i="89"/>
  <c r="X26" i="89"/>
  <c r="X41" i="89"/>
  <c r="X37" i="89"/>
  <c r="X12" i="89"/>
  <c r="W29" i="89"/>
  <c r="W14" i="89"/>
  <c r="W26" i="89"/>
  <c r="AA13" i="76"/>
  <c r="AA31" i="76"/>
  <c r="AA37" i="76"/>
  <c r="AA24" i="76"/>
  <c r="AA15" i="76"/>
  <c r="AA19" i="76"/>
  <c r="AA32" i="76"/>
  <c r="AA17" i="76"/>
  <c r="AA23" i="76"/>
  <c r="AA25" i="76"/>
  <c r="AA30" i="76"/>
  <c r="AA12" i="76"/>
  <c r="AA40" i="76"/>
  <c r="AA41" i="76"/>
  <c r="AA35" i="76"/>
  <c r="AA14" i="76"/>
  <c r="AA38" i="76"/>
  <c r="AA28" i="76"/>
  <c r="Z13" i="76"/>
  <c r="Z31" i="76"/>
  <c r="Z37" i="76"/>
  <c r="Z24" i="76"/>
  <c r="Z15" i="76"/>
  <c r="Z19" i="76"/>
  <c r="Z32" i="76"/>
  <c r="Z17" i="76"/>
  <c r="Z23" i="76"/>
  <c r="Z25" i="76"/>
  <c r="Z30" i="76"/>
  <c r="Z12" i="76"/>
  <c r="Z40" i="76"/>
  <c r="Z41" i="76"/>
  <c r="Z35" i="76"/>
  <c r="Z14" i="76"/>
  <c r="Z38" i="76"/>
  <c r="Z28" i="76"/>
  <c r="Y13" i="76"/>
  <c r="Y31" i="76"/>
  <c r="Y37" i="76"/>
  <c r="Y24" i="76"/>
  <c r="Y15" i="76"/>
  <c r="Y19" i="76"/>
  <c r="Y32" i="76"/>
  <c r="Y17" i="76"/>
  <c r="Y23" i="76"/>
  <c r="Y25" i="76"/>
  <c r="Y30" i="76"/>
  <c r="Y12" i="76"/>
  <c r="Y40" i="76"/>
  <c r="Y41" i="76"/>
  <c r="Y35" i="76"/>
  <c r="Y14" i="76"/>
  <c r="Y38" i="76"/>
  <c r="Y28" i="76"/>
  <c r="X13" i="76"/>
  <c r="X31" i="76"/>
  <c r="X37" i="76"/>
  <c r="X24" i="76"/>
  <c r="X15" i="76"/>
  <c r="X19" i="76"/>
  <c r="X32" i="76"/>
  <c r="X17" i="76"/>
  <c r="X23" i="76"/>
  <c r="X25" i="76"/>
  <c r="X30" i="76"/>
  <c r="X12" i="76"/>
  <c r="X40" i="76"/>
  <c r="X41" i="76"/>
  <c r="X35" i="76"/>
  <c r="X14" i="76"/>
  <c r="X38" i="76"/>
  <c r="X28" i="76"/>
  <c r="W13" i="76"/>
  <c r="W17" i="76"/>
  <c r="W23" i="76"/>
  <c r="W12" i="76"/>
  <c r="W40" i="76"/>
  <c r="AA33" i="40"/>
  <c r="AA22" i="40"/>
  <c r="AA17" i="40"/>
  <c r="AA40" i="40"/>
  <c r="AA23" i="40"/>
  <c r="AA31" i="40"/>
  <c r="AA38" i="40"/>
  <c r="AA35" i="40"/>
  <c r="AA37" i="40"/>
  <c r="AA15" i="40"/>
  <c r="AA32" i="40"/>
  <c r="AA18" i="40"/>
  <c r="AA14" i="40"/>
  <c r="AA27" i="40"/>
  <c r="AA34" i="40"/>
  <c r="AA19" i="40"/>
  <c r="AA36" i="40"/>
  <c r="AA24" i="40"/>
  <c r="AA42" i="40"/>
  <c r="AA16" i="40"/>
  <c r="AA30" i="40"/>
  <c r="AA13" i="40"/>
  <c r="AA29" i="40"/>
  <c r="AA26" i="40"/>
  <c r="AA28" i="40"/>
  <c r="AA25" i="40"/>
  <c r="AA12" i="40"/>
  <c r="AA39" i="40"/>
  <c r="AA41" i="40"/>
  <c r="AA21" i="40"/>
  <c r="AA20" i="40"/>
  <c r="Z33" i="40"/>
  <c r="Z22" i="40"/>
  <c r="Z17" i="40"/>
  <c r="Z40" i="40"/>
  <c r="Z23" i="40"/>
  <c r="Z31" i="40"/>
  <c r="Z38" i="40"/>
  <c r="Z35" i="40"/>
  <c r="Z37" i="40"/>
  <c r="Z15" i="40"/>
  <c r="Z32" i="40"/>
  <c r="Z18" i="40"/>
  <c r="Z14" i="40"/>
  <c r="Z27" i="40"/>
  <c r="Z34" i="40"/>
  <c r="Z19" i="40"/>
  <c r="Z36" i="40"/>
  <c r="Z24" i="40"/>
  <c r="Z42" i="40"/>
  <c r="Z16" i="40"/>
  <c r="Z30" i="40"/>
  <c r="Z13" i="40"/>
  <c r="Z29" i="40"/>
  <c r="Z26" i="40"/>
  <c r="Z28" i="40"/>
  <c r="Z25" i="40"/>
  <c r="Z12" i="40"/>
  <c r="Z39" i="40"/>
  <c r="Z41" i="40"/>
  <c r="Z21" i="40"/>
  <c r="Z20" i="40"/>
  <c r="Y33" i="40"/>
  <c r="Y22" i="40"/>
  <c r="Y17" i="40"/>
  <c r="Y40" i="40"/>
  <c r="Y23" i="40"/>
  <c r="Y31" i="40"/>
  <c r="Y38" i="40"/>
  <c r="Y35" i="40"/>
  <c r="Y37" i="40"/>
  <c r="Y15" i="40"/>
  <c r="Y32" i="40"/>
  <c r="Y18" i="40"/>
  <c r="Y14" i="40"/>
  <c r="Y27" i="40"/>
  <c r="Y34" i="40"/>
  <c r="Y19" i="40"/>
  <c r="Y36" i="40"/>
  <c r="Y24" i="40"/>
  <c r="Y42" i="40"/>
  <c r="Y16" i="40"/>
  <c r="Y30" i="40"/>
  <c r="Y13" i="40"/>
  <c r="Y29" i="40"/>
  <c r="Y26" i="40"/>
  <c r="Y28" i="40"/>
  <c r="Y25" i="40"/>
  <c r="Y12" i="40"/>
  <c r="Y39" i="40"/>
  <c r="Y41" i="40"/>
  <c r="Y21" i="40"/>
  <c r="Y20" i="40"/>
  <c r="X33" i="40"/>
  <c r="X22" i="40"/>
  <c r="X17" i="40"/>
  <c r="X40" i="40"/>
  <c r="X23" i="40"/>
  <c r="X31" i="40"/>
  <c r="X38" i="40"/>
  <c r="X35" i="40"/>
  <c r="X37" i="40"/>
  <c r="X15" i="40"/>
  <c r="X32" i="40"/>
  <c r="X18" i="40"/>
  <c r="X14" i="40"/>
  <c r="X27" i="40"/>
  <c r="X34" i="40"/>
  <c r="X19" i="40"/>
  <c r="X36" i="40"/>
  <c r="X24" i="40"/>
  <c r="X42" i="40"/>
  <c r="X16" i="40"/>
  <c r="X30" i="40"/>
  <c r="X13" i="40"/>
  <c r="X29" i="40"/>
  <c r="X26" i="40"/>
  <c r="X28" i="40"/>
  <c r="X25" i="40"/>
  <c r="X12" i="40"/>
  <c r="X39" i="40"/>
  <c r="X41" i="40"/>
  <c r="X21" i="40"/>
  <c r="X20" i="40"/>
  <c r="A7" i="79"/>
  <c r="A8" i="197"/>
  <c r="A9" i="126"/>
  <c r="A9" i="16"/>
  <c r="A9" i="204"/>
  <c r="A9" i="221"/>
  <c r="A9" i="100"/>
  <c r="A9" i="211"/>
  <c r="A9" i="223"/>
  <c r="A9" i="112"/>
  <c r="A8" i="124"/>
  <c r="A8" i="102"/>
  <c r="A8" i="130"/>
  <c r="A7" i="80"/>
  <c r="A8" i="200"/>
  <c r="A8" i="199"/>
  <c r="A8" i="10"/>
  <c r="A8" i="198"/>
  <c r="A8" i="109"/>
  <c r="A9" i="162"/>
  <c r="A9" i="122"/>
  <c r="A8" i="196"/>
  <c r="A8" i="107"/>
  <c r="A8" i="195"/>
  <c r="A8" i="9"/>
  <c r="A8" i="123"/>
  <c r="A8" i="118"/>
  <c r="A8" i="193"/>
  <c r="A8" i="192"/>
  <c r="A8" i="163"/>
  <c r="F14" i="208"/>
  <c r="G14" i="208"/>
  <c r="F15" i="208"/>
  <c r="G15" i="208"/>
  <c r="F16" i="208"/>
  <c r="G16" i="208"/>
  <c r="F17" i="208"/>
  <c r="G17" i="208"/>
  <c r="F18" i="208"/>
  <c r="G18" i="208"/>
  <c r="F19" i="208"/>
  <c r="G19" i="208"/>
  <c r="Q19" i="208"/>
  <c r="F20" i="208"/>
  <c r="G20" i="208"/>
  <c r="F21" i="208"/>
  <c r="G21" i="208"/>
  <c r="F22" i="208"/>
  <c r="G22" i="208"/>
  <c r="F23" i="208"/>
  <c r="G23" i="208"/>
  <c r="F24" i="208"/>
  <c r="G24" i="208"/>
  <c r="F25" i="208"/>
  <c r="G25" i="208"/>
  <c r="F26" i="208"/>
  <c r="G26" i="208"/>
  <c r="F27" i="208"/>
  <c r="G27" i="208"/>
  <c r="Q27" i="208"/>
  <c r="F28" i="208"/>
  <c r="G28" i="208"/>
  <c r="B14" i="208"/>
  <c r="C14" i="208"/>
  <c r="D14" i="208"/>
  <c r="B15" i="208"/>
  <c r="C15" i="208"/>
  <c r="D15" i="208"/>
  <c r="B16" i="208"/>
  <c r="C16" i="208"/>
  <c r="D16" i="208"/>
  <c r="B17" i="208"/>
  <c r="C17" i="208"/>
  <c r="D17" i="208"/>
  <c r="B18" i="208"/>
  <c r="C18" i="208"/>
  <c r="D18" i="208"/>
  <c r="B19" i="208"/>
  <c r="C19" i="208"/>
  <c r="D19" i="208"/>
  <c r="B20" i="208"/>
  <c r="C20" i="208"/>
  <c r="D20" i="208"/>
  <c r="B21" i="208"/>
  <c r="C21" i="208"/>
  <c r="D21" i="208"/>
  <c r="B22" i="208"/>
  <c r="C22" i="208"/>
  <c r="D22" i="208"/>
  <c r="B23" i="208"/>
  <c r="C23" i="208"/>
  <c r="D23" i="208"/>
  <c r="B24" i="208"/>
  <c r="C24" i="208"/>
  <c r="D24" i="208"/>
  <c r="B25" i="208"/>
  <c r="C25" i="208"/>
  <c r="D25" i="208"/>
  <c r="B26" i="208"/>
  <c r="C26" i="208"/>
  <c r="D26" i="208"/>
  <c r="B27" i="208"/>
  <c r="C27" i="208"/>
  <c r="D27" i="208"/>
  <c r="B28" i="208"/>
  <c r="C28" i="208"/>
  <c r="D28" i="208"/>
  <c r="G13" i="208"/>
  <c r="F13" i="208"/>
  <c r="D13" i="208"/>
  <c r="C13" i="208"/>
  <c r="B13" i="208"/>
  <c r="Q31" i="221"/>
  <c r="G31" i="221"/>
  <c r="F31" i="221"/>
  <c r="D31" i="221"/>
  <c r="C31" i="221"/>
  <c r="B31" i="221"/>
  <c r="Q30" i="221"/>
  <c r="G30" i="221"/>
  <c r="F30" i="221"/>
  <c r="D30" i="221"/>
  <c r="C30" i="221"/>
  <c r="B30" i="221"/>
  <c r="Q29" i="221"/>
  <c r="G29" i="221"/>
  <c r="F29" i="221"/>
  <c r="D29" i="221"/>
  <c r="C29" i="221"/>
  <c r="B29" i="221"/>
  <c r="Q28" i="221"/>
  <c r="G28" i="221"/>
  <c r="F28" i="221"/>
  <c r="D28" i="221"/>
  <c r="C28" i="221"/>
  <c r="B28" i="221"/>
  <c r="Q27" i="221"/>
  <c r="G27" i="221"/>
  <c r="F27" i="221"/>
  <c r="D27" i="221"/>
  <c r="C27" i="221"/>
  <c r="B27" i="221"/>
  <c r="Q26" i="221"/>
  <c r="G26" i="221"/>
  <c r="F26" i="221"/>
  <c r="D26" i="221"/>
  <c r="C26" i="221"/>
  <c r="B26" i="221"/>
  <c r="Q25" i="221"/>
  <c r="G25" i="221"/>
  <c r="F25" i="221"/>
  <c r="D25" i="221"/>
  <c r="C25" i="221"/>
  <c r="B25" i="221"/>
  <c r="Q24" i="221"/>
  <c r="G24" i="221"/>
  <c r="F24" i="221"/>
  <c r="D24" i="221"/>
  <c r="C24" i="221"/>
  <c r="B24" i="221"/>
  <c r="Q23" i="221"/>
  <c r="G23" i="221"/>
  <c r="F23" i="221"/>
  <c r="D23" i="221"/>
  <c r="C23" i="221"/>
  <c r="B23" i="221"/>
  <c r="Q22" i="221"/>
  <c r="G22" i="221"/>
  <c r="F22" i="221"/>
  <c r="D22" i="221"/>
  <c r="C22" i="221"/>
  <c r="B22" i="221"/>
  <c r="Q21" i="221"/>
  <c r="G21" i="221"/>
  <c r="F21" i="221"/>
  <c r="D21" i="221"/>
  <c r="C21" i="221"/>
  <c r="B21" i="221"/>
  <c r="Q20" i="221"/>
  <c r="G20" i="221"/>
  <c r="F20" i="221"/>
  <c r="D20" i="221"/>
  <c r="C20" i="221"/>
  <c r="B20" i="221"/>
  <c r="Q19" i="221"/>
  <c r="G19" i="221"/>
  <c r="F19" i="221"/>
  <c r="D19" i="221"/>
  <c r="C19" i="221"/>
  <c r="B19" i="221"/>
  <c r="Q18" i="221"/>
  <c r="G18" i="221"/>
  <c r="F18" i="221"/>
  <c r="D18" i="221"/>
  <c r="C18" i="221"/>
  <c r="B18" i="221"/>
  <c r="Q17" i="221"/>
  <c r="G17" i="221"/>
  <c r="F17" i="221"/>
  <c r="D17" i="221"/>
  <c r="C17" i="221"/>
  <c r="B17" i="221"/>
  <c r="Q16" i="221"/>
  <c r="G16" i="221"/>
  <c r="F16" i="221"/>
  <c r="D16" i="221"/>
  <c r="C16" i="221"/>
  <c r="B16" i="221"/>
  <c r="Q15" i="221"/>
  <c r="G15" i="221"/>
  <c r="F15" i="221"/>
  <c r="D15" i="221"/>
  <c r="C15" i="221"/>
  <c r="B15" i="221"/>
  <c r="Q14" i="221"/>
  <c r="G14" i="221"/>
  <c r="F14" i="221"/>
  <c r="D14" i="221"/>
  <c r="C14" i="221"/>
  <c r="B14" i="221"/>
  <c r="Q13" i="221"/>
  <c r="G13" i="221"/>
  <c r="F13" i="221"/>
  <c r="D13" i="221"/>
  <c r="C13" i="221"/>
  <c r="B13" i="221"/>
</calcChain>
</file>

<file path=xl/sharedStrings.xml><?xml version="1.0" encoding="utf-8"?>
<sst xmlns="http://schemas.openxmlformats.org/spreadsheetml/2006/main" count="15831" uniqueCount="4793">
  <si>
    <t>РЧ</t>
  </si>
  <si>
    <t>82.28</t>
  </si>
  <si>
    <t>ФИНАЛЬНЫЙ ЗАБЕГ</t>
  </si>
  <si>
    <t>ВИД</t>
  </si>
  <si>
    <t>ФАМИЛИЯ ИМЯ УЧАСТНИКА</t>
  </si>
  <si>
    <t>Год.рожд</t>
  </si>
  <si>
    <t>НАЗВАНИЕ КОМАНДЫ</t>
  </si>
  <si>
    <t>ТРЕНЕР(ы)</t>
  </si>
  <si>
    <t>№№ п/п</t>
  </si>
  <si>
    <t>Номер участника</t>
  </si>
  <si>
    <t>Лучший результат</t>
  </si>
  <si>
    <t>Примечание</t>
  </si>
  <si>
    <t>1</t>
  </si>
  <si>
    <t>2</t>
  </si>
  <si>
    <t>3</t>
  </si>
  <si>
    <t>П Р О Т О К О Л</t>
  </si>
  <si>
    <t>РМ</t>
  </si>
  <si>
    <t>РЕ</t>
  </si>
  <si>
    <t>РР</t>
  </si>
  <si>
    <t>Начало:</t>
  </si>
  <si>
    <t>Окончание:</t>
  </si>
  <si>
    <t>МУЖЧИНЫ</t>
  </si>
  <si>
    <t>4</t>
  </si>
  <si>
    <t>5</t>
  </si>
  <si>
    <t>6</t>
  </si>
  <si>
    <t>7</t>
  </si>
  <si>
    <t>1 ЗАБЕГ</t>
  </si>
  <si>
    <t>2 ЗАБЕГ</t>
  </si>
  <si>
    <t>3 ЗАБЕГ</t>
  </si>
  <si>
    <t>4 ЗАБЕГ</t>
  </si>
  <si>
    <t>Фамилия и Имя                             участника</t>
  </si>
  <si>
    <t>Место</t>
  </si>
  <si>
    <t>Р  Е  З  У  Л  Ь  Т  А  Т  Ы</t>
  </si>
  <si>
    <t>Р Е З У Л Ь Т А Т Ы</t>
  </si>
  <si>
    <t>Разряд</t>
  </si>
  <si>
    <t>забеги</t>
  </si>
  <si>
    <t>финал</t>
  </si>
  <si>
    <t>ПРЫЖОК В ВЫСОТУ</t>
  </si>
  <si>
    <t>МЕТАНИЕ ДИСКА</t>
  </si>
  <si>
    <t>МЕТАНИЕ МОЛОТА</t>
  </si>
  <si>
    <t>ТОЛКАНИЕ ЯДРА</t>
  </si>
  <si>
    <t>ТРОЙНОЙ ПРЫЖОК</t>
  </si>
  <si>
    <t>Ст.судья:</t>
  </si>
  <si>
    <t>Секретарь:</t>
  </si>
  <si>
    <t>Ст.хронометрист:</t>
  </si>
  <si>
    <t>Название  команды</t>
  </si>
  <si>
    <t>Год рожд.</t>
  </si>
  <si>
    <t>ВСЕРОССИЙСКАЯ ФЕДЕРАЦИЯ ЛЕГКОЙ АТЛЕТИКИ</t>
  </si>
  <si>
    <t>№ п/п</t>
  </si>
  <si>
    <t>Фамилия, имя                            участника</t>
  </si>
  <si>
    <t>Рефери по бегу:</t>
  </si>
  <si>
    <t>Название команды</t>
  </si>
  <si>
    <t>Примеч.</t>
  </si>
  <si>
    <t>БЕГ 100 М</t>
  </si>
  <si>
    <t>БЕГ 400 М</t>
  </si>
  <si>
    <t>БЕГ 800 М</t>
  </si>
  <si>
    <t>Фамилия, имя                             участника</t>
  </si>
  <si>
    <t>Судьи:</t>
  </si>
  <si>
    <t>Рефери по метаниям:</t>
  </si>
  <si>
    <t>Рефери по прыжкам:</t>
  </si>
  <si>
    <t>В   Ы   С   О   Т   Ы</t>
  </si>
  <si>
    <t>Б</t>
  </si>
  <si>
    <t>А</t>
  </si>
  <si>
    <t>ПРЫЖОК В ДЛИНУ</t>
  </si>
  <si>
    <t>БЕГ 400 М С/Б</t>
  </si>
  <si>
    <t>БЕГ 200 М</t>
  </si>
  <si>
    <t>ФИНАЛ</t>
  </si>
  <si>
    <t>8</t>
  </si>
  <si>
    <t>15</t>
  </si>
  <si>
    <t>14</t>
  </si>
  <si>
    <t>13</t>
  </si>
  <si>
    <t>12</t>
  </si>
  <si>
    <t>11</t>
  </si>
  <si>
    <t>10</t>
  </si>
  <si>
    <t>9</t>
  </si>
  <si>
    <t>16</t>
  </si>
  <si>
    <t>17</t>
  </si>
  <si>
    <t>18</t>
  </si>
  <si>
    <t>19</t>
  </si>
  <si>
    <t>20</t>
  </si>
  <si>
    <t>21</t>
  </si>
  <si>
    <t>Ст.судья</t>
  </si>
  <si>
    <t>БЕГ 1500 М</t>
  </si>
  <si>
    <t>23</t>
  </si>
  <si>
    <t>Рефери:</t>
  </si>
  <si>
    <t>БЕГ 10000 М</t>
  </si>
  <si>
    <t>22</t>
  </si>
  <si>
    <t>Школы</t>
  </si>
  <si>
    <t>215</t>
  </si>
  <si>
    <t>Очки</t>
  </si>
  <si>
    <t>Итоговый протокол</t>
  </si>
  <si>
    <t>МИНИСТЕРСТВО СПОРТА  РОССИЙСКОЙ  ФЕДЕРАЦИИ</t>
  </si>
  <si>
    <t>Результат</t>
  </si>
  <si>
    <t>ФГБУ "ФЕДЕРАЛЬНЫЙ ЦЕНТР ПОДГОТОВКИ СПОРТИВНОГО РЕЗЕРВА"</t>
  </si>
  <si>
    <t>ПОЛУФИНАЛ</t>
  </si>
  <si>
    <t>ЗАБЕГИ</t>
  </si>
  <si>
    <t>БЕГ 3000 М С/ПР</t>
  </si>
  <si>
    <t>ТРОЙНОЙ  ПРЫЖОК</t>
  </si>
  <si>
    <t xml:space="preserve">             ФИНАЛЬНЫЕ СОРЕВНОВАНИЯ</t>
  </si>
  <si>
    <t>Начало: 11.00</t>
  </si>
  <si>
    <t>195</t>
  </si>
  <si>
    <t>196</t>
  </si>
  <si>
    <t>210</t>
  </si>
  <si>
    <t>676</t>
  </si>
  <si>
    <t>ИТОГОВЫЙ ПРОТОКОЛ</t>
  </si>
  <si>
    <t>МЕТАНИЕ КОПЬЯ</t>
  </si>
  <si>
    <t>Эстафета 4х400 м</t>
  </si>
  <si>
    <t>БЕГ 110 М С/Б</t>
  </si>
  <si>
    <t>Главный судья:</t>
  </si>
  <si>
    <t>Главный секретарь:</t>
  </si>
  <si>
    <t>ССВК</t>
  </si>
  <si>
    <t>86.74</t>
  </si>
  <si>
    <t>18.00</t>
  </si>
  <si>
    <t>ПРЫЖОК С ШЕСТОМ</t>
  </si>
  <si>
    <t xml:space="preserve">Начало: </t>
  </si>
  <si>
    <t>219</t>
  </si>
  <si>
    <t>Санкт-Петербург</t>
  </si>
  <si>
    <t>200</t>
  </si>
  <si>
    <t>190</t>
  </si>
  <si>
    <t>227</t>
  </si>
  <si>
    <t>332</t>
  </si>
  <si>
    <t>11.10</t>
  </si>
  <si>
    <t>Москва</t>
  </si>
  <si>
    <t>БЕГ 5000 М</t>
  </si>
  <si>
    <t>Эстафета 4х100 м</t>
  </si>
  <si>
    <t>214</t>
  </si>
  <si>
    <t>ФИНАЛЬНЫЕ ЗАБЕГИ</t>
  </si>
  <si>
    <t>Рефери по прыжкам</t>
  </si>
  <si>
    <t>Личный рекорд</t>
  </si>
  <si>
    <t>Лучший результат сезона</t>
  </si>
  <si>
    <t xml:space="preserve">  ПРЫЖОК В ДЛИНУ</t>
  </si>
  <si>
    <t>Финальные соревнования</t>
  </si>
  <si>
    <t>Предв.                           рез-т</t>
  </si>
  <si>
    <t xml:space="preserve">                          ФИНАЛЬНЫЕ СОРЕВНОВАНИЯ</t>
  </si>
  <si>
    <t>Квал.           рез-т</t>
  </si>
  <si>
    <t xml:space="preserve">                             ФИНАЛЬНЫЕ СОРЕВНОВАНИЯ</t>
  </si>
  <si>
    <t xml:space="preserve">                   Чемпионат России по легкой атлетике</t>
  </si>
  <si>
    <t xml:space="preserve"> Квалификация                Квал.норматив -  </t>
  </si>
  <si>
    <t xml:space="preserve">                                      ПРЫЖОК С ШЕСТОМ</t>
  </si>
  <si>
    <t xml:space="preserve">Квал.норматив -  </t>
  </si>
  <si>
    <t xml:space="preserve">       ТОЛКАНИЕ ЯДРА</t>
  </si>
  <si>
    <r>
      <t xml:space="preserve">       </t>
    </r>
    <r>
      <rPr>
        <b/>
        <u/>
        <sz val="14"/>
        <rFont val="Times New Roman"/>
        <family val="1"/>
        <charset val="204"/>
      </rPr>
      <t>МЕТАНИЕ ДИСКА</t>
    </r>
  </si>
  <si>
    <t xml:space="preserve">                                                         П Р О Т О К О Л</t>
  </si>
  <si>
    <t xml:space="preserve">                                                                                                             ВСЕРОССИЙСКАЯ ФЕДЕРАЦИЯ ЛЕГКОЙ АТЛЕТИКИ</t>
  </si>
  <si>
    <t>10.30</t>
  </si>
  <si>
    <r>
      <t xml:space="preserve">       </t>
    </r>
    <r>
      <rPr>
        <b/>
        <u/>
        <sz val="14"/>
        <rFont val="Times New Roman"/>
        <family val="1"/>
        <charset val="204"/>
      </rPr>
      <t>МЕТАНИЕ МОЛОТА</t>
    </r>
  </si>
  <si>
    <r>
      <t xml:space="preserve">       </t>
    </r>
    <r>
      <rPr>
        <b/>
        <u/>
        <sz val="14"/>
        <rFont val="Times New Roman"/>
        <family val="1"/>
        <charset val="204"/>
      </rPr>
      <t>МЕТАНИЕ КОПЬЯ</t>
    </r>
  </si>
  <si>
    <t>98.48</t>
  </si>
  <si>
    <t>92.61</t>
  </si>
  <si>
    <t>90.33</t>
  </si>
  <si>
    <t>г.Чебоксары, стадион "Олимпийский"</t>
  </si>
  <si>
    <t>24 июля  2019 г.</t>
  </si>
  <si>
    <t>25 июля  2019 г.</t>
  </si>
  <si>
    <t>Квалификация</t>
  </si>
  <si>
    <t>11.40</t>
  </si>
  <si>
    <t>131</t>
  </si>
  <si>
    <t>309</t>
  </si>
  <si>
    <t>118</t>
  </si>
  <si>
    <t>205</t>
  </si>
  <si>
    <t>224</t>
  </si>
  <si>
    <t>203</t>
  </si>
  <si>
    <t>231</t>
  </si>
  <si>
    <t>306</t>
  </si>
  <si>
    <t>460</t>
  </si>
  <si>
    <t>707</t>
  </si>
  <si>
    <t>599</t>
  </si>
  <si>
    <t>723</t>
  </si>
  <si>
    <t>781</t>
  </si>
  <si>
    <t>МИНИСТЕРСТВО СПОРТА РОССИЙСКОЙ ФЕДЕРАЦИИ</t>
  </si>
  <si>
    <t>DNS</t>
  </si>
  <si>
    <t>Рефери по метаниям</t>
  </si>
  <si>
    <t>№</t>
  </si>
  <si>
    <t>Пол</t>
  </si>
  <si>
    <t>10-борье</t>
  </si>
  <si>
    <t>Начало:  17.35</t>
  </si>
  <si>
    <t>Фамилия, Имя</t>
  </si>
  <si>
    <t>Дата
 рождения</t>
  </si>
  <si>
    <t>Заявл.
 разряд</t>
  </si>
  <si>
    <t>Субъект Российской Федерации</t>
  </si>
  <si>
    <t>Результат забег</t>
  </si>
  <si>
    <t>Ветер</t>
  </si>
  <si>
    <t>Результат финал</t>
  </si>
  <si>
    <t>Выполн. разряд</t>
  </si>
  <si>
    <t>Очки и Бонус</t>
  </si>
  <si>
    <t>Главный судья</t>
  </si>
  <si>
    <t>Главный секретарь</t>
  </si>
  <si>
    <t>Название
этапа</t>
  </si>
  <si>
    <t>Дата 
проведения</t>
  </si>
  <si>
    <t>Время</t>
  </si>
  <si>
    <t>t°  вл. %</t>
  </si>
  <si>
    <t xml:space="preserve">Результат </t>
  </si>
  <si>
    <t>высоты</t>
  </si>
  <si>
    <t>В</t>
  </si>
  <si>
    <t>НАЗВАНИЕ СУБЪЕКТА</t>
  </si>
  <si>
    <t>финальные 
сороревнования</t>
  </si>
  <si>
    <t>Рез-т квал.</t>
  </si>
  <si>
    <t>Дата проведения</t>
  </si>
  <si>
    <t>прыжок в длину</t>
  </si>
  <si>
    <t>метание диска (вес снаряда-2,0 кг)</t>
  </si>
  <si>
    <t>толкание ядра (вес снаряда- 7,26 кг)</t>
  </si>
  <si>
    <t>прыжок с шестом</t>
  </si>
  <si>
    <t>прыжок в высоту</t>
  </si>
  <si>
    <t>метание копья (вес снаряда - 800 г.)</t>
  </si>
  <si>
    <t xml:space="preserve">Фамилия, Имя;
Субъект 
Российской Федерации      </t>
  </si>
  <si>
    <t>Дата     рождения;  заявленный
 разряд</t>
  </si>
  <si>
    <t>бег      
100 м</t>
  </si>
  <si>
    <t>толкание ядра</t>
  </si>
  <si>
    <t>бег                  400 м</t>
  </si>
  <si>
    <t xml:space="preserve">бег с барьерами 110 м </t>
  </si>
  <si>
    <t>метание диска</t>
  </si>
  <si>
    <t>метание копья</t>
  </si>
  <si>
    <t>бег       1500 м</t>
  </si>
  <si>
    <t>Очки;
Выполн. разряд</t>
  </si>
  <si>
    <t>Сумма очков</t>
  </si>
  <si>
    <t>БЕГ 100 м</t>
  </si>
  <si>
    <t>МУЖЧИНЫ, ЖЕНЩИНЫ</t>
  </si>
  <si>
    <t>Технический делегат:</t>
  </si>
  <si>
    <t>Заместитель главного судьи:</t>
  </si>
  <si>
    <t>Заместитель главного секретаря:</t>
  </si>
  <si>
    <t>СПРАВКА О СОСТАВЕ ГЛАВНОЙ СУДЕЙСКОЙ КОЛЛЕГИИ</t>
  </si>
  <si>
    <t>Брянская область</t>
  </si>
  <si>
    <t>Владимирская область</t>
  </si>
  <si>
    <t>ИТОГИ КОМАНДНОГО ПЕРВЕНСТВА</t>
  </si>
  <si>
    <t>СУПЕРЛИГА</t>
  </si>
  <si>
    <t>ВЫСШАЯ ЛИГА</t>
  </si>
  <si>
    <t>Команда</t>
  </si>
  <si>
    <t xml:space="preserve">Место </t>
  </si>
  <si>
    <t>ПЕРВАЯ ЛИГА</t>
  </si>
  <si>
    <t>ВТОРАЯ ЛИГА</t>
  </si>
  <si>
    <t>СПРАВКА О КОЛИЧЕСТВЕ УЧАСТВУЮЩИХ РЕГИОНОВ</t>
  </si>
  <si>
    <t>МУЖЧИНЫ,ЖЕНЩИНЫ</t>
  </si>
  <si>
    <t>автохронометраж</t>
  </si>
  <si>
    <t>БЕГ 200 м</t>
  </si>
  <si>
    <t>БЕГ 400 м</t>
  </si>
  <si>
    <t>круг 400 м, автохронометраж</t>
  </si>
  <si>
    <t>БЕГ 800 м</t>
  </si>
  <si>
    <t>БЕГ 1500 м</t>
  </si>
  <si>
    <t>БЕГ 5000 м</t>
  </si>
  <si>
    <t xml:space="preserve">                                                                                 автохронометраж</t>
  </si>
  <si>
    <t>БЕГ С БАРЬЕРАМИ 110 м</t>
  </si>
  <si>
    <t>высота барьеров-1,067 м, автохронометраж</t>
  </si>
  <si>
    <t>БЕГ С БАРЬЕРАМИ 400 м</t>
  </si>
  <si>
    <t>высота барьеров-0,914 м, автохронометраж</t>
  </si>
  <si>
    <t>БЕГ С ПРЕПЯТСТВИЯМИ 3000 м</t>
  </si>
  <si>
    <t>ЭСТАФЕТА 4х100 м</t>
  </si>
  <si>
    <t>ЭСТАФЕТА 4х400 м</t>
  </si>
  <si>
    <t>ПРЫЖОК ТРОЙНОЙ</t>
  </si>
  <si>
    <t>вес снаряда- 7,26 кг</t>
  </si>
  <si>
    <t>вес снаряда-2,0 кг</t>
  </si>
  <si>
    <t>вес снаряда - 800 г</t>
  </si>
  <si>
    <t>финальный забег</t>
  </si>
  <si>
    <t>11.00</t>
  </si>
  <si>
    <t>18.40</t>
  </si>
  <si>
    <t>ЧЕМПИОНАТ ЦФО ПО ЛЁГКОЙ АТЛЕТИКЕ</t>
  </si>
  <si>
    <t xml:space="preserve">Начало:  </t>
  </si>
  <si>
    <t>очки</t>
  </si>
  <si>
    <t>Очки                                         и бонус</t>
  </si>
  <si>
    <t>9.58 Усейн Болт</t>
  </si>
  <si>
    <t>20.23 Владимир Крылов</t>
  </si>
  <si>
    <t>19.72 Пьетро Меннеа</t>
  </si>
  <si>
    <t>44.60 Виктор Маркин</t>
  </si>
  <si>
    <t>44.33 Томас Шёнлебе</t>
  </si>
  <si>
    <t>43.03 Вайде Ван-Никерк</t>
  </si>
  <si>
    <t>1:42.47 Юрий Борзаковский</t>
  </si>
  <si>
    <t>1:41.11 Уилсон Кипкетер</t>
  </si>
  <si>
    <t>1:40.91 Девид Рудиша</t>
  </si>
  <si>
    <t>3:32.28 Вячеслав Шабунин</t>
  </si>
  <si>
    <t>3:26.00 Ишам Эль-Герруж</t>
  </si>
  <si>
    <t>12:35.36 Джошуа Чептегей</t>
  </si>
  <si>
    <t>12.92 Сергей Шубенков</t>
  </si>
  <si>
    <t>12.91 Колин Джексон</t>
  </si>
  <si>
    <t>12.80 Арьес Мерритт</t>
  </si>
  <si>
    <t>48.05 Денис Кудрявцев</t>
  </si>
  <si>
    <t>8:15.54 Павел Потапович</t>
  </si>
  <si>
    <t>8:00.09 Майдин Мекисси-Беннабал</t>
  </si>
  <si>
    <t>7:53.63 Саиф Саед Шахин</t>
  </si>
  <si>
    <t>38.46 Сборная России</t>
  </si>
  <si>
    <t>36.84 Ямайка</t>
  </si>
  <si>
    <t>2:59.45 Сборная России</t>
  </si>
  <si>
    <t>2:56.60 Великобритания</t>
  </si>
  <si>
    <t>2:54.29 США</t>
  </si>
  <si>
    <t>2.40 Вячеслав Воронин</t>
  </si>
  <si>
    <t>2.45 Хавьер Сотомайор</t>
  </si>
  <si>
    <t>6.05 Масим Тарасов</t>
  </si>
  <si>
    <t>8.56 Александр Меньков</t>
  </si>
  <si>
    <t>8.86 Роберт Эммиян</t>
  </si>
  <si>
    <t>8.95 Майк Пауэлл</t>
  </si>
  <si>
    <t>17.77 Александр Коваленко</t>
  </si>
  <si>
    <t>18.29 Джонатан Эдвардс</t>
  </si>
  <si>
    <t>22.24 Сергей Смирнов</t>
  </si>
  <si>
    <t>23.06 Ульф Тиммерманн</t>
  </si>
  <si>
    <t>71.86 Юрий Думчев</t>
  </si>
  <si>
    <t>74.08 Юрген Шульт</t>
  </si>
  <si>
    <t>86.74 Юрий Седых</t>
  </si>
  <si>
    <t>92.61 Сергей Макаров</t>
  </si>
  <si>
    <t>98.48 Ян Железны</t>
  </si>
  <si>
    <t>8698 Григорий Дегтярев</t>
  </si>
  <si>
    <t>9126 Кевин Майер</t>
  </si>
  <si>
    <t>Московская область</t>
  </si>
  <si>
    <t>Краснодарский край</t>
  </si>
  <si>
    <t>Вологодская область</t>
  </si>
  <si>
    <t>r.med</t>
  </si>
  <si>
    <t>10.10 Николай Юшманов, Андрей Епишин</t>
  </si>
  <si>
    <t>19.19 Усейн Болт</t>
  </si>
  <si>
    <t>480</t>
  </si>
  <si>
    <t>500</t>
  </si>
  <si>
    <t>финальные
соревнования</t>
  </si>
  <si>
    <t>Иркутская область</t>
  </si>
  <si>
    <t>233</t>
  </si>
  <si>
    <t>235</t>
  </si>
  <si>
    <t>555</t>
  </si>
  <si>
    <t>Самарская область</t>
  </si>
  <si>
    <t>420</t>
  </si>
  <si>
    <t>Свердловская область</t>
  </si>
  <si>
    <t>Томская область</t>
  </si>
  <si>
    <t>Ульяновская область</t>
  </si>
  <si>
    <t>535</t>
  </si>
  <si>
    <t>Челябинская область</t>
  </si>
  <si>
    <t>515</t>
  </si>
  <si>
    <t>(продолжение)</t>
  </si>
  <si>
    <t>5 ЗАБЕГ</t>
  </si>
  <si>
    <t>порядок выхода в финал: 1 + 5 по времени</t>
  </si>
  <si>
    <t>МИНИСТЕРСТВО ФИЗИЧЕСКОЙ КУЛЬТУРЫ И СПОРТА ЧУВАШСКОЙ РЕСПУБЛИКИ</t>
  </si>
  <si>
    <t>ЧУВАШСКАЯ РЕГИОНАЛЬНАЯ ОБЩЕСТВЕННАЯ ОРГАНИЗАЦИЯ "ФЕДЕРАЦИЯ ЛЕГКОЙ АТЛЕТИКИ ЧУВАШСКОЙ РЕСПУБЛИКИ"</t>
  </si>
  <si>
    <t>г.Чебоксары,
стадион "Олимпийский",
г.Чебоксары,ул.Чапаева, д.17</t>
  </si>
  <si>
    <t>Результат полуфинал</t>
  </si>
  <si>
    <t>ПОЛУФИНАЛЫ</t>
  </si>
  <si>
    <t>570</t>
  </si>
  <si>
    <t>525</t>
  </si>
  <si>
    <t>порядок выхода в финал: 2 + 4 по времени</t>
  </si>
  <si>
    <t>220</t>
  </si>
  <si>
    <t>БЕГ 10000 м</t>
  </si>
  <si>
    <t>20.00</t>
  </si>
  <si>
    <t>квалификационные 
сороревнования</t>
  </si>
  <si>
    <t>26:46.57 Мохаммед Фара</t>
  </si>
  <si>
    <t>27:53.12 Сергей Иванов</t>
  </si>
  <si>
    <t>21.30</t>
  </si>
  <si>
    <t>бег 100 м (автохронометраж)</t>
  </si>
  <si>
    <t>бег 400 м (автохронометраж)</t>
  </si>
  <si>
    <t>бег 1500 м (автохронометраж)</t>
  </si>
  <si>
    <t>бег с барьерами 110 м (высота барьеров-1,067 м,автохронометраж)</t>
  </si>
  <si>
    <t>финальные соревнования</t>
  </si>
  <si>
    <t xml:space="preserve"> автохронометраж</t>
  </si>
  <si>
    <t>финальные забеги</t>
  </si>
  <si>
    <t>2 августа 2022 г.</t>
  </si>
  <si>
    <t>11.35</t>
  </si>
  <si>
    <t>Начало:  18.40</t>
  </si>
  <si>
    <t>3 августа 2022 г.</t>
  </si>
  <si>
    <t>4 августа 2022 г.</t>
  </si>
  <si>
    <t>Начало:  20.55</t>
  </si>
  <si>
    <t>Начало:  21.20</t>
  </si>
  <si>
    <t>5 августа 2022 г.</t>
  </si>
  <si>
    <t>Начало:  16.20</t>
  </si>
  <si>
    <t>5 августа  2022 г.</t>
  </si>
  <si>
    <t>Начало: 18.15</t>
  </si>
  <si>
    <t>ФИНАЛЬНЫЙ ЗАХОД</t>
  </si>
  <si>
    <t>ХОДЬБА 10000 М</t>
  </si>
  <si>
    <t>16.10</t>
  </si>
  <si>
    <t>Начало: 20.20</t>
  </si>
  <si>
    <t>Начало:  20.20</t>
  </si>
  <si>
    <t>17.20</t>
  </si>
  <si>
    <t>10.00</t>
  </si>
  <si>
    <t>Начало: 18.05</t>
  </si>
  <si>
    <t>17.45</t>
  </si>
  <si>
    <t>разряд</t>
  </si>
  <si>
    <t>забег</t>
  </si>
  <si>
    <t>п/ф</t>
  </si>
  <si>
    <t>ПСБ ЧЕМПИОНАТ РОССИИ</t>
  </si>
  <si>
    <t>02.08.2022 г.</t>
  </si>
  <si>
    <t>9.80 Марселл Джейкобс</t>
  </si>
  <si>
    <t xml:space="preserve">10.12 Александр Порхомовский </t>
  </si>
  <si>
    <t>В.Е. Антонов, ССВК, Чувашская Республика</t>
  </si>
  <si>
    <t>С.В. Чернов, ССВК, Владимирская область</t>
  </si>
  <si>
    <t>Дата формирования протокола: 05.08.2022 г.</t>
  </si>
  <si>
    <t>01-06.08.2022 г.
№ ЕКП-7594</t>
  </si>
  <si>
    <t>Дата формирования протокола: 02.08.2022 г.</t>
  </si>
  <si>
    <t>03.08.2022 г.</t>
  </si>
  <si>
    <t>04.08.2022 г.</t>
  </si>
  <si>
    <t xml:space="preserve">20.51 Олег Сергеев </t>
  </si>
  <si>
    <t>разр</t>
  </si>
  <si>
    <t>Дата формирования протокола: 04.08.2022 г.</t>
  </si>
  <si>
    <t xml:space="preserve">44.83 Антон Галкин </t>
  </si>
  <si>
    <t>ПСБ ЧЕМПИОНАТ  РОССИИ</t>
  </si>
  <si>
    <t>Дата формирования протокола: 03.08.2022 г.</t>
  </si>
  <si>
    <t xml:space="preserve">1:44.72 Юрий Борзаковский </t>
  </si>
  <si>
    <t>05.08.2022 г.</t>
  </si>
  <si>
    <t>3:28.32 Якоб Ингебритсен</t>
  </si>
  <si>
    <t xml:space="preserve">3:35.85 Владимир Никитин </t>
  </si>
  <si>
    <t>рез-т</t>
  </si>
  <si>
    <t>12:48.45 Якоб Ингебритсен</t>
  </si>
  <si>
    <t>13:11.95 Владимир Никитин</t>
  </si>
  <si>
    <t>Время-18.15</t>
  </si>
  <si>
    <t>26:11.00 Джошуа Чептегей</t>
  </si>
  <si>
    <t>13.19 Сергей Шубенков</t>
  </si>
  <si>
    <t>45.94 Карстен Вархольм</t>
  </si>
  <si>
    <t xml:space="preserve">48.54 Борис Горбань </t>
  </si>
  <si>
    <t>Время-21.45</t>
  </si>
  <si>
    <t>37.36 Великобритания</t>
  </si>
  <si>
    <t xml:space="preserve"> круг 400 м, автохронометраж</t>
  </si>
  <si>
    <t>ХОДЬБА 10000 м</t>
  </si>
  <si>
    <t>Время-10.00</t>
  </si>
  <si>
    <t>37:25.21 Эйки Такахаши</t>
  </si>
  <si>
    <t>37:53.09 Франсиско Фернандес</t>
  </si>
  <si>
    <t>38:46.4 Виктор Бураев</t>
  </si>
  <si>
    <t>квалификация</t>
  </si>
  <si>
    <t>квал</t>
  </si>
  <si>
    <t>18.05</t>
  </si>
  <si>
    <t>2.42 Патрик Шёберг, Богдан Бондаренко</t>
  </si>
  <si>
    <t>2.39 Иван Ухов</t>
  </si>
  <si>
    <t>Время-20.00</t>
  </si>
  <si>
    <t>6.20 Арманд Дуплантис</t>
  </si>
  <si>
    <t>6.01 Игорь Транденков</t>
  </si>
  <si>
    <t>ПСБ Чемпионат  России по легкой атлетике</t>
  </si>
  <si>
    <t>ПСБ Чемпионат России по легкой атлетике</t>
  </si>
  <si>
    <t xml:space="preserve">                                 ПСБ Чемпионат России по легкой атлетике</t>
  </si>
  <si>
    <t xml:space="preserve">                   ПСБ Чемпионат России по легкой атлетике</t>
  </si>
  <si>
    <t>8.34 Андрей Игнатов</t>
  </si>
  <si>
    <t>17.68 Данил Буркеня</t>
  </si>
  <si>
    <t>23.37 Райан Краусер</t>
  </si>
  <si>
    <t>21.58 Александр Лесной</t>
  </si>
  <si>
    <t>квал.</t>
  </si>
  <si>
    <t xml:space="preserve">65.93 Богдан Пищальников </t>
  </si>
  <si>
    <t>10.45</t>
  </si>
  <si>
    <t>11.15</t>
  </si>
  <si>
    <t>13.00</t>
  </si>
  <si>
    <t>16.50</t>
  </si>
  <si>
    <t>19.40</t>
  </si>
  <si>
    <t>11.45</t>
  </si>
  <si>
    <t>М</t>
  </si>
  <si>
    <t>Надыров Ильдар</t>
  </si>
  <si>
    <t>22.04.1994</t>
  </si>
  <si>
    <t>Алтайский край</t>
  </si>
  <si>
    <t>1500</t>
  </si>
  <si>
    <t>мс</t>
  </si>
  <si>
    <t>Клевцова Н.В.</t>
  </si>
  <si>
    <t>КГБ ПОУ "АУОР"</t>
  </si>
  <si>
    <t>3000 сп</t>
  </si>
  <si>
    <t>8:28.70</t>
  </si>
  <si>
    <t>Ж</t>
  </si>
  <si>
    <t>копье</t>
  </si>
  <si>
    <t>Кожухов Даниил</t>
  </si>
  <si>
    <t>22.04.2003</t>
  </si>
  <si>
    <t>100</t>
  </si>
  <si>
    <t>кмс</t>
  </si>
  <si>
    <t>10.91</t>
  </si>
  <si>
    <t>778</t>
  </si>
  <si>
    <t>30:34.80</t>
  </si>
  <si>
    <t>шест</t>
  </si>
  <si>
    <t>400</t>
  </si>
  <si>
    <t>мсмк</t>
  </si>
  <si>
    <t>Гурская Кристина</t>
  </si>
  <si>
    <t>22.11.1996</t>
  </si>
  <si>
    <t>длина</t>
  </si>
  <si>
    <t>6.39</t>
  </si>
  <si>
    <t>https://lsport.net/Registry/Person/5e88d958-3337-4c81-a431-7d6a8df6cfc3?blank=true&amp;orgID=828d83d6-dd3d-4481-9502-7518d6b54723</t>
  </si>
  <si>
    <t>ядро</t>
  </si>
  <si>
    <t>577</t>
  </si>
  <si>
    <t>тройной</t>
  </si>
  <si>
    <t>24.11.1995</t>
  </si>
  <si>
    <t>800</t>
  </si>
  <si>
    <t>диск</t>
  </si>
  <si>
    <t>582</t>
  </si>
  <si>
    <t>07.06.1998</t>
  </si>
  <si>
    <t>583</t>
  </si>
  <si>
    <t>4х100</t>
  </si>
  <si>
    <t>7.31</t>
  </si>
  <si>
    <t>584</t>
  </si>
  <si>
    <t>576</t>
  </si>
  <si>
    <t>высота</t>
  </si>
  <si>
    <t>Корнилова Анастасия</t>
  </si>
  <si>
    <t>23.05.1996</t>
  </si>
  <si>
    <t>Саков А.П.</t>
  </si>
  <si>
    <t>МБУ "СШОР № 4"</t>
  </si>
  <si>
    <t>52.75</t>
  </si>
  <si>
    <t>835</t>
  </si>
  <si>
    <t>Кузнецов Артем</t>
  </si>
  <si>
    <t>29.07.1999</t>
  </si>
  <si>
    <t>110 сб</t>
  </si>
  <si>
    <t>ВС</t>
  </si>
  <si>
    <t>14.01</t>
  </si>
  <si>
    <t>https://lsport.net/Registry/Person/196b0c04-186a-434a-96d2-693424441d67?blank=true&amp;orgID=ab517c67-5fb5-49fa-8d17-eadafc245c8f</t>
  </si>
  <si>
    <t>836</t>
  </si>
  <si>
    <t>Логинов Иван</t>
  </si>
  <si>
    <t>19.06.1997</t>
  </si>
  <si>
    <t>400 сб</t>
  </si>
  <si>
    <t>https://lsport.net/Registry/Person/3ae54895-e0d9-4789-9340-0e5f4e150ebd?blank=true&amp;orgID=ab517c67-5fb5-49fa-8d17-eadafc245c8f</t>
  </si>
  <si>
    <t>27.05.2002</t>
  </si>
  <si>
    <t>молот</t>
  </si>
  <si>
    <t>840</t>
  </si>
  <si>
    <t>Якубович Даниил</t>
  </si>
  <si>
    <t>15.02.2004</t>
  </si>
  <si>
    <t>https://lsport.net/Registry/Person/9abe715b-5c09-469b-afb8-0f2cfd15d487?blank=true&amp;orgID=ab517c67-5fb5-49fa-8d17-eadafc245c8f</t>
  </si>
  <si>
    <t>Мальцева Юлия</t>
  </si>
  <si>
    <t>30.11.1990</t>
  </si>
  <si>
    <t>63.48</t>
  </si>
  <si>
    <t>https://lsport.net/Registry/Person/610cb1fe-3c39-4c7f-a5fd-775bda79462a?blank=true&amp;orgID=d9180cd7-9770-45c7-a03d-aa28938b983a</t>
  </si>
  <si>
    <t>650</t>
  </si>
  <si>
    <t>Волгоградская область</t>
  </si>
  <si>
    <t>651</t>
  </si>
  <si>
    <t>10.88</t>
  </si>
  <si>
    <t>21.33</t>
  </si>
  <si>
    <t>Косолапова Валентина</t>
  </si>
  <si>
    <t>11.07.1997</t>
  </si>
  <si>
    <t>Блинова Н.И.</t>
  </si>
  <si>
    <t>14.14</t>
  </si>
  <si>
    <t>13.23</t>
  </si>
  <si>
    <t>https://lsport.net/Registry/Person/c231aa65-8c32-4bca-b981-0b230f6b3223?blank=true&amp;orgID=ac168ca4-ea45-4297-afa5-78768aaf3054</t>
  </si>
  <si>
    <t>659</t>
  </si>
  <si>
    <t>Попова Юлия</t>
  </si>
  <si>
    <t>03.05.2001</t>
  </si>
  <si>
    <t>Улымов М.П.</t>
  </si>
  <si>
    <t>4:13.42</t>
  </si>
  <si>
    <t>https://lsport.net/Registry/Person/d60238bf-b251-4dc8-8543-14f8ac18a982?blank=true&amp;orgID=ac168ca4-ea45-4297-afa5-78768aaf3054</t>
  </si>
  <si>
    <t>21.93</t>
  </si>
  <si>
    <t>Склярова Ксения</t>
  </si>
  <si>
    <t>09.12.1999</t>
  </si>
  <si>
    <t>Ланг А.И.</t>
  </si>
  <si>
    <t>https://lsport.net/Registry/Person/756b9959-d5d5-44ae-9be7-3180fa239733?blank=true&amp;orgID=ac168ca4-ea45-4297-afa5-78768aaf3054</t>
  </si>
  <si>
    <t>22.06.1999</t>
  </si>
  <si>
    <t>100 сб</t>
  </si>
  <si>
    <t>05.06.1996</t>
  </si>
  <si>
    <t>673</t>
  </si>
  <si>
    <t>674</t>
  </si>
  <si>
    <t>26.04.2002</t>
  </si>
  <si>
    <t>22.20</t>
  </si>
  <si>
    <t>450</t>
  </si>
  <si>
    <t>Саранцев Евгений</t>
  </si>
  <si>
    <t>05.02.1988</t>
  </si>
  <si>
    <t>Волгоградская область-Санкт-Петербург</t>
  </si>
  <si>
    <t>771</t>
  </si>
  <si>
    <t>Новослугин Максим</t>
  </si>
  <si>
    <t>21.08.1995</t>
  </si>
  <si>
    <t>05.02.1999</t>
  </si>
  <si>
    <t>Воронежская область</t>
  </si>
  <si>
    <t>Аплачкина Светлана</t>
  </si>
  <si>
    <t>28.11.1992</t>
  </si>
  <si>
    <t>4:05.51</t>
  </si>
  <si>
    <t>https://lsport.net/Registry/Person/c4b32b47-282d-49ca-a119-a540f31421fb?blank=true&amp;orgID=75ab5099-6b16-4449-bf29-c9f70747add9</t>
  </si>
  <si>
    <t>5000</t>
  </si>
  <si>
    <t>4х400</t>
  </si>
  <si>
    <t>Баулина Ирина</t>
  </si>
  <si>
    <t>https://lsport.net/Registry/Person/a77feb6e-2427-4e49-9a9c-ef65ad56d4f3?blank=true&amp;orgID=75ab5099-6b16-4449-bf29-c9f70747add9</t>
  </si>
  <si>
    <t>554</t>
  </si>
  <si>
    <t>Корнева Оксана</t>
  </si>
  <si>
    <t>28.05.2003</t>
  </si>
  <si>
    <t>Кузнецов Андрей</t>
  </si>
  <si>
    <t>51.23</t>
  </si>
  <si>
    <t>558</t>
  </si>
  <si>
    <t>Ожгибесов Юрий</t>
  </si>
  <si>
    <t>13.05.2001</t>
  </si>
  <si>
    <t>Козловцев Г.С.</t>
  </si>
  <si>
    <t>7.86</t>
  </si>
  <si>
    <t>https://lsport.net/Registry/Person/20c192c2-8a59-405f-81ed-cdef87f230cb?blank=true&amp;orgID=75ab5099-6b16-4449-bf29-c9f70747add9</t>
  </si>
  <si>
    <t>Попов Алексей</t>
  </si>
  <si>
    <t>17.06.1987</t>
  </si>
  <si>
    <t>Манойлин В.И.</t>
  </si>
  <si>
    <t>13:39.26</t>
  </si>
  <si>
    <t>https://lsport.net/Registry/Person/2f2f8b82-863b-42a6-93b7-d9dc394844b1?blank=true&amp;orgID=75ab5099-6b16-4449-bf29-c9f70747add9</t>
  </si>
  <si>
    <t>Семенов Иван</t>
  </si>
  <si>
    <t>21.02.2000</t>
  </si>
  <si>
    <t>1:51.44</t>
  </si>
  <si>
    <t>https://lsport.net/Registry/Person/4cb6ebd8-ee0c-4795-b540-3131170bd17e?blank=true&amp;orgID=75ab5099-6b16-4449-bf29-c9f70747add9</t>
  </si>
  <si>
    <t>3:49.91</t>
  </si>
  <si>
    <t>Тангара Эмилия</t>
  </si>
  <si>
    <t>12.03.2002</t>
  </si>
  <si>
    <t>https://lsport.net/Registry/Person/1848ea5e-43cc-44e6-b1d0-6516c5f43612?blank=true&amp;orgID=75ab5099-6b16-4449-bf29-c9f70747add9</t>
  </si>
  <si>
    <t>564</t>
  </si>
  <si>
    <t>Доронин Владислав</t>
  </si>
  <si>
    <t>26.06.2000</t>
  </si>
  <si>
    <t>Воронежская область-Брянская область</t>
  </si>
  <si>
    <t>9.90</t>
  </si>
  <si>
    <t>https://lsport.net/Registry/Person/038b3668-fd8f-449b-83ff-e0fbe6c9822f?blank=true&amp;orgID=828d83d6-dd3d-4481-9502-7518d6b54723</t>
  </si>
  <si>
    <t>20.66</t>
  </si>
  <si>
    <t>Маслова Екатерина</t>
  </si>
  <si>
    <t>21.04.2003</t>
  </si>
  <si>
    <t>23.78</t>
  </si>
  <si>
    <t>Бозюкова Алина</t>
  </si>
  <si>
    <t>04.05.2001</t>
  </si>
  <si>
    <t>Воронежская область-Санкт-Петербург</t>
  </si>
  <si>
    <t>13.57</t>
  </si>
  <si>
    <t>https://lsport.net/Registry/Person/5cbb9e75-4474-42c0-893d-7e34b7d76da1?blank=true&amp;orgID=75ab5099-6b16-4449-bf29-c9f70747add9</t>
  </si>
  <si>
    <t>Сомова Ксения</t>
  </si>
  <si>
    <t>17.10.2004</t>
  </si>
  <si>
    <t>24.32</t>
  </si>
  <si>
    <t>https://lsport.net/Registry/Person/af675fcf-9635-48c8-b808-15e6ff7329c9?blank=true&amp;orgID=75ab5099-6b16-4449-bf29-c9f70747add9</t>
  </si>
  <si>
    <t>Забайкальский край</t>
  </si>
  <si>
    <t>12.01.1997</t>
  </si>
  <si>
    <t>22.27</t>
  </si>
  <si>
    <t>929</t>
  </si>
  <si>
    <t>Чипизубов Антон</t>
  </si>
  <si>
    <t>01.02.2001</t>
  </si>
  <si>
    <t>https://lsport.net/Registry/Person/ec2e8dc8-27c8-43e5-a5a0-fa5476775529?blank=true&amp;orgID=3c278861-54be-44e3-9d7e-f8c2ac3e6ff9</t>
  </si>
  <si>
    <t>14:10.41</t>
  </si>
  <si>
    <t>743</t>
  </si>
  <si>
    <t>Ананьев Олег</t>
  </si>
  <si>
    <t>18.08.2003</t>
  </si>
  <si>
    <t>https://lsport.net/Registry/Person/d688b417-6c82-48fe-8031-b74f129b499d?blank=true&amp;orgID=d4f848d8-fcbc-4c53-97ac-b94fdd03f547</t>
  </si>
  <si>
    <t>Вершинина Кристина</t>
  </si>
  <si>
    <t>20.04.2000</t>
  </si>
  <si>
    <t>ОГКУ СШОР "ШВСМ"</t>
  </si>
  <si>
    <t>https://lsport.net/Registry/Person/3b236e01-0d1a-4129-a559-c043398506e1?blank=true&amp;orgID=d4f848d8-fcbc-4c53-97ac-b94fdd03f547</t>
  </si>
  <si>
    <t>Гущенец Ирина</t>
  </si>
  <si>
    <t>23.10.2000</t>
  </si>
  <si>
    <t>2:04.14</t>
  </si>
  <si>
    <t>https://lsport.net/Registry/Person/3b1cd503-5c71-492a-8601-1d58b5fd465d?blank=true&amp;orgID=d4f848d8-fcbc-4c53-97ac-b94fdd03f547</t>
  </si>
  <si>
    <t>Иванова Екатерина</t>
  </si>
  <si>
    <t>15.05.1998</t>
  </si>
  <si>
    <t>https://lsport.net/Registry/Person/c0e19986-3bcb-4a28-b6e1-30e65f2bb204?blank=true&amp;orgID=d4f848d8-fcbc-4c53-97ac-b94fdd03f547</t>
  </si>
  <si>
    <t>751</t>
  </si>
  <si>
    <t>15.02.2001</t>
  </si>
  <si>
    <t>752</t>
  </si>
  <si>
    <t>Пасечник Дмитрий</t>
  </si>
  <si>
    <t>15.05.1999</t>
  </si>
  <si>
    <t>https://lsport.net/Registry/Person/1c93f534-d7df-4e60-b40c-4e68aa5ab1c0?blank=true&amp;orgID=d4f848d8-fcbc-4c53-97ac-b94fdd03f547</t>
  </si>
  <si>
    <t>10.02.2001</t>
  </si>
  <si>
    <t>2:00.15</t>
  </si>
  <si>
    <t>https://lsport.net/Registry/Person/70397a5b-426c-4ee1-a0ba-08a4f536b93a?blank=true&amp;orgID=d4f848d8-fcbc-4c53-97ac-b94fdd03f547</t>
  </si>
  <si>
    <t>754</t>
  </si>
  <si>
    <t>Скулин Владислав</t>
  </si>
  <si>
    <t>26.06.2002</t>
  </si>
  <si>
    <t>Гербич Т.В.</t>
  </si>
  <si>
    <t>10.40</t>
  </si>
  <si>
    <t>https://lsport.net/Registry/Person/e58da7e3-6538-441e-9e66-c949e936888e?blank=true&amp;orgID=d4f848d8-fcbc-4c53-97ac-b94fdd03f547</t>
  </si>
  <si>
    <t>Хекашвили Марина</t>
  </si>
  <si>
    <t>16.11.2000</t>
  </si>
  <si>
    <t>756</t>
  </si>
  <si>
    <t>Шмыков Михаил</t>
  </si>
  <si>
    <t>5.55</t>
  </si>
  <si>
    <t>https://lsport.net/Registry/Person/5732e747-e23a-476d-b219-d9dd736cd161?blank=true&amp;orgID=d4f848d8-fcbc-4c53-97ac-b94fdd03f547</t>
  </si>
  <si>
    <t>749</t>
  </si>
  <si>
    <t>854</t>
  </si>
  <si>
    <t>08.01.2001</t>
  </si>
  <si>
    <t>883</t>
  </si>
  <si>
    <t>05.05.1999</t>
  </si>
  <si>
    <t>Карачаево-Черкесская Республика</t>
  </si>
  <si>
    <t>Титаренко И.Г.</t>
  </si>
  <si>
    <t>52.76</t>
  </si>
  <si>
    <t>https://lsport.net/Registry/Person/3c51a1d4-c614-48a6-aeb6-418df2f28dc7?blank=true&amp;orgID=8358eaea-34c4-4fd4-95d3-850896857b33</t>
  </si>
  <si>
    <t>810</t>
  </si>
  <si>
    <t>Барсук Кирилл</t>
  </si>
  <si>
    <t>17.09.2003</t>
  </si>
  <si>
    <t>Кемеровская область</t>
  </si>
  <si>
    <t>Кислых А.Г.</t>
  </si>
  <si>
    <t>https://lsport.net/Registry/Person/0bf0acb5-75de-4d8a-999d-3f8bc0a8aac0?blank=true&amp;orgID=5443fbc2-bcf9-4138-b591-0e55f2959fa6</t>
  </si>
  <si>
    <t>811</t>
  </si>
  <si>
    <t>Парфененко Полина</t>
  </si>
  <si>
    <t>14.03.2003</t>
  </si>
  <si>
    <t>Зиновьева Е.Н.</t>
  </si>
  <si>
    <t>https://lsport.net/Registry/Person/886e0dbf-8f99-4171-bdea-1db57030add2?blank=true&amp;orgID=5443fbc2-bcf9-4138-b591-0e55f2959fa6</t>
  </si>
  <si>
    <t>815</t>
  </si>
  <si>
    <t>Фригин А.Б.</t>
  </si>
  <si>
    <t>27:56.66</t>
  </si>
  <si>
    <t>816</t>
  </si>
  <si>
    <t>28:01.93</t>
  </si>
  <si>
    <t>13.09.2000</t>
  </si>
  <si>
    <t>818</t>
  </si>
  <si>
    <t>30.05.1998</t>
  </si>
  <si>
    <t>Крутиков Александр</t>
  </si>
  <si>
    <t>12.12.1993</t>
  </si>
  <si>
    <t>Кировская область</t>
  </si>
  <si>
    <t>https://lsport.net/Registry/Person/0ef4172f-9544-430f-918f-bb40f9c43629?blank=true&amp;orgID=85ad2c6f-d89f-4894-8cf8-b91dca810c80</t>
  </si>
  <si>
    <t>Бабчин О.И.</t>
  </si>
  <si>
    <t>МБУ СШОР "МАКСИМУМ"</t>
  </si>
  <si>
    <t>314</t>
  </si>
  <si>
    <t>Бакай Алексей</t>
  </si>
  <si>
    <t>21.01.1999</t>
  </si>
  <si>
    <t>Гладкова О.С.</t>
  </si>
  <si>
    <t>50.50</t>
  </si>
  <si>
    <t>https://lsport.net/Registry/Person/d552ed5a-9ea0-448c-b98c-68fd0d90de75?blank=true&amp;orgID=94fdb720-d40b-4286-b54c-79660e5cc87c</t>
  </si>
  <si>
    <t>Бездольный Борис</t>
  </si>
  <si>
    <t>01.04.1997</t>
  </si>
  <si>
    <t>https://lsport.net/Registry/Person/e02eb1c8-3c32-43d2-8c24-3f40516615b8?blank=true&amp;orgID=94fdb720-d40b-4286-b54c-79660e5cc87c</t>
  </si>
  <si>
    <t>Котова Т.В.</t>
  </si>
  <si>
    <t>318</t>
  </si>
  <si>
    <t>Бондаренко Елизавета</t>
  </si>
  <si>
    <t>01.07.1999</t>
  </si>
  <si>
    <t>Бондаренко В.Г.</t>
  </si>
  <si>
    <t>4.60</t>
  </si>
  <si>
    <t>https://lsport.net/Registry/Person/1098a3f7-bb83-4439-b66e-634bae1eef54?blank=true&amp;orgID=94fdb720-d40b-4286-b54c-79660e5cc87c</t>
  </si>
  <si>
    <t>322</t>
  </si>
  <si>
    <t>Чернов С.А.</t>
  </si>
  <si>
    <t>323</t>
  </si>
  <si>
    <t>Грипич Александр</t>
  </si>
  <si>
    <t>21.09.1986</t>
  </si>
  <si>
    <t>Грипич С.В.</t>
  </si>
  <si>
    <t>ГБУ КК "РЦСП ПО ЛЕГКОЙ АТЛЕТИКЕ"</t>
  </si>
  <si>
    <t>5.85</t>
  </si>
  <si>
    <t>https://lsport.net/Registry/Person/3d219772-c5e3-4f87-a357-57f4ab870a53?blank=true&amp;orgID=94fdb720-d40b-4286-b54c-79660e5cc87c</t>
  </si>
  <si>
    <t>Гладырь М.Ф.</t>
  </si>
  <si>
    <t>Игнатова Дарья</t>
  </si>
  <si>
    <t>16.02.1995</t>
  </si>
  <si>
    <t>4.30</t>
  </si>
  <si>
    <t>https://lsport.net/Registry/Person/7ec179f4-776a-478a-8f00-e21a1dfc59b9?blank=true&amp;orgID=94fdb720-d40b-4286-b54c-79660e5cc87c</t>
  </si>
  <si>
    <t>Игнатьева Виолетта</t>
  </si>
  <si>
    <t>16.01.2002</t>
  </si>
  <si>
    <t>Игнатьев О.В.</t>
  </si>
  <si>
    <t>61.13</t>
  </si>
  <si>
    <t>https://lsport.net/Registry/Person/a0d2db91-2388-4255-8dac-b2955c392a0d?blank=true&amp;orgID=94fdb720-d40b-4286-b54c-79660e5cc87c</t>
  </si>
  <si>
    <t>Карабинцева Наталия</t>
  </si>
  <si>
    <t>14.04.1998</t>
  </si>
  <si>
    <t>48.91</t>
  </si>
  <si>
    <t>https://lsport.net/Registry/Person/35ca5fa5-1e17-43cf-9f3a-85f0fde47a70?blank=true&amp;orgID=94fdb720-d40b-4286-b54c-79660e5cc87c</t>
  </si>
  <si>
    <t>54.21</t>
  </si>
  <si>
    <t>334</t>
  </si>
  <si>
    <t>Коваленко Кирилл</t>
  </si>
  <si>
    <t>20.01.1994</t>
  </si>
  <si>
    <t>16.26</t>
  </si>
  <si>
    <t>https://lsport.net/Registry/Person/881a2539-a847-46f9-83f5-2e4cb9079e7c?blank=true&amp;orgID=94fdb720-d40b-4286-b54c-79660e5cc87c</t>
  </si>
  <si>
    <t>335</t>
  </si>
  <si>
    <t>337</t>
  </si>
  <si>
    <t>2.23</t>
  </si>
  <si>
    <t>57.69</t>
  </si>
  <si>
    <t>Левицкая Екатерина</t>
  </si>
  <si>
    <t>02.01.1987</t>
  </si>
  <si>
    <t>Поддубнова М.П.</t>
  </si>
  <si>
    <t>https://lsport.net/Registry/Person/7b8641eb-2186-427d-972f-47feeebb8931?blank=true&amp;orgID=94fdb720-d40b-4286-b54c-79660e5cc87c</t>
  </si>
  <si>
    <t>6.70</t>
  </si>
  <si>
    <t>340</t>
  </si>
  <si>
    <t>Лейман Андрей</t>
  </si>
  <si>
    <t>13.04.1987</t>
  </si>
  <si>
    <t>Морозов П.Л.</t>
  </si>
  <si>
    <t>28:45.13</t>
  </si>
  <si>
    <t>https://lsport.net/Registry/Person/a8462945-60bc-41f4-80bf-0f94f27d358b?blank=true&amp;orgID=94fdb720-d40b-4286-b54c-79660e5cc87c</t>
  </si>
  <si>
    <t>344</t>
  </si>
  <si>
    <t>06.04.2003</t>
  </si>
  <si>
    <t>6.24</t>
  </si>
  <si>
    <t>350</t>
  </si>
  <si>
    <t>Переметов Данил</t>
  </si>
  <si>
    <t>18.03.1995</t>
  </si>
  <si>
    <t>Курина Н.М.</t>
  </si>
  <si>
    <t>46.41</t>
  </si>
  <si>
    <t>https://lsport.net/Registry/Person/1dda905f-8f8f-4c22-83b8-2fcc8f4f654e?blank=true&amp;orgID=94fdb720-d40b-4286-b54c-79660e5cc87c</t>
  </si>
  <si>
    <t>Перепелица Яна</t>
  </si>
  <si>
    <t>https://lsport.net/Registry/Person/e9a45127-2186-42df-bf2e-deddb00c1294?blank=true&amp;orgID=94fdb720-d40b-4286-b54c-79660e5cc87c</t>
  </si>
  <si>
    <t>Погребняк Наталья</t>
  </si>
  <si>
    <t>19.02.1988</t>
  </si>
  <si>
    <t>https://lsport.net/Registry/Person/88e14f1c-1b87-4232-8550-02506d239144?blank=true&amp;orgID=94fdb720-d40b-4286-b54c-79660e5cc87c</t>
  </si>
  <si>
    <t>Полудкина Карина</t>
  </si>
  <si>
    <t>16.09.2003</t>
  </si>
  <si>
    <t>Абакумова М.В.</t>
  </si>
  <si>
    <t>49.24</t>
  </si>
  <si>
    <t>https://lsport.net/Registry/Person/9bb47c3e-22be-4868-bb3e-ce6aa4059f72?blank=true&amp;orgID=94fdb720-d40b-4286-b54c-79660e5cc87c</t>
  </si>
  <si>
    <t>358</t>
  </si>
  <si>
    <t>Цыплаков А.В.</t>
  </si>
  <si>
    <t>Путилина Валерия</t>
  </si>
  <si>
    <t>03.04.2002</t>
  </si>
  <si>
    <t>55.69</t>
  </si>
  <si>
    <t>https://lsport.net/Registry/Person/7beaadc5-3f70-4642-8620-2614eda918e3?blank=true&amp;orgID=94fdb720-d40b-4286-b54c-79660e5cc87c</t>
  </si>
  <si>
    <t>Разбейко Виолетта</t>
  </si>
  <si>
    <t>19.06.2003</t>
  </si>
  <si>
    <t>Смирнов В.Ф.</t>
  </si>
  <si>
    <t>6.16</t>
  </si>
  <si>
    <t>https://lsport.net/Registry/Person/9cd431b5-e2a9-4b5b-8e59-da8bda8f0a44?blank=true&amp;orgID=94fdb720-d40b-4286-b54c-79660e5cc87c</t>
  </si>
  <si>
    <t>Распутин Артем</t>
  </si>
  <si>
    <t>13.10.2001</t>
  </si>
  <si>
    <t>22.14</t>
  </si>
  <si>
    <t>https://lsport.net/Registry/Person/78291764-4914-4de0-9fca-497b844796f6?blank=true&amp;orgID=94fdb720-d40b-4286-b54c-79660e5cc87c</t>
  </si>
  <si>
    <t>365</t>
  </si>
  <si>
    <t>Сероусова Анжелика</t>
  </si>
  <si>
    <t>05.10.2003</t>
  </si>
  <si>
    <t>15.12</t>
  </si>
  <si>
    <t>https://lsport.net/Registry/Person/3f074a59-73c3-47c4-9ba7-26ac5b44ccbb?blank=true&amp;orgID=94fdb720-d40b-4286-b54c-79660e5cc87c</t>
  </si>
  <si>
    <t>Солдатова Олеся</t>
  </si>
  <si>
    <t>16.12.2002</t>
  </si>
  <si>
    <t>Коротаева Е.Ю.</t>
  </si>
  <si>
    <t>11.63</t>
  </si>
  <si>
    <t>https://lsport.net/Registry/Person/e5bda075-6732-4aea-976d-b9f62dd7b4a1?blank=true&amp;orgID=94fdb720-d40b-4286-b54c-79660e5cc87c</t>
  </si>
  <si>
    <t>Терентьев Илья</t>
  </si>
  <si>
    <t>25.01.1995</t>
  </si>
  <si>
    <t>Шерина С.Э.</t>
  </si>
  <si>
    <t>75.38</t>
  </si>
  <si>
    <t>https://lsport.net/Registry/Person/96200618-b029-4386-af3e-1afbc058990c?blank=true&amp;orgID=94fdb720-d40b-4286-b54c-79660e5cc87c</t>
  </si>
  <si>
    <t>374</t>
  </si>
  <si>
    <t>Тимков Дмитрий</t>
  </si>
  <si>
    <t>16.06.1995</t>
  </si>
  <si>
    <t>10.10</t>
  </si>
  <si>
    <t>https://lsport.net/Registry/Person/12eff872-1234-47fa-adca-1e2c117f276e?blank=true&amp;orgID=94fdb720-d40b-4286-b54c-79660e5cc87c</t>
  </si>
  <si>
    <t>Тронева Наталья</t>
  </si>
  <si>
    <t>17.53</t>
  </si>
  <si>
    <t>https://lsport.net/Registry/Person/b439ed50-740f-4d48-bd61-e6f54f89b7be?blank=true&amp;orgID=94fdb720-d40b-4286-b54c-79660e5cc87c</t>
  </si>
  <si>
    <t>Хомутов Дмитрий</t>
  </si>
  <si>
    <t>04.01.1992</t>
  </si>
  <si>
    <t>https://lsport.net/Registry/Person/31d4b2e1-807a-49d6-9462-23033d499a14?blank=true&amp;orgID=94fdb720-d40b-4286-b54c-79660e5cc87c</t>
  </si>
  <si>
    <t>Чередниченко Маргарита</t>
  </si>
  <si>
    <t>08.08.1997</t>
  </si>
  <si>
    <t>Левин М.А.</t>
  </si>
  <si>
    <t>https://lsport.net/Registry/Person/9a88f9f5-3c13-4bae-a402-521e0aea576f?blank=true&amp;orgID=94fdb720-d40b-4286-b54c-79660e5cc87c</t>
  </si>
  <si>
    <t>380</t>
  </si>
  <si>
    <t>Краснодарский край-Алтайский край</t>
  </si>
  <si>
    <t>366</t>
  </si>
  <si>
    <t>Савлуков Савелий</t>
  </si>
  <si>
    <t>06.01.2000</t>
  </si>
  <si>
    <t>45.18</t>
  </si>
  <si>
    <t>372</t>
  </si>
  <si>
    <t>Тен Данила</t>
  </si>
  <si>
    <t>24.05.2001</t>
  </si>
  <si>
    <t>Краснодарский край-Амурская область</t>
  </si>
  <si>
    <t>10.15</t>
  </si>
  <si>
    <t>https://lsport.net/Registry/Person/007e4b61-e41a-4adc-a1f7-ef6d1cfb1e0e?blank=true&amp;orgID=94fdb720-d40b-4286-b54c-79660e5cc87c</t>
  </si>
  <si>
    <t>29.12.1999</t>
  </si>
  <si>
    <t>Андрюхина Надежда</t>
  </si>
  <si>
    <t>03.07.2001</t>
  </si>
  <si>
    <t>Краснодарский край-Брянская область</t>
  </si>
  <si>
    <t>1.92</t>
  </si>
  <si>
    <t>https://lsport.net/Registry/Person/44e63d70-d906-4e0d-a393-affd1b4aac9c?blank=true&amp;orgID=828d83d6-dd3d-4481-9502-7518d6b54723</t>
  </si>
  <si>
    <t>Нассонов Никита</t>
  </si>
  <si>
    <t>21.06.2000</t>
  </si>
  <si>
    <t>Краснодарский край-Кировская область</t>
  </si>
  <si>
    <t>Думен Елена</t>
  </si>
  <si>
    <t>13.01.1994</t>
  </si>
  <si>
    <t>Вяльцева В.Г.</t>
  </si>
  <si>
    <t>24.14</t>
  </si>
  <si>
    <t>https://lsport.net/Registry/Person/0f90b162-9293-4f75-942b-5bd8f31df66f?blank=true&amp;orgID=94fdb720-d40b-4286-b54c-79660e5cc87c</t>
  </si>
  <si>
    <t>13.56</t>
  </si>
  <si>
    <t>https://lsport.net/Registry/Person/0f90b162-9293-4f75-942b-5bd8f31df66f?blank=true&amp;orgID=8358eaea-34c4-4fd4-95d3-850896857b33</t>
  </si>
  <si>
    <t>Мусалева Алена</t>
  </si>
  <si>
    <t>08.02.1993</t>
  </si>
  <si>
    <t>https://lsport.net/Registry/Person/b3d2c261-a9de-476d-bef9-383eb8c76603?blank=true&amp;orgID=94fdb720-d40b-4286-b54c-79660e5cc87c</t>
  </si>
  <si>
    <t>Перегудов Степан</t>
  </si>
  <si>
    <t>30.01.1994</t>
  </si>
  <si>
    <t>https://lsport.net/Registry/Person/93b006e7-b845-4127-b2b3-295e5b08ab99?blank=true&amp;orgID=94fdb720-d40b-4286-b54c-79660e5cc87c</t>
  </si>
  <si>
    <t>3:45.17</t>
  </si>
  <si>
    <t>377</t>
  </si>
  <si>
    <t>Челноков Константин</t>
  </si>
  <si>
    <t>01.11.1986</t>
  </si>
  <si>
    <t>7.60</t>
  </si>
  <si>
    <t>https://lsport.net/Registry/Person/50bf5a5a-1237-4815-b9fa-b391f0af08a8?blank=true&amp;orgID=94fdb720-d40b-4286-b54c-79660e5cc87c</t>
  </si>
  <si>
    <t>Тарабин Дмитрий</t>
  </si>
  <si>
    <t>29.10.1991</t>
  </si>
  <si>
    <t>Краснодарский край-Московская область</t>
  </si>
  <si>
    <t>88.84</t>
  </si>
  <si>
    <t>Лесной Александр</t>
  </si>
  <si>
    <t>28.07.1988</t>
  </si>
  <si>
    <t>Краснодарский край-Пермский край</t>
  </si>
  <si>
    <t>21.58</t>
  </si>
  <si>
    <t>https://lsport.net/Registry/Person/a59152ff-ebf8-4d70-86fd-069d3413aa03?blank=true&amp;orgID=94fdb720-d40b-4286-b54c-79660e5cc87c</t>
  </si>
  <si>
    <t>Краснодарский край-Республика Адыгея</t>
  </si>
  <si>
    <t>356</t>
  </si>
  <si>
    <t>Подзвездов Владислав</t>
  </si>
  <si>
    <t>03.08.2002</t>
  </si>
  <si>
    <t>https://lsport.net/Registry/Person/2ad6f24f-00d3-4495-8608-bf70a1ee3956?blank=true&amp;orgID=94fdb720-d40b-4286-b54c-79660e5cc87c</t>
  </si>
  <si>
    <t>371</t>
  </si>
  <si>
    <t>Субботин Даниил</t>
  </si>
  <si>
    <t>26.07.2001</t>
  </si>
  <si>
    <t>14.03</t>
  </si>
  <si>
    <t>https://lsport.net/Registry/Person/3188a05c-e0a7-452f-87d0-ba930458eae4?blank=true&amp;orgID=94fdb720-d40b-4286-b54c-79660e5cc87c</t>
  </si>
  <si>
    <t>Краснодарский край-Республика Крым</t>
  </si>
  <si>
    <t>352</t>
  </si>
  <si>
    <t>Перестюк Руслан</t>
  </si>
  <si>
    <t>22.04.1991</t>
  </si>
  <si>
    <t>https://lsport.net/Registry/Person/7988ba3c-86e2-4a5c-b5d5-1c59de9fd329?blank=true&amp;orgID=94fdb720-d40b-4286-b54c-79660e5cc87c</t>
  </si>
  <si>
    <t>Плохотников Константин</t>
  </si>
  <si>
    <t>24.03.1997</t>
  </si>
  <si>
    <t>Краснодарский край-Республика Хакасия</t>
  </si>
  <si>
    <t>342</t>
  </si>
  <si>
    <t>11.02</t>
  </si>
  <si>
    <t>320</t>
  </si>
  <si>
    <t>Брайко Олег</t>
  </si>
  <si>
    <t>20.09.2000</t>
  </si>
  <si>
    <t>Краснодарский край-Санкт-Петербург</t>
  </si>
  <si>
    <t>Конева Екатерина</t>
  </si>
  <si>
    <t>25.09.1988</t>
  </si>
  <si>
    <t>Краснодарский край-Хабаровский край</t>
  </si>
  <si>
    <t>ФАУ МО РФ ЦСКА</t>
  </si>
  <si>
    <t>15.04</t>
  </si>
  <si>
    <t>360</t>
  </si>
  <si>
    <t>Примак Артем</t>
  </si>
  <si>
    <t>14.01.1993</t>
  </si>
  <si>
    <t>8.22</t>
  </si>
  <si>
    <t>https://lsport.net/Registry/Person/16dc7e26-8c3d-4008-8ba9-c9a640274f29?blank=true&amp;orgID=94fdb720-d40b-4286-b54c-79660e5cc87c</t>
  </si>
  <si>
    <t>706</t>
  </si>
  <si>
    <t>304</t>
  </si>
  <si>
    <t>712</t>
  </si>
  <si>
    <t>Меньков Александр</t>
  </si>
  <si>
    <t>07.12.1990</t>
  </si>
  <si>
    <t>Красноярский край-Республика Мордовия</t>
  </si>
  <si>
    <t>8.56</t>
  </si>
  <si>
    <t>https://lsport.net/Registry/Person/2c397a8c-01f6-457b-9af6-66cb0da5b81a?blank=true&amp;orgID=2a3dcaf8-365e-46d3-89e7-62b4dc2970ca</t>
  </si>
  <si>
    <t>Блескина Екатерина</t>
  </si>
  <si>
    <t>29.01.1993</t>
  </si>
  <si>
    <t>Красноярский край-Санкт-Петербург</t>
  </si>
  <si>
    <t>https://lsport.net/Registry/Person/3c086ac9-7876-4840-b454-c3b284722be9?blank=true&amp;orgID=fe0fa0ad-960f-4778-ad9a-b53c691e25f8</t>
  </si>
  <si>
    <t>Курская область</t>
  </si>
  <si>
    <t>Ворфоломеева Дарья</t>
  </si>
  <si>
    <t>06.07.2000</t>
  </si>
  <si>
    <t>12.17</t>
  </si>
  <si>
    <t>https://lsport.net/Registry/Person/dd109e5f-9dfd-4eac-bc93-e11f8f3551e4?blank=true&amp;orgID=a45669e8-9730-4015-83d0-59785c52e79b</t>
  </si>
  <si>
    <t>736</t>
  </si>
  <si>
    <t>Прошин Е.К.</t>
  </si>
  <si>
    <t>Купина Екатерина</t>
  </si>
  <si>
    <t>02.02.1986</t>
  </si>
  <si>
    <t>Купин А.Д.</t>
  </si>
  <si>
    <t>1:59.21</t>
  </si>
  <si>
    <t>https://lsport.net/Registry/Person/716b7697-aab1-449d-ab9a-757649216c4b?blank=true&amp;orgID=a45669e8-9730-4015-83d0-59785c52e79b</t>
  </si>
  <si>
    <t>Лямин Кирилл</t>
  </si>
  <si>
    <t>17.05.1996</t>
  </si>
  <si>
    <t>46.47</t>
  </si>
  <si>
    <t>https://lsport.net/Registry/Person/e70358d3-5e36-4eef-82d5-300581b577e0?blank=true&amp;orgID=a45669e8-9730-4015-83d0-59785c52e79b</t>
  </si>
  <si>
    <t>Манцурова Кристина</t>
  </si>
  <si>
    <t>21.02.1999</t>
  </si>
  <si>
    <t>24.61</t>
  </si>
  <si>
    <t>https://lsport.net/Registry/Person/bb2c2915-7b1c-4a90-b875-15530947078d?blank=true&amp;orgID=a45669e8-9730-4015-83d0-59785c52e79b</t>
  </si>
  <si>
    <t>Морозова Елена</t>
  </si>
  <si>
    <t>03.04.1997</t>
  </si>
  <si>
    <t>https://lsport.net/Registry/Person/955ee71c-c1c4-4755-a8ab-cf1b35ff1435?blank=true&amp;orgID=a45669e8-9730-4015-83d0-59785c52e79b</t>
  </si>
  <si>
    <t>741</t>
  </si>
  <si>
    <t>Ермаченкова Татьяна</t>
  </si>
  <si>
    <t>09.09.1998</t>
  </si>
  <si>
    <t>Ленинградская область-Санкт-Петербург</t>
  </si>
  <si>
    <t>1.91</t>
  </si>
  <si>
    <t>709</t>
  </si>
  <si>
    <t>Липецкая область</t>
  </si>
  <si>
    <t>Королева Кристина</t>
  </si>
  <si>
    <t>06.11.1990</t>
  </si>
  <si>
    <t>Липецкая область-Кемеровская область</t>
  </si>
  <si>
    <t>1.93</t>
  </si>
  <si>
    <t>101</t>
  </si>
  <si>
    <t>Юность Москвы</t>
  </si>
  <si>
    <t>103</t>
  </si>
  <si>
    <t>5.30</t>
  </si>
  <si>
    <t>Куканов Ю.С.</t>
  </si>
  <si>
    <t>6.21</t>
  </si>
  <si>
    <t>14.08</t>
  </si>
  <si>
    <t>МССУОР № 1</t>
  </si>
  <si>
    <t>4.10</t>
  </si>
  <si>
    <t>4.35</t>
  </si>
  <si>
    <t>115</t>
  </si>
  <si>
    <t>Тер-Аванесов Е.М.</t>
  </si>
  <si>
    <t>Пестрецова С.Н.</t>
  </si>
  <si>
    <t>55.01</t>
  </si>
  <si>
    <t>119</t>
  </si>
  <si>
    <t>3:45.99</t>
  </si>
  <si>
    <t>Вахрушева Екатерина</t>
  </si>
  <si>
    <t>06.01.1998</t>
  </si>
  <si>
    <t>Назарова Н.В.</t>
  </si>
  <si>
    <t>53.63</t>
  </si>
  <si>
    <t>https://lsport.net/Registry/Person/369da0e6-021d-4577-a7cb-10633da7cf71?blank=true&amp;orgID=3b58b1da-d31d-4b47-924d-7d610cce3aeb</t>
  </si>
  <si>
    <t>121</t>
  </si>
  <si>
    <t>4.70</t>
  </si>
  <si>
    <t>123</t>
  </si>
  <si>
    <t>5.70</t>
  </si>
  <si>
    <t>Граудынь Полина</t>
  </si>
  <si>
    <t>17.06.1998</t>
  </si>
  <si>
    <t>13.40</t>
  </si>
  <si>
    <t>https://lsport.net/Registry/Person/1c2c1c99-03c8-4fa7-9631-f7e461ece18a?blank=true&amp;orgID=3b58b1da-d31d-4b47-924d-7d610cce3aeb</t>
  </si>
  <si>
    <t>125</t>
  </si>
  <si>
    <t>126</t>
  </si>
  <si>
    <t>Гурьев Александр</t>
  </si>
  <si>
    <t>18.02.2002</t>
  </si>
  <si>
    <t>18.68</t>
  </si>
  <si>
    <t>https://lsport.net/Registry/Person/6a6970d6-56b7-4d05-9da7-ebe61377af7b?blank=true&amp;orgID=3b58b1da-d31d-4b47-924d-7d610cce3aeb</t>
  </si>
  <si>
    <t>129</t>
  </si>
  <si>
    <t>Таганская Т.М.</t>
  </si>
  <si>
    <t>135</t>
  </si>
  <si>
    <t>10.64</t>
  </si>
  <si>
    <t>136</t>
  </si>
  <si>
    <t>30:51.47</t>
  </si>
  <si>
    <t>Чемерисов Н.Ф.</t>
  </si>
  <si>
    <t>138</t>
  </si>
  <si>
    <t>Зубарева Юлия</t>
  </si>
  <si>
    <t>13.12.1991</t>
  </si>
  <si>
    <t>1:00.00</t>
  </si>
  <si>
    <t>https://lsport.net/Registry/Person/a3fb0df8-41ac-4440-82b5-7434fc52fd35?blank=true&amp;orgID=3b58b1da-d31d-4b47-924d-7d610cce3aeb</t>
  </si>
  <si>
    <t>141</t>
  </si>
  <si>
    <t>Иванов Федор</t>
  </si>
  <si>
    <t>20.05.2002</t>
  </si>
  <si>
    <t>Есипова Т.А.</t>
  </si>
  <si>
    <t>49.06</t>
  </si>
  <si>
    <t>https://lsport.net/Registry/Person/15385818-3de9-451f-817f-5b679f316076?blank=true&amp;orgID=3b58b1da-d31d-4b47-924d-7d610cce3aeb</t>
  </si>
  <si>
    <t>142</t>
  </si>
  <si>
    <t>147</t>
  </si>
  <si>
    <t>Караваев Евгений</t>
  </si>
  <si>
    <t>20.03.2001</t>
  </si>
  <si>
    <t>7.83</t>
  </si>
  <si>
    <t>https://lsport.net/Registry/Person/bb22ebef-abe6-4b53-ae8b-b2d73659df9e?blank=true&amp;orgID=3b58b1da-d31d-4b47-924d-7d610cce3aeb</t>
  </si>
  <si>
    <t>150</t>
  </si>
  <si>
    <t>Качанов Дмитрий</t>
  </si>
  <si>
    <t>https://lsport.net/Registry/Person/691db895-17c6-4d98-90c5-52de6778f040?blank=true&amp;orgID=3b58b1da-d31d-4b47-924d-7d610cce3aeb</t>
  </si>
  <si>
    <t>Клопцов Юрий</t>
  </si>
  <si>
    <t>22.12.1989</t>
  </si>
  <si>
    <t>Телятников М.М.</t>
  </si>
  <si>
    <t>https://lsport.net/Registry/Person/7f5358c6-8b6c-4b2b-92cc-8c0c0cf54ddb?blank=true&amp;orgID=3b58b1da-d31d-4b47-924d-7d610cce3aeb</t>
  </si>
  <si>
    <t>8:27.45</t>
  </si>
  <si>
    <t>Кнороз Полина</t>
  </si>
  <si>
    <t>20.07.1999</t>
  </si>
  <si>
    <t>4.71</t>
  </si>
  <si>
    <t>https://lsport.net/Registry/Person/d3dec41f-e0a5-471e-a4a6-3be2a890a40c?blank=true&amp;orgID=3b58b1da-d31d-4b47-924d-7d610cce3aeb</t>
  </si>
  <si>
    <t>17.08.2002</t>
  </si>
  <si>
    <t>1:00.40</t>
  </si>
  <si>
    <t>Кузнецова Светлана</t>
  </si>
  <si>
    <t>06.06.1999</t>
  </si>
  <si>
    <t>Голубенко Ю.И.</t>
  </si>
  <si>
    <t>https://lsport.net/Registry/Person/6f5df867-9647-46f1-973d-927fb77b8142?blank=true&amp;orgID=3b58b1da-d31d-4b47-924d-7d610cce3aeb</t>
  </si>
  <si>
    <t>Кунц Евгений</t>
  </si>
  <si>
    <t>21.04.1993</t>
  </si>
  <si>
    <t>164</t>
  </si>
  <si>
    <t>1.82</t>
  </si>
  <si>
    <t>1.79</t>
  </si>
  <si>
    <t>12.08.1998</t>
  </si>
  <si>
    <t>177</t>
  </si>
  <si>
    <t>5.50</t>
  </si>
  <si>
    <t>181</t>
  </si>
  <si>
    <t>30:34.99</t>
  </si>
  <si>
    <t>Кузин В.В.</t>
  </si>
  <si>
    <t>Огрицко Мария</t>
  </si>
  <si>
    <t>01.03.1994</t>
  </si>
  <si>
    <t>Запольский Д.В.</t>
  </si>
  <si>
    <t>58.69</t>
  </si>
  <si>
    <t>https://lsport.net/Registry/Person/b44003a9-2f61-4d17-8973-b4977f264457?blank=true&amp;orgID=3b58b1da-d31d-4b47-924d-7d610cce3aeb</t>
  </si>
  <si>
    <t>1.95</t>
  </si>
  <si>
    <t>188</t>
  </si>
  <si>
    <t>Павлов Виталий</t>
  </si>
  <si>
    <t>16.83</t>
  </si>
  <si>
    <t>https://lsport.net/Registry/Person/1cd65de6-1b2f-4a7e-a34c-4b8218863197?blank=true&amp;orgID=3b58b1da-d31d-4b47-924d-7d610cce3aeb</t>
  </si>
  <si>
    <t>189</t>
  </si>
  <si>
    <t>191</t>
  </si>
  <si>
    <t>7.66</t>
  </si>
  <si>
    <t>Садова Виктория</t>
  </si>
  <si>
    <t>65.78</t>
  </si>
  <si>
    <t>11.03.2001</t>
  </si>
  <si>
    <t>14.11</t>
  </si>
  <si>
    <t>204</t>
  </si>
  <si>
    <t>Серов Алексей</t>
  </si>
  <si>
    <t>12.06.2002</t>
  </si>
  <si>
    <t>47.66</t>
  </si>
  <si>
    <t>https://lsport.net/Registry/Person/655c54e0-45a2-4e32-956c-a218d723eb99?blank=true&amp;orgID=3b58b1da-d31d-4b47-924d-7d610cce3aeb</t>
  </si>
  <si>
    <t>Божко В.А.</t>
  </si>
  <si>
    <t>Соколова Полина</t>
  </si>
  <si>
    <t>18.06.2000</t>
  </si>
  <si>
    <t>https://lsport.net/Registry/Person/13688492-bd7f-4368-a87f-6605a12981a3?blank=true&amp;orgID=3b58b1da-d31d-4b47-924d-7d610cce3aeb</t>
  </si>
  <si>
    <t>Соловьев Александр</t>
  </si>
  <si>
    <t>Диаздинов О.В.</t>
  </si>
  <si>
    <t>https://lsport.net/Registry/Person/cfd97c1f-995e-4feb-b894-b4289822bdd0?blank=true&amp;orgID=3b58b1da-d31d-4b47-924d-7d610cce3aeb</t>
  </si>
  <si>
    <t>216</t>
  </si>
  <si>
    <t>218</t>
  </si>
  <si>
    <t>221</t>
  </si>
  <si>
    <t>Ткач Роман</t>
  </si>
  <si>
    <t>28.07.1991</t>
  </si>
  <si>
    <t>!Иванько А.М.</t>
  </si>
  <si>
    <t>ГБУ "ЦФКИС ВАО Г. МОСКВЫ" МОСКОМСПОРТА</t>
  </si>
  <si>
    <t>15.43</t>
  </si>
  <si>
    <t>https://lsport.net/Registry/Person/35326547-2085-42c4-b935-9b1b841ec54b?blank=true&amp;orgID=3b58b1da-d31d-4b47-924d-7d610cce3aeb</t>
  </si>
  <si>
    <t>Трофимец Снежана</t>
  </si>
  <si>
    <t>18.21</t>
  </si>
  <si>
    <t>https://lsport.net/Registry/Person/c955722c-c0bb-4c23-95f6-54fa949b3d07?blank=true&amp;orgID=3b58b1da-d31d-4b47-924d-7d610cce3aeb</t>
  </si>
  <si>
    <t>226</t>
  </si>
  <si>
    <t>229</t>
  </si>
  <si>
    <t>07.02.2001</t>
  </si>
  <si>
    <t>7.91</t>
  </si>
  <si>
    <t>1.94</t>
  </si>
  <si>
    <t>1.90</t>
  </si>
  <si>
    <t>01.04.1994</t>
  </si>
  <si>
    <t>Батырева Ольга</t>
  </si>
  <si>
    <t>Москва-Амурская область</t>
  </si>
  <si>
    <t>17.30</t>
  </si>
  <si>
    <t>https://lsport.net/Registry/Person/d3bd702b-c80a-4475-a6ff-f7cfdadcef65?blank=true&amp;orgID=37ec62eb-5bf4-4952-8508-2914c956d04f</t>
  </si>
  <si>
    <t>Нидбайкина Дарья</t>
  </si>
  <si>
    <t>26.12.1994</t>
  </si>
  <si>
    <t>14.64</t>
  </si>
  <si>
    <t>Лысенко Алена</t>
  </si>
  <si>
    <t>03.02.1988</t>
  </si>
  <si>
    <t>Москва-Владимирская область</t>
  </si>
  <si>
    <t>69.01</t>
  </si>
  <si>
    <t>Шахворостова Валерия</t>
  </si>
  <si>
    <t>22.05.1998</t>
  </si>
  <si>
    <t>59.46</t>
  </si>
  <si>
    <t>Гуляева Александра</t>
  </si>
  <si>
    <t>30.04.1994</t>
  </si>
  <si>
    <t>Москва-Ивановская область</t>
  </si>
  <si>
    <t>4:04.49</t>
  </si>
  <si>
    <t>107</t>
  </si>
  <si>
    <t>173</t>
  </si>
  <si>
    <t>23.04.1997</t>
  </si>
  <si>
    <t>Москва-Красноярский край</t>
  </si>
  <si>
    <t>https://lsport.net/Registry/Person/093c99f6-95dc-451a-85cb-f24ed66eb4e6?blank=true&amp;orgID=3b58b1da-d31d-4b47-924d-7d610cce3aeb</t>
  </si>
  <si>
    <t>Макаренко Кристина</t>
  </si>
  <si>
    <t>28.02.1997</t>
  </si>
  <si>
    <t>10.90</t>
  </si>
  <si>
    <t>https://lsport.net/Registry/Person/b499f734-2cc7-48b9-8725-a119dba5af73?blank=true&amp;orgID=3b58b1da-d31d-4b47-924d-7d610cce3aeb</t>
  </si>
  <si>
    <t>Чалая Вера</t>
  </si>
  <si>
    <t>20.03.1992</t>
  </si>
  <si>
    <t>54.48</t>
  </si>
  <si>
    <t>https://lsport.net/Registry/Person/e8768b74-91bf-4588-9e31-0b164aac2690?blank=true&amp;orgID=2a3dcaf8-365e-46d3-89e7-62b4dc2970ca</t>
  </si>
  <si>
    <t>Москва-Липецкая область</t>
  </si>
  <si>
    <t>Кучина Валерия</t>
  </si>
  <si>
    <t>55.55</t>
  </si>
  <si>
    <t>https://lsport.net/Registry/Person/e75dff0b-e52e-4082-a978-2ac901c14e2d?blank=true&amp;orgID=3b58b1da-d31d-4b47-924d-7d610cce3aeb</t>
  </si>
  <si>
    <t>Ращупкин Игорь</t>
  </si>
  <si>
    <t>1:47.13</t>
  </si>
  <si>
    <t>https://lsport.net/Registry/Person/765ae3ad-42e4-456c-b202-01a3cef6a4f4?blank=true&amp;orgID=3fb0a8fd-132b-4df6-8530-ad4e5dd673c7</t>
  </si>
  <si>
    <t>Афонин Максим</t>
  </si>
  <si>
    <t>06.01.1992</t>
  </si>
  <si>
    <t>Колодко Н.А.</t>
  </si>
  <si>
    <t>21.39</t>
  </si>
  <si>
    <t>20.57</t>
  </si>
  <si>
    <t>https://lsport.net/Registry/Person/e53046ac-67d1-4e09-8c9b-76e3f01c31dd?blank=true&amp;orgID=3b58b1da-d31d-4b47-924d-7d610cce3aeb</t>
  </si>
  <si>
    <t>Москва-Нижегородская область</t>
  </si>
  <si>
    <t>Деркач Павел</t>
  </si>
  <si>
    <t>20.47</t>
  </si>
  <si>
    <t>https://lsport.net/Registry/Person/d20aef6e-166e-4202-ab65-e3787bd0b453?blank=true&amp;orgID=3def5fc0-2962-4954-ae24-fb6a694ecd04</t>
  </si>
  <si>
    <t>140</t>
  </si>
  <si>
    <t>Кириллов Даниил</t>
  </si>
  <si>
    <t>21.09.1998</t>
  </si>
  <si>
    <t>17.63</t>
  </si>
  <si>
    <t>https://lsport.net/Registry/Person/6e73aff4-d49b-4c5d-99a6-4430a7d9ca84?blank=true&amp;orgID=3b58b1da-d31d-4b47-924d-7d610cce3aeb</t>
  </si>
  <si>
    <t>Пронкин Валерий</t>
  </si>
  <si>
    <t>15.06.1994</t>
  </si>
  <si>
    <t>81.12</t>
  </si>
  <si>
    <t>Садов М.В.</t>
  </si>
  <si>
    <t>Сидорченко Глеб</t>
  </si>
  <si>
    <t>15.06.1986</t>
  </si>
  <si>
    <t>62.78</t>
  </si>
  <si>
    <t>Калганов Никита</t>
  </si>
  <si>
    <t>07.06.1999</t>
  </si>
  <si>
    <t>Москва-Орловская область</t>
  </si>
  <si>
    <t>8:38.74</t>
  </si>
  <si>
    <t>https://lsport.net/Registry/Person/7009cac8-4cd0-4d99-8ae3-5a7f951aebcb?blank=true&amp;orgID=97e8e3df-aff3-4e4f-8af6-620f4a776607</t>
  </si>
  <si>
    <t>179</t>
  </si>
  <si>
    <t>Никитин Владимир</t>
  </si>
  <si>
    <t>05.08.1992</t>
  </si>
  <si>
    <t>Москва-Пермский край</t>
  </si>
  <si>
    <t>13:11.95</t>
  </si>
  <si>
    <t>https://lsport.net/Registry/Person/625104d5-ee54-43d6-8c35-0277549053b8?blank=true&amp;orgID=3b58b1da-d31d-4b47-924d-7d610cce3aeb</t>
  </si>
  <si>
    <t>27:55.95</t>
  </si>
  <si>
    <t>230</t>
  </si>
  <si>
    <t>07.02.1996</t>
  </si>
  <si>
    <t>1:45.66</t>
  </si>
  <si>
    <t>3:39.59</t>
  </si>
  <si>
    <t>Спиридонова Наталья</t>
  </si>
  <si>
    <t>31.07.2002</t>
  </si>
  <si>
    <t>Москва-Псковская область</t>
  </si>
  <si>
    <t>https://lsport.net/Registry/Person/8fd41db3-8850-4b0e-82b0-0dd40fed3e00?blank=true&amp;orgID=3b58b1da-d31d-4b47-924d-7d610cce3aeb</t>
  </si>
  <si>
    <t>236</t>
  </si>
  <si>
    <t>Шабанов Филипп</t>
  </si>
  <si>
    <t>29.01.1991</t>
  </si>
  <si>
    <t>13.69</t>
  </si>
  <si>
    <t>https://lsport.net/Registry/Person/ae31e918-c519-48ce-89cb-0b9675d8039d?blank=true&amp;orgID=09c34a15-9d4f-4f59-92ac-7a849f0cae99</t>
  </si>
  <si>
    <t>Лядусов Константин</t>
  </si>
  <si>
    <t>02.03.1988</t>
  </si>
  <si>
    <t>Москва-Ростовская область</t>
  </si>
  <si>
    <t>20.88</t>
  </si>
  <si>
    <t>184</t>
  </si>
  <si>
    <t>Москва-Смоленская область</t>
  </si>
  <si>
    <t>223</t>
  </si>
  <si>
    <t>Ткалич Ярослав</t>
  </si>
  <si>
    <t>https://lsport.net/Registry/Person/78cf3b7b-7968-4692-98de-97949678df11?blank=true&amp;orgID=80866d20-33e9-4352-b675-c6a1bfa1e700</t>
  </si>
  <si>
    <t>20.46</t>
  </si>
  <si>
    <t>Исхаков Айдар</t>
  </si>
  <si>
    <t>07.06.2001</t>
  </si>
  <si>
    <t>Москва-Тверская область</t>
  </si>
  <si>
    <t>https://lsport.net/Registry/Person/fa010461-4be9-4fbc-896c-27ed06c88179?blank=true&amp;orgID=0c9fe01b-a91e-46ab-b4f0-4e143c9a011d</t>
  </si>
  <si>
    <t>Реньжина Екатерина</t>
  </si>
  <si>
    <t>18.10.1994</t>
  </si>
  <si>
    <t>Москва-Тульская область</t>
  </si>
  <si>
    <t>51.01</t>
  </si>
  <si>
    <t>https://lsport.net/Registry/Person/08e68e5b-9751-42ac-bbc1-5922d20f088c?blank=true&amp;orgID=dcbe8d26-1fd3-477a-9179-8ebd2ab51d3e</t>
  </si>
  <si>
    <t>106</t>
  </si>
  <si>
    <t>Архипова Вероника</t>
  </si>
  <si>
    <t>18.09.2002</t>
  </si>
  <si>
    <t>Никифоров А.М.</t>
  </si>
  <si>
    <t>52.38</t>
  </si>
  <si>
    <t>https://lsport.net/Registry/Person/72173931-5eea-4d3e-b0e0-6186bb8664b6?blank=true&amp;orgID=a2b752b6-43a0-46e1-ae5e-daccdad79b59</t>
  </si>
  <si>
    <t>242</t>
  </si>
  <si>
    <t>Афонин Иван</t>
  </si>
  <si>
    <t>23.03.2004</t>
  </si>
  <si>
    <t>Богданова Е.И.</t>
  </si>
  <si>
    <t>https://lsport.net/Registry/Person/8ead0c2f-42d9-43a5-aa79-73f1f065b226?blank=true&amp;orgID=a2b752b6-43a0-46e1-ae5e-daccdad79b59</t>
  </si>
  <si>
    <t>243</t>
  </si>
  <si>
    <t>Болдырева Ирина</t>
  </si>
  <si>
    <t>09.05.2001</t>
  </si>
  <si>
    <t>24.00</t>
  </si>
  <si>
    <t>https://lsport.net/Registry/Person/6bdc3150-051e-471d-b4be-80aee72b6a34?blank=true&amp;orgID=a2b752b6-43a0-46e1-ae5e-daccdad79b59</t>
  </si>
  <si>
    <t>13.20</t>
  </si>
  <si>
    <t>246</t>
  </si>
  <si>
    <t>Бутранов Алексей</t>
  </si>
  <si>
    <t>18.08.1991</t>
  </si>
  <si>
    <t>Щербак В.Н.</t>
  </si>
  <si>
    <t>ГБУ МО "ЦСП ОВС"</t>
  </si>
  <si>
    <t>https://lsport.net/Registry/Person/cb4f8ea5-56bc-4316-a240-ebc43ab3b23b?blank=true&amp;orgID=a2b752b6-43a0-46e1-ae5e-daccdad79b59</t>
  </si>
  <si>
    <t>4.40</t>
  </si>
  <si>
    <t>255</t>
  </si>
  <si>
    <t>Занкин Денис</t>
  </si>
  <si>
    <t>11.09.2000</t>
  </si>
  <si>
    <t>21.22</t>
  </si>
  <si>
    <t>ФГБОУ ВО «Поволжский ГУФКСиТ»</t>
  </si>
  <si>
    <t>Беденеков А.Н.</t>
  </si>
  <si>
    <t>264</t>
  </si>
  <si>
    <t>Коротченко Ксения</t>
  </si>
  <si>
    <t>57.00</t>
  </si>
  <si>
    <t>https://lsport.net/Registry/Person/1eb1a4f4-2d84-46bd-bf43-e316af1480df?blank=true&amp;orgID=a2b752b6-43a0-46e1-ae5e-daccdad79b59</t>
  </si>
  <si>
    <t>Криворучко Ирина</t>
  </si>
  <si>
    <t>29.04.2004</t>
  </si>
  <si>
    <t>Жуков А.А.</t>
  </si>
  <si>
    <t>47.41</t>
  </si>
  <si>
    <t>https://lsport.net/Registry/Person/e3e66c5e-76ee-4b53-94a5-f6cf3e5fdad6?blank=true&amp;orgID=a2b752b6-43a0-46e1-ae5e-daccdad79b59</t>
  </si>
  <si>
    <t>Кузнецова Анастасия</t>
  </si>
  <si>
    <t>07.05.2000</t>
  </si>
  <si>
    <t>269</t>
  </si>
  <si>
    <t>Лаптев Алексей</t>
  </si>
  <si>
    <t>13.05.1998</t>
  </si>
  <si>
    <t>Сударева Н.И.</t>
  </si>
  <si>
    <t>10.34</t>
  </si>
  <si>
    <t>https://lsport.net/Registry/Person/6ecf575a-1b10-4010-9ec8-93960f4f8e4a?blank=true&amp;orgID=a2b752b6-43a0-46e1-ae5e-daccdad79b59</t>
  </si>
  <si>
    <t>Лукьянов Денис</t>
  </si>
  <si>
    <t>14.07.1989</t>
  </si>
  <si>
    <t>79.61</t>
  </si>
  <si>
    <t>https://lsport.net/Registry/Person/47fa0930-419f-4c12-bb39-d669c0c37b0a?blank=true&amp;orgID=a2b752b6-43a0-46e1-ae5e-daccdad79b59</t>
  </si>
  <si>
    <t>Миронова София</t>
  </si>
  <si>
    <t>07.04.2002</t>
  </si>
  <si>
    <t>Романов Андрей</t>
  </si>
  <si>
    <t>19.09.1994</t>
  </si>
  <si>
    <t>79.99</t>
  </si>
  <si>
    <t>https://lsport.net/Registry/Person/45157bd4-27e2-4905-b8e6-e37cfab0bac5?blank=true&amp;orgID=a2b752b6-43a0-46e1-ae5e-daccdad79b59</t>
  </si>
  <si>
    <t>285</t>
  </si>
  <si>
    <t>Рудченко Александр</t>
  </si>
  <si>
    <t>08.03.1999</t>
  </si>
  <si>
    <t>Арабаджев С.И.</t>
  </si>
  <si>
    <t>13.70</t>
  </si>
  <si>
    <t>https://lsport.net/Registry/Person/323ea9d6-30f0-483f-908b-9e241dd8e1b0?blank=true&amp;orgID=a2b752b6-43a0-46e1-ae5e-daccdad79b59</t>
  </si>
  <si>
    <t>Рухов Степан</t>
  </si>
  <si>
    <t>05.07.2003</t>
  </si>
  <si>
    <t>https://lsport.net/Registry/Person/9df49b84-f546-433c-b269-aa28d9bd2dbb?blank=true&amp;orgID=75ab5099-6b16-4449-bf29-c9f70747add9</t>
  </si>
  <si>
    <t>Тарабанская Мария</t>
  </si>
  <si>
    <t>20.02.2002</t>
  </si>
  <si>
    <t>https://lsport.net/Registry/Person/4bdf00e9-e78e-4d98-bdd4-b4caa5344212?blank=true&amp;orgID=a2b752b6-43a0-46e1-ae5e-daccdad79b59</t>
  </si>
  <si>
    <t>297</t>
  </si>
  <si>
    <t>3:42.38</t>
  </si>
  <si>
    <t>Хомякова Полина</t>
  </si>
  <si>
    <t>24.09.2003</t>
  </si>
  <si>
    <t>54.33</t>
  </si>
  <si>
    <t>https://lsport.net/Registry/Person/4270df15-d5c1-4d8b-8966-c40cab069aba?blank=true&amp;orgID=a2b752b6-43a0-46e1-ae5e-daccdad79b59</t>
  </si>
  <si>
    <t>73.22</t>
  </si>
  <si>
    <t>Шаронова Анастасия</t>
  </si>
  <si>
    <t>03.02.1999</t>
  </si>
  <si>
    <t>Шкуратова Анастасия</t>
  </si>
  <si>
    <t>66.22</t>
  </si>
  <si>
    <t>https://lsport.net/Registry/Person/d8c701af-588b-4066-b714-97e07dd3d0d4?blank=true&amp;orgID=a2b752b6-43a0-46e1-ae5e-daccdad79b59</t>
  </si>
  <si>
    <t>310</t>
  </si>
  <si>
    <t>04.10.1990</t>
  </si>
  <si>
    <t>Московская область-Алтайский край</t>
  </si>
  <si>
    <t>Клевцов С.А.</t>
  </si>
  <si>
    <t>12.98</t>
  </si>
  <si>
    <t>https://lsport.net/Registry/Person/eeb8b71c-2fe9-4cdf-996f-840b8ac108c4?blank=true&amp;orgID=1152b89b-a2ac-4264-8c76-0cb759055c4c</t>
  </si>
  <si>
    <t>251</t>
  </si>
  <si>
    <t>Дубровский Сергей</t>
  </si>
  <si>
    <t>20.01.1995</t>
  </si>
  <si>
    <t>Московская область-Белгородская область</t>
  </si>
  <si>
    <t>3:38.80</t>
  </si>
  <si>
    <t>278</t>
  </si>
  <si>
    <t>Орехов Иван</t>
  </si>
  <si>
    <t>14.03.2001</t>
  </si>
  <si>
    <t>47.46</t>
  </si>
  <si>
    <t>https://lsport.net/Registry/Person/acac57dc-bc80-422f-b4e4-23928086f437?blank=true&amp;orgID=a2b752b6-43a0-46e1-ae5e-daccdad79b59</t>
  </si>
  <si>
    <t>https://lsport.net/Registry/Person/acac57dc-bc80-422f-b4e4-23928086f437?blank=true&amp;orgID=5a2c9961-75e3-4fe6-948a-badb4c3711f8</t>
  </si>
  <si>
    <t>262</t>
  </si>
  <si>
    <t>289</t>
  </si>
  <si>
    <t>Серазтдинов Денис</t>
  </si>
  <si>
    <t>13.03.1996</t>
  </si>
  <si>
    <t>Московская область-Иркутская область</t>
  </si>
  <si>
    <t>https://lsport.net/Registry/Person/7b5beb33-5e3a-430e-8856-77e572a48d81?blank=true&amp;orgID=d4f848d8-fcbc-4c53-97ac-b94fdd03f547</t>
  </si>
  <si>
    <t>https://lsport.net/Registry/Person/7b5beb33-5e3a-430e-8856-77e572a48d81?blank=true&amp;orgID=a2b752b6-43a0-46e1-ae5e-daccdad79b59</t>
  </si>
  <si>
    <t>Добренький Александр</t>
  </si>
  <si>
    <t>11.03.1994</t>
  </si>
  <si>
    <t>61.74</t>
  </si>
  <si>
    <t>Габрилян Г.Г.</t>
  </si>
  <si>
    <t>2.06</t>
  </si>
  <si>
    <t>2.05</t>
  </si>
  <si>
    <t>305</t>
  </si>
  <si>
    <t>273</t>
  </si>
  <si>
    <t>Московская область-Курская область</t>
  </si>
  <si>
    <t>https://lsport.net/Registry/Person/45d8bcb1-c20a-4fb0-a327-91f8137f2f6e?blank=true&amp;orgID=a45669e8-9730-4015-83d0-59785c52e79b</t>
  </si>
  <si>
    <t>https://lsport.net/Registry/Person/45d8bcb1-c20a-4fb0-a327-91f8137f2f6e?blank=true&amp;orgID=a2b752b6-43a0-46e1-ae5e-daccdad79b59</t>
  </si>
  <si>
    <t>Федяев Максим</t>
  </si>
  <si>
    <t>01.12.1997</t>
  </si>
  <si>
    <t>45.73</t>
  </si>
  <si>
    <t>https://lsport.net/Registry/Person/7393ee7f-d45f-4d42-83f1-21377496c198?blank=true&amp;orgID=a2b752b6-43a0-46e1-ae5e-daccdad79b59</t>
  </si>
  <si>
    <t>Федяева Екатерина</t>
  </si>
  <si>
    <t>04.08.2000</t>
  </si>
  <si>
    <t>52.69</t>
  </si>
  <si>
    <t>https://lsport.net/Registry/Person/5ca7e510-5b76-4332-b4d8-03a374f6a032?blank=true&amp;orgID=a2b752b6-43a0-46e1-ae5e-daccdad79b59</t>
  </si>
  <si>
    <t>Голоктионов Тимофей</t>
  </si>
  <si>
    <t>31.08.1999</t>
  </si>
  <si>
    <t>Московская область-Орловская область</t>
  </si>
  <si>
    <t>Петров Н.Д.</t>
  </si>
  <si>
    <t>https://lsport.net/Registry/Person/c4555aed-ebca-440c-bf0e-8447ba13b12f?blank=true&amp;orgID=a2b752b6-43a0-46e1-ae5e-daccdad79b59</t>
  </si>
  <si>
    <t>Ивонина Екатерина</t>
  </si>
  <si>
    <t>14.06.1994</t>
  </si>
  <si>
    <t>Московская область-Пермский край</t>
  </si>
  <si>
    <t>https://lsport.net/Registry/Person/fd478825-d179-45cd-9120-88bc85aca492?blank=true&amp;orgID=a2b752b6-43a0-46e1-ae5e-daccdad79b59</t>
  </si>
  <si>
    <t>263</t>
  </si>
  <si>
    <t>277</t>
  </si>
  <si>
    <t>29:11.52</t>
  </si>
  <si>
    <t>247</t>
  </si>
  <si>
    <t>Вербицкий Николай</t>
  </si>
  <si>
    <t>Московская область-Республика Бурятия</t>
  </si>
  <si>
    <t>1:46.00</t>
  </si>
  <si>
    <t>https://lsport.net/Registry/Person/7474f781-72c8-4ade-a689-39e755876f4a?blank=true&amp;orgID=d365f1cd-a8c0-43b3-8998-90990b4a8cbd</t>
  </si>
  <si>
    <t>Московская область-Республика Карелия</t>
  </si>
  <si>
    <t>МУ "СШОР № 3"</t>
  </si>
  <si>
    <t>Лукин Андрей</t>
  </si>
  <si>
    <t>28.02.1998</t>
  </si>
  <si>
    <t>https://lsport.net/Registry/Person/017c2c99-53d7-4ee7-b65f-726444db285b?blank=true&amp;orgID=a2b752b6-43a0-46e1-ae5e-daccdad79b59</t>
  </si>
  <si>
    <t>https://lsport.net/Registry/Person/017c2c99-53d7-4ee7-b65f-726444db285b?blank=true&amp;orgID=0806ae4c-2f29-4310-97c3-857acccd484e</t>
  </si>
  <si>
    <t>Московская область-Самарская область</t>
  </si>
  <si>
    <t>Палкина Софья</t>
  </si>
  <si>
    <t>09.06.1998</t>
  </si>
  <si>
    <t>Быков В.А.</t>
  </si>
  <si>
    <t>73.74</t>
  </si>
  <si>
    <t>https://lsport.net/Registry/Person/0874c1b9-1ae0-440f-a64a-178a04b69731?blank=true&amp;orgID=093acf7f-be8c-4704-bbb5-9fcd28545dfc</t>
  </si>
  <si>
    <t>311</t>
  </si>
  <si>
    <t>17.15</t>
  </si>
  <si>
    <t>Московская область-Смоленская область</t>
  </si>
  <si>
    <t>Копылов Ю.В.</t>
  </si>
  <si>
    <t>84.60</t>
  </si>
  <si>
    <t>https://lsport.net/Registry/Person/fa6ac6bc-17d7-4f94-9377-ff23f5188836?blank=true&amp;orgID=a2b752b6-43a0-46e1-ae5e-daccdad79b59</t>
  </si>
  <si>
    <t>Скобел Александра</t>
  </si>
  <si>
    <t>27.02.1999</t>
  </si>
  <si>
    <t>Федоров Л.Л.</t>
  </si>
  <si>
    <t>13.60</t>
  </si>
  <si>
    <t>https://lsport.net/Registry/Person/3c63cdfd-5e5c-4c9f-8bdf-2b0518b29d8b?blank=true&amp;orgID=80866d20-33e9-4352-b675-c6a1bfa1e700</t>
  </si>
  <si>
    <t>298</t>
  </si>
  <si>
    <t>Федоров Алексей</t>
  </si>
  <si>
    <t>25.05.1991</t>
  </si>
  <si>
    <t>17.42</t>
  </si>
  <si>
    <t>https://lsport.net/Registry/Person/d5e90f27-b28c-42d0-a9bc-984a62e19a1e?blank=true&amp;orgID=80866d20-33e9-4352-b675-c6a1bfa1e700</t>
  </si>
  <si>
    <t>52.10</t>
  </si>
  <si>
    <t>252</t>
  </si>
  <si>
    <t>276</t>
  </si>
  <si>
    <t>5.80</t>
  </si>
  <si>
    <t>29.01.1998</t>
  </si>
  <si>
    <t>Нижегородская область</t>
  </si>
  <si>
    <t>Смирнов С.В.</t>
  </si>
  <si>
    <t>МБУ КСШОР №1</t>
  </si>
  <si>
    <t>21.07</t>
  </si>
  <si>
    <t>https://lsport.net/Registry/Person/df461df2-189e-44a1-adeb-566566117c52?blank=true&amp;orgID=3def5fc0-2962-4954-ae24-fb6a694ecd04</t>
  </si>
  <si>
    <t>Васильева Лиана</t>
  </si>
  <si>
    <t>07.07.2001</t>
  </si>
  <si>
    <t>58.60</t>
  </si>
  <si>
    <t>https://lsport.net/Registry/Person/986921b8-f577-483b-8e5e-7db172f75137?blank=true&amp;orgID=3def5fc0-2962-4954-ae24-fb6a694ecd04</t>
  </si>
  <si>
    <t>Девяткина Мария</t>
  </si>
  <si>
    <t>10.09.2002</t>
  </si>
  <si>
    <t>Колганов А.Ю.</t>
  </si>
  <si>
    <t>СШ "ИКАР"</t>
  </si>
  <si>
    <t>54.41</t>
  </si>
  <si>
    <t>https://lsport.net/Registry/Person/73cef55a-d0fa-426d-becb-1ed328c898e3?blank=true&amp;orgID=3def5fc0-2962-4954-ae24-fb6a694ecd04</t>
  </si>
  <si>
    <t>470</t>
  </si>
  <si>
    <t>Киселев Анатолий</t>
  </si>
  <si>
    <t>05.04.2002</t>
  </si>
  <si>
    <t>https://lsport.net/Registry/Person/6eeec8a2-5522-4845-a0ab-7d162ff583b1?blank=true&amp;orgID=3def5fc0-2962-4954-ae24-fb6a694ecd04</t>
  </si>
  <si>
    <t>471</t>
  </si>
  <si>
    <t>Копейкин Василий</t>
  </si>
  <si>
    <t>09.03.1988</t>
  </si>
  <si>
    <t>https://lsport.net/Registry/Person/a6864146-67e3-41ca-b12d-7df21ab7c615?blank=true&amp;orgID=3def5fc0-2962-4954-ae24-fb6a694ecd04</t>
  </si>
  <si>
    <t>Максимова Марина</t>
  </si>
  <si>
    <t>18.02.1997</t>
  </si>
  <si>
    <t>https://lsport.net/Registry/Person/47598522-655d-470e-9597-a7615fedb6b0?blank=true&amp;orgID=3def5fc0-2962-4954-ae24-fb6a694ecd04</t>
  </si>
  <si>
    <t>23.44</t>
  </si>
  <si>
    <t>Малахова Арина</t>
  </si>
  <si>
    <t>01.08.2000</t>
  </si>
  <si>
    <t>6.27</t>
  </si>
  <si>
    <t>https://lsport.net/Registry/Person/52c9b6ef-a641-471f-923d-c041f2dd901c?blank=true&amp;orgID=3def5fc0-2962-4954-ae24-fb6a694ecd04</t>
  </si>
  <si>
    <t>Онуфриенко Ольга</t>
  </si>
  <si>
    <t>08.03.1988</t>
  </si>
  <si>
    <t>МБУ СШ "НИЖЕГОРОДЕЦ"</t>
  </si>
  <si>
    <t>2:01.46</t>
  </si>
  <si>
    <t>https://lsport.net/Registry/Person/889a27c3-898e-4370-8d52-cff8aab65a6d?blank=true&amp;orgID=3def5fc0-2962-4954-ae24-fb6a694ecd04</t>
  </si>
  <si>
    <t>Секретарева Анастасия</t>
  </si>
  <si>
    <t>Красников И.И.</t>
  </si>
  <si>
    <t>МУДО "ДЮСШ №3"</t>
  </si>
  <si>
    <t>2:04.53</t>
  </si>
  <si>
    <t>https://lsport.net/Registry/Person/9f918009-f024-4f61-96cb-4d2f26259054?blank=true&amp;orgID=3def5fc0-2962-4954-ae24-fb6a694ecd04</t>
  </si>
  <si>
    <t>Уткина Евгения</t>
  </si>
  <si>
    <t>Самсонов Н.В.</t>
  </si>
  <si>
    <t>2:09.10</t>
  </si>
  <si>
    <t>Шубин Даниил</t>
  </si>
  <si>
    <t>10.10.2001</t>
  </si>
  <si>
    <t>14.09</t>
  </si>
  <si>
    <t>https://lsport.net/Registry/Person/01e59cae-f955-4773-ade4-17f89db5676b?blank=true&amp;orgID=3def5fc0-2962-4954-ae24-fb6a694ecd04</t>
  </si>
  <si>
    <t>Новосибирская область</t>
  </si>
  <si>
    <t>МБУ СШОР "ФЛАМИНГО" ПО ЛЕГКОЙ АТЛЕТИКЕ</t>
  </si>
  <si>
    <t>Грошева Александра</t>
  </si>
  <si>
    <t>19.08.1994</t>
  </si>
  <si>
    <t>Грошева С.А.</t>
  </si>
  <si>
    <t>https://lsport.net/Registry/Person/c10b91a3-9d71-454e-9eda-0bcd9d6b65c7?blank=true&amp;orgID=d101bbad-d39f-4447-bc1a-8e31a8c53777</t>
  </si>
  <si>
    <t>Иванова Вероника</t>
  </si>
  <si>
    <t>16.07.2001</t>
  </si>
  <si>
    <t>Зюзько Л.В.</t>
  </si>
  <si>
    <t>https://lsport.net/Registry/Person/935cc2b6-791a-4f32-81d7-922140f41d9b?blank=true&amp;orgID=d101bbad-d39f-4447-bc1a-8e31a8c53777</t>
  </si>
  <si>
    <t>Габидулин О.В.</t>
  </si>
  <si>
    <t>Палиенко Ольга</t>
  </si>
  <si>
    <t>21.11.1995</t>
  </si>
  <si>
    <t>Котовский В.Ю.</t>
  </si>
  <si>
    <t>МАУ "НЦВСМ"</t>
  </si>
  <si>
    <t>53.46</t>
  </si>
  <si>
    <t>54.47</t>
  </si>
  <si>
    <t>686</t>
  </si>
  <si>
    <t>Швецов Петр</t>
  </si>
  <si>
    <t>14.07.1999</t>
  </si>
  <si>
    <t>Костина Алина</t>
  </si>
  <si>
    <t>02.10.1998</t>
  </si>
  <si>
    <t>Омская область</t>
  </si>
  <si>
    <t>Самойлович С.А.</t>
  </si>
  <si>
    <t>https://lsport.net/Registry/Person/8f74a4f0-b5d4-4603-b187-05534a8798ac?blank=true&amp;orgID=451e8b41-b1b5-4282-9273-2e0b9fa39146</t>
  </si>
  <si>
    <t>828</t>
  </si>
  <si>
    <t>Перебиносов Вячеслав</t>
  </si>
  <si>
    <t>25.08.2005</t>
  </si>
  <si>
    <t>Геворкян Р.О.</t>
  </si>
  <si>
    <t>2.12</t>
  </si>
  <si>
    <t>829</t>
  </si>
  <si>
    <t>12.39</t>
  </si>
  <si>
    <t>Тимофеева Рената</t>
  </si>
  <si>
    <t>12.09.2002</t>
  </si>
  <si>
    <t>https://lsport.net/Registry/Person/56be4175-1ae8-4e8a-aaef-00867b505e1d?blank=true&amp;orgID=451e8b41-b1b5-4282-9273-2e0b9fa39146</t>
  </si>
  <si>
    <t>Иванова Е.Ю.</t>
  </si>
  <si>
    <t>11.72</t>
  </si>
  <si>
    <t>https://lsport.net/Registry/Person/1e681d35-1cea-44dc-89ff-71b9cdba2007?blank=true&amp;orgID=a2b752b6-43a0-46e1-ae5e-daccdad79b59</t>
  </si>
  <si>
    <t>814</t>
  </si>
  <si>
    <t>Рудник Матвей</t>
  </si>
  <si>
    <t>08.06.1999</t>
  </si>
  <si>
    <t>Омская область-Кемеровская область</t>
  </si>
  <si>
    <t>2.25</t>
  </si>
  <si>
    <t>Богданов Никита</t>
  </si>
  <si>
    <t>30.06.2001</t>
  </si>
  <si>
    <t>Оренбургская область</t>
  </si>
  <si>
    <t>https://lsport.net/Registry/Person/f8473fe0-31c7-4a88-8e5c-1cdebb44a707?blank=true&amp;orgID=688787d5-16c0-4287-9c0a-7f0b2c0296b9</t>
  </si>
  <si>
    <t>48.09</t>
  </si>
  <si>
    <t>11.99</t>
  </si>
  <si>
    <t>25.42</t>
  </si>
  <si>
    <t>08.04.2003</t>
  </si>
  <si>
    <t>23.03</t>
  </si>
  <si>
    <t>Пермский край</t>
  </si>
  <si>
    <t>Мартель Дмитрий</t>
  </si>
  <si>
    <t>22.06</t>
  </si>
  <si>
    <t>26.03.2001</t>
  </si>
  <si>
    <t>ГБПОУ "КОР ПК"</t>
  </si>
  <si>
    <t>4:04.16</t>
  </si>
  <si>
    <t>https://lsport.net/Registry/Person/518e4d4b-f7d1-4d1d-a82e-a206dbc36acb?blank=true&amp;orgID=8ce57d96-e7d9-4682-8f5d-ba7c9f1a2367</t>
  </si>
  <si>
    <t>871</t>
  </si>
  <si>
    <t>29:54.97</t>
  </si>
  <si>
    <t>872</t>
  </si>
  <si>
    <t>Республика Адыгея</t>
  </si>
  <si>
    <t>ГБУ РА "СШОР № 1"</t>
  </si>
  <si>
    <t>Республика Башкортостан</t>
  </si>
  <si>
    <t>Газизов А.И.</t>
  </si>
  <si>
    <t>АНО СКЛА "ИНЗЕР"</t>
  </si>
  <si>
    <t>2:08.69</t>
  </si>
  <si>
    <t>https://lsport.net/Registry/Person/5f17873e-4928-4d91-803c-32086c64bbe1?blank=true&amp;orgID=9b6ea1e7-ec12-4454-877c-19f407582b8f</t>
  </si>
  <si>
    <t>786</t>
  </si>
  <si>
    <t>790</t>
  </si>
  <si>
    <t>30:01.22</t>
  </si>
  <si>
    <t>794</t>
  </si>
  <si>
    <t>30:05.65</t>
  </si>
  <si>
    <t>МБУ ДО ДЮСШ</t>
  </si>
  <si>
    <t>799</t>
  </si>
  <si>
    <t>31:27.81</t>
  </si>
  <si>
    <t>Республика Бурятия</t>
  </si>
  <si>
    <t>МАУ "СШОР №1" Г. УЛАН-УДЭ</t>
  </si>
  <si>
    <t>833</t>
  </si>
  <si>
    <t>Троценко Роман</t>
  </si>
  <si>
    <t>09.05.1992</t>
  </si>
  <si>
    <t>https://lsport.net/Registry/Person/b9ac6bca-5d70-49fd-97f7-e4be90217177?blank=true&amp;orgID=d365f1cd-a8c0-43b3-8998-90990b4a8cbd</t>
  </si>
  <si>
    <t>3:40.14</t>
  </si>
  <si>
    <t>Республика Карелия</t>
  </si>
  <si>
    <t>Журавлев Владимир</t>
  </si>
  <si>
    <t>16.05.1996</t>
  </si>
  <si>
    <t>https://lsport.net/Registry/Person/dba547a7-a594-40c8-9bf5-601e9621fb8e?blank=true&amp;orgID=0806ae4c-2f29-4310-97c3-857acccd484e</t>
  </si>
  <si>
    <t>12.01</t>
  </si>
  <si>
    <t>10.60</t>
  </si>
  <si>
    <t>Асанов Айдер</t>
  </si>
  <si>
    <t>09.04.2003</t>
  </si>
  <si>
    <t>Республика Крым</t>
  </si>
  <si>
    <t>Агапова И.Н.</t>
  </si>
  <si>
    <t>https://lsport.net/Registry/Person/1bf4f4d3-18ea-4106-915a-a056734ec20f?blank=true&amp;orgID=65a17afa-808c-4df9-b26a-8ff4195497b8</t>
  </si>
  <si>
    <t>Тимошенко Н.П.</t>
  </si>
  <si>
    <t>Захаров Дмитрий</t>
  </si>
  <si>
    <t>20.06.1998</t>
  </si>
  <si>
    <t>803</t>
  </si>
  <si>
    <t>Кадуха Александр</t>
  </si>
  <si>
    <t>04.04.2001</t>
  </si>
  <si>
    <t>Мустафаев А.О.</t>
  </si>
  <si>
    <t>МБУ "СШ Г. САКИ РК"</t>
  </si>
  <si>
    <t>https://lsport.net/Registry/Person/17ff595b-1d6c-4b9b-a04a-1cb70bfd38ca?blank=true&amp;orgID=65a17afa-808c-4df9-b26a-8ff4195497b8</t>
  </si>
  <si>
    <t>Мазный Богдан</t>
  </si>
  <si>
    <t>26.10.1999</t>
  </si>
  <si>
    <t>Дубовик А.И.</t>
  </si>
  <si>
    <t>1:48.02</t>
  </si>
  <si>
    <t>https://lsport.net/Registry/Person/73878541-d0e0-476b-89d2-2690d804e4bc?blank=true&amp;orgID=65a17afa-808c-4df9-b26a-8ff4195497b8</t>
  </si>
  <si>
    <t>Пипа Елена</t>
  </si>
  <si>
    <t>13.02.1986</t>
  </si>
  <si>
    <t>https://lsport.net/Registry/Person/2140ea82-ed73-4810-a947-91f814c9f2a3?blank=true&amp;orgID=65a17afa-808c-4df9-b26a-8ff4195497b8</t>
  </si>
  <si>
    <t>Пириева Марина</t>
  </si>
  <si>
    <t>16.07.1998</t>
  </si>
  <si>
    <t>Копытич Д.Л.</t>
  </si>
  <si>
    <t>13.96</t>
  </si>
  <si>
    <t>https://lsport.net/Registry/Person/93761083-b0c2-4448-ac38-9fc399f8620d?blank=true&amp;orgID=65a17afa-808c-4df9-b26a-8ff4195497b8</t>
  </si>
  <si>
    <t>Фоменко Кирилл</t>
  </si>
  <si>
    <t>06.01.1999</t>
  </si>
  <si>
    <t>77.60</t>
  </si>
  <si>
    <t>https://lsport.net/Registry/Person/50d37fd8-327b-4945-83ff-1976511244ee?blank=true&amp;orgID=65a17afa-808c-4df9-b26a-8ff4195497b8</t>
  </si>
  <si>
    <t>809</t>
  </si>
  <si>
    <t>Шевцов Никита</t>
  </si>
  <si>
    <t>Пятых А.В.</t>
  </si>
  <si>
    <t>https://lsport.net/Registry/Person/bc39f82e-15c4-4cfa-8e8b-71c610360649?blank=true&amp;orgID=65a17afa-808c-4df9-b26a-8ff4195497b8</t>
  </si>
  <si>
    <t>Республика Мордовия</t>
  </si>
  <si>
    <t>Горин Николай</t>
  </si>
  <si>
    <t>ГАУ РМ "РСТЦ "СТАРТ"</t>
  </si>
  <si>
    <t>3:42.51</t>
  </si>
  <si>
    <t>https://lsport.net/Registry/Person/69549740-b332-458b-974e-0a69105f75df?blank=true&amp;orgID=968469f6-7ce8-46b8-86d5-746e31c337d0</t>
  </si>
  <si>
    <t>847</t>
  </si>
  <si>
    <t>848</t>
  </si>
  <si>
    <t>02.10.2001</t>
  </si>
  <si>
    <t>849</t>
  </si>
  <si>
    <t>843</t>
  </si>
  <si>
    <t>920</t>
  </si>
  <si>
    <t>Валитова Рамиля</t>
  </si>
  <si>
    <t>10.10.1996</t>
  </si>
  <si>
    <t>Республика Татарстан</t>
  </si>
  <si>
    <t>https://lsport.net/Registry/Person/9e12637e-0c10-432d-9619-322f8ea0d11b?blank=true&amp;orgID=e5505ae7-8274-4eba-a0a2-caa1f512d38b</t>
  </si>
  <si>
    <t>УСК "НЕФТЕХИМИК" ПАО "НКНХ"</t>
  </si>
  <si>
    <t>13.27</t>
  </si>
  <si>
    <t>622</t>
  </si>
  <si>
    <t>МАУ "СШОР "ФСО "АВИАТОР" Г.КАЗАНИ</t>
  </si>
  <si>
    <t>2.15</t>
  </si>
  <si>
    <t>2.10</t>
  </si>
  <si>
    <t>623</t>
  </si>
  <si>
    <t>Гайнутдинов Дамир</t>
  </si>
  <si>
    <t>21.10.2001</t>
  </si>
  <si>
    <t>Файзуллина Г.П.</t>
  </si>
  <si>
    <t>15.77</t>
  </si>
  <si>
    <t>https://lsport.net/Registry/Person/25570b97-a3b7-4bf7-afb8-829ae41ab19e?blank=true&amp;orgID=e5505ae7-8274-4eba-a0a2-caa1f512d38b</t>
  </si>
  <si>
    <t>МАУ "СШОР "ТАСМА" Г.КАЗАНИ</t>
  </si>
  <si>
    <t>626</t>
  </si>
  <si>
    <t>630</t>
  </si>
  <si>
    <t>21.63</t>
  </si>
  <si>
    <t>631</t>
  </si>
  <si>
    <t>632</t>
  </si>
  <si>
    <t>Корнев Данил</t>
  </si>
  <si>
    <t>13.11.2002</t>
  </si>
  <si>
    <t>Корнева А.В.</t>
  </si>
  <si>
    <t>7.97</t>
  </si>
  <si>
    <t>https://lsport.net/Registry/Person/e9b5e904-2a2c-48ee-bd97-963451710dc6?blank=true&amp;orgID=e5505ae7-8274-4eba-a0a2-caa1f512d38b</t>
  </si>
  <si>
    <t>636</t>
  </si>
  <si>
    <t>23.18</t>
  </si>
  <si>
    <t>12.70</t>
  </si>
  <si>
    <t>Сохацкая Юлия</t>
  </si>
  <si>
    <t>12.12.2001</t>
  </si>
  <si>
    <t>https://lsport.net/Registry/Person/fcacaa8f-aec6-4e8a-82a7-94e7c727e0e2?blank=true&amp;orgID=e5505ae7-8274-4eba-a0a2-caa1f512d38b</t>
  </si>
  <si>
    <t>Урбэн Мария</t>
  </si>
  <si>
    <t>13.02.1999</t>
  </si>
  <si>
    <t>13.71</t>
  </si>
  <si>
    <t>https://lsport.net/Registry/Person/bc955686-608a-4efc-8493-a88a64761f44?blank=true&amp;orgID=e5505ae7-8274-4eba-a0a2-caa1f512d38b</t>
  </si>
  <si>
    <t>648</t>
  </si>
  <si>
    <t>Хусаенов Фазыл</t>
  </si>
  <si>
    <t>26.04.2000</t>
  </si>
  <si>
    <t>Павлов В.Л.</t>
  </si>
  <si>
    <t>3:48.01</t>
  </si>
  <si>
    <t>https://lsport.net/Registry/Person/f30227db-f23d-472f-9575-2afcdab97cf1?blank=true&amp;orgID=e5505ae7-8274-4eba-a0a2-caa1f512d38b</t>
  </si>
  <si>
    <t>Республика Хакасия</t>
  </si>
  <si>
    <t>ГБПОУ РХ "У(Т)ОР"</t>
  </si>
  <si>
    <t>12.74</t>
  </si>
  <si>
    <t>Вовк Ольга</t>
  </si>
  <si>
    <t>13.02.1993</t>
  </si>
  <si>
    <t>Ростовская область</t>
  </si>
  <si>
    <t>Сретенцев В.В.</t>
  </si>
  <si>
    <t>https://lsport.net/Registry/Person/9b760aab-3e74-4f25-93cc-20e326bb2364?blank=true&amp;orgID=c7060595-8e6b-49d2-a6ba-d5616d9acc6e</t>
  </si>
  <si>
    <t>567</t>
  </si>
  <si>
    <t>31.03.2000</t>
  </si>
  <si>
    <t>568</t>
  </si>
  <si>
    <t>Новосельцев Денис</t>
  </si>
  <si>
    <t>19.09.2003</t>
  </si>
  <si>
    <t>49.62</t>
  </si>
  <si>
    <t>https://lsport.net/Registry/Person/45198cb5-ff29-4ad1-bb1f-656d8f724d5f?blank=true&amp;orgID=c7060595-8e6b-49d2-a6ba-d5616d9acc6e</t>
  </si>
  <si>
    <t>Сушкова Светлана</t>
  </si>
  <si>
    <t>Гончаренко А.В.</t>
  </si>
  <si>
    <t>58.56</t>
  </si>
  <si>
    <t>https://lsport.net/Registry/Person/bd75302f-75dc-403a-b12d-5f9097292109?blank=true&amp;orgID=c7060595-8e6b-49d2-a6ba-d5616d9acc6e</t>
  </si>
  <si>
    <t>03.02.2001</t>
  </si>
  <si>
    <t>Рязанская область</t>
  </si>
  <si>
    <t>Грачев Е.П.</t>
  </si>
  <si>
    <t>ГАУ РО "СШОР "Олимпиец"</t>
  </si>
  <si>
    <t>ГАУ "СШОР № 6"</t>
  </si>
  <si>
    <t>482</t>
  </si>
  <si>
    <t>Буяновский Александр</t>
  </si>
  <si>
    <t>23.04.1994</t>
  </si>
  <si>
    <t>45.98</t>
  </si>
  <si>
    <t>https://lsport.net/Registry/Person/c7643ad0-f03b-438a-a170-6ca4c0504808?blank=true&amp;orgID=093acf7f-be8c-4704-bbb5-9fcd28545dfc</t>
  </si>
  <si>
    <t>484</t>
  </si>
  <si>
    <t>18.03.1993</t>
  </si>
  <si>
    <t>2.20</t>
  </si>
  <si>
    <t>486</t>
  </si>
  <si>
    <t>495</t>
  </si>
  <si>
    <t>504</t>
  </si>
  <si>
    <t>ГБУ СШОР "АКАДЕМИЯ ЛЕГКОЙ АТЛЕТИКИ САНКТ-ПЕТЕРБУРГА"</t>
  </si>
  <si>
    <t>Васильев И.С.</t>
  </si>
  <si>
    <t>СПб ГБПОУ "ОЛИМПИЙСКИЕ НАДЕЖДЫ"</t>
  </si>
  <si>
    <t>СПБ ГБУ ЦОП "ШВСМ ПО ЛЕГКОЙ АТЛЕТИКЕ"</t>
  </si>
  <si>
    <t>Беликов Никита</t>
  </si>
  <si>
    <t>21.01.2001</t>
  </si>
  <si>
    <t>ГБУ СШОР ПУШКИНСКОГО РАЙОНА САНКТ-ПЕТЕРБУРГА</t>
  </si>
  <si>
    <t>3:48.45</t>
  </si>
  <si>
    <t>https://lsport.net/Registry/Person/9415563f-9c64-4b30-addc-c93061619b8d?blank=true&amp;orgID=fe0fa0ad-960f-4778-ad9a-b53c691e25f8</t>
  </si>
  <si>
    <t>30.05.2000</t>
  </si>
  <si>
    <t>Харитонов А.С.</t>
  </si>
  <si>
    <t>ГБУ СШОР № 1 АДМИРАЛТЕЙСКОГО РАЙОНА</t>
  </si>
  <si>
    <t>57.91</t>
  </si>
  <si>
    <t>https://lsport.net/Registry/Person/3e37911e-c1f6-4fd7-b97e-ce213f04d67f?blank=true&amp;orgID=fe0fa0ad-960f-4778-ad9a-b53c691e25f8</t>
  </si>
  <si>
    <t>Боса Елизавета Чисом Ннека</t>
  </si>
  <si>
    <t>15.03.2002</t>
  </si>
  <si>
    <t>51.49</t>
  </si>
  <si>
    <t>https://lsport.net/Registry/Person/d4026728-1cf5-409e-a5f8-3d838fb6e804?blank=true&amp;orgID=fe0fa0ad-960f-4778-ad9a-b53c691e25f8</t>
  </si>
  <si>
    <t>Бурмистрова Екатерина</t>
  </si>
  <si>
    <t>18.08.1990</t>
  </si>
  <si>
    <t>Данилова Т.П.</t>
  </si>
  <si>
    <t>https://lsport.net/Registry/Person/5fec0589-03d4-4e91-86bb-982275096533?blank=true&amp;orgID=fe0fa0ad-960f-4778-ad9a-b53c691e25f8</t>
  </si>
  <si>
    <t>Веденеева Элла</t>
  </si>
  <si>
    <t>30.11.1998</t>
  </si>
  <si>
    <t>Иванов В.В.</t>
  </si>
  <si>
    <t>https://lsport.net/Registry/Person/cf61a7d1-947f-4b62-9d5f-cc493b9acf0a?blank=true&amp;orgID=fe0fa0ad-960f-4778-ad9a-b53c691e25f8</t>
  </si>
  <si>
    <t>Вешняков Данил</t>
  </si>
  <si>
    <t>Ткаченко А.С.</t>
  </si>
  <si>
    <t>СПБ ГБПОУ "УОР №1"</t>
  </si>
  <si>
    <t>https://lsport.net/Registry/Person/36e32c18-e533-4f9e-86b9-455258394749?blank=true&amp;orgID=fe0fa0ad-960f-4778-ad9a-b53c691e25f8</t>
  </si>
  <si>
    <t>Высоцкий Максим</t>
  </si>
  <si>
    <t>09.06.2002</t>
  </si>
  <si>
    <t>Климов А.Г.</t>
  </si>
  <si>
    <t>47.58</t>
  </si>
  <si>
    <t>https://lsport.net/Registry/Person/ce482058-5d46-40e3-b9d9-71ebefea1a3f?blank=true&amp;orgID=fe0fa0ad-960f-4778-ad9a-b53c691e25f8</t>
  </si>
  <si>
    <t>Гаврилов Максим</t>
  </si>
  <si>
    <t>Шведков Ф.В.</t>
  </si>
  <si>
    <t>69.30</t>
  </si>
  <si>
    <t>https://lsport.net/Registry/Person/68752694-de02-4deb-89e5-66ba09ad499a?blank=true&amp;orgID=fe0fa0ad-960f-4778-ad9a-b53c691e25f8</t>
  </si>
  <si>
    <t>Шекин Д.А.</t>
  </si>
  <si>
    <t>Галицкая Екатерина</t>
  </si>
  <si>
    <t>24.02.1987</t>
  </si>
  <si>
    <t>Куликова Е.Ю.</t>
  </si>
  <si>
    <t>12.78</t>
  </si>
  <si>
    <t>https://lsport.net/Registry/Person/0fd14e06-629f-45c8-8043-9353e7d2e9db?blank=true&amp;orgID=fe0fa0ad-960f-4778-ad9a-b53c691e25f8</t>
  </si>
  <si>
    <t>404</t>
  </si>
  <si>
    <t>Головин Алексей</t>
  </si>
  <si>
    <t>Тарасов Д.А.</t>
  </si>
  <si>
    <t>52.64</t>
  </si>
  <si>
    <t>https://lsport.net/Registry/Person/fed8eee1-2202-460e-ae4e-6877e810cd34?blank=true&amp;orgID=fe0fa0ad-960f-4778-ad9a-b53c691e25f8</t>
  </si>
  <si>
    <t>Григорьева Анастасия</t>
  </si>
  <si>
    <t>11.36</t>
  </si>
  <si>
    <t>Гринчак Николай</t>
  </si>
  <si>
    <t>18.09.2000</t>
  </si>
  <si>
    <t>Баталов А.В.</t>
  </si>
  <si>
    <t>14.81</t>
  </si>
  <si>
    <t>https://lsport.net/Registry/Person/c26cd79f-521d-4dee-b054-fd1e9a17f608?blank=true&amp;orgID=fe0fa0ad-960f-4778-ad9a-b53c691e25f8</t>
  </si>
  <si>
    <t>Громова Валерия</t>
  </si>
  <si>
    <t>08.04.2000</t>
  </si>
  <si>
    <t>13.49</t>
  </si>
  <si>
    <t>https://lsport.net/Registry/Person/b1e1c1c5-b943-484f-ad97-24141f496652?blank=true&amp;orgID=fe0fa0ad-960f-4778-ad9a-b53c691e25f8</t>
  </si>
  <si>
    <t>6.17</t>
  </si>
  <si>
    <t>413</t>
  </si>
  <si>
    <t>Гадасин В.Б.</t>
  </si>
  <si>
    <t>Иванова Алиса</t>
  </si>
  <si>
    <t>05.06.2002</t>
  </si>
  <si>
    <t>Зиновьев С.Е.</t>
  </si>
  <si>
    <t>11.62</t>
  </si>
  <si>
    <t>https://lsport.net/Registry/Person/d6a76d84-4a23-486d-8033-2a189ba49a5d?blank=true&amp;orgID=fe0fa0ad-960f-4778-ad9a-b53c691e25f8</t>
  </si>
  <si>
    <t>Карпова Владислава</t>
  </si>
  <si>
    <t>03.08.2000</t>
  </si>
  <si>
    <t>14.28</t>
  </si>
  <si>
    <t>https://lsport.net/Registry/Person/32318924-c226-4c3d-b006-7e73201ddd18?blank=true&amp;orgID=fe0fa0ad-960f-4778-ad9a-b53c691e25f8</t>
  </si>
  <si>
    <t>Колесов Кирилл</t>
  </si>
  <si>
    <t>26.04.1998</t>
  </si>
  <si>
    <t>47.13</t>
  </si>
  <si>
    <t>https://lsport.net/Registry/Person/c3ddea3a-b7c5-42f6-ae3a-93de52223244?blank=true&amp;orgID=fe0fa0ad-960f-4778-ad9a-b53c691e25f8</t>
  </si>
  <si>
    <t>Попкова Е.Н.</t>
  </si>
  <si>
    <t>Корепин Григорий</t>
  </si>
  <si>
    <t>27.01.2000</t>
  </si>
  <si>
    <t>Пономарев В.В.</t>
  </si>
  <si>
    <t>3:46.90</t>
  </si>
  <si>
    <t>https://lsport.net/Registry/Person/679d31c2-7b7c-45d7-a4a4-7d7014af4649?blank=true&amp;orgID=fe0fa0ad-960f-4778-ad9a-b53c691e25f8</t>
  </si>
  <si>
    <t>Кочанова Мария</t>
  </si>
  <si>
    <t>30.05.2002</t>
  </si>
  <si>
    <t>https://lsport.net/Registry/Person/ed4bc377-92c7-42b1-a39a-7d5b7f5d2f61?blank=true&amp;orgID=fe0fa0ad-960f-4778-ad9a-b53c691e25f8</t>
  </si>
  <si>
    <t>1:50.35</t>
  </si>
  <si>
    <t>Кувыршин Павел</t>
  </si>
  <si>
    <t>09.07.1998</t>
  </si>
  <si>
    <t>74.37</t>
  </si>
  <si>
    <t>https://lsport.net/Registry/Person/b3b0af4f-a14b-4bf7-ade6-3f42fdf46bef?blank=true&amp;orgID=fe0fa0ad-960f-4778-ad9a-b53c691e25f8</t>
  </si>
  <si>
    <t>24.02.1997</t>
  </si>
  <si>
    <t>430</t>
  </si>
  <si>
    <t>Лимонов Егор</t>
  </si>
  <si>
    <t>https://lsport.net/Registry/Person/512200d9-b61c-4653-b20f-c7a5785ff0af?blank=true&amp;orgID=fe0fa0ad-960f-4778-ad9a-b53c691e25f8</t>
  </si>
  <si>
    <t>Соколов А.В.</t>
  </si>
  <si>
    <t>Осипова Дарья</t>
  </si>
  <si>
    <t>12.08.2004</t>
  </si>
  <si>
    <t>Седых Л.А.</t>
  </si>
  <si>
    <t>13.32</t>
  </si>
  <si>
    <t>https://lsport.net/Registry/Person/c3a0df3e-2ce3-4b86-bcdd-5ff52ef67bdf?blank=true&amp;orgID=fe0fa0ad-960f-4778-ad9a-b53c691e25f8</t>
  </si>
  <si>
    <t>Перова Александра</t>
  </si>
  <si>
    <t>10.12.2002</t>
  </si>
  <si>
    <t>Михайлова М.Ю.</t>
  </si>
  <si>
    <t>54.71</t>
  </si>
  <si>
    <t>https://lsport.net/Registry/Person/05939118-a247-407f-b66e-a70c6ff5a596?blank=true&amp;orgID=fe0fa0ad-960f-4778-ad9a-b53c691e25f8</t>
  </si>
  <si>
    <t>Песков Даниил</t>
  </si>
  <si>
    <t>04.10.2001</t>
  </si>
  <si>
    <t>47.56</t>
  </si>
  <si>
    <t>https://lsport.net/Registry/Person/00471986-f06c-4f7d-994e-8ac93b9a1f43?blank=true&amp;orgID=fe0fa0ad-960f-4778-ad9a-b53c691e25f8</t>
  </si>
  <si>
    <t>Пичугина София</t>
  </si>
  <si>
    <t>07.01.2000</t>
  </si>
  <si>
    <t>Волков А.В.</t>
  </si>
  <si>
    <t>58.87</t>
  </si>
  <si>
    <t>57.22</t>
  </si>
  <si>
    <t>https://lsport.net/Registry/Person/c627c934-1bd9-49ba-ba42-15d6ba812ecc?blank=true&amp;orgID=fe0fa0ad-960f-4778-ad9a-b53c691e25f8</t>
  </si>
  <si>
    <t>25.09.1999</t>
  </si>
  <si>
    <t>Антонова И.Ю.</t>
  </si>
  <si>
    <t>Рудакова Екатерина</t>
  </si>
  <si>
    <t>Волкова И.В.</t>
  </si>
  <si>
    <t>2:05.11</t>
  </si>
  <si>
    <t>https://lsport.net/Registry/Person/80a2a66a-9dc2-42c7-9671-1cf3cf8ab15c?blank=true&amp;orgID=fe0fa0ad-960f-4778-ad9a-b53c691e25f8</t>
  </si>
  <si>
    <t>4:19.48</t>
  </si>
  <si>
    <t>Рухлядева Мария</t>
  </si>
  <si>
    <t>27.11.1999</t>
  </si>
  <si>
    <t>2:07.07</t>
  </si>
  <si>
    <t>https://lsport.net/Registry/Person/1f28f974-c8c6-45c1-9a1d-b9bd3b286dde?blank=true&amp;orgID=fe0fa0ad-960f-4778-ad9a-b53c691e25f8</t>
  </si>
  <si>
    <t>Саввин Алексей</t>
  </si>
  <si>
    <t>13.03.1997</t>
  </si>
  <si>
    <t>https://lsport.net/Registry/Person/6eca3e5a-5086-44ab-aa5d-04eefd98f6d0?blank=true&amp;orgID=fe0fa0ad-960f-4778-ad9a-b53c691e25f8</t>
  </si>
  <si>
    <t>451</t>
  </si>
  <si>
    <t>Святобог Александр</t>
  </si>
  <si>
    <t>19.06.1994</t>
  </si>
  <si>
    <t>10.72</t>
  </si>
  <si>
    <t>https://lsport.net/Registry/Person/53c1d496-d15f-442d-a2a1-32388fd4e455?blank=true&amp;orgID=fe0fa0ad-960f-4778-ad9a-b53c691e25f8</t>
  </si>
  <si>
    <t>6.56</t>
  </si>
  <si>
    <t>453</t>
  </si>
  <si>
    <t>Тетера Евгений</t>
  </si>
  <si>
    <t>21.09.1999</t>
  </si>
  <si>
    <t>Глушак П.Б.</t>
  </si>
  <si>
    <t>https://lsport.net/Registry/Person/380fe1ed-0208-45e2-bcec-5ec670c41610?blank=true&amp;orgID=fe0fa0ad-960f-4778-ad9a-b53c691e25f8</t>
  </si>
  <si>
    <t>457</t>
  </si>
  <si>
    <t>47.00</t>
  </si>
  <si>
    <t>Ячменева Ангелина</t>
  </si>
  <si>
    <t>24.12.2000</t>
  </si>
  <si>
    <t>Синютина Е.И.</t>
  </si>
  <si>
    <t>13.63</t>
  </si>
  <si>
    <t>https://lsport.net/Registry/Person/40457443-acd6-4777-aa8e-06174a5dfba8?blank=true&amp;orgID=fe0fa0ad-960f-4778-ad9a-b53c691e25f8</t>
  </si>
  <si>
    <t>Яшкина Ксения</t>
  </si>
  <si>
    <t>21.10.1994</t>
  </si>
  <si>
    <t>Фролова О.А.</t>
  </si>
  <si>
    <t>13.02</t>
  </si>
  <si>
    <t>https://lsport.net/Registry/Person/1179eee1-a6dd-4445-9308-b6bf84e9931c?blank=true&amp;orgID=fe0fa0ad-960f-4778-ad9a-b53c691e25f8</t>
  </si>
  <si>
    <t>Филатова Вера</t>
  </si>
  <si>
    <t>Санкт-Петербург-Брянская область</t>
  </si>
  <si>
    <t>22.92</t>
  </si>
  <si>
    <t>https://lsport.net/Registry/Person/e237d1d0-3cd6-4c63-8d3f-78a76cd62b22?blank=true&amp;orgID=828d83d6-dd3d-4481-9502-7518d6b54723</t>
  </si>
  <si>
    <t>https://lsport.net/Registry/Person/e237d1d0-3cd6-4c63-8d3f-78a76cd62b22?blank=true&amp;orgID=fe0fa0ad-960f-4778-ad9a-b53c691e25f8</t>
  </si>
  <si>
    <t>Санкт-Петербург-Вологодская область</t>
  </si>
  <si>
    <t>444</t>
  </si>
  <si>
    <t>446</t>
  </si>
  <si>
    <t>Росляков Данил</t>
  </si>
  <si>
    <t>04.11.1997</t>
  </si>
  <si>
    <t>20.79</t>
  </si>
  <si>
    <t>455</t>
  </si>
  <si>
    <t>Спиридонов Олег</t>
  </si>
  <si>
    <t>16.08.1999</t>
  </si>
  <si>
    <t>Санкт-Петербург-Калининградская область</t>
  </si>
  <si>
    <t>https://lsport.net/Registry/Person/57a3063d-9b4a-4156-9b22-49622f0645c2?blank=true&amp;orgID=9b6e5032-a588-4865-93d4-1bf7582f79b4</t>
  </si>
  <si>
    <t>Зуйкевич Елена</t>
  </si>
  <si>
    <t>26.02.1990</t>
  </si>
  <si>
    <t>56.75</t>
  </si>
  <si>
    <t>https://lsport.net/Registry/Person/5dc78655-3308-4bf7-b010-10dfa8bd1d66?blank=true&amp;orgID=9b6e5032-a588-4865-93d4-1bf7582f79b4</t>
  </si>
  <si>
    <t>418</t>
  </si>
  <si>
    <t>Кекин Степан</t>
  </si>
  <si>
    <t>13.11.2000</t>
  </si>
  <si>
    <t>Санкт-Петербург-Омская область</t>
  </si>
  <si>
    <t>https://lsport.net/Registry/Person/e5410523-dad3-40ff-8401-155e490f8f7f?blank=true&amp;orgID=fe0fa0ad-960f-4778-ad9a-b53c691e25f8</t>
  </si>
  <si>
    <t>Санкт-Петербург-Республика Карелия</t>
  </si>
  <si>
    <t>16.09.1997</t>
  </si>
  <si>
    <t>Санкт-Петербург-Тамбовская область</t>
  </si>
  <si>
    <t>Асоева Манижа</t>
  </si>
  <si>
    <t>28.05.2001</t>
  </si>
  <si>
    <t>Санкт-Петербург-Тверская область</t>
  </si>
  <si>
    <t>https://lsport.net/Registry/Person/154e490d-5cf2-405a-9169-480966d5a059?blank=true&amp;orgID=fe0fa0ad-960f-4778-ad9a-b53c691e25f8</t>
  </si>
  <si>
    <t>55.87</t>
  </si>
  <si>
    <t>Дмитриева Таисия</t>
  </si>
  <si>
    <t>13.05.2003</t>
  </si>
  <si>
    <t>6.40</t>
  </si>
  <si>
    <t>https://lsport.net/Registry/Person/7b22f9e4-8534-4873-9467-74465bc8d266?blank=true&amp;orgID=fe0fa0ad-960f-4778-ad9a-b53c691e25f8</t>
  </si>
  <si>
    <t>09.07.2004</t>
  </si>
  <si>
    <t>https://lsport.net/Registry/Person/ae787311-c3bb-4acf-942a-43ad48d7e658?blank=true&amp;orgID=277ca836-d85b-4623-9652-857e994e78f0</t>
  </si>
  <si>
    <t>05.01.2002</t>
  </si>
  <si>
    <t>585</t>
  </si>
  <si>
    <t>Верховых Рудольф</t>
  </si>
  <si>
    <t>03.09.1998</t>
  </si>
  <si>
    <t>Акуленко А.Н.</t>
  </si>
  <si>
    <t>МОО СК "СПУТНИК"</t>
  </si>
  <si>
    <t>46.06</t>
  </si>
  <si>
    <t>https://lsport.net/Registry/Person/d42ad5b3-2c2b-4a74-9a03-5d835dcc2c2e?blank=true&amp;orgID=a227c616-44af-40a2-b851-988fd00705e8</t>
  </si>
  <si>
    <t>Евдокимов Сергей</t>
  </si>
  <si>
    <t>03.10.2000</t>
  </si>
  <si>
    <t>3:45.78</t>
  </si>
  <si>
    <t>https://lsport.net/Registry/Person/80255ff6-47ee-4591-bc37-ab36179df004?blank=true&amp;orgID=a227c616-44af-40a2-b851-988fd00705e8</t>
  </si>
  <si>
    <t>Ионов Семен</t>
  </si>
  <si>
    <t>12.02.2000</t>
  </si>
  <si>
    <t>Штырц В.В.</t>
  </si>
  <si>
    <t>1:47.66</t>
  </si>
  <si>
    <t>https://lsport.net/Registry/Person/a74d4ab1-fcd5-43cf-9e99-33a69bdf4ce1?blank=true&amp;orgID=a227c616-44af-40a2-b851-988fd00705e8</t>
  </si>
  <si>
    <t>Гусаренко В.С.</t>
  </si>
  <si>
    <t>Коврижных Александр</t>
  </si>
  <si>
    <t>Терентьев Л.А.</t>
  </si>
  <si>
    <t>https://lsport.net/Registry/Person/c5dbe2b1-0739-4abb-9912-1d4c83a3860e?blank=true&amp;orgID=a227c616-44af-40a2-b851-988fd00705e8</t>
  </si>
  <si>
    <t>3:47.92</t>
  </si>
  <si>
    <t>590</t>
  </si>
  <si>
    <t>21.86</t>
  </si>
  <si>
    <t>21.91</t>
  </si>
  <si>
    <t>Ломакин Алексей</t>
  </si>
  <si>
    <t>23.06.2001</t>
  </si>
  <si>
    <t>1:48.28</t>
  </si>
  <si>
    <t>https://lsport.net/Registry/Person/2985bef3-bbee-48e1-9be3-dd8562f0e42a?blank=true&amp;orgID=a227c616-44af-40a2-b851-988fd00705e8</t>
  </si>
  <si>
    <t>592</t>
  </si>
  <si>
    <t>Пидлужная Юлия</t>
  </si>
  <si>
    <t>01.10.1988</t>
  </si>
  <si>
    <t>Кузнецов Н.А.</t>
  </si>
  <si>
    <t>6.87</t>
  </si>
  <si>
    <t>https://lsport.net/Registry/Person/3a1f97cd-5426-439f-940b-32332ac0cabf?blank=true&amp;orgID=a227c616-44af-40a2-b851-988fd00705e8</t>
  </si>
  <si>
    <t>594</t>
  </si>
  <si>
    <t>596</t>
  </si>
  <si>
    <t>Садовская Милана</t>
  </si>
  <si>
    <t>21.02.2004</t>
  </si>
  <si>
    <t>6.33</t>
  </si>
  <si>
    <t>https://lsport.net/Registry/Person/8286f0e8-f003-44ad-bda0-1222066706fd?blank=true&amp;orgID=a227c616-44af-40a2-b851-988fd00705e8</t>
  </si>
  <si>
    <t>Сурова Дарья</t>
  </si>
  <si>
    <t>23.04.2001</t>
  </si>
  <si>
    <t>55.54</t>
  </si>
  <si>
    <t>https://lsport.net/Registry/Person/6a025c88-fd5b-4ac5-9c1a-83b7222fae89?blank=true&amp;orgID=a227c616-44af-40a2-b851-988fd00705e8</t>
  </si>
  <si>
    <t>600</t>
  </si>
  <si>
    <t>Токарев Алексей</t>
  </si>
  <si>
    <t>20.12.1998</t>
  </si>
  <si>
    <t>21.59</t>
  </si>
  <si>
    <t>Тропина Анна</t>
  </si>
  <si>
    <t>03.11.1998</t>
  </si>
  <si>
    <t>Невьянцев В.Н.</t>
  </si>
  <si>
    <t>9:26.86</t>
  </si>
  <si>
    <t>https://lsport.net/Registry/Person/9022cd65-d490-4f29-81e9-273099e4138f?blank=true&amp;orgID=a227c616-44af-40a2-b851-988fd00705e8</t>
  </si>
  <si>
    <t>Якушев Максим</t>
  </si>
  <si>
    <t>15.03.1992</t>
  </si>
  <si>
    <t>Вырышев В.М.</t>
  </si>
  <si>
    <t>8:19.19</t>
  </si>
  <si>
    <t>https://lsport.net/Registry/Person/001f6af3-0040-46cb-b699-3eadd2df8795?blank=true&amp;orgID=a227c616-44af-40a2-b851-988fd00705e8</t>
  </si>
  <si>
    <t>732</t>
  </si>
  <si>
    <t>Прищепа Василий</t>
  </si>
  <si>
    <t>13.06.1999</t>
  </si>
  <si>
    <t>Смоленская область</t>
  </si>
  <si>
    <t>Ефременков А.С.</t>
  </si>
  <si>
    <t>https://lsport.net/Registry/Person/6d3bc246-3c23-4d13-8f72-73f07459b58f?blank=true&amp;orgID=80866d20-33e9-4352-b675-c6a1bfa1e700</t>
  </si>
  <si>
    <t>Федорова Анна</t>
  </si>
  <si>
    <t>04.12.2000</t>
  </si>
  <si>
    <t>https://lsport.net/Registry/Person/74a7cb1d-64b4-42fd-bce7-093ac86708f7?blank=true&amp;orgID=80866d20-33e9-4352-b675-c6a1bfa1e700</t>
  </si>
  <si>
    <t>04.05.2002</t>
  </si>
  <si>
    <t>Ставропольский край</t>
  </si>
  <si>
    <t>Крохмалев А.В.</t>
  </si>
  <si>
    <t>60.50</t>
  </si>
  <si>
    <t>https://lsport.net/Registry/Person/5b8df259-1d6b-464e-acf7-32a513814c1f?blank=true&amp;orgID=4357a26a-af95-424f-8080-3cf0be3a02d3</t>
  </si>
  <si>
    <t>19.72</t>
  </si>
  <si>
    <t>Лобойко В.В.</t>
  </si>
  <si>
    <t>Зверев Сергей</t>
  </si>
  <si>
    <t>09.04.2001</t>
  </si>
  <si>
    <t>Лысенко Н.Н.</t>
  </si>
  <si>
    <t>79.55</t>
  </si>
  <si>
    <t>https://lsport.net/Registry/Person/03969a05-f1ac-489b-b199-06ae67bbaf31?blank=true&amp;orgID=4357a26a-af95-424f-8080-3cf0be3a02d3</t>
  </si>
  <si>
    <t>Исаева Ксения</t>
  </si>
  <si>
    <t>02.12.1996</t>
  </si>
  <si>
    <t>Ставропольский край-Челябинская область</t>
  </si>
  <si>
    <t>62.62</t>
  </si>
  <si>
    <t>https://lsport.net/Registry/Person/238006a0-c833-492b-bbe9-86154da96bb9?blank=true&amp;orgID=335b819b-3c62-433b-9fb7-6a6738f2e0b9</t>
  </si>
  <si>
    <t>Тамбовская область</t>
  </si>
  <si>
    <t>Гомзяков Михаил</t>
  </si>
  <si>
    <t>Тверская область</t>
  </si>
  <si>
    <t>Власенко Е.М.</t>
  </si>
  <si>
    <t>ГБУ "САШ"</t>
  </si>
  <si>
    <t>50.10</t>
  </si>
  <si>
    <t>https://lsport.net/Registry/Person/dfefc852-a604-4d62-a8a0-cbbbac31ba0a?blank=true&amp;orgID=0c9fe01b-a91e-46ab-b4f0-4e143c9a011d</t>
  </si>
  <si>
    <t>Селиверстов Илья</t>
  </si>
  <si>
    <t>01.08.1999</t>
  </si>
  <si>
    <t>16.74</t>
  </si>
  <si>
    <t>https://lsport.net/Registry/Person/6dfebb8e-80e9-42b3-a5e3-b7e99b0f4590?blank=true&amp;orgID=0c9fe01b-a91e-46ab-b4f0-4e143c9a011d</t>
  </si>
  <si>
    <t>https://lsport.net/Registry/Person/a8e0a2f6-7dde-4e2e-ae16-996a7e27e2be?blank=true&amp;orgID=c40576ac-702a-4f33-ba0c-c2bf6ab8f665</t>
  </si>
  <si>
    <t>14:40.50</t>
  </si>
  <si>
    <t>879</t>
  </si>
  <si>
    <t>Соколенко Владимир</t>
  </si>
  <si>
    <t>19.05.2000</t>
  </si>
  <si>
    <t>https://lsport.net/Registry/Person/c0cea48e-4a29-400b-abad-18e1a9aabdf6?blank=true&amp;orgID=c40576ac-702a-4f33-ba0c-c2bf6ab8f665</t>
  </si>
  <si>
    <t>Погребняк Виктория</t>
  </si>
  <si>
    <t>07.10.1995</t>
  </si>
  <si>
    <t>Томская область-Алтайский край</t>
  </si>
  <si>
    <t>Тульская область</t>
  </si>
  <si>
    <t>24.40</t>
  </si>
  <si>
    <t>909</t>
  </si>
  <si>
    <t>27.08.2002</t>
  </si>
  <si>
    <t>891</t>
  </si>
  <si>
    <t>892</t>
  </si>
  <si>
    <t>20.02.2000</t>
  </si>
  <si>
    <t>12.80</t>
  </si>
  <si>
    <t>898</t>
  </si>
  <si>
    <t>29:01.21</t>
  </si>
  <si>
    <t>900</t>
  </si>
  <si>
    <t>ОГБУ "ССШОР ПО ЛЁГКОЙ АТЛЕТИКЕ"</t>
  </si>
  <si>
    <t>604</t>
  </si>
  <si>
    <t>Галацков Андрей</t>
  </si>
  <si>
    <t>13.02.1992</t>
  </si>
  <si>
    <t>Краснобаев А.А.</t>
  </si>
  <si>
    <t>https://lsport.net/Registry/Person/cdef7270-253c-455a-be30-39065e7d3fe4?blank=true&amp;orgID=1aeda273-cc75-4117-9c8f-44cb8c4268eb</t>
  </si>
  <si>
    <t>605</t>
  </si>
  <si>
    <t>606</t>
  </si>
  <si>
    <t>Егоров Никита</t>
  </si>
  <si>
    <t>19.04.2002</t>
  </si>
  <si>
    <t>Егорова Т.И.</t>
  </si>
  <si>
    <t>1:48.21</t>
  </si>
  <si>
    <t>https://lsport.net/Registry/Person/ebc5c7ca-c583-4717-9fd8-65bc6015aead?blank=true&amp;orgID=1aeda273-cc75-4117-9c8f-44cb8c4268eb</t>
  </si>
  <si>
    <t>608</t>
  </si>
  <si>
    <t>Никитин Олег</t>
  </si>
  <si>
    <t>06.06.1997</t>
  </si>
  <si>
    <t>Маркин М.О.</t>
  </si>
  <si>
    <t>609</t>
  </si>
  <si>
    <t>Образцов Игорь</t>
  </si>
  <si>
    <t>21.10.1995</t>
  </si>
  <si>
    <t>https://lsport.net/Registry/Person/eae47926-8ff7-422a-a6bf-08ab7bcaba96?blank=true&amp;orgID=1aeda273-cc75-4117-9c8f-44cb8c4268eb</t>
  </si>
  <si>
    <t>612</t>
  </si>
  <si>
    <t>Садеев Ильфат</t>
  </si>
  <si>
    <t>17.12.1988</t>
  </si>
  <si>
    <t>20.83</t>
  </si>
  <si>
    <t>https://lsport.net/Registry/Person/e952347f-3436-4912-94d9-8c970f725b60?blank=true&amp;orgID=1aeda273-cc75-4117-9c8f-44cb8c4268eb</t>
  </si>
  <si>
    <t>613</t>
  </si>
  <si>
    <t>29:51.16</t>
  </si>
  <si>
    <t>56.83</t>
  </si>
  <si>
    <t>56.90</t>
  </si>
  <si>
    <t>Федотов Артем</t>
  </si>
  <si>
    <t>12.11.1991</t>
  </si>
  <si>
    <t>https://lsport.net/Registry/Person/11ec99f0-c4e2-483c-9970-433420254741?blank=true&amp;orgID=1aeda273-cc75-4117-9c8f-44cb8c4268eb</t>
  </si>
  <si>
    <t>07.02.2002</t>
  </si>
  <si>
    <t>Еремеев А.В.</t>
  </si>
  <si>
    <t>https://lsport.net/Registry/Person/6f2051f7-8f6b-4595-b383-dcc685f17a51?blank=true&amp;orgID=1aeda273-cc75-4117-9c8f-44cb8c4268eb</t>
  </si>
  <si>
    <t>47.03</t>
  </si>
  <si>
    <t>54.80</t>
  </si>
  <si>
    <t>618</t>
  </si>
  <si>
    <t>619</t>
  </si>
  <si>
    <t>Юфимов Алексей</t>
  </si>
  <si>
    <t>05.06.1998</t>
  </si>
  <si>
    <t>Фомина А.В.</t>
  </si>
  <si>
    <t>10.49</t>
  </si>
  <si>
    <t>https://lsport.net/Registry/Person/401f45a3-59e7-40d3-a4eb-0b6d61d22945?blank=true&amp;orgID=1aeda273-cc75-4117-9c8f-44cb8c4268eb</t>
  </si>
  <si>
    <t>21.17</t>
  </si>
  <si>
    <t>21.35</t>
  </si>
  <si>
    <t>Хабаровский край</t>
  </si>
  <si>
    <t>https://lsport.net/Registry/Person/1f45c376-1491-4828-a9d3-ad66a43329fd?blank=true&amp;orgID=d4f848d8-fcbc-4c53-97ac-b94fdd03f547</t>
  </si>
  <si>
    <t>10:43.53</t>
  </si>
  <si>
    <t>699</t>
  </si>
  <si>
    <t>701</t>
  </si>
  <si>
    <t>702</t>
  </si>
  <si>
    <t>703</t>
  </si>
  <si>
    <t>Тарабаров Георгий</t>
  </si>
  <si>
    <t>03.02.2003</t>
  </si>
  <si>
    <t>Буллер В.С.</t>
  </si>
  <si>
    <t>https://lsport.net/Registry/Person/08b1beef-5e9a-403f-a204-275c25e05fd0?blank=true&amp;orgID=87e11043-79a5-45e5-9623-bacfe0d492a4</t>
  </si>
  <si>
    <t>21.50</t>
  </si>
  <si>
    <t>705</t>
  </si>
  <si>
    <t>Шинкевич Дарья</t>
  </si>
  <si>
    <t>11.05.2002</t>
  </si>
  <si>
    <t>Малюга Р.Н.</t>
  </si>
  <si>
    <t>16.95</t>
  </si>
  <si>
    <t>https://lsport.net/Registry/Person/3b4066af-6b86-484e-a048-a87e6cca1b4c?blank=true&amp;orgID=87e11043-79a5-45e5-9623-bacfe0d492a4</t>
  </si>
  <si>
    <t>697</t>
  </si>
  <si>
    <t>24.87</t>
  </si>
  <si>
    <t>508</t>
  </si>
  <si>
    <t>Вахрушев Максим</t>
  </si>
  <si>
    <t>5.40</t>
  </si>
  <si>
    <t>509</t>
  </si>
  <si>
    <t>510</t>
  </si>
  <si>
    <t>512</t>
  </si>
  <si>
    <t>513</t>
  </si>
  <si>
    <t>514</t>
  </si>
  <si>
    <t>521</t>
  </si>
  <si>
    <t>526</t>
  </si>
  <si>
    <t>528</t>
  </si>
  <si>
    <t>1:49.61</t>
  </si>
  <si>
    <t>3:44.70</t>
  </si>
  <si>
    <t>530</t>
  </si>
  <si>
    <t>Стародубцев Д.А.</t>
  </si>
  <si>
    <t>533</t>
  </si>
  <si>
    <t>538</t>
  </si>
  <si>
    <t>15.11.2002</t>
  </si>
  <si>
    <t>19.11.2002</t>
  </si>
  <si>
    <t>275</t>
  </si>
  <si>
    <t>5.93</t>
  </si>
  <si>
    <t>Алексеев Александр</t>
  </si>
  <si>
    <t>17.10.2003</t>
  </si>
  <si>
    <t>Чувашская Республика</t>
  </si>
  <si>
    <t>Давалов В.Н.</t>
  </si>
  <si>
    <t>https://lsport.net/Registry/Person/60f52a45-0b34-4984-80b7-6e1e2815b17c?blank=true&amp;orgID=9f699661-791d-476b-bd4d-834cb6e1dc30</t>
  </si>
  <si>
    <t>Владимирова Мария</t>
  </si>
  <si>
    <t>10.05.1997</t>
  </si>
  <si>
    <t>МБУ "СШ ИМ. В. П. ВОРОНКОВА" Г. КАНАШ ЧР</t>
  </si>
  <si>
    <t>https://lsport.net/Registry/Person/0da589d3-ed4d-4707-9449-3c8241cd90b2?blank=true&amp;orgID=9f699661-791d-476b-bd4d-834cb6e1dc30</t>
  </si>
  <si>
    <t>Жилина Виктория</t>
  </si>
  <si>
    <t>15.11.1999</t>
  </si>
  <si>
    <t>Морозова С.Н.</t>
  </si>
  <si>
    <t>6.31</t>
  </si>
  <si>
    <t>https://lsport.net/Registry/Person/d599662a-60de-4e89-b10b-b04bca74b41c?blank=true&amp;orgID=9f699661-791d-476b-bd4d-834cb6e1dc30</t>
  </si>
  <si>
    <t>719</t>
  </si>
  <si>
    <t>724</t>
  </si>
  <si>
    <t>Морозов Сергей</t>
  </si>
  <si>
    <t>06.10.1999</t>
  </si>
  <si>
    <t>https://lsport.net/Registry/Person/d37d5316-9f01-467b-8eb3-c182e900a3ea?blank=true&amp;orgID=9f699661-791d-476b-bd4d-834cb6e1dc30</t>
  </si>
  <si>
    <t>Прокопюк Рудольф</t>
  </si>
  <si>
    <t>08.02.2004</t>
  </si>
  <si>
    <t>https://lsport.net/Registry/Person/ba53fb8b-ce67-436e-8ee6-fc5b8c6f5919?blank=true&amp;orgID=9f699661-791d-476b-bd4d-834cb6e1dc30</t>
  </si>
  <si>
    <t>729</t>
  </si>
  <si>
    <t>Максимова Виктория</t>
  </si>
  <si>
    <t>11.11.2002</t>
  </si>
  <si>
    <t>Чувашская Республика-Нижегородская область</t>
  </si>
  <si>
    <t>https://lsport.net/Registry/Person/6eb4158c-ec17-4862-8fa3-d09d40b73e2c?blank=true&amp;orgID=3def5fc0-2962-4954-ae24-fb6a694ecd04</t>
  </si>
  <si>
    <t>476</t>
  </si>
  <si>
    <t>Орлов Константин</t>
  </si>
  <si>
    <t>01.12.1998</t>
  </si>
  <si>
    <t>https://lsport.net/Registry/Person/a680a954-55c6-4f9c-b576-acaa4283c7f0?blank=true&amp;orgID=3def5fc0-2962-4954-ae24-fb6a694ecd04</t>
  </si>
  <si>
    <t>47.42</t>
  </si>
  <si>
    <t>Габдуллина Дина</t>
  </si>
  <si>
    <t>12.03.1995</t>
  </si>
  <si>
    <t>Ямало-Ненецкий автономный округ</t>
  </si>
  <si>
    <t>Хангельдиев Г.А.</t>
  </si>
  <si>
    <t>2:05.09</t>
  </si>
  <si>
    <t>https://lsport.net/Registry/Person/df769072-c1e5-4864-92b4-14e9ef35fbfd?blank=true&amp;orgID=835c9ac4-b823-4635-ba1c-611bc3321b76</t>
  </si>
  <si>
    <t>Кукушкина Анна</t>
  </si>
  <si>
    <t>13.12.1992</t>
  </si>
  <si>
    <t>https://lsport.net/Registry/Person/a3cbe50e-f6c1-40d3-8a73-c0f32cb5d7ec?blank=true&amp;orgID=835c9ac4-b823-4635-ba1c-611bc3321b76</t>
  </si>
  <si>
    <t>870</t>
  </si>
  <si>
    <t>490</t>
  </si>
  <si>
    <t>Шалонников А.П.</t>
  </si>
  <si>
    <t>лич.</t>
  </si>
  <si>
    <t xml:space="preserve"> Квалификация "А"     Квал.норматив -  7.60</t>
  </si>
  <si>
    <t xml:space="preserve"> Квалификация "Б"     Квал.норматив -  7.60</t>
  </si>
  <si>
    <t>Рефери по ходьбе:</t>
  </si>
  <si>
    <t>24</t>
  </si>
  <si>
    <t>25</t>
  </si>
  <si>
    <t>35</t>
  </si>
  <si>
    <t>32</t>
  </si>
  <si>
    <t>28</t>
  </si>
  <si>
    <t>38</t>
  </si>
  <si>
    <t xml:space="preserve"> по стадиону, автохронометраж</t>
  </si>
  <si>
    <t xml:space="preserve">            Очки            и бонус</t>
  </si>
  <si>
    <t>Замеч.</t>
  </si>
  <si>
    <t>40:30.87</t>
  </si>
  <si>
    <t>39:14.44</t>
  </si>
  <si>
    <t>39:45.87</t>
  </si>
  <si>
    <t>40:16.90</t>
  </si>
  <si>
    <t>40:52.57</t>
  </si>
  <si>
    <t>38:33.10</t>
  </si>
  <si>
    <t>40:13.76</t>
  </si>
  <si>
    <t>46:13.72</t>
  </si>
  <si>
    <t>43:17.29</t>
  </si>
  <si>
    <t>49:53.21</t>
  </si>
  <si>
    <t>45:55.35</t>
  </si>
  <si>
    <t>43:58.61</t>
  </si>
  <si>
    <t>49:55.89</t>
  </si>
  <si>
    <t>51:08.36</t>
  </si>
  <si>
    <t>Количество участников: 17</t>
  </si>
  <si>
    <t>20+5</t>
  </si>
  <si>
    <t>17+5</t>
  </si>
  <si>
    <t>15+5</t>
  </si>
  <si>
    <t>14+5</t>
  </si>
  <si>
    <t>13+5</t>
  </si>
  <si>
    <t>12+5</t>
  </si>
  <si>
    <t>11+5</t>
  </si>
  <si>
    <t>10+5</t>
  </si>
  <si>
    <t>t°+23  вл.56 %</t>
  </si>
  <si>
    <t>Очки и бонус</t>
  </si>
  <si>
    <t>~ ~</t>
  </si>
  <si>
    <t>&lt; &lt;</t>
  </si>
  <si>
    <t>&lt;</t>
  </si>
  <si>
    <t>~ &lt;</t>
  </si>
  <si>
    <t>~ ~ &lt;</t>
  </si>
  <si>
    <t>+0.2</t>
  </si>
  <si>
    <t>+0.1</t>
  </si>
  <si>
    <t>+0.3</t>
  </si>
  <si>
    <t>41:23.98</t>
  </si>
  <si>
    <t>38:14.24  РР</t>
  </si>
  <si>
    <t>20+30+5</t>
  </si>
  <si>
    <t>финальный заход</t>
  </si>
  <si>
    <t>+0.8</t>
  </si>
  <si>
    <t>+0.6</t>
  </si>
  <si>
    <t>Ласицкене Мария</t>
  </si>
  <si>
    <t>Лукашев Тимофей</t>
  </si>
  <si>
    <t>-0.2</t>
  </si>
  <si>
    <t>-0.1</t>
  </si>
  <si>
    <t>Предв. рез-т</t>
  </si>
  <si>
    <t>Квал.норматив -  2.18</t>
  </si>
  <si>
    <t>2.00</t>
  </si>
  <si>
    <t>2.18</t>
  </si>
  <si>
    <t>4.20</t>
  </si>
  <si>
    <t>4.75</t>
  </si>
  <si>
    <t>4.90</t>
  </si>
  <si>
    <t>5.05</t>
  </si>
  <si>
    <t>5.15</t>
  </si>
  <si>
    <t>5.20</t>
  </si>
  <si>
    <t>5.25</t>
  </si>
  <si>
    <t>Квал.норматив -  5.30</t>
  </si>
  <si>
    <t>DNF</t>
  </si>
  <si>
    <t>порядок выхода в финал: 2+4 по времени</t>
  </si>
  <si>
    <t>порядок выхода в финал:  2 + 4  по времени</t>
  </si>
  <si>
    <t>1:47.45</t>
  </si>
  <si>
    <t>1:48.32</t>
  </si>
  <si>
    <t>1:47.82</t>
  </si>
  <si>
    <t>1:48.40</t>
  </si>
  <si>
    <t>1:50.71</t>
  </si>
  <si>
    <t>1:47.88</t>
  </si>
  <si>
    <t>1:48.74</t>
  </si>
  <si>
    <t>1:49.14</t>
  </si>
  <si>
    <t>-0.5</t>
  </si>
  <si>
    <t>-0.3</t>
  </si>
  <si>
    <t>-0.4</t>
  </si>
  <si>
    <t>Квал. рез-т</t>
  </si>
  <si>
    <t>Х</t>
  </si>
  <si>
    <t>-</t>
  </si>
  <si>
    <t>NM</t>
  </si>
  <si>
    <t>13:44.49</t>
  </si>
  <si>
    <t>0.0</t>
  </si>
  <si>
    <t>+0.4</t>
  </si>
  <si>
    <t>+0.5</t>
  </si>
  <si>
    <t>Q</t>
  </si>
  <si>
    <t>q</t>
  </si>
  <si>
    <t>t°+21; вл.66 (%)</t>
  </si>
  <si>
    <t>Количество участников: 26</t>
  </si>
  <si>
    <t>Количество участников: 18</t>
  </si>
  <si>
    <t>Прим.</t>
  </si>
  <si>
    <t>0</t>
  </si>
  <si>
    <t>-1.0</t>
  </si>
  <si>
    <t>о</t>
  </si>
  <si>
    <t>хо</t>
  </si>
  <si>
    <t>ххо</t>
  </si>
  <si>
    <t>ххх</t>
  </si>
  <si>
    <t>t°  +25 вл.50 %</t>
  </si>
  <si>
    <t>порядок выхода в финал: 1 + 6 по времени</t>
  </si>
  <si>
    <t>2.19</t>
  </si>
  <si>
    <t xml:space="preserve"> Квалификация       Квал.норматив -  15.90</t>
  </si>
  <si>
    <t>t°+26  вл.51 %</t>
  </si>
  <si>
    <t>r</t>
  </si>
  <si>
    <t>9:00.21</t>
  </si>
  <si>
    <t>8:46.59</t>
  </si>
  <si>
    <t>Количество участников: 23</t>
  </si>
  <si>
    <t>4:43.35</t>
  </si>
  <si>
    <t>20+15+5</t>
  </si>
  <si>
    <t>4:39.43</t>
  </si>
  <si>
    <t>17+5+5</t>
  </si>
  <si>
    <t>4:41.86</t>
  </si>
  <si>
    <t>15+5+5</t>
  </si>
  <si>
    <t>4:30.64</t>
  </si>
  <si>
    <t>14+5+5</t>
  </si>
  <si>
    <t>4:40.65</t>
  </si>
  <si>
    <t>13+5+5</t>
  </si>
  <si>
    <t>4:50.46</t>
  </si>
  <si>
    <t>12+5+5</t>
  </si>
  <si>
    <t>5:01.30</t>
  </si>
  <si>
    <t>11+5+5</t>
  </si>
  <si>
    <t>4:51.81</t>
  </si>
  <si>
    <t>4:25.13</t>
  </si>
  <si>
    <t>9+5</t>
  </si>
  <si>
    <t>4:37.40</t>
  </si>
  <si>
    <t>8+5</t>
  </si>
  <si>
    <t>4:38.68</t>
  </si>
  <si>
    <t>7+5</t>
  </si>
  <si>
    <t>4:44.35</t>
  </si>
  <si>
    <t>6+5</t>
  </si>
  <si>
    <t>4:30.14</t>
  </si>
  <si>
    <t>5+5</t>
  </si>
  <si>
    <t>4:59.40</t>
  </si>
  <si>
    <t>4+5</t>
  </si>
  <si>
    <t>4:54.85</t>
  </si>
  <si>
    <t>4:35.97</t>
  </si>
  <si>
    <t>4:38.67</t>
  </si>
  <si>
    <t>4:45.48</t>
  </si>
  <si>
    <t>4:50.96</t>
  </si>
  <si>
    <t>t°+24  вл.46 %</t>
  </si>
  <si>
    <t>t°+25  вл.45 %</t>
  </si>
  <si>
    <t>t° +25 вл.43 %</t>
  </si>
  <si>
    <t>t°+22  вл.57 %</t>
  </si>
  <si>
    <t>t° +24 вл.59 %</t>
  </si>
  <si>
    <t>t°+25  вл.50 %</t>
  </si>
  <si>
    <t>t° +25 вл.46 %</t>
  </si>
  <si>
    <t>t°+20  вл.75 %</t>
  </si>
  <si>
    <t>Время-11.40</t>
  </si>
  <si>
    <t>-1.1</t>
  </si>
  <si>
    <t>+1.7</t>
  </si>
  <si>
    <t>-0.6</t>
  </si>
  <si>
    <t>t°+27; вл.48 (%)</t>
  </si>
  <si>
    <t>5.65</t>
  </si>
  <si>
    <t>5.75</t>
  </si>
  <si>
    <t>3:46.74</t>
  </si>
  <si>
    <t>3:44.37</t>
  </si>
  <si>
    <t>3:44.97</t>
  </si>
  <si>
    <t>3:44.55</t>
  </si>
  <si>
    <t>3:46.94</t>
  </si>
  <si>
    <t>3:52.48</t>
  </si>
  <si>
    <t>3:47.12</t>
  </si>
  <si>
    <t>3:47.01</t>
  </si>
  <si>
    <t>3:47.81</t>
  </si>
  <si>
    <t>3:47.10</t>
  </si>
  <si>
    <t>3:45.68</t>
  </si>
  <si>
    <t>3:46.15</t>
  </si>
  <si>
    <t>3:45.35</t>
  </si>
  <si>
    <t>3:46.78</t>
  </si>
  <si>
    <t>3:44.50</t>
  </si>
  <si>
    <t>3:40.34</t>
  </si>
  <si>
    <t>3:41.27</t>
  </si>
  <si>
    <t>t°+27  вл.53 %</t>
  </si>
  <si>
    <t>31:32.00</t>
  </si>
  <si>
    <t>30:24.73</t>
  </si>
  <si>
    <t>29:49.91</t>
  </si>
  <si>
    <t>29:47.67</t>
  </si>
  <si>
    <t>30:45.79</t>
  </si>
  <si>
    <t>30:21.00</t>
  </si>
  <si>
    <t>28:50.56</t>
  </si>
  <si>
    <t>29:01.32</t>
  </si>
  <si>
    <t>29:10.26</t>
  </si>
  <si>
    <t>30:09.84</t>
  </si>
  <si>
    <t>31:49.78</t>
  </si>
  <si>
    <t>30:08.25</t>
  </si>
  <si>
    <t>31:13.21</t>
  </si>
  <si>
    <t>Количество участников: 16</t>
  </si>
  <si>
    <t>Чемпионат России                                              командные соревнования-19 упражнений</t>
  </si>
  <si>
    <r>
      <t xml:space="preserve"> Чемпионат России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командные соревнования-19 упражнений</t>
    </r>
  </si>
  <si>
    <t>г.Сочи,
стадион ФГБУ "Юг Спорт",
г.Сочи,ул.Бзугу,6</t>
  </si>
  <si>
    <t>23-26.05.2023 г.
№ ЕКП-27372</t>
  </si>
  <si>
    <t>24 мая 2023 г.</t>
  </si>
  <si>
    <t>г.Сочи,СК "Юность"</t>
  </si>
  <si>
    <t>25 мая 2023 г.</t>
  </si>
  <si>
    <t>г.Сочи, стадион  ФГБУ"Юг Спорт"</t>
  </si>
  <si>
    <t>Начало:  13.35</t>
  </si>
  <si>
    <t>ФИНАЛЬНЫЕ  ЗАБЕГИ</t>
  </si>
  <si>
    <t>13.18</t>
  </si>
  <si>
    <t>Начало: 12.55</t>
  </si>
  <si>
    <t>Начало: 14.05</t>
  </si>
  <si>
    <t>Начало: 14.25</t>
  </si>
  <si>
    <t>Начало: 12.17</t>
  </si>
  <si>
    <t>12.00</t>
  </si>
  <si>
    <t>Начало: 11.10</t>
  </si>
  <si>
    <t>Начало: 13.00</t>
  </si>
  <si>
    <t>24.05.2023</t>
  </si>
  <si>
    <t>25.05.2023</t>
  </si>
  <si>
    <t>г.Сочи,
СК "Юность"
г.Сочи,ул.Ленина,88</t>
  </si>
  <si>
    <t>В.В.Серегина, ССВК, Брянская область</t>
  </si>
  <si>
    <t>Е.Ю.Клочкова, ССВК, Волгоградская  область</t>
  </si>
  <si>
    <t>Дата формирования протокола: 24.05.2023 г.</t>
  </si>
  <si>
    <t>Дата формирования протокола: 25.05.2023 г.</t>
  </si>
  <si>
    <t>Баженова Ульяна</t>
  </si>
  <si>
    <t>Вайталова Анна</t>
  </si>
  <si>
    <t>Волкова Алина</t>
  </si>
  <si>
    <t>Волкова Анастасия</t>
  </si>
  <si>
    <t>Гончаренко Анастасия</t>
  </si>
  <si>
    <t>Гончарова Маргарита</t>
  </si>
  <si>
    <t>Дорохова Анастасия</t>
  </si>
  <si>
    <t>Исупова Екатерина</t>
  </si>
  <si>
    <t>Карпова Софья</t>
  </si>
  <si>
    <t>Максимова Елизавета</t>
  </si>
  <si>
    <t>Пискарева Екатерина</t>
  </si>
  <si>
    <t>Погорелова Дарья</t>
  </si>
  <si>
    <t>Полякова Варвара</t>
  </si>
  <si>
    <t>Проскурина Анастасия</t>
  </si>
  <si>
    <t>Чикунова Екатерина</t>
  </si>
  <si>
    <t>Шауло Полина</t>
  </si>
  <si>
    <t>Лизякина Ольга</t>
  </si>
  <si>
    <t>Модина Алена</t>
  </si>
  <si>
    <t>Полянская Ульяна</t>
  </si>
  <si>
    <t>Провоторова Софья</t>
  </si>
  <si>
    <t>Сагитова Екатерина</t>
  </si>
  <si>
    <t>Сидоренко Ирина</t>
  </si>
  <si>
    <t>Федорова Кристина</t>
  </si>
  <si>
    <t>Шакуло Анастасия</t>
  </si>
  <si>
    <t>Давлетгильдеева Алина</t>
  </si>
  <si>
    <t>Кодорова Ксения</t>
  </si>
  <si>
    <t>Кондратьева Юлия</t>
  </si>
  <si>
    <t>Кузнецова Вероника</t>
  </si>
  <si>
    <t>Кутина Елена</t>
  </si>
  <si>
    <t>Семенова Любовь</t>
  </si>
  <si>
    <t>Спичакова Марина</t>
  </si>
  <si>
    <t>Тарасова Валерия</t>
  </si>
  <si>
    <t>Халаджан Ася</t>
  </si>
  <si>
    <t>Анохина Екатерина</t>
  </si>
  <si>
    <t>Васько Ксения</t>
  </si>
  <si>
    <t>Михайловская Анастасия</t>
  </si>
  <si>
    <t>Петрова Валерия</t>
  </si>
  <si>
    <t>Прохорец Мария</t>
  </si>
  <si>
    <t>Тухтаева Нигина</t>
  </si>
  <si>
    <t>Шевченко Анжелика</t>
  </si>
  <si>
    <t>Шмарина Екатерина</t>
  </si>
  <si>
    <t>Дубровская Любовь</t>
  </si>
  <si>
    <t>Аристархова Наталья</t>
  </si>
  <si>
    <t>Дорофеева Светлана</t>
  </si>
  <si>
    <t>Бакосова Марианна</t>
  </si>
  <si>
    <t>Зайцева Яна</t>
  </si>
  <si>
    <t>Примак Ксения</t>
  </si>
  <si>
    <t>Соболева Алина</t>
  </si>
  <si>
    <t>Солодова Вера</t>
  </si>
  <si>
    <t>Авакян Виктория</t>
  </si>
  <si>
    <t>Калашникова Елена</t>
  </si>
  <si>
    <t>Костромина Карина</t>
  </si>
  <si>
    <t>Николаева Елизавета</t>
  </si>
  <si>
    <t>Алымова Анастасия</t>
  </si>
  <si>
    <t>Веселкова Екатерина</t>
  </si>
  <si>
    <t>Викторова Ольга</t>
  </si>
  <si>
    <t>Крохина Алина</t>
  </si>
  <si>
    <t>Личман Ирина</t>
  </si>
  <si>
    <t>Березнева Полина</t>
  </si>
  <si>
    <t>Климакова Серафима</t>
  </si>
  <si>
    <t>Колесникова Елизавета</t>
  </si>
  <si>
    <t>Мажуга Алина</t>
  </si>
  <si>
    <t>Менделеева Ева</t>
  </si>
  <si>
    <t>Родина Виктория</t>
  </si>
  <si>
    <t>Уткина Екатерина</t>
  </si>
  <si>
    <t>Чукшис Дарья</t>
  </si>
  <si>
    <t>Щербакова Алла</t>
  </si>
  <si>
    <t>Бункевич Софья</t>
  </si>
  <si>
    <t>Витюгова Анастасия</t>
  </si>
  <si>
    <t>Лапицкая Лолита</t>
  </si>
  <si>
    <t>Панова Елена</t>
  </si>
  <si>
    <t>Амурская Азалия</t>
  </si>
  <si>
    <t>Андрякова Дарья</t>
  </si>
  <si>
    <t>Болбочану Лолита</t>
  </si>
  <si>
    <t>Воловликова Валерия</t>
  </si>
  <si>
    <t>Дрожжина Елизавета</t>
  </si>
  <si>
    <t>Евсеева Виктория</t>
  </si>
  <si>
    <t>Кушнир Дарья</t>
  </si>
  <si>
    <t>Русакова Диана</t>
  </si>
  <si>
    <t>Созоненко Алина</t>
  </si>
  <si>
    <t>Богатырёва Майя</t>
  </si>
  <si>
    <t>Литвинова Александра</t>
  </si>
  <si>
    <t>Поповичева Мария</t>
  </si>
  <si>
    <t>Рыбникова Мария</t>
  </si>
  <si>
    <t>Судоплатова Варвара</t>
  </si>
  <si>
    <t>Кулешова Диана</t>
  </si>
  <si>
    <t>Плотникова Анна</t>
  </si>
  <si>
    <t>Поспелова Наталья</t>
  </si>
  <si>
    <t>Царёва Елизавета</t>
  </si>
  <si>
    <t>Аверкина Виктория</t>
  </si>
  <si>
    <t>Кондрашина Наталья</t>
  </si>
  <si>
    <t>Лобойко Елена</t>
  </si>
  <si>
    <t>Должикова София</t>
  </si>
  <si>
    <t>Калинина Татьяна</t>
  </si>
  <si>
    <t>Михайлова Ирина</t>
  </si>
  <si>
    <t>Парнов Алла-Александра</t>
  </si>
  <si>
    <t>Самарская Елена</t>
  </si>
  <si>
    <t>Гордеева Алена</t>
  </si>
  <si>
    <t>Абрамов Егор</t>
  </si>
  <si>
    <t>Антипов Георгий</t>
  </si>
  <si>
    <t>Анушкевич Глеб</t>
  </si>
  <si>
    <t>Арбузов Александр</t>
  </si>
  <si>
    <t>Астраханский Алексей</t>
  </si>
  <si>
    <t>Афанасьев Артём</t>
  </si>
  <si>
    <t>Бадунц Тигран</t>
  </si>
  <si>
    <t>Балагуров Виктор</t>
  </si>
  <si>
    <t>Безякин Владимир</t>
  </si>
  <si>
    <t>Беленников Никита</t>
  </si>
  <si>
    <t>Белокоровий Алексей</t>
  </si>
  <si>
    <t>Биляк Дмитрий</t>
  </si>
  <si>
    <t>Болотов Сергей</t>
  </si>
  <si>
    <t>Борзаковский Ярослав</t>
  </si>
  <si>
    <t>Бородаев Семён</t>
  </si>
  <si>
    <t>Брюшенко Евгений</t>
  </si>
  <si>
    <t>Вайс Илья</t>
  </si>
  <si>
    <t>Вардиков Алексей</t>
  </si>
  <si>
    <t>Великоречин Евгений</t>
  </si>
  <si>
    <t>Виссель Александр</t>
  </si>
  <si>
    <t>Волик Глеб</t>
  </si>
  <si>
    <t>Волошин Владилен</t>
  </si>
  <si>
    <t>Воротников Ярослав</t>
  </si>
  <si>
    <t>Гарин Даниил</t>
  </si>
  <si>
    <t>Герасимов Матвей</t>
  </si>
  <si>
    <t>Глуходедов Вадим</t>
  </si>
  <si>
    <t>Голубев Петр</t>
  </si>
  <si>
    <t>Григорьев Георгий</t>
  </si>
  <si>
    <t>Грязнов Данил</t>
  </si>
  <si>
    <t>Демидов Сергей</t>
  </si>
  <si>
    <t>Деткин Антон</t>
  </si>
  <si>
    <t>Долгов Фëдор</t>
  </si>
  <si>
    <t>Долин Данила</t>
  </si>
  <si>
    <t>Ефимов Александр</t>
  </si>
  <si>
    <t>Ефремов Андрей</t>
  </si>
  <si>
    <t>Заиченко Тимур</t>
  </si>
  <si>
    <t>Закиров Динислам</t>
  </si>
  <si>
    <t>Зиняков Андрей</t>
  </si>
  <si>
    <t>Ивченко Тимофей</t>
  </si>
  <si>
    <t>Кимеклис Евгений</t>
  </si>
  <si>
    <t>Кисельников Илья</t>
  </si>
  <si>
    <t>Кожухов Владимир</t>
  </si>
  <si>
    <t>Кокорин Иван</t>
  </si>
  <si>
    <t>Коновалов Александр</t>
  </si>
  <si>
    <t>Коньков Кирилл</t>
  </si>
  <si>
    <t>Костин Александр</t>
  </si>
  <si>
    <t>Котуков Никита</t>
  </si>
  <si>
    <t>Ларюшкин Александр</t>
  </si>
  <si>
    <t>Латыпов Илья</t>
  </si>
  <si>
    <t>Ленчиков Никита</t>
  </si>
  <si>
    <t>Лесюнин Роман</t>
  </si>
  <si>
    <t>Ловриков Дмитрий</t>
  </si>
  <si>
    <t>Логинов Ян</t>
  </si>
  <si>
    <t>Лучкин Федор</t>
  </si>
  <si>
    <t>Лысенко Данил</t>
  </si>
  <si>
    <t>Лютов Кирилл</t>
  </si>
  <si>
    <t>Магаев Тимур</t>
  </si>
  <si>
    <t>Макаренко Артём</t>
  </si>
  <si>
    <t>Масорский Никита</t>
  </si>
  <si>
    <t>Матвеев Ильдар</t>
  </si>
  <si>
    <t>Меланченко Николай</t>
  </si>
  <si>
    <t>Михалёв Егор</t>
  </si>
  <si>
    <t>Ндимбе Роман</t>
  </si>
  <si>
    <t>Некрасов Даниил</t>
  </si>
  <si>
    <t>Нестеренко Данислав</t>
  </si>
  <si>
    <t>Никитин Дмитрий</t>
  </si>
  <si>
    <t>Павлов Данил</t>
  </si>
  <si>
    <t>Плаксин Семен</t>
  </si>
  <si>
    <t>Поляков Семен</t>
  </si>
  <si>
    <t>Раджабов Роберт</t>
  </si>
  <si>
    <t>Рубцов Артем</t>
  </si>
  <si>
    <t>Русских Тимофей</t>
  </si>
  <si>
    <t>Рутенко Владимир</t>
  </si>
  <si>
    <t>Рыбак Никита</t>
  </si>
  <si>
    <t>Ряднов Артем</t>
  </si>
  <si>
    <t>Ряховский Роман</t>
  </si>
  <si>
    <t>Севастьянов Родион</t>
  </si>
  <si>
    <t>Семенов Геннадий</t>
  </si>
  <si>
    <t>Сергеев Александр</t>
  </si>
  <si>
    <t>Скляров Федор</t>
  </si>
  <si>
    <t>Соболев Захар</t>
  </si>
  <si>
    <t>Солодовников Серафим</t>
  </si>
  <si>
    <t>Трифонов Евгений</t>
  </si>
  <si>
    <t>Туляков Арсений</t>
  </si>
  <si>
    <t>Тылибцев Данил</t>
  </si>
  <si>
    <t>Урицкий Александр</t>
  </si>
  <si>
    <t>Устинов Дмитрий</t>
  </si>
  <si>
    <t>Федоренков Денис</t>
  </si>
  <si>
    <t>Филиппов Никита</t>
  </si>
  <si>
    <t>Французов Андрей</t>
  </si>
  <si>
    <t>Худяков Алексей</t>
  </si>
  <si>
    <t>Цедилкин Владислав</t>
  </si>
  <si>
    <t>Цитулев Андрей</t>
  </si>
  <si>
    <t>Чермошанский Артём</t>
  </si>
  <si>
    <t>Чернышов Андрей</t>
  </si>
  <si>
    <t>Чижиков Дмитрий</t>
  </si>
  <si>
    <t>Шарапо Антон</t>
  </si>
  <si>
    <t>Шелих Максим</t>
  </si>
  <si>
    <t>Шемулинкин Владислав</t>
  </si>
  <si>
    <t>Шикарев Андрей</t>
  </si>
  <si>
    <t>Шичкин Иван</t>
  </si>
  <si>
    <t>30.11.2002</t>
  </si>
  <si>
    <t>17.03.2003</t>
  </si>
  <si>
    <t>05.08.2006</t>
  </si>
  <si>
    <t>18.05.2000</t>
  </si>
  <si>
    <t>21.10.2000</t>
  </si>
  <si>
    <t>28.05.1999</t>
  </si>
  <si>
    <t>08.04.2006</t>
  </si>
  <si>
    <t>02.07.2001</t>
  </si>
  <si>
    <t>16.02.2005</t>
  </si>
  <si>
    <t>29.11.2008</t>
  </si>
  <si>
    <t>27.02.2003</t>
  </si>
  <si>
    <t>21.07.2006</t>
  </si>
  <si>
    <t>14.04.1999</t>
  </si>
  <si>
    <t>25.07.2002</t>
  </si>
  <si>
    <t>02.08.2006</t>
  </si>
  <si>
    <t>01.07.2003</t>
  </si>
  <si>
    <t>18.08.2004</t>
  </si>
  <si>
    <t>02.04.2000</t>
  </si>
  <si>
    <t>02.10.2003</t>
  </si>
  <si>
    <t>23.10.2003</t>
  </si>
  <si>
    <t>11.06.2002</t>
  </si>
  <si>
    <t>26.03.2005</t>
  </si>
  <si>
    <t>01.03.1999</t>
  </si>
  <si>
    <t>12.05.2003</t>
  </si>
  <si>
    <t>16.03.2006</t>
  </si>
  <si>
    <t>05.04.2003</t>
  </si>
  <si>
    <t>14.03.2006</t>
  </si>
  <si>
    <t>06.12.2001</t>
  </si>
  <si>
    <t>22.04.1989</t>
  </si>
  <si>
    <t>12.06.2004</t>
  </si>
  <si>
    <t>12.06.1992</t>
  </si>
  <si>
    <t>26.04.2003</t>
  </si>
  <si>
    <t>02.08.2004</t>
  </si>
  <si>
    <t>23.05.1997</t>
  </si>
  <si>
    <t>22.03.2001</t>
  </si>
  <si>
    <t>12.08.2000</t>
  </si>
  <si>
    <t>16.10.2005</t>
  </si>
  <si>
    <t>19.01.1993</t>
  </si>
  <si>
    <t>17.06.2001</t>
  </si>
  <si>
    <t>29.10.1987</t>
  </si>
  <si>
    <t>18.02.2005</t>
  </si>
  <si>
    <t>31.10.1989</t>
  </si>
  <si>
    <t>19.01.2001</t>
  </si>
  <si>
    <t>25.02.2004</t>
  </si>
  <si>
    <t>12.06.1997</t>
  </si>
  <si>
    <t>18.03.1997</t>
  </si>
  <si>
    <t>18.07.2003</t>
  </si>
  <si>
    <t>23.09.2002</t>
  </si>
  <si>
    <t>21.11.1987</t>
  </si>
  <si>
    <t>25.06.2001</t>
  </si>
  <si>
    <t>22.12.2004</t>
  </si>
  <si>
    <t>06.09.2001</t>
  </si>
  <si>
    <t>13.01.2001</t>
  </si>
  <si>
    <t>04.05.2000</t>
  </si>
  <si>
    <t>02.04.2006</t>
  </si>
  <si>
    <t>22.05.2001</t>
  </si>
  <si>
    <t>02.12.2000</t>
  </si>
  <si>
    <t>24.11.2006</t>
  </si>
  <si>
    <t>10.02.1999</t>
  </si>
  <si>
    <t>05.11.2003</t>
  </si>
  <si>
    <t>09.09.2002</t>
  </si>
  <si>
    <t>29.08.2002</t>
  </si>
  <si>
    <t>20.10.2004</t>
  </si>
  <si>
    <t>08.01.2005</t>
  </si>
  <si>
    <t>09.01.2003</t>
  </si>
  <si>
    <t>10.08.2003</t>
  </si>
  <si>
    <t>10.01.2006</t>
  </si>
  <si>
    <t>28.02.2006</t>
  </si>
  <si>
    <t>01.08.2006</t>
  </si>
  <si>
    <t>02.03.1987</t>
  </si>
  <si>
    <t>24.11.2003</t>
  </si>
  <si>
    <t>07.10.2002</t>
  </si>
  <si>
    <t>11.02.1998</t>
  </si>
  <si>
    <t>08.04.2002</t>
  </si>
  <si>
    <t>26.05.2001</t>
  </si>
  <si>
    <t>23.08.2004</t>
  </si>
  <si>
    <t>29.07.2004</t>
  </si>
  <si>
    <t>22.03.2004</t>
  </si>
  <si>
    <t>28.10.1994</t>
  </si>
  <si>
    <t>24.12.2004</t>
  </si>
  <si>
    <t>21.06.1991</t>
  </si>
  <si>
    <t>07.08.2003</t>
  </si>
  <si>
    <t>16.10.1997</t>
  </si>
  <si>
    <t>10.01.2004</t>
  </si>
  <si>
    <t>28.06.1996</t>
  </si>
  <si>
    <t>11.05.1993</t>
  </si>
  <si>
    <t>26.03.1993</t>
  </si>
  <si>
    <t>11.10.2001</t>
  </si>
  <si>
    <t>24.07.2002</t>
  </si>
  <si>
    <t>15.04.1998</t>
  </si>
  <si>
    <t>28.04.2003</t>
  </si>
  <si>
    <t>19.03.2006</t>
  </si>
  <si>
    <t>30.08.2001</t>
  </si>
  <si>
    <t>19.04.1996</t>
  </si>
  <si>
    <t>05.01.2004</t>
  </si>
  <si>
    <t>16.04.1999</t>
  </si>
  <si>
    <t>24.04.1997</t>
  </si>
  <si>
    <t>25.01.1990</t>
  </si>
  <si>
    <t>24.02.1993</t>
  </si>
  <si>
    <t>17.04.1995</t>
  </si>
  <si>
    <t>14.09.2000</t>
  </si>
  <si>
    <t>05.04.1999</t>
  </si>
  <si>
    <t>10.03.2001</t>
  </si>
  <si>
    <t>16.09.2000</t>
  </si>
  <si>
    <t>28.02.2001</t>
  </si>
  <si>
    <t>24.02.2003</t>
  </si>
  <si>
    <t>04.07.2003</t>
  </si>
  <si>
    <t>02.03.2003</t>
  </si>
  <si>
    <t>20.09.1995</t>
  </si>
  <si>
    <t>09.04.1996</t>
  </si>
  <si>
    <t>14.05.2002</t>
  </si>
  <si>
    <t>29.01.2002</t>
  </si>
  <si>
    <t>18.02.2003</t>
  </si>
  <si>
    <t>31.07.2001</t>
  </si>
  <si>
    <t>14.03.2002</t>
  </si>
  <si>
    <t>10.11.1995</t>
  </si>
  <si>
    <t>27.09.2000</t>
  </si>
  <si>
    <t>17.12.1996</t>
  </si>
  <si>
    <t>21.11.2000</t>
  </si>
  <si>
    <t>11.01.2005</t>
  </si>
  <si>
    <t>14.08.2001</t>
  </si>
  <si>
    <t>10.06.2003</t>
  </si>
  <si>
    <t>03.01.1995</t>
  </si>
  <si>
    <t>20.12.2003</t>
  </si>
  <si>
    <t>05.08.2003</t>
  </si>
  <si>
    <t>17.02.1998</t>
  </si>
  <si>
    <t>23.08.2000</t>
  </si>
  <si>
    <t>02.11.1993</t>
  </si>
  <si>
    <t>24.12.2001</t>
  </si>
  <si>
    <t>11.04.2006</t>
  </si>
  <si>
    <t>30.05.2005</t>
  </si>
  <si>
    <t>06.10.1997</t>
  </si>
  <si>
    <t>30.07.1994</t>
  </si>
  <si>
    <t>15.08.1996</t>
  </si>
  <si>
    <t>12.02.1999</t>
  </si>
  <si>
    <t>03.12.2001</t>
  </si>
  <si>
    <t>29.10.2006</t>
  </si>
  <si>
    <t>21.07.2000</t>
  </si>
  <si>
    <t>29.10.2003</t>
  </si>
  <si>
    <t>03.08.1997</t>
  </si>
  <si>
    <t>18.01.2005</t>
  </si>
  <si>
    <t>04.07.1995</t>
  </si>
  <si>
    <t>07.03.2001</t>
  </si>
  <si>
    <t>01.12.2001</t>
  </si>
  <si>
    <t>25.05.2000</t>
  </si>
  <si>
    <t>30.10.2002</t>
  </si>
  <si>
    <t>31.10.1995</t>
  </si>
  <si>
    <t>05.06.2001</t>
  </si>
  <si>
    <t>07.05.2005</t>
  </si>
  <si>
    <t>12.08.1997</t>
  </si>
  <si>
    <t>10.06.1998</t>
  </si>
  <si>
    <t>19.05.1997</t>
  </si>
  <si>
    <t>21.03.2005</t>
  </si>
  <si>
    <t>31.10.2001</t>
  </si>
  <si>
    <t>29.06.2002</t>
  </si>
  <si>
    <t>29.08.2001</t>
  </si>
  <si>
    <t>20.11.2003</t>
  </si>
  <si>
    <t>06.07.1996</t>
  </si>
  <si>
    <t>01.10.2001</t>
  </si>
  <si>
    <t>10.06.2004</t>
  </si>
  <si>
    <t>01.09.1992</t>
  </si>
  <si>
    <t>13.06.2000</t>
  </si>
  <si>
    <t>18.08.1993</t>
  </si>
  <si>
    <t>22.07.2002</t>
  </si>
  <si>
    <t>18.03.2002</t>
  </si>
  <si>
    <t>21.04.2002</t>
  </si>
  <si>
    <t>03.10.1997</t>
  </si>
  <si>
    <t>02.11.2002</t>
  </si>
  <si>
    <t>22.07.2003</t>
  </si>
  <si>
    <t>23.05.2002</t>
  </si>
  <si>
    <t>25.05.2003</t>
  </si>
  <si>
    <t>05.09.1999</t>
  </si>
  <si>
    <t>06.12.2005</t>
  </si>
  <si>
    <t>05.08.1997</t>
  </si>
  <si>
    <t>02.07.2003</t>
  </si>
  <si>
    <t>26.10.2002</t>
  </si>
  <si>
    <t>04.12.2005</t>
  </si>
  <si>
    <t>04.01.2005</t>
  </si>
  <si>
    <t>06.01.2005</t>
  </si>
  <si>
    <t>28.12.2002</t>
  </si>
  <si>
    <t>03.10.2001</t>
  </si>
  <si>
    <t>10.11.2001</t>
  </si>
  <si>
    <t>18.03.1996</t>
  </si>
  <si>
    <t>02.08.2003</t>
  </si>
  <si>
    <t>14.01.2006</t>
  </si>
  <si>
    <t>31.03.1995</t>
  </si>
  <si>
    <t>07.11.2002</t>
  </si>
  <si>
    <t>05.05.1993</t>
  </si>
  <si>
    <t>06.12.1993</t>
  </si>
  <si>
    <t>01.12.1995</t>
  </si>
  <si>
    <t>17.04.2002</t>
  </si>
  <si>
    <t>02.02.2005</t>
  </si>
  <si>
    <t>09.09.2000</t>
  </si>
  <si>
    <t>01.11.1995</t>
  </si>
  <si>
    <t>09.02.1998</t>
  </si>
  <si>
    <t>29.01.2003</t>
  </si>
  <si>
    <t>МС</t>
  </si>
  <si>
    <t>КМС</t>
  </si>
  <si>
    <t>МСМК</t>
  </si>
  <si>
    <t>ЗМС</t>
  </si>
  <si>
    <t>ГБУ КК "РЦСП ПО ЛЕГКОЙ АТЛЕТИКЕ", ГБУ РА "СШОР № 1"</t>
  </si>
  <si>
    <t>МБУ ДО "СШ № 5" Г. ВОЛГОДОНСКА, ГБУ ДО РО "СШОР "ЦОП № 1"</t>
  </si>
  <si>
    <t>АУ ЧР ДО "СШОР № 3"</t>
  </si>
  <si>
    <t>ОГКУ СШОР "ШВСМ", ФГБУ ПОО ГУОР Г. ИРКУТСКА</t>
  </si>
  <si>
    <t>ФГБОУ ВО «Поволжский ГУФКСиТ», МАУ "СШОР "ТАСМА" Г.КАЗАНИ</t>
  </si>
  <si>
    <t>ГБУ РА "СШОР № 1", ГБУ КК "РЦСП ПО ЛЕГКОЙ АТЛЕТИКЕ"</t>
  </si>
  <si>
    <t>СУОР, ГБУ СК "РЦСП"</t>
  </si>
  <si>
    <t>ГБУ ДО ВО "СШОР № 21", СШОР № 21</t>
  </si>
  <si>
    <t>КГАУ "РЦСП "АКАДЕМИЯ ЛЕТНИХ ВИДОВ СПОРТА", МАУДО "СШОР "СПУТНИК"</t>
  </si>
  <si>
    <t>МАУДО "СШОР "СПУТНИК", КГАУ "РЦСП "АКАДЕМИЯ ЛЕТНИХ ВИДОВ СПОРТА"</t>
  </si>
  <si>
    <t>ГБУ МО "ЦСП ОВС", ГБПОУ МО "УОР № 2"</t>
  </si>
  <si>
    <t>МБУ ДО "СШОР ПО ЛЕГКОЙ АТЛЕТИКЕ № 2"</t>
  </si>
  <si>
    <t>СПБ ГБУ ЦОП "ШВСМ ПО ЛЕГКОЙ АТЛЕТИКЕ", ГБУ «КСШОР № 2»</t>
  </si>
  <si>
    <t>ГБУ МО "ЦСП ОВС", ГБУ ДО МО "СШОР ПО ЛЕГКОЙ АТЛЕТИКЕ"</t>
  </si>
  <si>
    <t>ГБУ ДО МКСШОР "ВОСТОК", ФАУ МО РФ ЦСКА</t>
  </si>
  <si>
    <t>ГБУ ДО КК "СШОР ПО ЛЕГКОЙ АТЛЕТИКЕ"</t>
  </si>
  <si>
    <t>ТОГАУ "СШОР № 4 "МИЧУРИНСК"</t>
  </si>
  <si>
    <t>ГБУ ДО КК "СШОР ПО ЛЕГКОЙ АТЛЕТИКЕ", ГБУ КК "РЦСП ПО ЛЕГКОЙ АТЛЕТИКЕ"</t>
  </si>
  <si>
    <t>ФГБОУ ВО "БГУ", МАУ "СШОР №1" Г. УЛАН-УДЭ</t>
  </si>
  <si>
    <t>ГБУ ДО "СШОР КУЗБАССА ПО ЛЕГКОЙ АТЛЕТИКЕ ИМ.В.А.САВЕНКОВА"</t>
  </si>
  <si>
    <t>МАУ СШ № 1, МССУОР № 1</t>
  </si>
  <si>
    <t>МБУДО СШОР №5</t>
  </si>
  <si>
    <t>ГБУ КК "РЦСП ПО ЛЕГКОЙ АТЛЕТИКЕ", МБУ СШОР №1 Г. СОЧИ</t>
  </si>
  <si>
    <t>МБУ "СШ № 1", ОБУ ДО "СШОР им. Н.Я. Яковлева"</t>
  </si>
  <si>
    <t>СУОР</t>
  </si>
  <si>
    <t>ГАУ ДО ЛО "СШОР ПО ЛЕГКОЙ АТЛЕТИКЕ"</t>
  </si>
  <si>
    <t>ООО СК "НИЖЕГОРОДЕЦ", ГБПОУ "НОУОР ИМЕНИ В.С.ТИШИНА"</t>
  </si>
  <si>
    <t>МАУДО "СШОР "СПУТНИК", СПБ ГБУ ЦОП "ШВСМ ПО ЛЕГКОЙ АТЛЕТИКЕ"</t>
  </si>
  <si>
    <t>ГАУ "ЦПМ ОО"</t>
  </si>
  <si>
    <t>ГБУ ДО ВО "СШОР № 21", СШОР № 21, СПБ ГБУ ЦОП "ШВСМ ПО ЛЕГКОЙ АТЛЕТИКЕ"</t>
  </si>
  <si>
    <t>КГАУ "РЦСП "АКАДЕМИЯ ЛЕТНИХ ВИДОВ СПОРТА", МБУ "СШ № 3"</t>
  </si>
  <si>
    <t>ГБУ МО "ЦСП ОВС", МБУ ДО "СШ-ЦЕНТР СПОРТА "МЕТЕОР"</t>
  </si>
  <si>
    <t>ГБУ ДО КК "СШОР ПО ЛЕГКОЙ АТЛЕТИКЕ", ГБУ СШОР ПО ЛЕГКОЙ АТЛЕТИКЕ И ФЕХТОВАНИЮ ВЫБОРГСКОГО РАЙОНА</t>
  </si>
  <si>
    <t>ГБУ ДО РК "СШОР ПО ЛЕГКОЙ АТЛЕТИКЕ №1"</t>
  </si>
  <si>
    <t>БУ ОО ДО "СШОР "СИБИРСКИЙ НЕФТЯНИК"</t>
  </si>
  <si>
    <t>ГАУ ВО ЦСП "ОЛИМП", ГБУ ДО ВО "СШОР ПО ЛЕГКОЙ АТЛЕТИКЕ"</t>
  </si>
  <si>
    <t>МБУ "СШОР ВАХИТОВСКОГО РАЙОНА" Г. КАЗАНИ, КЮИ МВД РОССИИ</t>
  </si>
  <si>
    <t>ГБУ ДО МКСШОР "ВОСТОК"</t>
  </si>
  <si>
    <t>ГБУ СК "РЦСП", ГБУ ДО СК "СШОР ПО ЛЕГКОЙ АТЛЕТИКЕ"</t>
  </si>
  <si>
    <t>МБУ ДО СШОР №1 ПО Л/А Г. ЧЕЛЯБИНСКА</t>
  </si>
  <si>
    <t>ВС, ГБУ МО "ЦСП ОВС", МАУ "КСШОР ИМЕНИ М. В. ТРЕФИЛОВА"</t>
  </si>
  <si>
    <t>МАУДО "СШОР "СПУТНИК"</t>
  </si>
  <si>
    <t>СПБ ГБУ ЦОП "ШВСМ ПО ЛЕГКОЙ АТЛЕТИКЕ", МБУ "СШОР "НАДЕЖДА"</t>
  </si>
  <si>
    <t>ГБУ ДО РО "СШОР "ЦОП № 1"</t>
  </si>
  <si>
    <t>МБУДО СШОР "ЛЕГКАЯ АТЛЕТИКА", ГБУ ДО БО СШОР "Русь"</t>
  </si>
  <si>
    <t>Юность Москвы, ГБУ ДО РО "СШОР "ЦОП № 1"</t>
  </si>
  <si>
    <t>БУ ОО "ЦЕНТР ПАРАЛИМПИЙСКОЙ И СУРДЛИМПИЙСКОЙ ПОДГОТОВКИ"</t>
  </si>
  <si>
    <t>МБУ ДО СШ № 1</t>
  </si>
  <si>
    <t>ОБУ ДО "СШОР им. Н.Я. Яковлева"</t>
  </si>
  <si>
    <t>МАУ ДО Пуровская районная СШОР "Авангард"</t>
  </si>
  <si>
    <t>МБУ "СШОР "ФСО "ЦЕНТРАЛЬНЫЙ"</t>
  </si>
  <si>
    <t>ОГКФСУ "ЦСП", ОГБУ "ССШОР ПО ЛЁГКОЙ АТЛЕТИКЕ"</t>
  </si>
  <si>
    <t>ГБУ ДО ВО "СШОР ПО ЛЕГКОЙ АТЛЕТИКЕ"</t>
  </si>
  <si>
    <t>ГБУ МО "ЦСП ОВС", БУ ОО "СШОР № 1"</t>
  </si>
  <si>
    <t>Россия, Юность Москвы, ФАУ МО РФ ЦСКА</t>
  </si>
  <si>
    <t>ГБУ ДО МО "СШОР ПО ЛЕГКОЙ АТЛЕТИКЕ", ФГБУ ПОО "ГУОР Г.ЩЕЛКОВО МО"</t>
  </si>
  <si>
    <t>СШОР Мосеева</t>
  </si>
  <si>
    <t>ГБУ ДО "МГФСО", МАУ СШОР №2, СШОР по легкой атлетике МГФСО</t>
  </si>
  <si>
    <t>МУ "СШОР № 3", СПБ ГБУ ЦОП "ШВСМ ПО ЛЕГКОЙ АТЛЕТИКЕ"</t>
  </si>
  <si>
    <t>РОО НСО СК "АТЛЕТИКА", ГАУ НСО "РЦСП СК И СР", ГАПОУ НСО НУ(К)ОР</t>
  </si>
  <si>
    <t>СШОР Мосеева, МБУ ДО СШОР №1 ПО Л/А Г. ЧЕЛЯБИНСКА</t>
  </si>
  <si>
    <t>ГБУ ДО БО СШОР "Русь"</t>
  </si>
  <si>
    <t>ГБУ ДО МКСШОР "ВОСТОК", ГБУ "ЦОП ПО ЛЕГКОЙ АТЛЕТИКЕ" МОСКОМСПОРТА, ГБПОУ "МССУОР № 2" МОСКОМСПОРТА, МССУОР № 1</t>
  </si>
  <si>
    <t>МБУ КСШОР №1, ГБУ ДО МКСШОР "ВОСТОК"</t>
  </si>
  <si>
    <t>СПБ ГБПОУ "УОР №1", МБУ "СШ ИМ. Ф.Ф.БОГДАНОВСКОГО"</t>
  </si>
  <si>
    <t>МБУ ФСО "СШОР ПО ЛЁГКОЙ АТЛЕТИКЕ", ГБУ МО "ЦСП ОВС", ГКУ КБР "СШОР"</t>
  </si>
  <si>
    <t>ГБУ ДО ВО "СШОР № 21", СШОР № 21, ГБУ ДО БО СШОР ПО ЛЕГКОЙ АТЛЕТИКЕ ИМ. В.Д.САМОТЕСОВА</t>
  </si>
  <si>
    <t>СПБ ГБУ ЦОП "ШВСМ ПО ЛЕГКОЙ АТЛЕТИКЕ", ТОГАУ "СШОР № 4 "МИЧУРИНСК"</t>
  </si>
  <si>
    <t>ОГБУ "ЦСП БЕЛГОРОДСКОЙ ОБЛАСТИ", ГБУ МО "ЦСП ОВС", МБУ СШОР № 3 Г. БЕЛГОРОДА</t>
  </si>
  <si>
    <t>МАОУ ДО СШ "РОСТОК", ЧУ "СПОРТИВНЫЙ КОМПЛЕКС "ЛУЧ"</t>
  </si>
  <si>
    <t>ОГБУ "ССШОР ПО ЛЁГКОЙ АТЛЕТИКЕ", ОГКФСУ "ЦСП"</t>
  </si>
  <si>
    <t>МБУ СШОР №1 Г. СОЧИ</t>
  </si>
  <si>
    <t>ГБУ СШОР "АКАДЕМИЯ ЛЕГКОЙ АТЛЕТИКИ САНКТ-ПЕТЕРБУРГА", МБОУ ДО "ГАТЧИНСКАЯ ДЮСШ № 1"</t>
  </si>
  <si>
    <t>ГБУ ДО МКСШОР "ВОСТОК", ГАУ ДО ЛО "СШОР ПО ЛЕГКОЙ АТЛЕТИКЕ"</t>
  </si>
  <si>
    <t>ГУ ТО ЦСП, МБУДО СШОР "ЛЕГКАЯ АТЛЕТИКА"</t>
  </si>
  <si>
    <t>Юность Москвы, ГАУ ДО ЛО "СШОР ПО ЛЕГКОЙ АТЛЕТИКЕ"</t>
  </si>
  <si>
    <t>БПОУ "Чебоксарское УОР имени В.М. Краснова" Минспорта Чувашии, БУ ДО "СШОР №1 ИМ. В. ЕГОРОВОЙ"</t>
  </si>
  <si>
    <t>ГБУ КК "РЦСП ПО ЛЕГКОЙ АТЛЕТИКЕ", МБУ СШОР "АТЛЕТИКА"</t>
  </si>
  <si>
    <t>ГБУ КК "РЦСП ПО ЛЕГКОЙ АТЛЕТИКЕ", ГБУ ДО РК "СШОР ПО ЛЕГКОЙ АТЛЕТИКЕ №1"</t>
  </si>
  <si>
    <t>СУОР, ГБУ ДО СК "СШОР ПО ЛЕГКОЙ АТЛЕТИКЕ"</t>
  </si>
  <si>
    <t>ГБУ ДО "МГФСО", СШОР по легкой атлетике МГФСО</t>
  </si>
  <si>
    <t>СПБ ГБУ ЦОП "ШВСМ ПО ЛЕГКОЙ АТЛЕТИКЕ", ГАУ КО "КСШОР"</t>
  </si>
  <si>
    <t>СПБ ГБПОУ "УОР №1", ГБУ СШОР "АКАДЕМИЯ ЛЕГКОЙ АТЛЕТИКИ САНКТ-ПЕТЕРБУРГА"</t>
  </si>
  <si>
    <t>ГБУ МО "ЦСП ОВС", КГБУ "СШОР "СТАРТ"</t>
  </si>
  <si>
    <t>МБОУ ДО СДЮСШ № 1 МО Г. КРАСНОДАР, ГБУ КК "РЦСП ПО ЛЕГКОЙ АТЛЕТИКЕ"</t>
  </si>
  <si>
    <t>МБОУ ДО СШ "ВИКТОРИЯ", 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</si>
  <si>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ГБУ ДО СК "СШОР ПО ЛЕГКОЙ АТЛЕТИКЕ", СШОР Мосеева</t>
  </si>
  <si>
    <t>ГБУ «КСШОР № 2», ГБУ ДО МКСШОР "ВОСТОК"</t>
  </si>
  <si>
    <t>ГБУ КК "РЦСП ПО ЛЕГКОЙ АТЛЕТИКЕ", ГБУ ДО КК "СШОР ПО ЛЕГКОЙ АТЛЕТИКЕ"</t>
  </si>
  <si>
    <t>МБУ КСШОР №1, ГАУ НО "ЦСП"</t>
  </si>
  <si>
    <t>ГБУ ДО "МГФСО", ФАУ МО РФ ЦСКА, СШОР по легкой атлетике МГФСО</t>
  </si>
  <si>
    <t>ФГБОУ ВО СИБГУФК, СПБ ГБУ ЦОП "ШВСМ ПО ЛЕГКОЙ АТЛЕТИКЕ", БУ ГОРОДА ОМСКА "СШ "КРАСНАЯ ЗВЕЗДА"</t>
  </si>
  <si>
    <t>ГБУ СШОР ПО ЛЕГКОЙ АТЛЕТИКЕ И ФЕХТОВАНИЮ ВЫБОРГСКОГО РАЙОНА, СПБ ГБПОУ "УОР №1"</t>
  </si>
  <si>
    <t>МБУ КСШОР №1, ГБУ ДО МКСШОР ЮГ</t>
  </si>
  <si>
    <t>ФАУ МО РФ ЦСКА, ГБУ ДО "МГФСО", СШОР по легкой атлетике МГФСО</t>
  </si>
  <si>
    <t>ФГАОУ ВО "РГППУ", РГППУ, ФГАОУ ВО "РОССИЙСКИЙ ГОСУДАРСТВЕННЫЙ ПРОФЕССИОНАЛЬНО-ПЕДАГОГИЧЕСКИЙ УНИВЕРСИТЕТ", МАУ ДО "СШ ИМ. Л.П. МОИСЕЕВА"</t>
  </si>
  <si>
    <t>ГБУ ДО МО "СШОР ПО ЛЕГКОЙ АТЛЕТИКЕ", ГБУ МО "ЦСП ОВС"</t>
  </si>
  <si>
    <t>ГБУ ДО МКСШОР ЮГ</t>
  </si>
  <si>
    <t>СПБ ГБУ ЦОП "ШВСМ ПО ЛЕГКОЙ АТЛЕТИКЕ", СПБ ГБПОУ "УОР №1"</t>
  </si>
  <si>
    <t>МАУ "СШ" Г. СОСНОВОБОРСКА</t>
  </si>
  <si>
    <t>МБУДО "ДЮЦ "СПАРТАК", ГАУ НО "ЦСП"</t>
  </si>
  <si>
    <t>ГБУ ДО "СШОР КУЗБАССА ПО ЛЕГКОЙ АТЛЕТИКЕ ИМ.В.А.САВЕНКОВА", ГАУ ДО ЛО "СШОР ПО ЛЕГКОЙ АТЛЕТИКЕ"</t>
  </si>
  <si>
    <t>КАУ "ЦСП", КГБ ПОУ "АУОР"</t>
  </si>
  <si>
    <t>БУ ОО ДО "СШОР "СИБИРСКИЙ НЕФТЯНИК", ФГБОУ ВО "СИБАДИ"</t>
  </si>
  <si>
    <t>ГАПОУ НСО НУ(К)ОР, ГАУ НСО "РЦСП СК И СР"</t>
  </si>
  <si>
    <t>ГБУ МО "ЦСП ОВС", МБУ ФСО "СШОР ПО ЛЁГКОЙ АТЛЕТИКЕ"</t>
  </si>
  <si>
    <t>ВЯТГУ, КОГАУ ДО "СШ "ВЕРЕСНИКИ"</t>
  </si>
  <si>
    <t>СПБ ГБПОУ "УОР №1", СПБ ГБУ ЦОП "ШВСМ ПО ЛЕГКОЙ АТЛЕТИКЕ"</t>
  </si>
  <si>
    <t>ВС, МБУДО СШОР №5</t>
  </si>
  <si>
    <t>ГБУ КК "РЦСП ПО ЛЕГКОЙ АТЛЕТИКЕ", ГБПОУ МО "УОР № 2", МБУ ДО "СШ-ЦЕНТР СПОРТА "МЕТЕОР", ГБУ МО "ЦСП ОВС"</t>
  </si>
  <si>
    <t>МАУ "СШ "ЮНОСТЬ", ФГБУ ПОО "СИБИРСКОЕ ГУОР"</t>
  </si>
  <si>
    <t>ГБУ ДО БО СШОР ПО ЛЕГКОЙ АТЛЕТИКЕ ИМ. В.Д.САМОТЕСОВА</t>
  </si>
  <si>
    <t>ГБУ ДО МКСШОР "ВОСТОК", КГБ ПОУ "АУОР"</t>
  </si>
  <si>
    <t>ОБУ ДО "СШОР им. Н.Я. Яковлева", МБУ "СШ № 1"</t>
  </si>
  <si>
    <t>ГАУ ДО ЛО "СШОР ПО ЛЕГКОЙ АТЛЕТИКЕ", Юность Москвы</t>
  </si>
  <si>
    <t>РГБУ ДО "СШОР ПО ЛЕГКОЙ АТЛЕТИКЕ", РГБУ "ЦСП КЧР"</t>
  </si>
  <si>
    <t>ГБПОУ МО "УОР № 2"</t>
  </si>
  <si>
    <t>ГБУ ДО СК "СШОР ПО ЛЕГКОЙ АТЛЕТИКЕ", ГБУ СК "РЦСП"</t>
  </si>
  <si>
    <t>МБУ "СШОР "ФСО "ЦЕНТРАЛЬНЫЙ", ФГБОУ ВО «Поволжский ГУФКСиТ»</t>
  </si>
  <si>
    <t>ГБУ КК "РЦСП ПО ЛЕГКОЙ АТЛЕТИКЕ", ГБУ ДО КК "СШОР ПО ЛЕГКОЙ АТЛЕТИКЕ", МАУ ДО "ДЮЦ "ЗДОРОВЬЕ" Г.ПЕРМИ</t>
  </si>
  <si>
    <t>ГБУ КК "РЦСП ПО АВС"</t>
  </si>
  <si>
    <t>ГБПОУ "НОУОР ИМЕНИ В.С.ТИШИНА"</t>
  </si>
  <si>
    <t>МБУ СШОР №1 Г. СОЧИ, ГБУ ДО КК "СШОР ПО ЛЕГКОЙ АТЛЕТИКЕ"</t>
  </si>
  <si>
    <t>ГАУ ДО ЛО "СШОР ПО ЛЕГКОЙ АТЛЕТИКЕ", ГБУ ЛО ЦСП</t>
  </si>
  <si>
    <t>ГБУ ДО СК "СШОР ПО ЛЕГКОЙ АТЛЕТИКЕ"</t>
  </si>
  <si>
    <t>ГБУ МО "ЦСП ОВС", МУ "СШОР № 3"</t>
  </si>
  <si>
    <t>МБУ "СШОР № 4", СШОР по легкой атлетике МГФСО</t>
  </si>
  <si>
    <t>ГБПОУ МО "УОР № 2", ГБУ МО "ЦСП ОВС", ОБУ ДО "СШОР им. Н.Я. Яковлева"</t>
  </si>
  <si>
    <t>ФАУ МО РФ ЦСКА, ГБУ "СШОР № 24" МОСКОМСПОРТА, СШОР по легкой атлетике МГФСО</t>
  </si>
  <si>
    <t>ГБУ МО "ЦСП ОВС", ФГБУ ПОО "ГУОР Г.ЩЕЛКОВО МО", ГБУ ДО МО "СШОР ПО ЛЕГКОЙ АТЛЕТИКЕ"</t>
  </si>
  <si>
    <t>КГАУ "РЦСП "АКАДЕМИЯ ЛЕТНИХ ВИДОВ СПОРТА", ФАУ МО РФ ЦСКА, ГБУ ДО МКСШОР "ВОСТОК"</t>
  </si>
  <si>
    <t>ГБУ ДО МКСШОР "ВОСТОК", ФАУ МО РФ ЦСКА, КГАУ "РЦСП "АКАДЕМИЯ ЛЕТНИХ ВИДОВ СПОРТА"</t>
  </si>
  <si>
    <t>БУ ДО "СШОР №1 ИМ. В. ЕГОРОВОЙ", МБУ КСШОР №1</t>
  </si>
  <si>
    <t>МБУ ДО "КСШОР"</t>
  </si>
  <si>
    <t>ГАУ НО "ЦСП", МБУ КСШОР №1</t>
  </si>
  <si>
    <t>МБУ "СШОР № 4", БУ "ЦСПСКЮ"</t>
  </si>
  <si>
    <t>РГБУ ДО "СШОР ПО ЛЕГКОЙ АТЛЕТИКЕ", ГБУ ДО КК "СШОР ПО ЛЕГКОЙ АТЛЕТИКЕ"</t>
  </si>
  <si>
    <t>КГАУ "РЦСП "АКАДЕМИЯ ЛЕТНИХ ВИДОВ СПОРТА", ГБУ ДО РМ "КСШОР"</t>
  </si>
  <si>
    <t>ГБУ МО "ЦСП ОВС", МУ СШОР "ЛИДЕР", ГБУ ДО МО "СШОР ПО ЛЕГКОЙ АТЛЕТИКЕ"</t>
  </si>
  <si>
    <t>БУ ОО ДО "СШОР "СИБИРСКИЙ НЕФТЯНИК", ФГБОУ ВО СИБГУФК</t>
  </si>
  <si>
    <t>РГБУ ДО "СШОР ПО ЛЕГКОЙ АТЛЕТИКЕ", ККО ОГО ВФСО "ДИНАМО", ГБУ КК "РЦСП ПО ЛЕГКОЙ АТЛЕТИКЕ", ГБУ ДО КК "СШОР ПО ЛЕГКОЙ АТЛЕТИКЕ"</t>
  </si>
  <si>
    <t>КГБУ "СШОР "СТАРТ", ГБУ ДО МКСШОР "ВОСТОК"</t>
  </si>
  <si>
    <t>АУ ФКИС ВО "ЦСП"</t>
  </si>
  <si>
    <t>ВС, ГБУ ДО ВО "СШОР № 21", СШОР № 21</t>
  </si>
  <si>
    <t>ГБУ ДО МО "СШОР ПО ЛЕГКОЙ АТЛЕТИКЕ", МБУДО СШ № 2, ОГБУ "ЦСП БЕЛГОРОДСКОЙ ОБЛАСТИ", ГБУ МО "ЦСП ОВС"</t>
  </si>
  <si>
    <t>ГБУ МО "ЦСП ОВС", МБУ СШОР № 3 "ЛЕГКАЯ АТЛЕТИКА"</t>
  </si>
  <si>
    <t>СОГБОУДО "СШОР им. Ф.Т.Михеенко г.Смоленск", ГБУ МО "ЦСП ОВС"</t>
  </si>
  <si>
    <t>ГБУ ДО КК "СШОР ПО ЛЕГКОЙ АТЛЕТИКЕ", МБУ ДО ДЮСШ № 1 ИМ. С.Т. ШЕВЧЕНКО</t>
  </si>
  <si>
    <t>СШОР «Приангарье» имени Л.М. Яковенко</t>
  </si>
  <si>
    <t>БУ ОО "РЦСП", ФГБУ ПОО "СИБИРСКОЕ ГУОР", БУ ОО ДО "СШОР "СИБИРСКИЙ НЕФТЯНИК"</t>
  </si>
  <si>
    <t>МБУДОСШОР "ВЕНЕЦ", ГБУ КК "РЦСП ПО ЛЕГКОЙ АТЛЕТИКЕ"</t>
  </si>
  <si>
    <t>ГБУ ДО КК "СШОР ПО ЛЕГКОЙ АТЛЕТИКЕ", МБУ ДО "СШОР ПО ЛЕГКОЙ АТЛЕТИКЕ № 2", ГБУ КК "РЦСП ПО ЛЕГКОЙ АТЛЕТИКЕ"</t>
  </si>
  <si>
    <t>ГБУ СШОР "АКАДЕМИЯ ЛЕГКОЙ АТЛЕТИКИ САНКТ-ПЕТЕРБУРГА", МУ "СШОР № 3"</t>
  </si>
  <si>
    <t>ЧУ "СПОРТИВНЫЙ КОМПЛЕКС "ЛУЧ", МБУДО "СШОР "ФАКЕЛ"</t>
  </si>
  <si>
    <t>Муниципальное бюджетное учреждение "Спортивная школа Олимпийского резерва"</t>
  </si>
  <si>
    <t>ГБУ КК "РЦСП ПО ЛЕГКОЙ АТЛЕТИКЕ", МБУ "ТСШ"</t>
  </si>
  <si>
    <t>ОГАУ ТО СШОР, МБУ ДО СШ № 1, КГБ ПОУ "АУОР"</t>
  </si>
  <si>
    <t>ГБУ ДО МО "СШОР ПО ЛЕГКОЙ АТЛЕТИКЕ"</t>
  </si>
  <si>
    <t>ГБПОУ "НОУОР ИМЕНИ В.С.ТИШИНА", ООО СК "НИЖЕГОРОДЕЦ"</t>
  </si>
  <si>
    <t>ГБУ ДО ВО "СШОР ПО ЛЕГКОЙ АТЛЕТИКЕ", ФГБОУ ВО ВОЛГОГРАДСКИЙ ГАУ</t>
  </si>
  <si>
    <t>ГБУ СК "РЦСП"</t>
  </si>
  <si>
    <t>ГБУ ДО КК "СШОР ПО ЛЕГКОЙ АТЛЕТИКЕ", КГАУ ЦСПСКХК, ГБУ КК "РЦСП ПО ЛЕГКОЙ АТЛЕТИКЕ"</t>
  </si>
  <si>
    <t>ГБУ КК "РЦСП № 3", АУ УР "ЦСП", АУ ДО УР "КСШОР ИМ. В.В. ЛУКИНА"</t>
  </si>
  <si>
    <t>СОГБОУДО "СШОР им. Ф.Т.Михеенко г.Смоленск"</t>
  </si>
  <si>
    <t>ОГБУ "ССШОР ПО ЛЁГКОЙ АТЛЕТИКЕ", ГАУ ДО ЛО "СШОР ПО ЛЕГКОЙ АТЛЕТИКЕ"</t>
  </si>
  <si>
    <t>БПОУ "Чебоксарское УОР имени В.М. Краснова" Минспорта Чувашии, АУ ЧР ДО "СШОР № 3"</t>
  </si>
  <si>
    <t>ГБУ ДО МКСШОР "ВОСТОК", МБУ КСШОР №1, ФАУ МО РФ ЦСКА</t>
  </si>
  <si>
    <t>МКУ "СПОРТИВНАЯ ШКОЛА №3" Г. ЧЕРКЕССКА</t>
  </si>
  <si>
    <t>Юность Москвы, ГАУ ДО ЛО "СШОР ПО ЛЕГКОЙ АТЛЕТИКЕ", ФАУ МО РФ ЦСКА</t>
  </si>
  <si>
    <t>ГБУ ДО РО "СШОР "ЦОП № 1", ФГБОУ ВО ДОНСКОЙ ГАУ</t>
  </si>
  <si>
    <t>ОГКУ СШОР "ШВСМ", ОГБУ "ЦСПСКИО"</t>
  </si>
  <si>
    <t>СПБ ГБУ ЦОП "ШВСМ ПО ЛЕГКОЙ АТЛЕТИКЕ", АУ ФКИС ВО "ЦСП"</t>
  </si>
  <si>
    <t>БУ ОО ДО "СШОР "СИБИРСКИЙ НЕФТЯНИК", БУ ОО "РЦСП", ГБУ ДО "СШОР КУЗБАССА ПО ЛЕГКОЙ АТЛЕТИКЕ ИМ.В.А.САВЕНКОВА"</t>
  </si>
  <si>
    <t>ГБУ ДО РК "СШОР ПО ЛЕГКОЙ АТЛЕТИКЕ №1", ГБУ ДО КК "СШОР ПО ЛЕГКОЙ АТЛЕТИКЕ"</t>
  </si>
  <si>
    <t>МБУ СШ "ЛИДЕР" МО ЛАБИНСКИЙ РАЙОН</t>
  </si>
  <si>
    <t>МБУДО СШОР "ЛЕГКАЯ АТЛЕТИКА", ГУ ТО ЦСП</t>
  </si>
  <si>
    <t>ГБУ СШОР "АКАДЕМИЯ ЛЕГКОЙ АТЛЕТИКИ САНКТ-ПЕТЕРБУРГА", ВОЕННЫЙ ИНСТИТУТ ФИЗИЧЕСКОЙ КУЛЬТУРЫ ИЛИ ВИФК</t>
  </si>
  <si>
    <t>КГБ ПОУ "АУОР", ГБУ КК "РЦСП ПО ЛЕГКОЙ АТЛЕТИКЕ"</t>
  </si>
  <si>
    <t>МАОУ ДО СШ "РОСТОК"</t>
  </si>
  <si>
    <t>ГБУ ДО ВО "СШОР ПО ЛЕГКОЙ АТЛЕТИКЕ", СПБ ГБУ ЦОП "ШВСМ ПО ЛЕГКОЙ АТЛЕТИКЕ"</t>
  </si>
  <si>
    <t>ГБУ ТВЕРСКОЙ ОБЛАСТИ ЦСП "ШВСМ", ГБУ "САШ"</t>
  </si>
  <si>
    <t>ГБУ ДО БО СШОР "Русь", ФГБУ ПОО "БГУОР"</t>
  </si>
  <si>
    <t>ГБУ ДО БО СШОР ПО ЛЕГКОЙ АТЛЕТИКЕ ИМ. В.Д.САМОТЕСОВА, ФГБУ ПОО "БГУОР"</t>
  </si>
  <si>
    <t>МБУ ДО СШ № 1, НИ ТГУ, ОГАУ ТО СШОР</t>
  </si>
  <si>
    <t>ГБУ ДО МКСШОР "СЕВЕР"</t>
  </si>
  <si>
    <t>АУ ВО "ЦСПСК", ГБУ ДО ВО "СШОР № 21", СШОР № 21, СПБ ГБУ ЦОП "ШВСМ ПО ЛЕГКОЙ АТЛЕТИКЕ"</t>
  </si>
  <si>
    <t>ГБУ СШОР "АКАДЕМИЯ ЛЕГКОЙ АТЛЕТИКИ САНКТ-ПЕТЕРБУРГА", МБУ СШОР № 4 ПО ЛЁГКОЙ АТЛЕТИКЕ</t>
  </si>
  <si>
    <t>Юность Москвы, МБУ "СШОР "НАДЕЖДА"</t>
  </si>
  <si>
    <t>ГБУ ЛО ЦСП, ГАУ ДО ЛО "СШОР ПО ЛЕГКОЙ АТЛЕТИКЕ"</t>
  </si>
  <si>
    <t>ГБУ КК "РЦСП ПО ЛЕГКОЙ АТЛЕТИКЕ", ГБУ РА "СШОР № 1", ФГБОУ ВО КГУФКСТ</t>
  </si>
  <si>
    <t>СОГБОУДО "СШОР им. Ф.Т.Михеенко г.Смоленск", ГБУ ДО МО "СШОР ПО ЛЕГКОЙ АТЛЕТИКЕ"</t>
  </si>
  <si>
    <t>МБУ ДО "СШОР "СПУТНИК", СПБ ГБУ ЦОП "ШВСМ ПО ЛЕГКОЙ АТЛЕТИКЕ"</t>
  </si>
  <si>
    <t>КГАУ ДО ХКСШОР</t>
  </si>
  <si>
    <t>ГБУ МО "ЦСП ОВС", ГБУ ДО КК "СШОР ПО ЛЕГКОЙ АТЛЕТИКЕ", ГБУ КК "РЦСП ПО ЛЕГКОЙ АТЛЕТИКЕ"</t>
  </si>
  <si>
    <t>ГБУ КК "РЦСП", ГБУ ДО КК "СШОР ПО ЛЕГКОЙ АТЛЕТИКЕ", ГАУ АМУРСКАЯ ОСШ</t>
  </si>
  <si>
    <t>МБУ СШОР №1 Г. СОЧИ, ГБУ КК "РЦСП ПО ЛЕГКОЙ АТЛЕТИКЕ"</t>
  </si>
  <si>
    <t>ГБУ ДО МКСШОР "ВОСТОК", СОГБОУДО "СШОР им. Ф.Т.Михеенко г.Смоленск", ФАУ МО РФ ЦСКА</t>
  </si>
  <si>
    <t>СПБ ГБУ ЦОП "ШВСМ ПО ЛЕГКОЙ АТЛЕТИКЕ", МБУ ДО "СШОР "СПУТНИК"</t>
  </si>
  <si>
    <t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</si>
  <si>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МАУ ДО ДЮСШ "ЮНОСТЬ"</t>
  </si>
  <si>
    <t>ГБПОУ МО "УОР № 2", ГБУ МО "ЦСП ОВС", Муниципальное бюджетное учреждение "Спортивная школа Олимпийского резерва"</t>
  </si>
  <si>
    <t>СПБ ГБУ ЦОП "ШВСМ ПО ЛЕГКОЙ АТЛЕТИКЕ", ГБУ ДО БО СШОР ПО ЛЕГКОЙ АТЛЕТИКЕ ИМ. В.Д.САМОТЕСОВА</t>
  </si>
  <si>
    <t>МУ СШОР, ГБУ МО "ЦСП ОВС"</t>
  </si>
  <si>
    <t>МАУ "СШОР "ТАСМА" Г.КАЗАНИ, КЮИ МВД РОССИИ</t>
  </si>
  <si>
    <t>ФАУ МО РФ ЦСКА, ГБУ ДО МКСШОР "ВОСТОК", КГАУ "РЦСП "АКАДЕМИЯ ЛЕТНИХ ВИДОВ СПОРТА"</t>
  </si>
  <si>
    <t>ФАУ МО РФ ЦСКА Спортивный центр (г.Чита), ФГБОУ ВО "ЗАБГУ"</t>
  </si>
  <si>
    <t>Юность Москвы, МБУ "СШОР № 4"</t>
  </si>
  <si>
    <t>МАУ "СШОР" Г.СТЕРЛИТАМАК РБ</t>
  </si>
  <si>
    <t>МБУ СШОР "ФЛАМИНГО" ПО ЛЕГКОЙ АТЛЕТИКЕ, ФГБОУ ВО "СИБИРСКИЙ ГОСУДАРСТВЕННЫЙ УНИВЕРСИТЕТ ПУТЕЙ СООБЩЕНИЯ" ФГБОУ ВО СГУПС СГУПС</t>
  </si>
  <si>
    <t>МБУДО СШОР "ЛЕГКАЯ АТЛЕТИКА", ГБУ ДО МКСШОР "ВОСТОК", ФАУ МО РФ ЦСКА</t>
  </si>
  <si>
    <t>ГБУ ДО ВО "СШОР ПО ЛЕГКОЙ АТЛЕТИКЕ", МБУ ДО СШОР №16</t>
  </si>
  <si>
    <t>МБУДО ДЮСШ "ЛИДЕР"</t>
  </si>
  <si>
    <t>ГБУ МО "ЦСП ОВС", КАУ "ЦСП"</t>
  </si>
  <si>
    <t>МБУ КСШОР №1, ГБПОУ "НОУОР ИМЕНИ В.С.ТИШИНА"</t>
  </si>
  <si>
    <t>Чадин К.А., !Багдасарян К.Е., Курина Н.М.</t>
  </si>
  <si>
    <t>Дротик В.С.</t>
  </si>
  <si>
    <t>Галкин-Самитов А.С., Рынина Е.И.</t>
  </si>
  <si>
    <t>Белова И.Н., Ананьев С.Ю.</t>
  </si>
  <si>
    <t>Смирнов В.Ф., Смирнова М.М., Богма С.С., !Кивимяги М.В.</t>
  </si>
  <si>
    <t>Баев Ю.П.</t>
  </si>
  <si>
    <t>Осипов С.А., !Аплачкин А.И.</t>
  </si>
  <si>
    <t>Мочалов С.С., Мочалова Е.С.</t>
  </si>
  <si>
    <t>Комаров А.Н.</t>
  </si>
  <si>
    <t>Шекин Д.А., !Шакко В.В.</t>
  </si>
  <si>
    <t>Глушак П.Б., Матрин Н.А.</t>
  </si>
  <si>
    <t>Котова Н.И.</t>
  </si>
  <si>
    <t>Смирнов В.Ф., Смирнова М.М.</t>
  </si>
  <si>
    <t>Суворов Н.Н., Суворова Н.Н.</t>
  </si>
  <si>
    <t>!Мащенко Р.М., !Мащенко А.Р.</t>
  </si>
  <si>
    <t>!Фролов В.И.</t>
  </si>
  <si>
    <t>!Шумакова Н.Л., !Шумаков Е.Г., Прошин Е.К.</t>
  </si>
  <si>
    <t>Козлов В.О.</t>
  </si>
  <si>
    <t>Шекин Д.А., Беликов Ю.Л.</t>
  </si>
  <si>
    <t>Сиротин Н.Н., Гусева О.М.</t>
  </si>
  <si>
    <t>Трухина И.М.</t>
  </si>
  <si>
    <t>Кондратьева Е.С., Борисенко Е.М., !Исаков А.П.</t>
  </si>
  <si>
    <t>Вашкевич И.Е., Климов А.Г.</t>
  </si>
  <si>
    <t>!Мясников В.Н.</t>
  </si>
  <si>
    <t>Кирамов С.Х., !Андрианов А.И.</t>
  </si>
  <si>
    <t>!Пензиков В.А.</t>
  </si>
  <si>
    <t>Жуков С.Н., Климов А.Г.</t>
  </si>
  <si>
    <t>Безбах Н.А., Мочалов С.С., Мочалова Е.С., !Беляев Н.А., !Риб В.А.</t>
  </si>
  <si>
    <t>Горлов В.А., Лапина С.М.</t>
  </si>
  <si>
    <t>Саков А.П., !Герцен Е.А.</t>
  </si>
  <si>
    <t>Толоконников И.Н., !Мирошниченко Л.М.</t>
  </si>
  <si>
    <t>Цыплаков А.В., Попкова Е.Н., Ловачева К.С.</t>
  </si>
  <si>
    <t>Тимошенко Н.П., Тимошенко Д.Н.</t>
  </si>
  <si>
    <t>Наместникова Л.В., !Белякова А.С.</t>
  </si>
  <si>
    <t>Дмитриев В.М., !Полубояров О.Ю., !Полубояров Ю.П.</t>
  </si>
  <si>
    <t>Дмитрик А.В.</t>
  </si>
  <si>
    <t>Улымов М.М., Камчатников А.Г.</t>
  </si>
  <si>
    <t>Арбеев О.А., Ильин В.Г.</t>
  </si>
  <si>
    <t>Бизикова И.М., Бизиков М.М.</t>
  </si>
  <si>
    <t>!Астапкович К.В.</t>
  </si>
  <si>
    <t>Верещагина З.Г.</t>
  </si>
  <si>
    <t>Белинская Н.В., Домнин В.Д.</t>
  </si>
  <si>
    <t>Шкурбицкий В.Л., Болсун Е.И.</t>
  </si>
  <si>
    <t>Вашкевич И.Е., Зубрилина Т.Г.</t>
  </si>
  <si>
    <t>Радух А.О., Шкробинец А.Ю., !Парамонова С.Н.</t>
  </si>
  <si>
    <t>Боричевский А.Я.</t>
  </si>
  <si>
    <t>Владимирова Н.В., Григорьев В.Я.</t>
  </si>
  <si>
    <t>Леонов О.Н., Копытич А.Л., Копытич Д.Л.</t>
  </si>
  <si>
    <t>Ковтун Н.Н., Веселова С.Ю.</t>
  </si>
  <si>
    <t>Кузин В.В., Дротик В.С.</t>
  </si>
  <si>
    <t>Хмелев А.Е.</t>
  </si>
  <si>
    <t>Каргин С.В., Цайзер А.Ф.</t>
  </si>
  <si>
    <t>!Боева Е.А., !Яковлева Е.Н.</t>
  </si>
  <si>
    <t>Куликова Е.Ю., Григорьева А.А.</t>
  </si>
  <si>
    <t>Никитин А.М.</t>
  </si>
  <si>
    <t>Усков М.А.</t>
  </si>
  <si>
    <t>Ковалев А.А., Ковалев А.Л.</t>
  </si>
  <si>
    <t>!Малышев В.В.</t>
  </si>
  <si>
    <t>Шевякин Ф.А.</t>
  </si>
  <si>
    <t>Березуцкая Н.Н., Березуцкий В.В., Бугаков С.А.</t>
  </si>
  <si>
    <t>!Горина Э.А.</t>
  </si>
  <si>
    <t>Лободин Л.А., Палеха С.Н.</t>
  </si>
  <si>
    <t>Колесников А.А., Бабич К.В.</t>
  </si>
  <si>
    <t>Загорный А.С., !Сарвилова В.В.</t>
  </si>
  <si>
    <t>Воробьев С.А., Шекин Д.А.</t>
  </si>
  <si>
    <t>Шалонников А.П., Меньшенина Н.В.</t>
  </si>
  <si>
    <t>Божко В.А., !Попова Н.Л.</t>
  </si>
  <si>
    <t>!Шагун В.В.</t>
  </si>
  <si>
    <t>!Ширяев С.П., !Кивимяги М.В.</t>
  </si>
  <si>
    <t>Пестрецова С.Н., Запольский Д.В.</t>
  </si>
  <si>
    <t>Лупик А.Г.</t>
  </si>
  <si>
    <t>!Курдюк В.В.</t>
  </si>
  <si>
    <t>Садов М.В., Коптюх И.Н.</t>
  </si>
  <si>
    <t>Мидин А.В., !Луговкин А.А.</t>
  </si>
  <si>
    <t>Жуков А.А., Сафонов В.Г., Артамонов А.О.</t>
  </si>
  <si>
    <t>Живец О.А., Колмаков С.В.</t>
  </si>
  <si>
    <t>Обушный Д.А.</t>
  </si>
  <si>
    <t>Козловцев Г.С., !Мухин О.А.</t>
  </si>
  <si>
    <t>Сухова В.В.</t>
  </si>
  <si>
    <t>!Черепанов А.Н., !Черепанова И.Н.</t>
  </si>
  <si>
    <t>!Синицын Г.М.</t>
  </si>
  <si>
    <t>Алексеева Н.А., Мироненко В.И.</t>
  </si>
  <si>
    <t>Бычков В.А., Рогов В.В.</t>
  </si>
  <si>
    <t>!Галашов Н.В.</t>
  </si>
  <si>
    <t>Тимошенко Н.П., Мустафаев А.О.</t>
  </si>
  <si>
    <t>Мезенцева Т.Ю.</t>
  </si>
  <si>
    <t>Баканов О.Д., Семенов В.О.</t>
  </si>
  <si>
    <t>Моргачев В.Н., Филатова Г.Н., Трухина И.М.</t>
  </si>
  <si>
    <t>Маринов В.Н.</t>
  </si>
  <si>
    <t>Литовченко И.Е., Филатова Л.А.</t>
  </si>
  <si>
    <t>Кишкин А.Ю., !Титов В.Ф., !Иванов В.В.</t>
  </si>
  <si>
    <t>!Сафронников Л.И.</t>
  </si>
  <si>
    <t>Пасечный И.К.</t>
  </si>
  <si>
    <t>Шекин Д.А., Бахвалова Е.А.</t>
  </si>
  <si>
    <t>Павлов В.Л., !Мухаметов И.М.</t>
  </si>
  <si>
    <t>Назаров В.И., Петров С.Г.</t>
  </si>
  <si>
    <t>Селицкая С.С., Дубовик А.И.</t>
  </si>
  <si>
    <t>Савинов А.В.</t>
  </si>
  <si>
    <t>!Богатырева Т.М.</t>
  </si>
  <si>
    <t>Верещагина З.Г., Малиновская Н.А.</t>
  </si>
  <si>
    <t>Попов С.А., Попова Е.И., Попов А.С.</t>
  </si>
  <si>
    <t>Колмаков С.В., Живец О.А.</t>
  </si>
  <si>
    <t>!Асвацатурова Л.А., !Полтавский Н.В., Грипич С.В.</t>
  </si>
  <si>
    <t>Лысенко Н.Н., Бланк А.Д.</t>
  </si>
  <si>
    <t>Белобров О.А., Куканов Ю.С., !Афоненко А.А.</t>
  </si>
  <si>
    <t>Соколенко Е.С., Соколенко Е.В., !Саченко С.А.</t>
  </si>
  <si>
    <t>Граудынь В.В., Фоменков Ю.Н., Лежава И.А.</t>
  </si>
  <si>
    <t>Лесной А.М.</t>
  </si>
  <si>
    <t>Таганская Т.М., !Шабанов К.С.</t>
  </si>
  <si>
    <t>Герасимов А.В., Струева Ю.К.</t>
  </si>
  <si>
    <t>!Кучеряну М.И.</t>
  </si>
  <si>
    <t>Радух А.О., Зубовский В.Г., Колмаков С.В.</t>
  </si>
  <si>
    <t>Садов М.В., Баштанов А.В.</t>
  </si>
  <si>
    <t>Шишкин В.В., Плотников В.В.</t>
  </si>
  <si>
    <t>Суворов Н.Н., Суворова Н.Н., Тютрина А.Н.</t>
  </si>
  <si>
    <t>!Шульгин В.И.</t>
  </si>
  <si>
    <t>!Поспелова О.Г.</t>
  </si>
  <si>
    <t>!Шульга М.В.</t>
  </si>
  <si>
    <t>Павельев А.Н.</t>
  </si>
  <si>
    <t>!Пуць Н.А., Климов А.Г.</t>
  </si>
  <si>
    <t>Ковалев А.Л., Ковалев А.А.</t>
  </si>
  <si>
    <t>Баталов А.В., Скляров В.В.</t>
  </si>
  <si>
    <t>Сосновский С.В.</t>
  </si>
  <si>
    <t>Козловцева Л.Я., Козловцев Г.С.</t>
  </si>
  <si>
    <t>Королев М.И., Стегачев И.Н., Канашевич А.М.</t>
  </si>
  <si>
    <t>Мануйлов С.И.</t>
  </si>
  <si>
    <t>Трубников В.П., Кишеева Е.А., Хмелев А.Е.</t>
  </si>
  <si>
    <t>!Оксенчук В.Д.</t>
  </si>
  <si>
    <t>Соколенко Е.В.</t>
  </si>
  <si>
    <t>Михалкин А.В.</t>
  </si>
  <si>
    <t>Попкова Е.Н., Ловачева К.С.</t>
  </si>
  <si>
    <t>Крохина Н.Б., Зимон О.В., Воробьев С.А.</t>
  </si>
  <si>
    <t>!Подковырин В.Д.</t>
  </si>
  <si>
    <t>!Григорьев М.Ю.</t>
  </si>
  <si>
    <t>!Исаев А.Н.</t>
  </si>
  <si>
    <t>Леменкова К.О., Бурлаков О.П.</t>
  </si>
  <si>
    <t>Левин М.А., Водолага И.Г.</t>
  </si>
  <si>
    <t>Деревягина Н.В., Канашевич А.М., Цветко М.В.</t>
  </si>
  <si>
    <t>Кукушкина С.А., Геворкян Р.О.</t>
  </si>
  <si>
    <t>Рябинкин С.А.</t>
  </si>
  <si>
    <t>Осипов С.А., Мануйлов С.И.</t>
  </si>
  <si>
    <t>Семененок М.Е.</t>
  </si>
  <si>
    <t>Водолага И.Г., Рощупкина Н.В.</t>
  </si>
  <si>
    <t>!Черепанов А.Н.</t>
  </si>
  <si>
    <t>Кузнецова А.А.</t>
  </si>
  <si>
    <t>Халатян С.Г., Кириленко В.В.</t>
  </si>
  <si>
    <t>Латыпов А.Ф., Латыпова Н.П.</t>
  </si>
  <si>
    <t>Левин М.А., !Павлов Ю.А., !Богачев А.А.</t>
  </si>
  <si>
    <t>Кондратьева Е.С., Борисенко Е.М.</t>
  </si>
  <si>
    <t>Рощупкина Н.В., Филатова Л.А.</t>
  </si>
  <si>
    <t>Мухортов А.В., Садов М.В.</t>
  </si>
  <si>
    <t>Смирнов А.Б., Сигарева А.Ю.</t>
  </si>
  <si>
    <t>Айдамиров Е.Д., Водолага И.Г.</t>
  </si>
  <si>
    <t>Котов С.В., Диаздинов О.В.</t>
  </si>
  <si>
    <t>!Мащенко Р.М., Прошин Е.К.</t>
  </si>
  <si>
    <t>!Клюгина В.Ю., Клюгин С.П.</t>
  </si>
  <si>
    <t>Симаков К.С.</t>
  </si>
  <si>
    <t>Пшеничнов В.Н., Миллер В.И.</t>
  </si>
  <si>
    <t>Бахтин К.Г.</t>
  </si>
  <si>
    <t>Мажуга Т.Ю.</t>
  </si>
  <si>
    <t>Лободин Л.А., Федяков А.Г., Панихин И.И.</t>
  </si>
  <si>
    <t>Лободин Л.А., Макаренко А.В.</t>
  </si>
  <si>
    <t>!Арсенова А.Е., !Арсенов В.Д., Тимофеев Е.В.</t>
  </si>
  <si>
    <t>Шишкин В.В., Кулаков Ю.Г.</t>
  </si>
  <si>
    <t>Котов С.В., !Коленская Н.О.</t>
  </si>
  <si>
    <t>!Яковлева Е.Н.</t>
  </si>
  <si>
    <t>!Цицорин И.В.</t>
  </si>
  <si>
    <t>Трубин Ю.Н., Козловцев Г.С., Козловцева Л.Я., Алдушин А.А.</t>
  </si>
  <si>
    <t>Радух А.О., Димов В.Д.</t>
  </si>
  <si>
    <t>Черепанова И.О.</t>
  </si>
  <si>
    <t>Колмаков С.В.</t>
  </si>
  <si>
    <t>!Афанасьев А.В., !Бобкова В.В., Шалонников А.П.</t>
  </si>
  <si>
    <t>!Руденко В.Д.</t>
  </si>
  <si>
    <t>Левин М.А., Сырцев В.В.</t>
  </si>
  <si>
    <t>Кремнев В.А.</t>
  </si>
  <si>
    <t>Пудов Е.Н., Суворов Н.В.</t>
  </si>
  <si>
    <t>Радух А.О., Попкова Е.Н.</t>
  </si>
  <si>
    <t>Крылов Р.А.</t>
  </si>
  <si>
    <t>!Мащенко Р.М., !Бахмацкий М.В.</t>
  </si>
  <si>
    <t>Синицкий А.Д., Воробьева Н.Н.</t>
  </si>
  <si>
    <t>Фомина А.В., Фомин А.С.</t>
  </si>
  <si>
    <t>Запольский Д.В., Пестрецова С.Н.</t>
  </si>
  <si>
    <t>Онуфриенко А.И., Онуфриенко Д.А.</t>
  </si>
  <si>
    <t>Чебыкина Т.Г., Загорельский А.И., Волобуев А.А.</t>
  </si>
  <si>
    <t>Городовиченко В.А.</t>
  </si>
  <si>
    <t>Грипич С.В., !Парнов А.В.</t>
  </si>
  <si>
    <t>Поздняк Е.Н., Попов С.А.</t>
  </si>
  <si>
    <t>Иванов Н.А., Тенц Д.Н., !Ярославкина Н.А.</t>
  </si>
  <si>
    <t>Попов С.А., Бусырев А.В.</t>
  </si>
  <si>
    <t>!Турский А.А., Смирнов В.Ф.</t>
  </si>
  <si>
    <t>Воробьев С.А., Бахвалова Е.А.</t>
  </si>
  <si>
    <t>Соловьева О.Я.</t>
  </si>
  <si>
    <t>Тихонов А.В., Тихонова М.С.</t>
  </si>
  <si>
    <t>Цыплаков А.В., !Мельникова И.А.</t>
  </si>
  <si>
    <t>Ланг А.И., !Колесникова Е.А.</t>
  </si>
  <si>
    <t>Попов С.А., Синюк А.В.</t>
  </si>
  <si>
    <t>Тихонова М.С., Тихонов А.В.</t>
  </si>
  <si>
    <t>Михайловский А.В., Клевцов С.А.</t>
  </si>
  <si>
    <t>Хабибулин Е.Ю., !Москаленко Е.П.</t>
  </si>
  <si>
    <t>Золотухин А.И.</t>
  </si>
  <si>
    <t>!Большухина А., Борисенко Е.М., Кондратьева Е.С.</t>
  </si>
  <si>
    <t>Цыплаков А.В., Куртеев А.Б.</t>
  </si>
  <si>
    <t>Шевякин Ф.А., Маркин М.О.</t>
  </si>
  <si>
    <t>Херсонцев В.С., Садов М.В., Коптюх И.Н.</t>
  </si>
  <si>
    <t>Прошин Е.К., !Руденко В.Д.</t>
  </si>
  <si>
    <t>!Сехина Т.Г., Белова С.И.</t>
  </si>
  <si>
    <t>Пудаков И.А., Пудакова Т.В.</t>
  </si>
  <si>
    <t>Абакумова М.В., Абакумова Г.В.</t>
  </si>
  <si>
    <t>!Каптюх В.Б.</t>
  </si>
  <si>
    <t>Раджабов М.С., Раджабова О.С.</t>
  </si>
  <si>
    <t>Граудынь В.В., Игаева Л.Ф.</t>
  </si>
  <si>
    <t>Маринов А.В., Маринов В.Н.</t>
  </si>
  <si>
    <t>Цайзер А.Ф.</t>
  </si>
  <si>
    <t>Водолага И.Г., Айдамиров Е.Д.</t>
  </si>
  <si>
    <t>Жубряков Г.Н., Синицкий А.Д.</t>
  </si>
  <si>
    <t>Геворкян Р.О., Зиновьева Е.Н.</t>
  </si>
  <si>
    <t>Смирнова М.М., Смирнов В.Ф.</t>
  </si>
  <si>
    <t>Трипутень Д.С.</t>
  </si>
  <si>
    <t>Рухов А.В.</t>
  </si>
  <si>
    <t>Кудря Т.Г., Азизьян А.А.</t>
  </si>
  <si>
    <t>!Исаев А.Н., Широкова Л.М.</t>
  </si>
  <si>
    <t>Горячих А.В., Ряховский К.А.</t>
  </si>
  <si>
    <t>Глушак П.Б., Глушак Н.М.</t>
  </si>
  <si>
    <t>Клевцова Н.В., Клевцов С.А.</t>
  </si>
  <si>
    <t>Бахвалова Е.А.</t>
  </si>
  <si>
    <t>Прошин Е.К., !Шумакова Н.Л., !Шумаков Е.Г.</t>
  </si>
  <si>
    <t>Зацеляпин М.И., Радух А.О.</t>
  </si>
  <si>
    <t>!Сасимович В.Н.</t>
  </si>
  <si>
    <t>Захарчук Д.Г., Носова М.Е.</t>
  </si>
  <si>
    <t>!Харченко А.Б., Котов С.В.</t>
  </si>
  <si>
    <t>Демиденкова Г.А., !Лукьянова В.В., Манойлин В.И.</t>
  </si>
  <si>
    <t>Войнова С.Е.</t>
  </si>
  <si>
    <t>Сударева Н.И., Шкурбицкий В.Л., Болсун Е.И.</t>
  </si>
  <si>
    <t>Халатян С.Г., !Панфилова С.А.</t>
  </si>
  <si>
    <t>Ковтун Н.Н.</t>
  </si>
  <si>
    <t>Орлов А.В.</t>
  </si>
  <si>
    <t>Беляев А.В., !Шелякин С.Ф.</t>
  </si>
  <si>
    <t>Вашкевич И.Е.</t>
  </si>
  <si>
    <t>!Губкин В.О.</t>
  </si>
  <si>
    <t>!Михайловский С.А., Михайловский А.В., Соколенко Е.В.</t>
  </si>
  <si>
    <t>Парахина Н.В., Сафонов В.Г.</t>
  </si>
  <si>
    <t>Барышникова Л.Н.</t>
  </si>
  <si>
    <t>Латыпова Н.П., Латыпов А.Ф.</t>
  </si>
  <si>
    <t>Смирягина Ю.И., Смирягин Е.В., Антунович Г.П., Шабанов Г.К.</t>
  </si>
  <si>
    <t>Таганская Т.М., !Алексеева Е.С.</t>
  </si>
  <si>
    <t>Вяльцева В.Г., Баев Ю.П.</t>
  </si>
  <si>
    <t>Кочанов В.А., Хижняк О.В., Копылов Ю.В.</t>
  </si>
  <si>
    <t>Петров С.Г., Назаров В.И., !Конев С.С.</t>
  </si>
  <si>
    <t>!Мащенко Р.М., !Грозь С.Г.</t>
  </si>
  <si>
    <t>Михеев М.Г., Абакумова Г.В., Абакумова М.В.</t>
  </si>
  <si>
    <t>Волгин А.В.</t>
  </si>
  <si>
    <t>Азизьян А.А., Хритова Г.В.</t>
  </si>
  <si>
    <t>Вдовин М.В., !Арсенов В.Д.</t>
  </si>
  <si>
    <t>Ковальский Н.М.</t>
  </si>
  <si>
    <t>Попов А.С.</t>
  </si>
  <si>
    <t>Яшин А.Н., Яшина Ж.Л.</t>
  </si>
  <si>
    <t>Хабибулин Е.Ю., !Пустоутов Ю.В.</t>
  </si>
  <si>
    <t>Жубряков Г.Н.</t>
  </si>
  <si>
    <t>Семашко Е.В.</t>
  </si>
  <si>
    <t>Федоров Л.Л., Федорова Т.С.</t>
  </si>
  <si>
    <t>Сударева Н.И., Тихонов А.В., Тихонова М.С.</t>
  </si>
  <si>
    <t>Назаров В.И., Петров С.Г., Трубин Ю.Н., !Щелкановцев С.Г.</t>
  </si>
  <si>
    <t>Сапунов А.Я., !Тарасов Р.С.</t>
  </si>
  <si>
    <t>Чемерисов Н.Ф., Ромаданова Т.В.</t>
  </si>
  <si>
    <t>Павлов И.Л.</t>
  </si>
  <si>
    <t>!Князев С.А.</t>
  </si>
  <si>
    <t>!Зеленцова Т.П., Вашкевич И.Е.</t>
  </si>
  <si>
    <t>Азизьян А.А., Вяльцева В.Г.</t>
  </si>
  <si>
    <t>!Чермошанский И.В.</t>
  </si>
  <si>
    <t>Метлина Н.А.</t>
  </si>
  <si>
    <t>Приладных Е.В., Ящук Н.С.</t>
  </si>
  <si>
    <t>Шабанов Г.К.</t>
  </si>
  <si>
    <t>!Щеглова И.В.</t>
  </si>
  <si>
    <t>Фоменков Ю.Н.</t>
  </si>
  <si>
    <t>Литовченко И.Е., Морочко М.А.</t>
  </si>
  <si>
    <t>!Серебрикова О.Д.</t>
  </si>
  <si>
    <t>Граудынь В.В., Литвинова Т.С.</t>
  </si>
  <si>
    <t>Вдовин М.В., Кузнецов А.В.</t>
  </si>
  <si>
    <t>Улымов М.П., Задорожная Л.Н.</t>
  </si>
  <si>
    <t>Айдамиров Е.Д., Миленин В.А.</t>
  </si>
  <si>
    <t>Венедиктова Н.Г.</t>
  </si>
  <si>
    <t>Третьякова Т.А., Блохин А.В.</t>
  </si>
  <si>
    <t>Шишкин В.В., !Молотилкин Б.Г.</t>
  </si>
  <si>
    <t>Чалый Ю.В., Сосновский С.В.</t>
  </si>
  <si>
    <t>Головешкин В.В., Калачева Е.А.</t>
  </si>
  <si>
    <t>55.75</t>
  </si>
  <si>
    <t>10:54.23</t>
  </si>
  <si>
    <t>1:06.23</t>
  </si>
  <si>
    <t>12.76</t>
  </si>
  <si>
    <t>5.77</t>
  </si>
  <si>
    <t>4:21.34</t>
  </si>
  <si>
    <t>4:37.26</t>
  </si>
  <si>
    <t>2:10.06</t>
  </si>
  <si>
    <t>17.59</t>
  </si>
  <si>
    <t>15.29</t>
  </si>
  <si>
    <t>9:23.94</t>
  </si>
  <si>
    <t>24.18</t>
  </si>
  <si>
    <t>7.33</t>
  </si>
  <si>
    <t>24.85</t>
  </si>
  <si>
    <t>1:54.36</t>
  </si>
  <si>
    <t>7.37</t>
  </si>
  <si>
    <t>23.55</t>
  </si>
  <si>
    <t>14.12</t>
  </si>
  <si>
    <t>3:56.85</t>
  </si>
  <si>
    <t>1:52.92</t>
  </si>
  <si>
    <t>7.38</t>
  </si>
  <si>
    <t>55.13</t>
  </si>
  <si>
    <t>83.46</t>
  </si>
  <si>
    <t>22.63</t>
  </si>
  <si>
    <t>70.59</t>
  </si>
  <si>
    <t>49.01</t>
  </si>
  <si>
    <t>1.88</t>
  </si>
  <si>
    <t>48.83</t>
  </si>
  <si>
    <t>12.05</t>
  </si>
  <si>
    <t>3:48.71</t>
  </si>
  <si>
    <t>1:51.94</t>
  </si>
  <si>
    <t>75.67</t>
  </si>
  <si>
    <t>27.17</t>
  </si>
  <si>
    <t>1:47.71</t>
  </si>
  <si>
    <t>11.97</t>
  </si>
  <si>
    <t>24.77</t>
  </si>
  <si>
    <t>6.26</t>
  </si>
  <si>
    <t>48.94</t>
  </si>
  <si>
    <t>22.45</t>
  </si>
  <si>
    <t>23.05</t>
  </si>
  <si>
    <t>1:00.83</t>
  </si>
  <si>
    <t>38.11</t>
  </si>
  <si>
    <t>60.64</t>
  </si>
  <si>
    <t>4:23.01</t>
  </si>
  <si>
    <t>2:06.89</t>
  </si>
  <si>
    <t>15:52.10</t>
  </si>
  <si>
    <t>70.32</t>
  </si>
  <si>
    <t>11.95</t>
  </si>
  <si>
    <t>6.30</t>
  </si>
  <si>
    <t>13.65</t>
  </si>
  <si>
    <t>3:50.80</t>
  </si>
  <si>
    <t>14.06</t>
  </si>
  <si>
    <t>22.35</t>
  </si>
  <si>
    <t>4:11.82</t>
  </si>
  <si>
    <t>3.00</t>
  </si>
  <si>
    <t>48.76</t>
  </si>
  <si>
    <t>15.33</t>
  </si>
  <si>
    <t>14.97</t>
  </si>
  <si>
    <t>11.78</t>
  </si>
  <si>
    <t>18.25</t>
  </si>
  <si>
    <t>13.39</t>
  </si>
  <si>
    <t>4:03.53</t>
  </si>
  <si>
    <t>1:58.46</t>
  </si>
  <si>
    <t>70.18</t>
  </si>
  <si>
    <t>54.75</t>
  </si>
  <si>
    <t>1:53.91</t>
  </si>
  <si>
    <t>450.00</t>
  </si>
  <si>
    <t>3.95</t>
  </si>
  <si>
    <t>15:32.88</t>
  </si>
  <si>
    <t>14.43</t>
  </si>
  <si>
    <t>24.58</t>
  </si>
  <si>
    <t>4:10.89</t>
  </si>
  <si>
    <t>15:27.97</t>
  </si>
  <si>
    <t>1:46.73</t>
  </si>
  <si>
    <t>5.73</t>
  </si>
  <si>
    <t>10.29</t>
  </si>
  <si>
    <t>17.66</t>
  </si>
  <si>
    <t>47.18</t>
  </si>
  <si>
    <t>15.08</t>
  </si>
  <si>
    <t>4:00.12</t>
  </si>
  <si>
    <t>53.99</t>
  </si>
  <si>
    <t>10:26.05</t>
  </si>
  <si>
    <t>51.95</t>
  </si>
  <si>
    <t>4:10.00</t>
  </si>
  <si>
    <t>430.00</t>
  </si>
  <si>
    <t>12.72</t>
  </si>
  <si>
    <t>7.62</t>
  </si>
  <si>
    <t>4.55</t>
  </si>
  <si>
    <t>21.36</t>
  </si>
  <si>
    <t>11.60</t>
  </si>
  <si>
    <t>1:53.41</t>
  </si>
  <si>
    <t>1.78</t>
  </si>
  <si>
    <t>55.59</t>
  </si>
  <si>
    <t>9:06.53</t>
  </si>
  <si>
    <t>10.86</t>
  </si>
  <si>
    <t>22.22</t>
  </si>
  <si>
    <t>9:17.69</t>
  </si>
  <si>
    <t>57.72</t>
  </si>
  <si>
    <t>24.76</t>
  </si>
  <si>
    <t>58.80</t>
  </si>
  <si>
    <t>24.07</t>
  </si>
  <si>
    <t>14:57.17</t>
  </si>
  <si>
    <t>10:05.80</t>
  </si>
  <si>
    <t>7.54</t>
  </si>
  <si>
    <t>1:07.03</t>
  </si>
  <si>
    <t>51.26</t>
  </si>
  <si>
    <t>16.13</t>
  </si>
  <si>
    <t>61.90</t>
  </si>
  <si>
    <t>57.17</t>
  </si>
  <si>
    <t>59.43</t>
  </si>
  <si>
    <t>3:40.10</t>
  </si>
  <si>
    <t>57.85</t>
  </si>
  <si>
    <t>46.67</t>
  </si>
  <si>
    <t>21.74</t>
  </si>
  <si>
    <t>15.79</t>
  </si>
  <si>
    <t>13:59.35</t>
  </si>
  <si>
    <t>47.14</t>
  </si>
  <si>
    <t>6.76</t>
  </si>
  <si>
    <t>55.81</t>
  </si>
  <si>
    <t>1:49.11</t>
  </si>
  <si>
    <t>43.40</t>
  </si>
  <si>
    <t>53.27</t>
  </si>
  <si>
    <t>59.63</t>
  </si>
  <si>
    <t>64.28</t>
  </si>
  <si>
    <t>1:55.01</t>
  </si>
  <si>
    <t>49.15</t>
  </si>
  <si>
    <t>2.38</t>
  </si>
  <si>
    <t>22.08</t>
  </si>
  <si>
    <t>18.13</t>
  </si>
  <si>
    <t>5.88</t>
  </si>
  <si>
    <t>13.30</t>
  </si>
  <si>
    <t>22.79</t>
  </si>
  <si>
    <t>23.13</t>
  </si>
  <si>
    <t>11.77</t>
  </si>
  <si>
    <t>53.55</t>
  </si>
  <si>
    <t>14:18.67</t>
  </si>
  <si>
    <t>45.36</t>
  </si>
  <si>
    <t>35.11</t>
  </si>
  <si>
    <t>22.18</t>
  </si>
  <si>
    <t>48.30</t>
  </si>
  <si>
    <t>1.80</t>
  </si>
  <si>
    <t>24.30</t>
  </si>
  <si>
    <t>415.00</t>
  </si>
  <si>
    <t>2:01.17</t>
  </si>
  <si>
    <t>4:09.72</t>
  </si>
  <si>
    <t>58.57</t>
  </si>
  <si>
    <t>25.73</t>
  </si>
  <si>
    <t>53.65</t>
  </si>
  <si>
    <t>54.22</t>
  </si>
  <si>
    <t>69.56</t>
  </si>
  <si>
    <t>7.77</t>
  </si>
  <si>
    <t>46.79</t>
  </si>
  <si>
    <t>10:57.45</t>
  </si>
  <si>
    <t>0.00</t>
  </si>
  <si>
    <t>4:14.01</t>
  </si>
  <si>
    <t>7.72</t>
  </si>
  <si>
    <t>24.21</t>
  </si>
  <si>
    <t>63.92</t>
  </si>
  <si>
    <t>50.53</t>
  </si>
  <si>
    <t>210.00</t>
  </si>
  <si>
    <t>1:47.92</t>
  </si>
  <si>
    <t>4:12.46</t>
  </si>
  <si>
    <t>2:02.79</t>
  </si>
  <si>
    <t>2:15.99</t>
  </si>
  <si>
    <t>4:39.38</t>
  </si>
  <si>
    <t>2:09.73</t>
  </si>
  <si>
    <t>55.77</t>
  </si>
  <si>
    <t>3:40.54</t>
  </si>
  <si>
    <t>11.93</t>
  </si>
  <si>
    <t>25.67</t>
  </si>
  <si>
    <t>57.19</t>
  </si>
  <si>
    <t>3:40.20</t>
  </si>
  <si>
    <t>2:07.50</t>
  </si>
  <si>
    <t>14.07</t>
  </si>
  <si>
    <t>45.08</t>
  </si>
  <si>
    <t>65.81</t>
  </si>
  <si>
    <t>15.88</t>
  </si>
  <si>
    <t>23.30</t>
  </si>
  <si>
    <t>4:14.75</t>
  </si>
  <si>
    <t>2:03.34</t>
  </si>
  <si>
    <t>23.98</t>
  </si>
  <si>
    <t>56.62</t>
  </si>
  <si>
    <t>50.86</t>
  </si>
  <si>
    <t>26.31</t>
  </si>
  <si>
    <t>1:04.86</t>
  </si>
  <si>
    <t>6.15</t>
  </si>
  <si>
    <t>1:53.78</t>
  </si>
  <si>
    <t>60.81</t>
  </si>
  <si>
    <t>46.98</t>
  </si>
  <si>
    <t>56.36</t>
  </si>
  <si>
    <t>73.86</t>
  </si>
  <si>
    <t>25.37</t>
  </si>
  <si>
    <t>57.49</t>
  </si>
  <si>
    <t>12.20</t>
  </si>
  <si>
    <t>410.00</t>
  </si>
  <si>
    <t>54.26</t>
  </si>
  <si>
    <t>47.25</t>
  </si>
  <si>
    <t>22.21</t>
  </si>
  <si>
    <t>1:03.29</t>
  </si>
  <si>
    <t>25.44</t>
  </si>
  <si>
    <t>50.80</t>
  </si>
  <si>
    <t>12.29</t>
  </si>
  <si>
    <t>1:50.05</t>
  </si>
  <si>
    <t>14.18</t>
  </si>
  <si>
    <t>1:50.07</t>
  </si>
  <si>
    <t>16.51</t>
  </si>
  <si>
    <t>23.87</t>
  </si>
  <si>
    <t>22.89</t>
  </si>
  <si>
    <t>51.75</t>
  </si>
  <si>
    <t>25.10</t>
  </si>
  <si>
    <t>56.66</t>
  </si>
  <si>
    <t>56.35</t>
  </si>
  <si>
    <t>3:45.74</t>
  </si>
  <si>
    <t>1:53.03</t>
  </si>
  <si>
    <t>2:01.21</t>
  </si>
  <si>
    <t>12.91</t>
  </si>
  <si>
    <t>8:56.62</t>
  </si>
  <si>
    <t>22.40</t>
  </si>
  <si>
    <t>4:29.26</t>
  </si>
  <si>
    <t>185.00</t>
  </si>
  <si>
    <t>13.01</t>
  </si>
  <si>
    <t>26.11</t>
  </si>
  <si>
    <t>59.42</t>
  </si>
  <si>
    <t>15.85</t>
  </si>
  <si>
    <t>56.22</t>
  </si>
  <si>
    <t>57.98</t>
  </si>
  <si>
    <t>21.79</t>
  </si>
  <si>
    <t>55.52</t>
  </si>
  <si>
    <t>64.96</t>
  </si>
  <si>
    <t>14:25.31</t>
  </si>
  <si>
    <t>3:53.92</t>
  </si>
  <si>
    <t>1:50.59</t>
  </si>
  <si>
    <t>64.40</t>
  </si>
  <si>
    <t>25.09</t>
  </si>
  <si>
    <t>12.15</t>
  </si>
  <si>
    <t>165.00</t>
  </si>
  <si>
    <t>50.23</t>
  </si>
  <si>
    <t>11.80</t>
  </si>
  <si>
    <t>24.04</t>
  </si>
  <si>
    <t>15.25</t>
  </si>
  <si>
    <t>8:54.52</t>
  </si>
  <si>
    <t>2:01.60</t>
  </si>
  <si>
    <t>4:11.03</t>
  </si>
  <si>
    <t>1:52.76</t>
  </si>
  <si>
    <t>10.36</t>
  </si>
  <si>
    <t>20.87</t>
  </si>
  <si>
    <t>10.73</t>
  </si>
  <si>
    <t>1:56.80</t>
  </si>
  <si>
    <t>4:05.76</t>
  </si>
  <si>
    <t>2:05.75</t>
  </si>
  <si>
    <t>1.70</t>
  </si>
  <si>
    <t>1:52.98</t>
  </si>
  <si>
    <t>12.47</t>
  </si>
  <si>
    <t>14.93</t>
  </si>
  <si>
    <t>24.68</t>
  </si>
  <si>
    <t>6.99</t>
  </si>
  <si>
    <t>21.82</t>
  </si>
  <si>
    <t>20.33</t>
  </si>
  <si>
    <t>23.83</t>
  </si>
  <si>
    <t>7.20</t>
  </si>
  <si>
    <t>16.04</t>
  </si>
  <si>
    <t>77.76</t>
  </si>
  <si>
    <t>2.09</t>
  </si>
  <si>
    <t>62.46</t>
  </si>
  <si>
    <t>55.25</t>
  </si>
  <si>
    <t>5.82</t>
  </si>
  <si>
    <t>18.56</t>
  </si>
  <si>
    <t>59.21</t>
  </si>
  <si>
    <t>48.55</t>
  </si>
  <si>
    <t>15.75</t>
  </si>
  <si>
    <t>64.79</t>
  </si>
  <si>
    <t>16.94</t>
  </si>
  <si>
    <t>25.01</t>
  </si>
  <si>
    <t>22.76</t>
  </si>
  <si>
    <t>56.23</t>
  </si>
  <si>
    <t>66.09</t>
  </si>
  <si>
    <t>5.90</t>
  </si>
  <si>
    <t>13.29</t>
  </si>
  <si>
    <t>22.60</t>
  </si>
  <si>
    <t>66.10</t>
  </si>
  <si>
    <t>14.72</t>
  </si>
  <si>
    <t>14:08.34</t>
  </si>
  <si>
    <t>48.54</t>
  </si>
  <si>
    <t>12.55</t>
  </si>
  <si>
    <t>5.56</t>
  </si>
  <si>
    <t>15.81</t>
  </si>
  <si>
    <t>48.79</t>
  </si>
  <si>
    <t>17.97</t>
  </si>
  <si>
    <t>57.52</t>
  </si>
  <si>
    <t>440.00</t>
  </si>
  <si>
    <t>25.02</t>
  </si>
  <si>
    <t>6.10</t>
  </si>
  <si>
    <t>67.48</t>
  </si>
  <si>
    <t>58.19</t>
  </si>
  <si>
    <t>25.49</t>
  </si>
  <si>
    <t>16.24</t>
  </si>
  <si>
    <t>56.67</t>
  </si>
  <si>
    <t>1.76</t>
  </si>
  <si>
    <t>7.06</t>
  </si>
  <si>
    <t>7.45</t>
  </si>
  <si>
    <t>25.19</t>
  </si>
  <si>
    <t>7.19</t>
  </si>
  <si>
    <t>45.48</t>
  </si>
  <si>
    <t>16.30</t>
  </si>
  <si>
    <t>71.36</t>
  </si>
  <si>
    <t>52.91</t>
  </si>
  <si>
    <t>46.59</t>
  </si>
  <si>
    <t>22.24</t>
  </si>
  <si>
    <t>1.98</t>
  </si>
  <si>
    <t>19.55</t>
  </si>
  <si>
    <t>56.10</t>
  </si>
  <si>
    <t>36.77</t>
  </si>
  <si>
    <t>12.50</t>
  </si>
  <si>
    <t>50.77</t>
  </si>
  <si>
    <t>53.68</t>
  </si>
  <si>
    <t>21.01</t>
  </si>
  <si>
    <t>78.36</t>
  </si>
  <si>
    <t>60.89</t>
  </si>
  <si>
    <t>20.02</t>
  </si>
  <si>
    <t>17.36</t>
  </si>
  <si>
    <t>6.11</t>
  </si>
  <si>
    <t>24.24</t>
  </si>
  <si>
    <t>22.93</t>
  </si>
  <si>
    <t>7.44</t>
  </si>
  <si>
    <t>24.53</t>
  </si>
  <si>
    <t>7.70</t>
  </si>
  <si>
    <t>22.53</t>
  </si>
  <si>
    <t>52.71</t>
  </si>
  <si>
    <t>7.80</t>
  </si>
  <si>
    <t>13.47</t>
  </si>
  <si>
    <t>71.53</t>
  </si>
  <si>
    <t>4.05</t>
  </si>
  <si>
    <t>52.13</t>
  </si>
  <si>
    <t>6.42</t>
  </si>
  <si>
    <t>55.02</t>
  </si>
  <si>
    <t>48.23</t>
  </si>
  <si>
    <t>7.74</t>
  </si>
  <si>
    <t>14:09.30</t>
  </si>
  <si>
    <t>44.54</t>
  </si>
  <si>
    <t>61.11</t>
  </si>
  <si>
    <t>15.80</t>
  </si>
  <si>
    <t>75.62</t>
  </si>
  <si>
    <t>54.73</t>
  </si>
  <si>
    <t>24.45</t>
  </si>
  <si>
    <t>5.92</t>
  </si>
  <si>
    <t>74.61</t>
  </si>
  <si>
    <t>55.00</t>
  </si>
  <si>
    <t>50.57</t>
  </si>
  <si>
    <t>21.84</t>
  </si>
  <si>
    <t>16.72</t>
  </si>
  <si>
    <t>50.26</t>
  </si>
  <si>
    <t>22.84</t>
  </si>
  <si>
    <t>14.94</t>
  </si>
  <si>
    <t>7.41</t>
  </si>
  <si>
    <t>58.18</t>
  </si>
  <si>
    <t>4.95</t>
  </si>
  <si>
    <t>13.54</t>
  </si>
  <si>
    <t>1:53.28</t>
  </si>
  <si>
    <t>24.88</t>
  </si>
  <si>
    <t>26.02</t>
  </si>
  <si>
    <t>54.59</t>
  </si>
  <si>
    <t>73.48</t>
  </si>
  <si>
    <t>15.23</t>
  </si>
  <si>
    <t>22.96</t>
  </si>
  <si>
    <t>16.46</t>
  </si>
  <si>
    <t>17.46</t>
  </si>
  <si>
    <t>12.36</t>
  </si>
  <si>
    <t>16.09</t>
  </si>
  <si>
    <t>12.77</t>
  </si>
  <si>
    <t>15.52</t>
  </si>
  <si>
    <t>73.42</t>
  </si>
  <si>
    <t>60.13</t>
  </si>
  <si>
    <t>69.08</t>
  </si>
  <si>
    <t>7.89</t>
  </si>
  <si>
    <t>16.11</t>
  </si>
  <si>
    <t>26.17</t>
  </si>
  <si>
    <t>23.16</t>
  </si>
  <si>
    <t>14.88</t>
  </si>
  <si>
    <t>21.32</t>
  </si>
  <si>
    <t>16.86</t>
  </si>
  <si>
    <t>21.60</t>
  </si>
  <si>
    <t>12.92</t>
  </si>
  <si>
    <t>https://lsport.net/Registry/Person/9d114daa-7402-40ac-9438-43a032e58d32?blank=true&amp;orgID=fe0fa0ad-960f-4778-ad9a-b53c691e25f8</t>
  </si>
  <si>
    <t>https://lsport.net/Registry/Person/cbc9a423-e8c8-4e83-8a59-9d1344a1898a?blank=true&amp;orgID=94fdb720-d40b-4286-b54c-79660e5cc87c</t>
  </si>
  <si>
    <t>https://lsport.net/Registry/Person/ea688671-c6eb-4f48-a657-bcb1791a4653?blank=true&amp;orgID=c7060595-8e6b-49d2-a6ba-d5616d9acc6e</t>
  </si>
  <si>
    <t>https://lsport.net/Registry/Person/fd393a09-d92a-40eb-b196-c89e71b95847?blank=true&amp;orgID=fe0fa0ad-960f-4778-ad9a-b53c691e25f8</t>
  </si>
  <si>
    <t>https://lsport.net/Registry/Person/3d89e7b5-4198-4b66-9586-f0b59e47b4f2?blank=true&amp;orgID=e5505ae7-8274-4eba-a0a2-caa1f512d38b</t>
  </si>
  <si>
    <t>https://lsport.net/Registry/Person/44a1c67d-27aa-48c1-a809-7e15734f7a13?blank=true&amp;orgID=e5505ae7-8274-4eba-a0a2-caa1f512d38b</t>
  </si>
  <si>
    <t>https://lsport.net/Registry/Person/1404e510-2d0d-44bd-83b6-1bc09aa0b1c2?blank=true&amp;orgID=94fdb720-d40b-4286-b54c-79660e5cc87c</t>
  </si>
  <si>
    <t>https://lsport.net/Registry/Person/1404e510-2d0d-44bd-83b6-1bc09aa0b1c2?blank=true&amp;orgID=0f74d3ea-4670-42d3-83bf-0688f24401ce</t>
  </si>
  <si>
    <t>https://lsport.net/Registry/Person/6313f6e1-5170-45a7-941b-2e99fa97c5fc?blank=true&amp;orgID=fe0fa0ad-960f-4778-ad9a-b53c691e25f8</t>
  </si>
  <si>
    <t>https://lsport.net/Registry/Person/d3177aac-33ec-4a83-ac5f-045313463e70?blank=true&amp;orgID=4357a26a-af95-424f-8080-3cf0be3a02d3</t>
  </si>
  <si>
    <t>https://lsport.net/Registry/Person/cea2edc0-3180-4161-91d8-8a073322d01c?blank=true&amp;orgID=2a3dcaf8-365e-46d3-89e7-62b4dc2970ca</t>
  </si>
  <si>
    <t>https://lsport.net/Registry/Person/caedc884-fc4f-41be-9ddd-886c58c3f773?blank=true&amp;orgID=2a3dcaf8-365e-46d3-89e7-62b4dc2970ca</t>
  </si>
  <si>
    <t>https://lsport.net/Registry/Person/550a5b90-fa9f-4433-85ba-5dc40dcade0d?blank=true&amp;orgID=fe0fa0ad-960f-4778-ad9a-b53c691e25f8</t>
  </si>
  <si>
    <t>https://lsport.net/Registry/Person/c00c8a3a-5eb8-4fa6-95ea-d8d6a058841f?blank=true&amp;orgID=94fdb720-d40b-4286-b54c-79660e5cc87c</t>
  </si>
  <si>
    <t>https://lsport.net/Registry/Person/19eb2008-8fb6-4c3f-b110-bbdc26942246?blank=true&amp;orgID=4a1c7014-7fcf-4125-9642-e38feaf07761</t>
  </si>
  <si>
    <t>https://lsport.net/Registry/Person/72bc74dc-37bb-4eea-81e8-a9d6030028f8?blank=true&amp;orgID=94fdb720-d40b-4286-b54c-79660e5cc87c</t>
  </si>
  <si>
    <t>https://lsport.net/Registry/Person/269cb54c-4ada-4065-9d56-a20379e460a5?blank=true&amp;orgID=d365f1cd-a8c0-43b3-8998-90990b4a8cbd</t>
  </si>
  <si>
    <t>https://lsport.net/Registry/Person/1d8b7d86-8a19-4d7b-8af1-271d93f434b9?blank=true&amp;orgID=94fdb720-d40b-4286-b54c-79660e5cc87c</t>
  </si>
  <si>
    <t>https://lsport.net/Registry/Person/a37ba666-ecb6-4b65-9ca9-6543055f6c2c?blank=true&amp;orgID=a45669e8-9730-4015-83d0-59785c52e79b</t>
  </si>
  <si>
    <t>https://lsport.net/Registry/Person/38f1238e-c567-4174-96de-1553beebfe67?blank=true&amp;orgID=4357a26a-af95-424f-8080-3cf0be3a02d3</t>
  </si>
  <si>
    <t>https://lsport.net/Registry/Person/0bfc9981-68fe-464c-9d28-c713a1bdf8f8?blank=true&amp;orgID=49099ede-1fef-47f9-8d76-386a09bc0321</t>
  </si>
  <si>
    <t>https://lsport.net/Registry/Person/fbfd850a-a623-45ce-b7b2-dd7596c8116e?blank=true&amp;orgID=3fb0a8fd-132b-4df6-8530-ad4e5dd673c7</t>
  </si>
  <si>
    <t>https://lsport.net/Registry/Person/b1541fd0-fbd6-4da8-be3a-3ee4875aaa56?blank=true&amp;orgID=3def5fc0-2962-4954-ae24-fb6a694ecd04</t>
  </si>
  <si>
    <t>https://lsport.net/Registry/Person/5cbb9e75-4474-42c0-893d-7e34b7d76da1?blank=true&amp;orgID=fe0fa0ad-960f-4778-ad9a-b53c691e25f8</t>
  </si>
  <si>
    <t>https://lsport.net/Registry/Person/f0b1140c-426a-427b-8f22-f0ca6d0d042e?blank=true&amp;orgID=2a3dcaf8-365e-46d3-89e7-62b4dc2970ca</t>
  </si>
  <si>
    <t>https://lsport.net/Registry/Person/362dd894-4db7-459a-a03b-240f611c3572?blank=true&amp;orgID=ab517c67-5fb5-49fa-8d17-eadafc245c8f</t>
  </si>
  <si>
    <t>https://lsport.net/Registry/Person/cca26373-b24c-45d9-9cc3-8d503ac95563?blank=true&amp;orgID=a2b752b6-43a0-46e1-ae5e-daccdad79b59</t>
  </si>
  <si>
    <t>https://lsport.net/Registry/Person/65891f63-63a2-438d-acc9-9c01f9c88744?blank=true&amp;orgID=94fdb720-d40b-4286-b54c-79660e5cc87c</t>
  </si>
  <si>
    <t>https://lsport.net/Registry/Person/56dc8fbd-48a8-4401-bd29-2a027e182b07?blank=true&amp;orgID=65a17afa-808c-4df9-b26a-8ff4195497b8</t>
  </si>
  <si>
    <t>https://lsport.net/Registry/Person/1e6ade5c-e5bf-4276-ae92-30b056c3c269?blank=true&amp;orgID=451e8b41-b1b5-4282-9273-2e0b9fa39146</t>
  </si>
  <si>
    <t>https://lsport.net/Registry/Person/f93e94fd-b51f-40fb-9eac-1e4a0fc4e080?blank=true&amp;orgID=fe0fa0ad-960f-4778-ad9a-b53c691e25f8</t>
  </si>
  <si>
    <t>https://lsport.net/Registry/Person/d89f72af-4b3f-47d1-bd6f-f06e8ed5fa86?blank=true&amp;orgID=ac168ca4-ea45-4297-afa5-78768aaf3054</t>
  </si>
  <si>
    <t>https://lsport.net/Registry/Person/ef5c513a-22d3-4465-ba94-bcee60ede946?blank=true&amp;orgID=4357a26a-af95-424f-8080-3cf0be3a02d3</t>
  </si>
  <si>
    <t>https://lsport.net/Registry/Person/70ce0009-a669-4cd3-ad29-990abc8bd7d8?blank=true&amp;orgID=e5a84b71-e1bb-4edc-ad31-ea47ee5ad7cb</t>
  </si>
  <si>
    <t>https://lsport.net/Registry/Person/9d34dc5e-ba1a-457e-ba09-12cc917a22c9?blank=true&amp;orgID=fe0fa0ad-960f-4778-ad9a-b53c691e25f8</t>
  </si>
  <si>
    <t>https://lsport.net/Registry/Person/24385477-54ed-470a-a632-ae29fd209b02?blank=true&amp;orgID=335b819b-3c62-433b-9fb7-6a6738f2e0b9</t>
  </si>
  <si>
    <t>https://lsport.net/Registry/Person/557576d3-13ca-4f0b-97fd-db0182f98715?blank=true&amp;orgID=fe0fa0ad-960f-4778-ad9a-b53c691e25f8</t>
  </si>
  <si>
    <t>https://lsport.net/Registry/Person/aeabdcf8-3420-4b39-97fd-458a3a536e7f?blank=true&amp;orgID=2a3dcaf8-365e-46d3-89e7-62b4dc2970ca</t>
  </si>
  <si>
    <t>https://lsport.net/Registry/Person/a115b9ee-0b06-475c-b6fb-65b5625891d0?blank=true&amp;orgID=fe0fa0ad-960f-4778-ad9a-b53c691e25f8</t>
  </si>
  <si>
    <t>https://lsport.net/Registry/Person/d7b1fc32-fabf-408a-9ffc-41e0e580152b?blank=true&amp;orgID=fe0fa0ad-960f-4778-ad9a-b53c691e25f8</t>
  </si>
  <si>
    <t>https://lsport.net/Registry/Person/109dd1c2-31f7-47d0-8731-e70bed857169?blank=true&amp;orgID=fe0fa0ad-960f-4778-ad9a-b53c691e25f8</t>
  </si>
  <si>
    <t>https://lsport.net/Registry/Person/1c35b453-dd02-472e-b1aa-0c5973680e91?blank=true&amp;orgID=94fdb720-d40b-4286-b54c-79660e5cc87c</t>
  </si>
  <si>
    <t>https://lsport.net/Registry/Person/c4d4d182-69c1-4bd2-932d-1e4b23e0846d?blank=true&amp;orgID=65a17afa-808c-4df9-b26a-8ff4195497b8</t>
  </si>
  <si>
    <t>https://lsport.net/Registry/Person/57c7b963-5d90-4f39-a04f-e2cd80196260?blank=true&amp;orgID=828d83d6-dd3d-4481-9502-7518d6b54723</t>
  </si>
  <si>
    <t>https://lsport.net/Registry/Person/57c7b963-5d90-4f39-a04f-e2cd80196260?blank=true&amp;orgID=dcbe8d26-1fd3-477a-9179-8ebd2ab51d3e</t>
  </si>
  <si>
    <t>https://lsport.net/Registry/Person/1615a57c-41ef-4f21-99d7-436d239831fd?blank=true&amp;orgID=3b58b1da-d31d-4b47-924d-7d610cce3aeb</t>
  </si>
  <si>
    <t>https://lsport.net/Registry/Person/1615a57c-41ef-4f21-99d7-436d239831fd?blank=true&amp;orgID=c7060595-8e6b-49d2-a6ba-d5616d9acc6e</t>
  </si>
  <si>
    <t>https://lsport.net/Registry/Person/c5452e33-729a-4d5e-83b7-39bdb115288f?blank=true&amp;orgID=451e8b41-b1b5-4282-9273-2e0b9fa39146</t>
  </si>
  <si>
    <t>https://lsport.net/Registry/Person/da3082c5-a411-48d9-bf04-1e33b2da3230?blank=true&amp;orgID=c7060595-8e6b-49d2-a6ba-d5616d9acc6e</t>
  </si>
  <si>
    <t>https://lsport.net/Registry/Person/22785aa6-d221-4146-bf09-fcce38c7f7e2?blank=true&amp;orgID=fe0fa0ad-960f-4778-ad9a-b53c691e25f8</t>
  </si>
  <si>
    <t>https://lsport.net/Registry/Person/b438b9d0-dfd6-4e55-828b-2251ded8032f?blank=true&amp;orgID=94fdb720-d40b-4286-b54c-79660e5cc87c</t>
  </si>
  <si>
    <t>https://lsport.net/Registry/Person/14f4b51f-28c7-4093-a602-7d7f76de5a73?blank=true&amp;orgID=ac168ca4-ea45-4297-afa5-78768aaf3054</t>
  </si>
  <si>
    <t>https://lsport.net/Registry/Person/ee2379e3-434b-4efd-8787-4e5a6d51f1b0?blank=true&amp;orgID=1aeda273-cc75-4117-9c8f-44cb8c4268eb</t>
  </si>
  <si>
    <t>https://lsport.net/Registry/Person/05d0ad58-8362-4579-92e3-0f5824cfdb74?blank=true&amp;orgID=94fdb720-d40b-4286-b54c-79660e5cc87c</t>
  </si>
  <si>
    <t>https://lsport.net/Registry/Person/ec209b49-c9b8-493c-8aa5-55927d0cafd9?blank=true&amp;orgID=3fb0a8fd-132b-4df6-8530-ad4e5dd673c7</t>
  </si>
  <si>
    <t>https://lsport.net/Registry/Person/9860c25a-753b-4207-9b00-ceacff8fd138?blank=true&amp;orgID=3b58b1da-d31d-4b47-924d-7d610cce3aeb</t>
  </si>
  <si>
    <t>https://lsport.net/Registry/Person/09b4bf72-524b-4de6-8263-8e410a726d20?blank=true&amp;orgID=a2b752b6-43a0-46e1-ae5e-daccdad79b59</t>
  </si>
  <si>
    <t>https://lsport.net/Registry/Person/b2eff3e1-130f-4fd7-ba3f-f039809f3d7c?blank=true&amp;orgID=335b819b-3c62-433b-9fb7-6a6738f2e0b9</t>
  </si>
  <si>
    <t>https://lsport.net/Registry/Person/ffcc1f15-935b-4f9f-9e5e-5c9b867588e9?blank=true&amp;orgID=3b58b1da-d31d-4b47-924d-7d610cce3aeb</t>
  </si>
  <si>
    <t>https://lsport.net/Registry/Person/b1e1c1c5-b943-484f-ad97-24141f496652?blank=true&amp;orgID=0806ae4c-2f29-4310-97c3-857acccd484e</t>
  </si>
  <si>
    <t>https://lsport.net/Registry/Person/a52243c9-e52b-41c0-ae31-8732a416bffd?blank=true&amp;orgID=335b819b-3c62-433b-9fb7-6a6738f2e0b9</t>
  </si>
  <si>
    <t>https://lsport.net/Registry/Person/bc29fffd-4de0-4bbc-b47e-82b2d6cfb119?blank=true&amp;orgID=d6029f70-8269-45ec-b40b-e9058c7458ff</t>
  </si>
  <si>
    <t>https://lsport.net/Registry/Person/c0209227-bacf-46aa-be9c-f8c627be8792?blank=true&amp;orgID=e5a84b71-e1bb-4edc-ad31-ea47ee5ad7cb</t>
  </si>
  <si>
    <t>https://lsport.net/Registry/Person/77dcc5a8-256c-4026-b874-ecccd921ceef?blank=true&amp;orgID=fe0fa0ad-960f-4778-ad9a-b53c691e25f8</t>
  </si>
  <si>
    <t>https://lsport.net/Registry/Person/42bae47c-6703-4566-97fa-d5cbe54dc018?blank=true&amp;orgID=e5a84b71-e1bb-4edc-ad31-ea47ee5ad7cb</t>
  </si>
  <si>
    <t>https://lsport.net/Registry/Person/5e978054-0154-472d-879c-6d539c27f8c2?blank=true&amp;orgID=a2b752b6-43a0-46e1-ae5e-daccdad79b59</t>
  </si>
  <si>
    <t>https://lsport.net/Registry/Person/839fc5f3-5d13-4f19-acb1-2b6e70d0a289?blank=true&amp;orgID=fe0fa0ad-960f-4778-ad9a-b53c691e25f8</t>
  </si>
  <si>
    <t>https://lsport.net/Registry/Person/fa87e43f-f632-49d9-91f1-7f784ce37bcd?blank=true&amp;orgID=a2b752b6-43a0-46e1-ae5e-daccdad79b59</t>
  </si>
  <si>
    <t>https://lsport.net/Registry/Person/2f19b8fb-25f8-471f-a55a-d8d32c68f97c?blank=true&amp;orgID=451e8b41-b1b5-4282-9273-2e0b9fa39146</t>
  </si>
  <si>
    <t>https://lsport.net/Registry/Person/83c53950-eff3-4948-8cf3-79cd04a05b06?blank=true&amp;orgID=94fdb720-d40b-4286-b54c-79660e5cc87c</t>
  </si>
  <si>
    <t>https://lsport.net/Registry/Person/3a3176d0-6f93-415d-9204-8e0470f918a2?blank=true&amp;orgID=3fb0a8fd-132b-4df6-8530-ad4e5dd673c7</t>
  </si>
  <si>
    <t>https://lsport.net/Registry/Person/ffdcd603-187a-4cde-85ec-013575365b1a?blank=true&amp;orgID=97ef351d-0fcf-44fc-9723-21bd233eb4ad</t>
  </si>
  <si>
    <t>https://lsport.net/Registry/Person/bbe9f864-075d-490a-9e30-c3c35b2c090b?blank=true&amp;orgID=65a17afa-808c-4df9-b26a-8ff4195497b8</t>
  </si>
  <si>
    <t>https://lsport.net/Registry/Person/638588e3-60b4-4350-9f1c-1364c053b423?blank=true&amp;orgID=fe0fa0ad-960f-4778-ad9a-b53c691e25f8</t>
  </si>
  <si>
    <t>https://lsport.net/Registry/Person/a28074d3-ccbd-475d-b440-38ce273a33a8?blank=true&amp;orgID=e5a84b71-e1bb-4edc-ad31-ea47ee5ad7cb</t>
  </si>
  <si>
    <t>https://lsport.net/Registry/Person/7bb5286f-57fb-463a-97b5-609333c8901b?blank=true&amp;orgID=4a1c7014-7fcf-4125-9642-e38feaf07761</t>
  </si>
  <si>
    <t>https://lsport.net/Registry/Person/86d060e8-62d7-4bf1-a98a-8ac4d7ce1f7e?blank=true&amp;orgID=a2b752b6-43a0-46e1-ae5e-daccdad79b59</t>
  </si>
  <si>
    <t>https://lsport.net/Registry/Person/bcff63e4-efd5-4dcd-811f-ab5cb294af87?blank=true&amp;orgID=65a17afa-808c-4df9-b26a-8ff4195497b8</t>
  </si>
  <si>
    <t>https://lsport.net/Registry/Person/25bb4863-13d7-4df2-8440-6fb20b1e9ef9?blank=true&amp;orgID=94fdb720-d40b-4286-b54c-79660e5cc87c</t>
  </si>
  <si>
    <t>https://lsport.net/Registry/Person/f71f1d69-655d-4ea3-9652-74d957bf2bbc?blank=true&amp;orgID=fe0fa0ad-960f-4778-ad9a-b53c691e25f8</t>
  </si>
  <si>
    <t>https://lsport.net/Registry/Person/0eeea57a-3a6c-449d-871a-22a26fc6e9c9?blank=true&amp;orgID=3b58b1da-d31d-4b47-924d-7d610cce3aeb</t>
  </si>
  <si>
    <t>https://lsport.net/Registry/Person/98283842-ba8c-4588-a498-bc4c8e7e225a?blank=true&amp;orgID=dcbe8d26-1fd3-477a-9179-8ebd2ab51d3e</t>
  </si>
  <si>
    <t>https://lsport.net/Registry/Person/8673133e-6d96-4a43-8985-8bf89fc0a551?blank=true&amp;orgID=3b58b1da-d31d-4b47-924d-7d610cce3aeb</t>
  </si>
  <si>
    <t>https://lsport.net/Registry/Person/e71b0de2-f94a-483d-92e1-10a567919952?blank=true&amp;orgID=e5a84b71-e1bb-4edc-ad31-ea47ee5ad7cb</t>
  </si>
  <si>
    <t>https://lsport.net/Registry/Person/8b72dc7a-2406-4d8e-8531-f745f65163da?blank=true&amp;orgID=94fdb720-d40b-4286-b54c-79660e5cc87c</t>
  </si>
  <si>
    <t>https://lsport.net/Registry/Person/e8d0a09e-4c5b-4245-a05d-6fa557d0c01e?blank=true&amp;orgID=fe0fa0ad-960f-4778-ad9a-b53c691e25f8</t>
  </si>
  <si>
    <t>https://lsport.net/Registry/Person/9d878f32-22c1-4bf1-bbe8-091793375b6d?blank=true&amp;orgID=e5505ae7-8274-4eba-a0a2-caa1f512d38b</t>
  </si>
  <si>
    <t>https://lsport.net/Registry/Person/c7e4d5ba-3611-43c2-a3f0-8441a217ded5?blank=true&amp;orgID=fe0fa0ad-960f-4778-ad9a-b53c691e25f8</t>
  </si>
  <si>
    <t>https://lsport.net/Registry/Person/6bf45ef1-dc6e-4320-9f2d-a687b8d4a9f3?blank=true&amp;orgID=94fdb720-d40b-4286-b54c-79660e5cc87c</t>
  </si>
  <si>
    <t>https://lsport.net/Registry/Person/b403b976-bf7f-4448-9af0-1aaf935067a9?blank=true&amp;orgID=fe0fa0ad-960f-4778-ad9a-b53c691e25f8</t>
  </si>
  <si>
    <t>https://lsport.net/Registry/Person/5dc78655-3308-4bf7-b010-10dfa8bd1d66?blank=true&amp;orgID=fe0fa0ad-960f-4778-ad9a-b53c691e25f8</t>
  </si>
  <si>
    <t>https://lsport.net/Registry/Person/c60b0d01-578c-447f-8200-d9af48098b13?blank=true&amp;orgID=451e8b41-b1b5-4282-9273-2e0b9fa39146</t>
  </si>
  <si>
    <t>https://lsport.net/Registry/Person/da5a6ef0-89f9-4a97-bc47-20970546b523?blank=true&amp;orgID=a45669e8-9730-4015-83d0-59785c52e79b</t>
  </si>
  <si>
    <t>https://lsport.net/Registry/Person/363e5679-952e-4a85-9667-9a197403d7cb?blank=true&amp;orgID=fe0fa0ad-960f-4778-ad9a-b53c691e25f8</t>
  </si>
  <si>
    <t>https://lsport.net/Registry/Person/31640640-f8a0-44f3-8c36-b0948465de8b?blank=true&amp;orgID=3b58b1da-d31d-4b47-924d-7d610cce3aeb</t>
  </si>
  <si>
    <t>https://lsport.net/Registry/Person/8faf08e6-237b-41c2-b2e0-0b9c9dc7a892?blank=true&amp;orgID=3def5fc0-2962-4954-ae24-fb6a694ecd04</t>
  </si>
  <si>
    <t>https://lsport.net/Registry/Person/7a386c66-e94c-4462-97e2-7255cb09cf95?blank=true&amp;orgID=fe0fa0ad-960f-4778-ad9a-b53c691e25f8</t>
  </si>
  <si>
    <t>https://lsport.net/Registry/Person/f959225c-54b4-497a-92da-40fa659a4e0e?blank=true&amp;orgID=d365f1cd-a8c0-43b3-8998-90990b4a8cbd</t>
  </si>
  <si>
    <t>https://lsport.net/Registry/Person/1e3eec1c-2180-476b-aad9-20759342f70a?blank=true&amp;orgID=fe0fa0ad-960f-4778-ad9a-b53c691e25f8</t>
  </si>
  <si>
    <t>https://lsport.net/Registry/Person/43e997e7-6dac-43b3-96e5-2cc6192f25f3?blank=true&amp;orgID=a2b752b6-43a0-46e1-ae5e-daccdad79b59</t>
  </si>
  <si>
    <t>https://lsport.net/Registry/Person/f61ce976-0bef-43bc-8f4c-cbf72f54863f?blank=true&amp;orgID=3b58b1da-d31d-4b47-924d-7d610cce3aeb</t>
  </si>
  <si>
    <t>https://lsport.net/Registry/Person/305e85e4-a781-4ead-9c59-108aef88178e?blank=true&amp;orgID=94fdb720-d40b-4286-b54c-79660e5cc87c</t>
  </si>
  <si>
    <t>https://lsport.net/Registry/Person/e7ec3af0-da55-4d6b-bf07-eee5d8822a0d?blank=true&amp;orgID=3b58b1da-d31d-4b47-924d-7d610cce3aeb</t>
  </si>
  <si>
    <t>https://lsport.net/Registry/Person/5f0b6b9e-03b8-44b2-ae18-74b1c7068204?blank=true&amp;orgID=fe0fa0ad-960f-4778-ad9a-b53c691e25f8</t>
  </si>
  <si>
    <t>https://lsport.net/Registry/Person/e4b3bad5-e383-40fa-9aa7-be1be5eeda37?blank=true&amp;orgID=fe0fa0ad-960f-4778-ad9a-b53c691e25f8</t>
  </si>
  <si>
    <t>https://lsport.net/Registry/Person/9eb73e8b-9a33-404e-be05-8c696e2e60bd?blank=true&amp;orgID=1aeda273-cc75-4117-9c8f-44cb8c4268eb</t>
  </si>
  <si>
    <t>https://lsport.net/Registry/Person/11495656-c42b-4ff3-8f53-cf4db01060fc?blank=true&amp;orgID=87e11043-79a5-45e5-9623-bacfe0d492a4</t>
  </si>
  <si>
    <t>https://lsport.net/Registry/Person/416e3f60-a8b5-49bb-8e97-196394dd6b0a?blank=true&amp;orgID=fe0fa0ad-960f-4778-ad9a-b53c691e25f8</t>
  </si>
  <si>
    <t>https://lsport.net/Registry/Person/b3fe441f-94a4-426d-87c6-1faeca909dbe?blank=true&amp;orgID=2a3dcaf8-365e-46d3-89e7-62b4dc2970ca</t>
  </si>
  <si>
    <t>https://lsport.net/Registry/Person/d1ad1108-bf31-4bfe-b4b9-02b693bcf0ad?blank=true&amp;orgID=ab517c67-5fb5-49fa-8d17-eadafc245c8f</t>
  </si>
  <si>
    <t>https://lsport.net/Registry/Person/f29e8f28-cc79-492d-9cc7-5c3ec08ecc10?blank=true&amp;orgID=5443fbc2-bcf9-4138-b591-0e55f2959fa6</t>
  </si>
  <si>
    <t>https://lsport.net/Registry/Person/c7f72033-12a3-4760-8eb2-6a843d65c368?blank=true&amp;orgID=1152b89b-a2ac-4264-8c76-0cb759055c4c</t>
  </si>
  <si>
    <t>https://lsport.net/Registry/Person/fcb01b8b-2182-459e-9bf9-072551acdc6d?blank=true&amp;orgID=d101bbad-d39f-4447-bc1a-8e31a8c53777</t>
  </si>
  <si>
    <t>https://lsport.net/Registry/Person/597c8228-4c92-4b35-87b7-974b31812164?blank=true&amp;orgID=e5a84b71-e1bb-4edc-ad31-ea47ee5ad7cb</t>
  </si>
  <si>
    <t>https://lsport.net/Registry/Person/7bef2b70-94f8-4f11-b217-9abfcbd92b77?blank=true&amp;orgID=c40576ac-702a-4f33-ba0c-c2bf6ab8f665</t>
  </si>
  <si>
    <t>https://lsport.net/Registry/Person/c0eb932c-5d9a-44a2-8eaf-bd08ee816d9b?blank=true&amp;orgID=1aeda273-cc75-4117-9c8f-44cb8c4268eb</t>
  </si>
  <si>
    <t>https://lsport.net/Registry/Person/f4c04df1-4e88-48a4-bedb-57b61213bace?blank=true&amp;orgID=0806ae4c-2f29-4310-97c3-857acccd484e</t>
  </si>
  <si>
    <t>https://lsport.net/Registry/Person/66472676-ea17-4955-ada0-43805045b29e?blank=true&amp;orgID=75ab5099-6b16-4449-bf29-c9f70747add9</t>
  </si>
  <si>
    <t>https://lsport.net/Registry/Person/330e0cad-5b4b-40b4-aab6-95953d6a5efe?blank=true&amp;orgID=94fdb720-d40b-4286-b54c-79660e5cc87c</t>
  </si>
  <si>
    <t>https://lsport.net/Registry/Person/44f153c5-c107-4c59-92da-29283e388bc3?blank=true&amp;orgID=5443fbc2-bcf9-4138-b591-0e55f2959fa6</t>
  </si>
  <si>
    <t>https://lsport.net/Registry/Person/d0b65956-de97-49e6-8eeb-68a7970a0049?blank=true&amp;orgID=828d83d6-dd3d-4481-9502-7518d6b54723</t>
  </si>
  <si>
    <t>https://lsport.net/Registry/Person/d4ce87f7-5baf-4e78-8774-575e12ba97e2?blank=true&amp;orgID=3b58b1da-d31d-4b47-924d-7d610cce3aeb</t>
  </si>
  <si>
    <t>https://lsport.net/Registry/Person/f020c081-2e74-4344-a5a2-aa7393f37bf8?blank=true&amp;orgID=fe0fa0ad-960f-4778-ad9a-b53c691e25f8</t>
  </si>
  <si>
    <t>https://lsport.net/Registry/Person/7082fb57-c64d-467d-8fa6-fa0446b67e5e?blank=true&amp;orgID=fe0fa0ad-960f-4778-ad9a-b53c691e25f8</t>
  </si>
  <si>
    <t>https://lsport.net/Registry/Person/f77b4dd1-cbe3-4d89-8aa2-9a3a0fb3508d?blank=true&amp;orgID=87e11043-79a5-45e5-9623-bacfe0d492a4</t>
  </si>
  <si>
    <t>https://lsport.net/Registry/Person/2f008ca8-bcb8-4470-a8a9-32317beac044?blank=true&amp;orgID=4357a26a-af95-424f-8080-3cf0be3a02d3</t>
  </si>
  <si>
    <t>https://lsport.net/Registry/Person/0652d08b-b3b1-464f-be9d-087cb5307307?blank=true&amp;orgID=a2b752b6-43a0-46e1-ae5e-daccdad79b59</t>
  </si>
  <si>
    <t>https://lsport.net/Registry/Person/be09bca1-7ca2-4643-a61a-e13103b49de9?blank=true&amp;orgID=e5505ae7-8274-4eba-a0a2-caa1f512d38b</t>
  </si>
  <si>
    <t>https://lsport.net/Registry/Person/72ee25a6-5d3f-4eff-b97e-718eb0f5a9b6?blank=true&amp;orgID=4a1c7014-7fcf-4125-9642-e38feaf07761</t>
  </si>
  <si>
    <t>https://lsport.net/Registry/Person/df363e94-5dbb-4d37-b3cf-69271c23fe65?blank=true&amp;orgID=94fdb720-d40b-4286-b54c-79660e5cc87c</t>
  </si>
  <si>
    <t>https://lsport.net/Registry/Person/5e943cd5-269b-4a2d-8eac-19ef836d3fdb?blank=true&amp;orgID=3def5fc0-2962-4954-ae24-fb6a694ecd04</t>
  </si>
  <si>
    <t>https://lsport.net/Registry/Person/0a283e80-b4d4-4512-a890-f34bce8cef3f?blank=true&amp;orgID=94fdb720-d40b-4286-b54c-79660e5cc87c</t>
  </si>
  <si>
    <t>https://lsport.net/Registry/Person/c8e7716e-4772-4376-a6c7-0230ea8f30b4?blank=true&amp;orgID=3fb0a8fd-132b-4df6-8530-ad4e5dd673c7</t>
  </si>
  <si>
    <t>https://lsport.net/Registry/Person/6f7e2527-a830-4ec4-9d0c-4c7a69b82c17?blank=true&amp;orgID=4357a26a-af95-424f-8080-3cf0be3a02d3</t>
  </si>
  <si>
    <t>https://lsport.net/Registry/Person/513c0a7a-0d8e-48c6-86db-6714d79b5746?blank=true&amp;orgID=828d83d6-dd3d-4481-9502-7518d6b54723</t>
  </si>
  <si>
    <t>https://lsport.net/Registry/Person/acc8d65f-872e-4eb9-8e68-0d5a91270678?blank=true&amp;orgID=3def5fc0-2962-4954-ae24-fb6a694ecd04</t>
  </si>
  <si>
    <t>https://lsport.net/Registry/Person/48e528c7-de4b-4c9e-8083-de981fcc48e1?blank=true&amp;orgID=3b58b1da-d31d-4b47-924d-7d610cce3aeb</t>
  </si>
  <si>
    <t>https://lsport.net/Registry/Person/d33baf5e-20b0-4274-8682-172e2a399055?blank=true&amp;orgID=e5a84b71-e1bb-4edc-ad31-ea47ee5ad7cb</t>
  </si>
  <si>
    <t>https://lsport.net/Registry/Person/8dbdd3d6-1d08-4624-91c1-0273016054e6?blank=true&amp;orgID=fe0fa0ad-960f-4778-ad9a-b53c691e25f8</t>
  </si>
  <si>
    <t>https://lsport.net/Registry/Person/be9e4c30-ccd9-4e40-80d0-d9a85c95b026?blank=true&amp;orgID=3b58b1da-d31d-4b47-924d-7d610cce3aeb</t>
  </si>
  <si>
    <t>https://lsport.net/Registry/Person/4422c7a3-a7e6-4b2b-8f5a-c4a4a29e4163?blank=true&amp;orgID=3b58b1da-d31d-4b47-924d-7d610cce3aeb</t>
  </si>
  <si>
    <t>https://lsport.net/Registry/Person/9649698c-23f4-4ddc-8cae-3a1b4cfd87f3?blank=true&amp;orgID=a2b752b6-43a0-46e1-ae5e-daccdad79b59</t>
  </si>
  <si>
    <t>https://lsport.net/Registry/Person/74323c5c-4d94-4494-8842-54418440d3e3?blank=true&amp;orgID=c7060595-8e6b-49d2-a6ba-d5616d9acc6e</t>
  </si>
  <si>
    <t>https://lsport.net/Registry/Person/ece502f3-a5ff-4707-a338-ab344eaee31d?blank=true&amp;orgID=3b58b1da-d31d-4b47-924d-7d610cce3aeb</t>
  </si>
  <si>
    <t>https://lsport.net/Registry/Person/7b4d7406-c44f-4bee-99a4-13f770a5d74a?blank=true&amp;orgID=2a3dcaf8-365e-46d3-89e7-62b4dc2970ca</t>
  </si>
  <si>
    <t>https://lsport.net/Registry/Person/093c99f6-95dc-451a-85cb-f24ed66eb4e6?blank=true&amp;orgID=2a3dcaf8-365e-46d3-89e7-62b4dc2970ca</t>
  </si>
  <si>
    <t>https://lsport.net/Registry/Person/6eb4158c-ec17-4862-8fa3-d09d40b73e2c?blank=true&amp;orgID=9f699661-791d-476b-bd4d-834cb6e1dc30</t>
  </si>
  <si>
    <t>https://lsport.net/Registry/Person/4f3159f4-4c01-4a3d-b233-9a36d16ab0c7?blank=true&amp;orgID=80866d20-33e9-4352-b675-c6a1bfa1e700</t>
  </si>
  <si>
    <t>https://lsport.net/Registry/Person/4f3159f4-4c01-4a3d-b233-9a36d16ab0c7?blank=true&amp;orgID=5443fbc2-bcf9-4138-b591-0e55f2959fa6</t>
  </si>
  <si>
    <t>https://lsport.net/Registry/Person/7e74f451-c55f-4d44-9b7c-099b1e129e89?blank=true&amp;orgID=fe0fa0ad-960f-4778-ad9a-b53c691e25f8</t>
  </si>
  <si>
    <t>https://lsport.net/Registry/Person/307356ab-188e-4fd5-b854-359ddc9ab90b?blank=true&amp;orgID=e5a84b71-e1bb-4edc-ad31-ea47ee5ad7cb</t>
  </si>
  <si>
    <t>https://lsport.net/Registry/Person/dadc6582-544c-40be-af28-8178acd465bf?blank=true&amp;orgID=828d83d6-dd3d-4481-9502-7518d6b54723</t>
  </si>
  <si>
    <t>https://lsport.net/Registry/Person/2e570bc4-ce68-4beb-b118-a989e4ec7d3d?blank=true&amp;orgID=5443fbc2-bcf9-4138-b591-0e55f2959fa6</t>
  </si>
  <si>
    <t>https://lsport.net/Registry/Person/d86621f6-effe-48b6-a7a1-c4b4e1e46ea8?blank=true&amp;orgID=fe0fa0ad-960f-4778-ad9a-b53c691e25f8</t>
  </si>
  <si>
    <t>https://lsport.net/Registry/Person/8e85583c-12f1-41b1-a9d4-8a610d71468d?blank=true&amp;orgID=8358eaea-34c4-4fd4-95d3-850896857b33</t>
  </si>
  <si>
    <t>https://lsport.net/Registry/Person/33cec5d0-36ce-45ae-924b-8d205741f54b?blank=true&amp;orgID=e5505ae7-8274-4eba-a0a2-caa1f512d38b</t>
  </si>
  <si>
    <t>https://lsport.net/Registry/Person/bdb8b113-95b1-4c32-a8e5-ad64b4359d09?blank=true&amp;orgID=451e8b41-b1b5-4282-9273-2e0b9fa39146</t>
  </si>
  <si>
    <t>https://lsport.net/Registry/Person/6424cf3c-68e1-4619-b867-960ab3d140b1?blank=true&amp;orgID=3b58b1da-d31d-4b47-924d-7d610cce3aeb</t>
  </si>
  <si>
    <t>https://lsport.net/Registry/Person/1fd08a0a-c49e-41c7-89d7-1eb471bb0c98?blank=true&amp;orgID=335b819b-3c62-433b-9fb7-6a6738f2e0b9</t>
  </si>
  <si>
    <t>https://lsport.net/Registry/Person/5b8e73f9-ca24-4d73-bda9-d6a22ad265b9?blank=true&amp;orgID=fe0fa0ad-960f-4778-ad9a-b53c691e25f8</t>
  </si>
  <si>
    <t>https://lsport.net/Registry/Person/8726e0b5-f6de-421d-9a2c-4e929ed91743?blank=true&amp;orgID=1152b89b-a2ac-4264-8c76-0cb759055c4c</t>
  </si>
  <si>
    <t>https://lsport.net/Registry/Person/439bda6c-9c67-4f2f-9b70-1c387d2031a9?blank=true&amp;orgID=94fdb720-d40b-4286-b54c-79660e5cc87c</t>
  </si>
  <si>
    <t>https://lsport.net/Registry/Person/8ecf974c-e832-4a15-9d97-5887b6415265?blank=true&amp;orgID=fe0fa0ad-960f-4778-ad9a-b53c691e25f8</t>
  </si>
  <si>
    <t>https://lsport.net/Registry/Person/5110c366-1a00-43cc-895d-3175c3af84f9?blank=true&amp;orgID=3fb0a8fd-132b-4df6-8530-ad4e5dd673c7</t>
  </si>
  <si>
    <t>https://lsport.net/Registry/Person/137639d6-73cc-43e4-abac-658b93cdaa8b?blank=true&amp;orgID=fe0fa0ad-960f-4778-ad9a-b53c691e25f8</t>
  </si>
  <si>
    <t>https://lsport.net/Registry/Person/0d321e36-096e-4108-a4a5-319164bd62bc?blank=true&amp;orgID=e5a84b71-e1bb-4edc-ad31-ea47ee5ad7cb</t>
  </si>
  <si>
    <t>https://lsport.net/Registry/Person/086b2b21-9c58-437d-92d8-cb850f8272fd?blank=true&amp;orgID=3b58b1da-d31d-4b47-924d-7d610cce3aeb</t>
  </si>
  <si>
    <t>https://lsport.net/Registry/Person/2acfb70d-fff2-4a2a-8c6f-d3c581ff32ea?blank=true&amp;orgID=fe0fa0ad-960f-4778-ad9a-b53c691e25f8</t>
  </si>
  <si>
    <t>https://lsport.net/Registry/Person/1ee99c38-e78d-4bed-8892-79e93866005d?blank=true&amp;orgID=1aeda273-cc75-4117-9c8f-44cb8c4268eb</t>
  </si>
  <si>
    <t>https://lsport.net/Registry/Person/e69b7c61-2b72-43f3-ab95-9de957c0baae?blank=true&amp;orgID=09c34a15-9d4f-4f59-92ac-7a849f0cae99</t>
  </si>
  <si>
    <t>https://lsport.net/Registry/Person/e9192092-4742-403a-8ea3-dccfc1cf066f?blank=true&amp;orgID=2f2c20c9-d99b-48ad-8b65-a661717ba982</t>
  </si>
  <si>
    <t>https://lsport.net/Registry/Person/9ac27c13-4b2c-40ae-9f3b-11654a454047?blank=true&amp;orgID=4357a26a-af95-424f-8080-3cf0be3a02d3</t>
  </si>
  <si>
    <t>https://lsport.net/Registry/Person/634d9ed6-3017-4682-88ba-c0a121714bdc?blank=true&amp;orgID=d101bbad-d39f-4447-bc1a-8e31a8c53777</t>
  </si>
  <si>
    <t>https://lsport.net/Registry/Person/cd2d5209-b26e-4da3-bec9-3163430c996b?blank=true&amp;orgID=ab517c67-5fb5-49fa-8d17-eadafc245c8f</t>
  </si>
  <si>
    <t>https://lsport.net/Registry/Person/5157b733-15b2-4f4d-91dd-3bb13b699d94?blank=true&amp;orgID=e5a84b71-e1bb-4edc-ad31-ea47ee5ad7cb</t>
  </si>
  <si>
    <t>https://lsport.net/Registry/Person/85555e1c-7575-4ea4-b062-035afde44f83?blank=true&amp;orgID=e5a84b71-e1bb-4edc-ad31-ea47ee5ad7cb</t>
  </si>
  <si>
    <t>https://lsport.net/Registry/Person/478b9245-36b6-460d-aa6f-1d9dac41b3a5?blank=true&amp;orgID=94fdb720-d40b-4286-b54c-79660e5cc87c</t>
  </si>
  <si>
    <t>https://lsport.net/Registry/Person/5650e7ad-378b-4a98-b8ea-ba517b37ad86?blank=true&amp;orgID=451e8b41-b1b5-4282-9273-2e0b9fa39146</t>
  </si>
  <si>
    <t>https://lsport.net/Registry/Person/93b006e7-b845-4127-b2b3-295e5b08ab99?blank=true&amp;orgID=8358eaea-34c4-4fd4-95d3-850896857b33</t>
  </si>
  <si>
    <t>https://lsport.net/Registry/Person/7988ba3c-86e2-4a5c-b5d5-1c59de9fd329?blank=true&amp;orgID=65a17afa-808c-4df9-b26a-8ff4195497b8</t>
  </si>
  <si>
    <t>https://lsport.net/Registry/Person/c62322cc-eb9e-4d18-8687-29d951cb0e07?blank=true&amp;orgID=94fdb720-d40b-4286-b54c-79660e5cc87c</t>
  </si>
  <si>
    <t>https://lsport.net/Registry/Person/ec076618-000c-47ae-8b70-323e488ede09?blank=true&amp;orgID=a45669e8-9730-4015-83d0-59785c52e79b</t>
  </si>
  <si>
    <t>https://lsport.net/Registry/Person/2e77df11-ad46-4dec-9957-f3f339c8c008?blank=true&amp;orgID=94fdb720-d40b-4286-b54c-79660e5cc87c</t>
  </si>
  <si>
    <t>https://lsport.net/Registry/Person/bb09e123-0d76-4ab4-8771-892b0bb6bebf?blank=true&amp;orgID=ac168ca4-ea45-4297-afa5-78768aaf3054</t>
  </si>
  <si>
    <t>https://lsport.net/Registry/Person/81f00820-ed29-45f7-807b-d7363a8279dc?blank=true&amp;orgID=94fdb720-d40b-4286-b54c-79660e5cc87c</t>
  </si>
  <si>
    <t>https://lsport.net/Registry/Person/02eb9f87-9285-4558-9c7c-9983c22bdb87?blank=true&amp;orgID=a45669e8-9730-4015-83d0-59785c52e79b</t>
  </si>
  <si>
    <t>https://lsport.net/Registry/Person/f34130d1-587d-4d7e-a7f0-17d73bb41f76?blank=true&amp;orgID=1152b89b-a2ac-4264-8c76-0cb759055c4c</t>
  </si>
  <si>
    <t>https://lsport.net/Registry/Person/8b64b1a5-ef22-49c3-90f2-696dc94ea580?blank=true&amp;orgID=a2b752b6-43a0-46e1-ae5e-daccdad79b59</t>
  </si>
  <si>
    <t>https://lsport.net/Registry/Person/093f65ef-cf89-46e7-9a37-789148008f91?blank=true&amp;orgID=a45669e8-9730-4015-83d0-59785c52e79b</t>
  </si>
  <si>
    <t>https://lsport.net/Registry/Person/69562980-9be8-4be7-82c2-508b93ef04d3?blank=true&amp;orgID=3def5fc0-2962-4954-ae24-fb6a694ecd04</t>
  </si>
  <si>
    <t>https://lsport.net/Registry/Person/f9b121e1-a708-4953-be07-ee604faff3a9?blank=true&amp;orgID=94fdb720-d40b-4286-b54c-79660e5cc87c</t>
  </si>
  <si>
    <t>https://lsport.net/Registry/Person/b55372de-6eba-4014-ab5a-a8174fcaf712?blank=true&amp;orgID=4357a26a-af95-424f-8080-3cf0be3a02d3</t>
  </si>
  <si>
    <t>https://lsport.net/Registry/Person/4ed05fce-6d4b-4652-86a7-27a4c9d5622f?blank=true&amp;orgID=94fdb720-d40b-4286-b54c-79660e5cc87c</t>
  </si>
  <si>
    <t>https://lsport.net/Registry/Person/4ed05fce-6d4b-4652-86a7-27a4c9d5622f?blank=true&amp;orgID=b0ec73bf-f8e1-4fea-92b5-e71e801830fa</t>
  </si>
  <si>
    <t>https://lsport.net/Registry/Person/a3042882-992a-4fe8-b86f-28ea11f374fc?blank=true&amp;orgID=1aeda273-cc75-4117-9c8f-44cb8c4268eb</t>
  </si>
  <si>
    <t>https://lsport.net/Registry/Person/a3042882-992a-4fe8-b86f-28ea11f374fc?blank=true&amp;orgID=3fb0a8fd-132b-4df6-8530-ad4e5dd673c7</t>
  </si>
  <si>
    <t>https://lsport.net/Registry/Person/25da1e2d-9211-42ad-bfb8-9270540aa3af?blank=true&amp;orgID=3b58b1da-d31d-4b47-924d-7d610cce3aeb</t>
  </si>
  <si>
    <t>https://lsport.net/Registry/Person/45d2ec59-495a-470c-8af5-c18f047be8bc?blank=true&amp;orgID=a45669e8-9730-4015-83d0-59785c52e79b</t>
  </si>
  <si>
    <t>https://lsport.net/Registry/Person/8bd9055d-ae4f-4610-a499-10de3bf6d963?blank=true&amp;orgID=828d83d6-dd3d-4481-9502-7518d6b54723</t>
  </si>
  <si>
    <t>https://lsport.net/Registry/Person/446db9fc-1a0d-453a-b4f6-ca7e8de9ffb1?blank=true&amp;orgID=8358eaea-34c4-4fd4-95d3-850896857b33</t>
  </si>
  <si>
    <t>https://lsport.net/Registry/Person/4447d940-4076-42a0-98ef-848a3b44f31a?blank=true&amp;orgID=e5a84b71-e1bb-4edc-ad31-ea47ee5ad7cb</t>
  </si>
  <si>
    <t>https://lsport.net/Registry/Person/6b6f62c6-1534-4b8a-b66d-46bec209ab96?blank=true&amp;orgID=0f74d3ea-4670-42d3-83bf-0688f24401ce</t>
  </si>
  <si>
    <t>https://lsport.net/Registry/Person/1f647c8b-97dd-4cb0-89fd-dc9ad78be0c8?blank=true&amp;orgID=c7060595-8e6b-49d2-a6ba-d5616d9acc6e</t>
  </si>
  <si>
    <t>https://lsport.net/Registry/Person/d291b8a1-8884-4570-aa4d-472ade475371?blank=true&amp;orgID=e5a84b71-e1bb-4edc-ad31-ea47ee5ad7cb</t>
  </si>
  <si>
    <t>https://lsport.net/Registry/Person/b09f1d4b-fb77-486b-86a3-7cede1a32801?blank=true&amp;orgID=fe0fa0ad-960f-4778-ad9a-b53c691e25f8</t>
  </si>
  <si>
    <t>https://lsport.net/Registry/Person/bca499d0-1400-43d0-9dd2-4dfdbdd7a2f0?blank=true&amp;orgID=fe0fa0ad-960f-4778-ad9a-b53c691e25f8</t>
  </si>
  <si>
    <t>https://lsport.net/Registry/Person/f742eb8e-4a16-4a46-84d6-01307c56f3c6?blank=true&amp;orgID=3b58b1da-d31d-4b47-924d-7d610cce3aeb</t>
  </si>
  <si>
    <t>https://lsport.net/Registry/Person/1b71f950-0002-4613-8e13-c31895355bc0?blank=true&amp;orgID=451e8b41-b1b5-4282-9273-2e0b9fa39146</t>
  </si>
  <si>
    <t>https://lsport.net/Registry/Person/7afc58ec-1f40-438a-9708-fe88e69e2cc5?blank=true&amp;orgID=94fdb720-d40b-4286-b54c-79660e5cc87c</t>
  </si>
  <si>
    <t>https://lsport.net/Registry/Person/009e701e-c02d-4c0c-9a22-d28ebada5970?blank=true&amp;orgID=3b58b1da-d31d-4b47-924d-7d610cce3aeb</t>
  </si>
  <si>
    <t>https://lsport.net/Registry/Person/5360953c-f0b4-4eeb-8851-dc04d3ab09cb?blank=true&amp;orgID=a45669e8-9730-4015-83d0-59785c52e79b</t>
  </si>
  <si>
    <t>https://lsport.net/Registry/Person/d2ddbbc8-acb9-4e65-b34e-143810795ae9?blank=true&amp;orgID=a2b752b6-43a0-46e1-ae5e-daccdad79b59</t>
  </si>
  <si>
    <t>https://lsport.net/Registry/Person/9e56404f-2bca-467d-aea9-728869cba8fe?blank=true&amp;orgID=94fdb720-d40b-4286-b54c-79660e5cc87c</t>
  </si>
  <si>
    <t>https://lsport.net/Registry/Person/f08c31ae-308f-49cc-b1dc-62159d5d544f?blank=true&amp;orgID=75ab5099-6b16-4449-bf29-c9f70747add9</t>
  </si>
  <si>
    <t>https://lsport.net/Registry/Person/6bd8ff01-0c72-4ec9-ae7b-d361e22c8119?blank=true&amp;orgID=94fdb720-d40b-4286-b54c-79660e5cc87c</t>
  </si>
  <si>
    <t>https://lsport.net/Registry/Person/4a7d5314-7122-468e-95f0-51fce4264b13?blank=true&amp;orgID=dcbe8d26-1fd3-477a-9179-8ebd2ab51d3e</t>
  </si>
  <si>
    <t>https://lsport.net/Registry/Person/68399f82-d8f6-49c2-bc99-94e612d1ce0f?blank=true&amp;orgID=94fdb720-d40b-4286-b54c-79660e5cc87c</t>
  </si>
  <si>
    <t>https://lsport.net/Registry/Person/a9a9f70b-60da-4add-bdee-b3fb2f7b6420?blank=true&amp;orgID=fe0fa0ad-960f-4778-ad9a-b53c691e25f8</t>
  </si>
  <si>
    <t>https://lsport.net/Registry/Person/979cecb2-0ac3-480e-b316-fef753eab9d2?blank=true&amp;orgID=3def5fc0-2962-4954-ae24-fb6a694ecd04</t>
  </si>
  <si>
    <t>https://lsport.net/Registry/Person/1e921492-af2b-4895-a6cf-eb1d10a55de9?blank=true&amp;orgID=a45669e8-9730-4015-83d0-59785c52e79b</t>
  </si>
  <si>
    <t>https://lsport.net/Registry/Person/04b69141-4240-44bf-b8c5-168aa50f898a?blank=true&amp;orgID=451e8b41-b1b5-4282-9273-2e0b9fa39146</t>
  </si>
  <si>
    <t>https://lsport.net/Registry/Person/9dc9eba7-bdd0-44e2-a6aa-4ec9178a6d0d?blank=true&amp;orgID=ac168ca4-ea45-4297-afa5-78768aaf3054</t>
  </si>
  <si>
    <t>https://lsport.net/Registry/Person/24648731-7d93-4784-ae1b-469dd2d6937f?blank=true&amp;orgID=e5a84b71-e1bb-4edc-ad31-ea47ee5ad7cb</t>
  </si>
  <si>
    <t>https://lsport.net/Registry/Person/56e18040-f4b0-435e-8279-24b3e18848da?blank=true&amp;orgID=e5505ae7-8274-4eba-a0a2-caa1f512d38b</t>
  </si>
  <si>
    <t>https://lsport.net/Registry/Person/86fa77fb-a226-499b-aea8-703945328e36?blank=true&amp;orgID=ab517c67-5fb5-49fa-8d17-eadafc245c8f</t>
  </si>
  <si>
    <t>https://lsport.net/Registry/Person/6214cea7-a08e-45a9-ab7e-f8cbc65e4e81?blank=true&amp;orgID=fe0fa0ad-960f-4778-ad9a-b53c691e25f8</t>
  </si>
  <si>
    <t>https://lsport.net/Registry/Person/8739f0f0-fc56-4d2d-9ca2-ed5b45cfe665?blank=true&amp;orgID=4357a26a-af95-424f-8080-3cf0be3a02d3</t>
  </si>
  <si>
    <t>https://lsport.net/Registry/Person/ec263dfa-a052-4986-9d2b-19e697ffe9fd?blank=true&amp;orgID=828d83d6-dd3d-4481-9502-7518d6b54723</t>
  </si>
  <si>
    <t>https://lsport.net/Registry/Person/081e0262-4e36-4c98-9a0b-01b6d5530725?blank=true&amp;orgID=3def5fc0-2962-4954-ae24-fb6a694ecd04</t>
  </si>
  <si>
    <t>https://lsport.net/Registry/Person/4a67db6a-8660-4325-9286-3cd5302b31ad?blank=true&amp;orgID=e5a84b71-e1bb-4edc-ad31-ea47ee5ad7cb</t>
  </si>
  <si>
    <t>https://lsport.net/Registry/Person/4c1baafc-f9bb-4e4c-bdae-0d3299710612?blank=true&amp;orgID=fe0fa0ad-960f-4778-ad9a-b53c691e25f8</t>
  </si>
  <si>
    <t>https://lsport.net/Registry/Person/16cc03c8-99d1-4134-94cf-a99cb1951133?blank=true&amp;orgID=828d83d6-dd3d-4481-9502-7518d6b54723</t>
  </si>
  <si>
    <t>https://lsport.net/Registry/Person/3a30e394-f784-4722-8aa6-cb8188554681?blank=true&amp;orgID=2a3dcaf8-365e-46d3-89e7-62b4dc2970ca</t>
  </si>
  <si>
    <t>https://lsport.net/Registry/Person/b4ccfc16-1d47-415b-b684-2c0d3ac8f3bb?blank=true&amp;orgID=e5a84b71-e1bb-4edc-ad31-ea47ee5ad7cb</t>
  </si>
  <si>
    <t>https://lsport.net/Registry/Person/d41ec517-3e20-4c90-8c52-507b020cd2ac?blank=true&amp;orgID=3b58b1da-d31d-4b47-924d-7d610cce3aeb</t>
  </si>
  <si>
    <t>https://lsport.net/Registry/Person/e0e4dee3-4029-42e3-a4a4-e799477c845b?blank=true&amp;orgID=fe0fa0ad-960f-4778-ad9a-b53c691e25f8</t>
  </si>
  <si>
    <t>https://lsport.net/Registry/Person/2cd40e17-cde4-4f1e-9a0d-9884b180ec50?blank=true&amp;orgID=e5505ae7-8274-4eba-a0a2-caa1f512d38b</t>
  </si>
  <si>
    <t>https://lsport.net/Registry/Person/af675fcf-9635-48c8-b808-15e6ff7329c9?blank=true&amp;orgID=fe0fa0ad-960f-4778-ad9a-b53c691e25f8</t>
  </si>
  <si>
    <t>https://lsport.net/Registry/Person/8119fbea-20f4-4f23-8c01-168e22defe20?blank=true&amp;orgID=3fb0a8fd-132b-4df6-8530-ad4e5dd673c7</t>
  </si>
  <si>
    <t>https://lsport.net/Registry/Person/3188a05c-e0a7-452f-87d0-ba930458eae4?blank=true&amp;orgID=0f74d3ea-4670-42d3-83bf-0688f24401ce</t>
  </si>
  <si>
    <t>https://lsport.net/Registry/Person/affe06ee-c64e-4c9e-8235-2d2d07b00dff?blank=true&amp;orgID=80866d20-33e9-4352-b675-c6a1bfa1e700</t>
  </si>
  <si>
    <t>https://lsport.net/Registry/Person/6a025c88-fd5b-4ac5-9c1a-83b7222fae89?blank=true&amp;orgID=fe0fa0ad-960f-4778-ad9a-b53c691e25f8</t>
  </si>
  <si>
    <t>https://lsport.net/Registry/Person/541b8a18-a64d-40fb-8123-7493f01b08e9?blank=true&amp;orgID=a2b752b6-43a0-46e1-ae5e-daccdad79b59</t>
  </si>
  <si>
    <t>https://lsport.net/Registry/Person/af3d87ec-1634-4242-9f30-407fb3e31205?blank=true&amp;orgID=ab517c67-5fb5-49fa-8d17-eadafc245c8f</t>
  </si>
  <si>
    <t>https://lsport.net/Registry/Person/918ba49b-03ef-4e90-abad-0897d464ae73?blank=true&amp;orgID=fe0fa0ad-960f-4778-ad9a-b53c691e25f8</t>
  </si>
  <si>
    <t>https://lsport.net/Registry/Person/b35fcb0c-a9bf-4cbd-bed4-ffead450e768?blank=true&amp;orgID=d4f848d8-fcbc-4c53-97ac-b94fdd03f547</t>
  </si>
  <si>
    <t>https://lsport.net/Registry/Person/d06eeed2-e5fb-44f3-8877-8a8e386a3a85?blank=true&amp;orgID=e5a84b71-e1bb-4edc-ad31-ea47ee5ad7cb</t>
  </si>
  <si>
    <t>https://lsport.net/Registry/Person/db141d21-19d6-448e-b0bb-be4cd0645c95?blank=true&amp;orgID=fe0fa0ad-960f-4778-ad9a-b53c691e25f8</t>
  </si>
  <si>
    <t>https://lsport.net/Registry/Person/217a341b-d560-476e-86f5-1d30f7a9b36d?blank=true&amp;orgID=fe0fa0ad-960f-4778-ad9a-b53c691e25f8</t>
  </si>
  <si>
    <t>https://lsport.net/Registry/Person/54b319a1-5df5-44b8-92fa-7060b7f10040?blank=true&amp;orgID=fe0fa0ad-960f-4778-ad9a-b53c691e25f8</t>
  </si>
  <si>
    <t>https://lsport.net/Registry/Person/c1326022-3e07-4f9c-ab20-206a8b8a06fb?blank=true&amp;orgID=9b6ea1e7-ec12-4454-877c-19f407582b8f</t>
  </si>
  <si>
    <t>https://lsport.net/Registry/Person/114b338f-eb9e-4390-abb9-f66e726f9b8f?blank=true&amp;orgID=3b58b1da-d31d-4b47-924d-7d610cce3aeb</t>
  </si>
  <si>
    <t>https://lsport.net/Registry/Person/c93dd797-ba97-49f9-8a90-71f3009313c5?blank=true&amp;orgID=0f74d3ea-4670-42d3-83bf-0688f24401ce</t>
  </si>
  <si>
    <t>https://lsport.net/Registry/Person/5a150e10-1c92-4e9b-99d1-222ea25ef962?blank=true&amp;orgID=fe0fa0ad-960f-4778-ad9a-b53c691e25f8</t>
  </si>
  <si>
    <t>https://lsport.net/Registry/Person/e8e1e5a4-be88-4ea5-a842-1c4a109eb59e?blank=true&amp;orgID=3def5fc0-2962-4954-ae24-fb6a694ecd04</t>
  </si>
  <si>
    <t>https://lsport.net/Registry/Person/0377a110-fba4-47ff-966a-7449379d0520?blank=true&amp;orgID=1152b89b-a2ac-4264-8c76-0cb759055c4c</t>
  </si>
  <si>
    <t>https://lsport.net/Registry/Person/4e9664e9-24c1-44df-95fa-b18a36d2a630?blank=true&amp;orgID=fe0fa0ad-960f-4778-ad9a-b53c691e25f8</t>
  </si>
  <si>
    <t>https://lsport.net/Registry/Person/4b041613-fa17-4258-8885-68ff0d2c3a54?blank=true&amp;orgID=fe0fa0ad-960f-4778-ad9a-b53c691e25f8</t>
  </si>
  <si>
    <t>https://lsport.net/Registry/Person/7393ee7f-d45f-4d42-83f1-21377496c198?blank=true&amp;orgID=a45669e8-9730-4015-83d0-59785c52e79b</t>
  </si>
  <si>
    <t>https://lsport.net/Registry/Person/732b61cc-854c-4a75-80ae-b53b8db13aa9?blank=true&amp;orgID=ac168ca4-ea45-4297-afa5-78768aaf3054</t>
  </si>
  <si>
    <t>https://lsport.net/Registry/Person/c5afca5b-14db-4395-ad3c-5d951a151c03?blank=true&amp;orgID=e5505ae7-8274-4eba-a0a2-caa1f512d38b</t>
  </si>
  <si>
    <t>https://lsport.net/Registry/Person/d69ec7e9-72b5-4d6c-8ed1-d2d16741eb45?blank=true&amp;orgID=3b58b1da-d31d-4b47-924d-7d610cce3aeb</t>
  </si>
  <si>
    <t>https://lsport.net/Registry/Person/6a86628d-6ef3-487f-b74f-09b62c3d43ce?blank=true&amp;orgID=3b58b1da-d31d-4b47-924d-7d610cce3aeb</t>
  </si>
  <si>
    <t>https://lsport.net/Registry/Person/56e5dc11-0ddc-4095-b8f1-415439c59d7e?blank=true&amp;orgID=e5a84b71-e1bb-4edc-ad31-ea47ee5ad7cb</t>
  </si>
  <si>
    <t>https://lsport.net/Registry/Person/1cdaf3a3-140c-4532-8830-504f6f7eebca?blank=true&amp;orgID=3b58b1da-d31d-4b47-924d-7d610cce3aeb</t>
  </si>
  <si>
    <t>https://lsport.net/Registry/Person/5e6490b0-6641-432e-aeb6-b467ba482960?blank=true&amp;orgID=a2b752b6-43a0-46e1-ae5e-daccdad79b59</t>
  </si>
  <si>
    <t>https://lsport.net/Registry/Person/f5edecf5-5378-453e-bdfa-4f9658d87afe?blank=true&amp;orgID=e5505ae7-8274-4eba-a0a2-caa1f512d38b</t>
  </si>
  <si>
    <t>https://lsport.net/Registry/Person/12626a71-91b9-44a4-ba02-2bc63a2d34f9?blank=true&amp;orgID=335b819b-3c62-433b-9fb7-6a6738f2e0b9</t>
  </si>
  <si>
    <t>https://lsport.net/Registry/Person/1f9a5f5b-daf5-4cef-ab0d-439c602610be?blank=true&amp;orgID=3b58b1da-d31d-4b47-924d-7d610cce3aeb</t>
  </si>
  <si>
    <t>https://lsport.net/Registry/Person/e7affc55-4d98-4145-bff9-5090fd52cf8c?blank=true&amp;orgID=a45669e8-9730-4015-83d0-59785c52e79b</t>
  </si>
  <si>
    <t>https://lsport.net/Registry/Person/a6b391a5-1775-4d43-a9dc-443f886b9973?blank=true&amp;orgID=fe0fa0ad-960f-4778-ad9a-b53c691e25f8</t>
  </si>
  <si>
    <t>https://lsport.net/Registry/Person/0922ef6a-22fc-4ccd-b931-dae747f170a3?blank=true&amp;orgID=ab517c67-5fb5-49fa-8d17-eadafc245c8f</t>
  </si>
  <si>
    <t>https://lsport.net/Registry/Person/30d9360c-518d-4e97-b6d3-636de0022a44?blank=true&amp;orgID=335b819b-3c62-433b-9fb7-6a6738f2e0b9</t>
  </si>
  <si>
    <t>https://lsport.net/Registry/Person/2b656505-d44d-4641-8b86-976ebdcca033?blank=true&amp;orgID=fe0fa0ad-960f-4778-ad9a-b53c691e25f8</t>
  </si>
  <si>
    <t>https://lsport.net/Registry/Person/b5d0fdba-7ac8-4cf2-a540-e46e89678425?blank=true&amp;orgID=3b58b1da-d31d-4b47-924d-7d610cce3aeb</t>
  </si>
  <si>
    <t>https://lsport.net/Registry/Person/3d654a2d-3726-4c13-ace4-34a1971e85da?blank=true&amp;orgID=3b58b1da-d31d-4b47-924d-7d610cce3aeb</t>
  </si>
  <si>
    <t>https://lsport.net/Registry/Person/09c0841e-ed72-432e-a355-81d7a3be0dac?blank=true&amp;orgID=828d83d6-dd3d-4481-9502-7518d6b54723</t>
  </si>
  <si>
    <t>https://lsport.net/Registry/Person/f13ebaf5-2baa-451b-a20b-b786d805802d?blank=true&amp;orgID=ab517c67-5fb5-49fa-8d17-eadafc245c8f</t>
  </si>
  <si>
    <t>https://lsport.net/Registry/Person/9d07ec23-7fee-49de-bdbb-94352a31693e?blank=true&amp;orgID=9b6ea1e7-ec12-4454-877c-19f407582b8f</t>
  </si>
  <si>
    <t>https://lsport.net/Registry/Person/23ca7448-da74-43d5-b203-678b2dba1f78?blank=true&amp;orgID=d101bbad-d39f-4447-bc1a-8e31a8c53777</t>
  </si>
  <si>
    <t>https://lsport.net/Registry/Person/999ce84a-042c-43dc-a59b-91181de5f4f8?blank=true&amp;orgID=fe0fa0ad-960f-4778-ad9a-b53c691e25f8</t>
  </si>
  <si>
    <t>https://lsport.net/Registry/Person/c36dc7af-ec84-486b-9e01-f11591445f91?blank=true&amp;orgID=3b58b1da-d31d-4b47-924d-7d610cce3aeb</t>
  </si>
  <si>
    <t>https://lsport.net/Registry/Person/dd74ef43-dd00-4865-bfa8-13be9f9f6d4f?blank=true&amp;orgID=3b58b1da-d31d-4b47-924d-7d610cce3aeb</t>
  </si>
  <si>
    <t>https://lsport.net/Registry/Person/5a920131-24cf-431b-a771-761d1b4b952b?blank=true&amp;orgID=fe0fa0ad-960f-4778-ad9a-b53c691e25f8</t>
  </si>
  <si>
    <t>https://lsport.net/Registry/Person/8ef47e36-f4b2-4933-a097-86cd00a87d99?blank=true&amp;orgID=e5a84b71-e1bb-4edc-ad31-ea47ee5ad7cb</t>
  </si>
  <si>
    <t>https://lsport.net/Registry/Person/569a6833-564c-4c97-897b-877c0d970af0?blank=true&amp;orgID=ac168ca4-ea45-4297-afa5-78768aaf3054</t>
  </si>
  <si>
    <t>https://lsport.net/Registry/Person/9db9464e-9e17-4df7-af17-fc35156d816d?blank=true&amp;orgID=c40576ac-702a-4f33-ba0c-c2bf6ab8f665</t>
  </si>
  <si>
    <t>https://lsport.net/Registry/Person/f8cdbfbd-ad26-4ed2-a070-02d1a6772397?blank=true&amp;orgID=2a3dcaf8-365e-46d3-89e7-62b4dc2970ca</t>
  </si>
  <si>
    <t>https://lsport.net/Registry/Person/71251d82-8131-4864-9198-d5331ad95b4d?blank=true&amp;orgID=d4f848d8-fcbc-4c53-97ac-b94fdd03f547</t>
  </si>
  <si>
    <t>личный</t>
  </si>
  <si>
    <t>сезон</t>
  </si>
  <si>
    <t>Красноярский край</t>
  </si>
  <si>
    <t>Республика Беларусь</t>
  </si>
  <si>
    <t>Санкт-Петербург-Псковская область</t>
  </si>
  <si>
    <t>Тульская область-Брянская область</t>
  </si>
  <si>
    <t>Москва-Ярославская область</t>
  </si>
  <si>
    <t>Московская область-Кабардино-Балкарская Республика</t>
  </si>
  <si>
    <t>Краснодарский край-Карачаево-Черкесская Республика</t>
  </si>
  <si>
    <t>Московская область-Краснодарский край</t>
  </si>
  <si>
    <t>Омская область-Саратовская область</t>
  </si>
  <si>
    <t>Москва-Алтайский край</t>
  </si>
  <si>
    <t>Кемеровская область-Смоленская область</t>
  </si>
  <si>
    <t>Владимирская область-Ханты-Мансийский автономный округ</t>
  </si>
  <si>
    <t>Москва-Краснодарский край</t>
  </si>
  <si>
    <t>Псковская область</t>
  </si>
  <si>
    <t>Краснодарский край-Удмуртская Республика</t>
  </si>
  <si>
    <t>Ульяновская область-Липецкая область</t>
  </si>
  <si>
    <t>Санкт-Петербург-Свердловская область</t>
  </si>
  <si>
    <t>Милич Милан</t>
  </si>
  <si>
    <t>Республика Сербия</t>
  </si>
  <si>
    <t>52.70</t>
  </si>
  <si>
    <t>Шаповалов Илья</t>
  </si>
  <si>
    <t>16а</t>
  </si>
  <si>
    <t>Савенкова Валерия</t>
  </si>
  <si>
    <t>ж</t>
  </si>
  <si>
    <t>Сахалинская область</t>
  </si>
  <si>
    <t>4Х400</t>
  </si>
  <si>
    <t>Чернов А.И., Трубецкой Р.О</t>
  </si>
  <si>
    <t>ГБУ СШОР ЛЕТНИХ ВИДОВ СПОРТА ИМ.Э.М.КОМНАЦКОГО</t>
  </si>
  <si>
    <t>лич.ич.ично</t>
  </si>
  <si>
    <t>Цыганова Елизавета</t>
  </si>
  <si>
    <t>2:03.25</t>
  </si>
  <si>
    <t xml:space="preserve">                          Чемпионат России                          командные соревнования-19 упражнений</t>
  </si>
  <si>
    <t>36а</t>
  </si>
  <si>
    <t>38а</t>
  </si>
  <si>
    <t>25а</t>
  </si>
  <si>
    <t>32а</t>
  </si>
  <si>
    <t>22а</t>
  </si>
  <si>
    <t>27а</t>
  </si>
  <si>
    <t>36б</t>
  </si>
  <si>
    <t>38б</t>
  </si>
  <si>
    <t>27б</t>
  </si>
  <si>
    <t>32б</t>
  </si>
  <si>
    <t>12б</t>
  </si>
  <si>
    <t>16б</t>
  </si>
  <si>
    <t>22б</t>
  </si>
  <si>
    <t>12а</t>
  </si>
  <si>
    <t>2а</t>
  </si>
  <si>
    <t>2б</t>
  </si>
  <si>
    <t>6а</t>
  </si>
  <si>
    <t>6б</t>
  </si>
  <si>
    <t>8а</t>
  </si>
  <si>
    <t>8б</t>
  </si>
  <si>
    <t>III ЭТАП СЕРИИ "КОРОЛЕВА РОССИЙСКОГО СПОРТА"</t>
  </si>
  <si>
    <t>порядок выхода в финал: 2 + 4  по времени</t>
  </si>
  <si>
    <t>порядок выхода в финал:  1 + 4  по времени</t>
  </si>
  <si>
    <t>Начало:13.55</t>
  </si>
  <si>
    <t>Начало: 13.22</t>
  </si>
  <si>
    <t xml:space="preserve">                                         Чемпионат России                                                командные соревнования-19 упражнений</t>
  </si>
  <si>
    <t>Начало:12.03</t>
  </si>
  <si>
    <t>13.36</t>
  </si>
  <si>
    <t>Начало:12.50</t>
  </si>
  <si>
    <t xml:space="preserve">         III ЭТАП СЕРИИ "КОРОЛЕВА РОССИЙСКОГО СПОРТА"</t>
  </si>
  <si>
    <t>13.05</t>
  </si>
  <si>
    <t>Начало:13.50</t>
  </si>
  <si>
    <t xml:space="preserve">          III ЭТАП СЕРИИ "КОРОЛЕВА РОССИЙСКОГО СПОРТА"</t>
  </si>
  <si>
    <t xml:space="preserve">      Чемпионат России                      командные соревнования-19 упражнений</t>
  </si>
  <si>
    <t>Саратовская область</t>
  </si>
  <si>
    <t>26</t>
  </si>
  <si>
    <t>27</t>
  </si>
  <si>
    <t>29</t>
  </si>
  <si>
    <t>30</t>
  </si>
  <si>
    <t>31</t>
  </si>
  <si>
    <t>33</t>
  </si>
  <si>
    <t>37</t>
  </si>
  <si>
    <t>39</t>
  </si>
  <si>
    <t>41</t>
  </si>
  <si>
    <t>Клочкова Е.Ю.,ССВК,Волгоградская область</t>
  </si>
  <si>
    <t>Дата формирования протокола: 23.05.2023 г.</t>
  </si>
  <si>
    <t>Серегина В.В.,ССВК,Брянская область</t>
  </si>
  <si>
    <t>г.Сочи</t>
  </si>
  <si>
    <t>Ярославская область</t>
  </si>
  <si>
    <t xml:space="preserve">     Чемпионат России                                                           командные соревнования-19 упражнений</t>
  </si>
  <si>
    <t>Стадион "Юг-спорт", г.Сочи, ул. Бзугу, 6
Стадион "Юность", г.Сочи, ул. Ленина, 88</t>
  </si>
  <si>
    <t xml:space="preserve"> Чемпионат России                                                                                                                                                                   командные соревнования-19 упражнений</t>
  </si>
  <si>
    <t>10.58</t>
  </si>
  <si>
    <t>10.68</t>
  </si>
  <si>
    <t>10.98</t>
  </si>
  <si>
    <t>11.01</t>
  </si>
  <si>
    <t>11.18</t>
  </si>
  <si>
    <t>11.22</t>
  </si>
  <si>
    <t>10.53</t>
  </si>
  <si>
    <t>10.76</t>
  </si>
  <si>
    <t>10.92</t>
  </si>
  <si>
    <t>11.05</t>
  </si>
  <si>
    <t>11.32</t>
  </si>
  <si>
    <t>11.51</t>
  </si>
  <si>
    <t>10.62</t>
  </si>
  <si>
    <t>11.06</t>
  </si>
  <si>
    <t>11.33</t>
  </si>
  <si>
    <t>11.90</t>
  </si>
  <si>
    <t>13.03</t>
  </si>
  <si>
    <t>10.56</t>
  </si>
  <si>
    <t>10.84</t>
  </si>
  <si>
    <t>11.17</t>
  </si>
  <si>
    <t>11.49</t>
  </si>
  <si>
    <t>11.88</t>
  </si>
  <si>
    <t>11.89</t>
  </si>
  <si>
    <t>-0.9</t>
  </si>
  <si>
    <t>Количество участников: 32</t>
  </si>
  <si>
    <t>-1.2</t>
  </si>
  <si>
    <t>14.33</t>
  </si>
  <si>
    <r>
      <t xml:space="preserve">                             Чемпионат России                                   </t>
    </r>
    <r>
      <rPr>
        <b/>
        <sz val="12"/>
        <rFont val="Times New Roman"/>
        <family val="1"/>
        <charset val="204"/>
      </rPr>
      <t>командные соревнования-19 упражнений</t>
    </r>
  </si>
  <si>
    <t>54.61</t>
  </si>
  <si>
    <t>56.11</t>
  </si>
  <si>
    <t>57.11</t>
  </si>
  <si>
    <t>57.68</t>
  </si>
  <si>
    <t>54.10</t>
  </si>
  <si>
    <t>54.81</t>
  </si>
  <si>
    <t>57.88</t>
  </si>
  <si>
    <t>1:03.11</t>
  </si>
  <si>
    <t>50.74</t>
  </si>
  <si>
    <t>51.29</t>
  </si>
  <si>
    <t>52.31</t>
  </si>
  <si>
    <t>57.54</t>
  </si>
  <si>
    <t>t°+21  вл.74 %</t>
  </si>
  <si>
    <t>14:04.85</t>
  </si>
  <si>
    <t>14:15.71</t>
  </si>
  <si>
    <t>14:50.43</t>
  </si>
  <si>
    <t>14:15.42</t>
  </si>
  <si>
    <t>14:45.80</t>
  </si>
  <si>
    <t>13:58.40</t>
  </si>
  <si>
    <t>13:30.74</t>
  </si>
  <si>
    <t>14:27.91</t>
  </si>
  <si>
    <t>13:59.68</t>
  </si>
  <si>
    <t>14:01.22</t>
  </si>
  <si>
    <t>t°+21; вл.74 (%)</t>
  </si>
  <si>
    <t>12.03</t>
  </si>
  <si>
    <t>Очки  и бонус</t>
  </si>
  <si>
    <t>31.48</t>
  </si>
  <si>
    <t>х</t>
  </si>
  <si>
    <t>48.63</t>
  </si>
  <si>
    <t>43.92</t>
  </si>
  <si>
    <t>47.17</t>
  </si>
  <si>
    <t>49.77</t>
  </si>
  <si>
    <t>47.71</t>
  </si>
  <si>
    <t>51.43</t>
  </si>
  <si>
    <t>55.07</t>
  </si>
  <si>
    <t>56.13</t>
  </si>
  <si>
    <t>60.54</t>
  </si>
  <si>
    <t>42.01</t>
  </si>
  <si>
    <t>50.82</t>
  </si>
  <si>
    <t>46.93</t>
  </si>
  <si>
    <t>48.34</t>
  </si>
  <si>
    <t>51.15</t>
  </si>
  <si>
    <t>50.91</t>
  </si>
  <si>
    <t>54.74</t>
  </si>
  <si>
    <t>58.74</t>
  </si>
  <si>
    <t>63.10</t>
  </si>
  <si>
    <t>32.31</t>
  </si>
  <si>
    <t>40.40</t>
  </si>
  <si>
    <t>49.99</t>
  </si>
  <si>
    <t>43.56</t>
  </si>
  <si>
    <t>50.67</t>
  </si>
  <si>
    <t>50.14</t>
  </si>
  <si>
    <t>50.62</t>
  </si>
  <si>
    <t>55.48</t>
  </si>
  <si>
    <t>55.47</t>
  </si>
  <si>
    <t>56.63</t>
  </si>
  <si>
    <t>64.15</t>
  </si>
  <si>
    <t>51.35</t>
  </si>
  <si>
    <t>57.63</t>
  </si>
  <si>
    <t>54.43</t>
  </si>
  <si>
    <t>55.49</t>
  </si>
  <si>
    <t>60.01</t>
  </si>
  <si>
    <t>65.65</t>
  </si>
  <si>
    <t>52.67</t>
  </si>
  <si>
    <t>51.79</t>
  </si>
  <si>
    <t>57.87</t>
  </si>
  <si>
    <t>54.12</t>
  </si>
  <si>
    <t>57.14</t>
  </si>
  <si>
    <t>51.21</t>
  </si>
  <si>
    <t>52.63</t>
  </si>
  <si>
    <t>56.61</t>
  </si>
  <si>
    <t>55.12</t>
  </si>
  <si>
    <t>56.64</t>
  </si>
  <si>
    <t>59.04</t>
  </si>
  <si>
    <t>64.42</t>
  </si>
  <si>
    <t>20+15+3</t>
  </si>
  <si>
    <t>17+5+3</t>
  </si>
  <si>
    <t>15+5+3</t>
  </si>
  <si>
    <t>14+5+3</t>
  </si>
  <si>
    <t>13+5+3</t>
  </si>
  <si>
    <t>12+3</t>
  </si>
  <si>
    <t>11+3</t>
  </si>
  <si>
    <t>10+3</t>
  </si>
  <si>
    <t>9+3</t>
  </si>
  <si>
    <t>8+3</t>
  </si>
  <si>
    <t>Количество участников: 10</t>
  </si>
  <si>
    <t>Количество участников: 30</t>
  </si>
  <si>
    <t>49.03</t>
  </si>
  <si>
    <t>49.67</t>
  </si>
  <si>
    <t>49.17</t>
  </si>
  <si>
    <t>48.27</t>
  </si>
  <si>
    <t>49.54</t>
  </si>
  <si>
    <t>49.14</t>
  </si>
  <si>
    <t>49.60</t>
  </si>
  <si>
    <t>47.92</t>
  </si>
  <si>
    <t>48.10</t>
  </si>
  <si>
    <t>48.42</t>
  </si>
  <si>
    <t>49.68</t>
  </si>
  <si>
    <t>55.33</t>
  </si>
  <si>
    <t>48.37</t>
  </si>
  <si>
    <t>47.55</t>
  </si>
  <si>
    <t>47.64</t>
  </si>
  <si>
    <t>48.33</t>
  </si>
  <si>
    <t>46.62</t>
  </si>
  <si>
    <t>49.55</t>
  </si>
  <si>
    <t>49.32</t>
  </si>
  <si>
    <t>47.95</t>
  </si>
  <si>
    <t>47.19</t>
  </si>
  <si>
    <t>46.71</t>
  </si>
  <si>
    <t>45.61</t>
  </si>
  <si>
    <t>46.82</t>
  </si>
  <si>
    <t>46.46</t>
  </si>
  <si>
    <t>52.81</t>
  </si>
  <si>
    <t>1:59.65</t>
  </si>
  <si>
    <t>1:53.04</t>
  </si>
  <si>
    <t>1:55.86</t>
  </si>
  <si>
    <t>1:53.32</t>
  </si>
  <si>
    <t>1:50.64</t>
  </si>
  <si>
    <t>1:52.47</t>
  </si>
  <si>
    <t>1:57.62</t>
  </si>
  <si>
    <t>1:52.10</t>
  </si>
  <si>
    <t>1:55.31</t>
  </si>
  <si>
    <t>1:55.72</t>
  </si>
  <si>
    <t>1:49.00</t>
  </si>
  <si>
    <t>1:48.13</t>
  </si>
  <si>
    <t>1:50.36</t>
  </si>
  <si>
    <t>1:48.62</t>
  </si>
  <si>
    <t>1:50.08</t>
  </si>
  <si>
    <t>1:53.70</t>
  </si>
  <si>
    <t>1:49.17</t>
  </si>
  <si>
    <t>1:56.79</t>
  </si>
  <si>
    <t>1:53.54</t>
  </si>
  <si>
    <t>1:49.65</t>
  </si>
  <si>
    <t>1:50.91</t>
  </si>
  <si>
    <t>1:49.74</t>
  </si>
  <si>
    <t>1:49.04</t>
  </si>
  <si>
    <t>1:48.71</t>
  </si>
  <si>
    <t>1:49.88</t>
  </si>
  <si>
    <t>1:49.49</t>
  </si>
  <si>
    <t>1:51.24</t>
  </si>
  <si>
    <t>1:48.79</t>
  </si>
  <si>
    <t>14.34</t>
  </si>
  <si>
    <t>14.30</t>
  </si>
  <si>
    <t>13.59</t>
  </si>
  <si>
    <t>14.13</t>
  </si>
  <si>
    <t>14.23</t>
  </si>
  <si>
    <t>-0.8</t>
  </si>
  <si>
    <t>15.62</t>
  </si>
  <si>
    <t>14.44</t>
  </si>
  <si>
    <t>13.87</t>
  </si>
  <si>
    <t>14.19</t>
  </si>
  <si>
    <t>16.05</t>
  </si>
  <si>
    <t>15.09</t>
  </si>
  <si>
    <t>15.06</t>
  </si>
  <si>
    <t>10.57</t>
  </si>
  <si>
    <t>10.42</t>
  </si>
  <si>
    <t>10.54</t>
  </si>
  <si>
    <t>10.46</t>
  </si>
  <si>
    <t>1 юн.</t>
  </si>
  <si>
    <t>t°+21; вл.74(%)</t>
  </si>
  <si>
    <t>t°+22; вл.69(%)</t>
  </si>
  <si>
    <t>2.30</t>
  </si>
  <si>
    <t>2.33</t>
  </si>
  <si>
    <t>t°  +22 вл.69 %</t>
  </si>
  <si>
    <t>Количество участников: 13</t>
  </si>
  <si>
    <t>20+15</t>
  </si>
  <si>
    <t>14.20</t>
  </si>
  <si>
    <t>14.47</t>
  </si>
  <si>
    <t>13.55</t>
  </si>
  <si>
    <t>13.68</t>
  </si>
  <si>
    <t>14.10</t>
  </si>
  <si>
    <t>15.20</t>
  </si>
  <si>
    <t>17+15</t>
  </si>
  <si>
    <t>t°+22; вл.69 (%)</t>
  </si>
  <si>
    <t>Количество участников: 14</t>
  </si>
  <si>
    <t>14.50</t>
  </si>
  <si>
    <t>14.85</t>
  </si>
  <si>
    <t>15.63</t>
  </si>
  <si>
    <t>16.25</t>
  </si>
  <si>
    <t>16.28</t>
  </si>
  <si>
    <t>15.72</t>
  </si>
  <si>
    <t>-2.0</t>
  </si>
  <si>
    <t>-1.9</t>
  </si>
  <si>
    <t>15.11</t>
  </si>
  <si>
    <t>-2.2</t>
  </si>
  <si>
    <t>-2.6</t>
  </si>
  <si>
    <t>-1.4</t>
  </si>
  <si>
    <t>-2.7</t>
  </si>
  <si>
    <t>14.70</t>
  </si>
  <si>
    <t>15.26</t>
  </si>
  <si>
    <t>Саркисян Гайк</t>
  </si>
  <si>
    <t>Саркисян А.М.</t>
  </si>
  <si>
    <t>МК СШОР"Юг"</t>
  </si>
  <si>
    <t>16.03</t>
  </si>
  <si>
    <t>-1.6</t>
  </si>
  <si>
    <t>-0.7</t>
  </si>
  <si>
    <t>15.35</t>
  </si>
  <si>
    <t>15.78</t>
  </si>
  <si>
    <t>15.65</t>
  </si>
  <si>
    <t>15.03</t>
  </si>
  <si>
    <t>11.75</t>
  </si>
  <si>
    <t>14.96</t>
  </si>
  <si>
    <t>14.84</t>
  </si>
  <si>
    <t>15.21</t>
  </si>
  <si>
    <t>15.27</t>
  </si>
  <si>
    <t>15.90</t>
  </si>
  <si>
    <t>15.68</t>
  </si>
  <si>
    <t>15.82</t>
  </si>
  <si>
    <t>15.45</t>
  </si>
  <si>
    <t>15.71</t>
  </si>
  <si>
    <t>16.06</t>
  </si>
  <si>
    <t>-3.7</t>
  </si>
  <si>
    <t>-2.5</t>
  </si>
  <si>
    <t>15.31</t>
  </si>
  <si>
    <t>16.17</t>
  </si>
  <si>
    <t>15.48</t>
  </si>
  <si>
    <t>59.89</t>
  </si>
  <si>
    <t>62.10</t>
  </si>
  <si>
    <t>61.21</t>
  </si>
  <si>
    <t>61.08</t>
  </si>
  <si>
    <t>61.96</t>
  </si>
  <si>
    <t>64.45</t>
  </si>
  <si>
    <t>66.53</t>
  </si>
  <si>
    <t>64.24</t>
  </si>
  <si>
    <t>64.92</t>
  </si>
  <si>
    <t>65.98</t>
  </si>
  <si>
    <t>66.36</t>
  </si>
  <si>
    <t>67.50</t>
  </si>
  <si>
    <t>64.02</t>
  </si>
  <si>
    <t>66.04</t>
  </si>
  <si>
    <t>67.62</t>
  </si>
  <si>
    <t>66.02</t>
  </si>
  <si>
    <t>65.71</t>
  </si>
  <si>
    <t>73.05</t>
  </si>
  <si>
    <t>72.79</t>
  </si>
  <si>
    <t>72.82</t>
  </si>
  <si>
    <t>71.69</t>
  </si>
  <si>
    <t>72.50</t>
  </si>
  <si>
    <t>72.55</t>
  </si>
  <si>
    <t>69.33</t>
  </si>
  <si>
    <t>72.99</t>
  </si>
  <si>
    <t>74.19</t>
  </si>
  <si>
    <t>73.68</t>
  </si>
  <si>
    <t>71.87</t>
  </si>
  <si>
    <t>75.35</t>
  </si>
  <si>
    <t>77.16</t>
  </si>
  <si>
    <t>78.02</t>
  </si>
  <si>
    <t>79.42</t>
  </si>
  <si>
    <t>76.78</t>
  </si>
  <si>
    <t>14+3</t>
  </si>
  <si>
    <t>13.15</t>
  </si>
  <si>
    <t>12.14</t>
  </si>
  <si>
    <t>порядок выхода в финал: 1 + 3 по времени</t>
  </si>
  <si>
    <t>13.22</t>
  </si>
  <si>
    <t>t°+21; вл.75(%)</t>
  </si>
  <si>
    <t>1:51.51</t>
  </si>
  <si>
    <t>Время-13.05</t>
  </si>
  <si>
    <t>Начало: 12.50</t>
  </si>
  <si>
    <r>
      <t xml:space="preserve">                                                           Чемпионат России                                                               </t>
    </r>
    <r>
      <rPr>
        <b/>
        <sz val="12"/>
        <rFont val="Times New Roman"/>
        <family val="1"/>
        <charset val="204"/>
      </rPr>
      <t>командные соревнования-19 упражнений</t>
    </r>
  </si>
  <si>
    <t xml:space="preserve">        Чемпионат России                          командные соревнования-19 упражнений</t>
  </si>
  <si>
    <t xml:space="preserve">      Чемпионат России                                           командные соревнования-19 упражнений</t>
  </si>
  <si>
    <t>t°+21;вл.74%</t>
  </si>
  <si>
    <t xml:space="preserve">   Чемпионат России                                          командные соревнования-19 упражнений</t>
  </si>
  <si>
    <t>Чемпионат России                                                                 командные соревнования-19 упражнений</t>
  </si>
  <si>
    <t>Салькова Снежана</t>
  </si>
  <si>
    <t>Руднева Яна</t>
  </si>
  <si>
    <t>Луценко Янина</t>
  </si>
  <si>
    <t>Коток Ярослава</t>
  </si>
  <si>
    <t>Родиошкина Ольга</t>
  </si>
  <si>
    <t>Андрющенко Светлана</t>
  </si>
  <si>
    <t>Парахонько Светлана</t>
  </si>
  <si>
    <t>Романовская Руслана</t>
  </si>
  <si>
    <t>Горлова Виктория</t>
  </si>
  <si>
    <t>Демидик Карина</t>
  </si>
  <si>
    <t>Кукушкина Анастасия</t>
  </si>
  <si>
    <t>Холодович Татьяна</t>
  </si>
  <si>
    <t>Маслова Анастасия</t>
  </si>
  <si>
    <t>Соболева Елена</t>
  </si>
  <si>
    <t>Ульянова Алена</t>
  </si>
  <si>
    <t>Скворцова Виолетта</t>
  </si>
  <si>
    <t>Дубицкая Алёна</t>
  </si>
  <si>
    <t>Трус Елена</t>
  </si>
  <si>
    <t>Заболотный Юрий</t>
  </si>
  <si>
    <t>Бекоев Павел</t>
  </si>
  <si>
    <t>Халиуллов Руслан</t>
  </si>
  <si>
    <t>Емельянов Андрей</t>
  </si>
  <si>
    <t>Яблоков Алексей</t>
  </si>
  <si>
    <t>Холмогоров Константин</t>
  </si>
  <si>
    <t>Угрин Станислав</t>
  </si>
  <si>
    <t>Казаков Алексей</t>
  </si>
  <si>
    <t>Парахонько Виталий</t>
  </si>
  <si>
    <t>Шубенков Сергей</t>
  </si>
  <si>
    <t>Пудаков Савва</t>
  </si>
  <si>
    <t>Ламков Арсен</t>
  </si>
  <si>
    <t>Лысенко Владимир</t>
  </si>
  <si>
    <t>Ефанов Алексей</t>
  </si>
  <si>
    <t>Тычинкин Матвей</t>
  </si>
  <si>
    <t>Пучко Владислав</t>
  </si>
  <si>
    <t>Гурин Артем</t>
  </si>
  <si>
    <t>Сасимович Павел</t>
  </si>
  <si>
    <t>Котковец Алексей</t>
  </si>
  <si>
    <t>Панасенков Владислав</t>
  </si>
  <si>
    <t>Васильченко Юрий</t>
  </si>
  <si>
    <t>Шиманович Александр</t>
  </si>
  <si>
    <t>Шахмаев Эдуард</t>
  </si>
  <si>
    <t>Нестеренко Максим</t>
  </si>
  <si>
    <t>СПИСОК УЧАСТНИКОВ</t>
  </si>
  <si>
    <t>мужчины и женщины</t>
  </si>
  <si>
    <t>Фмзкультурные организации/Ведомство</t>
  </si>
  <si>
    <t>Тренеры</t>
  </si>
  <si>
    <t xml:space="preserve"> Чемпионат России                                                                                                                                                                      командные соревнования-19 упражнений</t>
  </si>
  <si>
    <t>Количество участников: 523</t>
  </si>
  <si>
    <t>7.39</t>
  </si>
  <si>
    <t>7.23</t>
  </si>
  <si>
    <t>7.21</t>
  </si>
  <si>
    <t>7.08</t>
  </si>
  <si>
    <t>7.01</t>
  </si>
  <si>
    <t>20.12</t>
  </si>
  <si>
    <t>20.21</t>
  </si>
  <si>
    <t>20.30</t>
  </si>
  <si>
    <t>19.57</t>
  </si>
  <si>
    <t>19.86</t>
  </si>
  <si>
    <t>18.65</t>
  </si>
  <si>
    <t>19.50</t>
  </si>
  <si>
    <t>19.03</t>
  </si>
  <si>
    <t>18.60</t>
  </si>
  <si>
    <t>18.91</t>
  </si>
  <si>
    <t>19.22</t>
  </si>
  <si>
    <t>18.50</t>
  </si>
  <si>
    <t>17.55</t>
  </si>
  <si>
    <t>17.79</t>
  </si>
  <si>
    <t>16.12</t>
  </si>
  <si>
    <t>16.49</t>
  </si>
  <si>
    <t>16.88</t>
  </si>
  <si>
    <t>16.71</t>
  </si>
  <si>
    <t>15.40</t>
  </si>
  <si>
    <t>16.07</t>
  </si>
  <si>
    <t>15.95</t>
  </si>
  <si>
    <t>16.01</t>
  </si>
  <si>
    <t>15.44</t>
  </si>
  <si>
    <t>15.24</t>
  </si>
  <si>
    <t>19.70</t>
  </si>
  <si>
    <t>18.52</t>
  </si>
  <si>
    <t>18.84</t>
  </si>
  <si>
    <t>17.06</t>
  </si>
  <si>
    <t>17.18</t>
  </si>
  <si>
    <t>17.60</t>
  </si>
  <si>
    <t>t°+19; вл.79 (%)</t>
  </si>
  <si>
    <r>
      <t xml:space="preserve">                ЧЕМПИОНАТ РОССИИ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</si>
  <si>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19.94</t>
  </si>
  <si>
    <t>7.50</t>
  </si>
  <si>
    <t>21.53</t>
  </si>
  <si>
    <t>22.00</t>
  </si>
  <si>
    <t>22.61</t>
  </si>
  <si>
    <t>22.66</t>
  </si>
  <si>
    <t>22.70</t>
  </si>
  <si>
    <t>23.08</t>
  </si>
  <si>
    <t>21.31</t>
  </si>
  <si>
    <t>22.05</t>
  </si>
  <si>
    <t>22.46</t>
  </si>
  <si>
    <t>22.86</t>
  </si>
  <si>
    <t>21.77</t>
  </si>
  <si>
    <t>22.48</t>
  </si>
  <si>
    <t>22.72</t>
  </si>
  <si>
    <t>23.22</t>
  </si>
  <si>
    <t>21.56</t>
  </si>
  <si>
    <t>21.94</t>
  </si>
  <si>
    <t>22.28</t>
  </si>
  <si>
    <t>22.52</t>
  </si>
  <si>
    <t>22.98</t>
  </si>
  <si>
    <t>13+3</t>
  </si>
  <si>
    <t>21.81</t>
  </si>
  <si>
    <t>21.88</t>
  </si>
  <si>
    <t>23.52</t>
  </si>
  <si>
    <t>-1.5</t>
  </si>
  <si>
    <r>
      <t xml:space="preserve">              ЧЕМПИОНАТ РОССИИ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</si>
  <si>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25.05.2023 г.</t>
  </si>
  <si>
    <t>t° +21  вл.75 %</t>
  </si>
  <si>
    <t>9:26.51</t>
  </si>
  <si>
    <t>9:20.34</t>
  </si>
  <si>
    <t>9:05.69</t>
  </si>
  <si>
    <t>9:13.39</t>
  </si>
  <si>
    <t>8:36.16</t>
  </si>
  <si>
    <t>8:40.15</t>
  </si>
  <si>
    <t>8:29.09</t>
  </si>
  <si>
    <t>8:39.18</t>
  </si>
  <si>
    <t>8:40.96</t>
  </si>
  <si>
    <t>8:49.60</t>
  </si>
  <si>
    <t>7.58</t>
  </si>
  <si>
    <t>4:01.64</t>
  </si>
  <si>
    <t>4:22.05</t>
  </si>
  <si>
    <t>3:47.57</t>
  </si>
  <si>
    <t>3:56.43</t>
  </si>
  <si>
    <t>3:59.34</t>
  </si>
  <si>
    <t>3:57.36</t>
  </si>
  <si>
    <t>4:01.36</t>
  </si>
  <si>
    <t>3:47.17</t>
  </si>
  <si>
    <t>3:50.51</t>
  </si>
  <si>
    <t>3:57.17</t>
  </si>
  <si>
    <t>3:47.66</t>
  </si>
  <si>
    <t>3:53.90</t>
  </si>
  <si>
    <t>3:56.14</t>
  </si>
  <si>
    <t>3:52.40</t>
  </si>
  <si>
    <t>3:47.63</t>
  </si>
  <si>
    <t>3:42.16</t>
  </si>
  <si>
    <t>3:43.02</t>
  </si>
  <si>
    <t>3:44.44</t>
  </si>
  <si>
    <t>3:48.30</t>
  </si>
  <si>
    <t>3:47.34</t>
  </si>
  <si>
    <t>3:43.45</t>
  </si>
  <si>
    <t>3:42.85</t>
  </si>
  <si>
    <t>3:54.57</t>
  </si>
  <si>
    <t>3:48.90</t>
  </si>
  <si>
    <t>3:44.29</t>
  </si>
  <si>
    <t>3:46.89</t>
  </si>
  <si>
    <t>4:00.62</t>
  </si>
  <si>
    <r>
      <t xml:space="preserve">       ЧЕМПИОНАТ РОССИИ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</si>
  <si>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21.48</t>
  </si>
  <si>
    <t>21.20</t>
  </si>
  <si>
    <t>21.25</t>
  </si>
  <si>
    <t>21.70</t>
  </si>
  <si>
    <t>21.75</t>
  </si>
  <si>
    <t>Количество участников: 31</t>
  </si>
  <si>
    <t>t°+20; вл.76(%)</t>
  </si>
  <si>
    <t>13.35</t>
  </si>
  <si>
    <t>62.64</t>
  </si>
  <si>
    <t>64.62</t>
  </si>
  <si>
    <t>60.49</t>
  </si>
  <si>
    <t>64.30</t>
  </si>
  <si>
    <t>63.26</t>
  </si>
  <si>
    <t>63.34</t>
  </si>
  <si>
    <t>65.26</t>
  </si>
  <si>
    <t>74.41</t>
  </si>
  <si>
    <t>64.76</t>
  </si>
  <si>
    <t>78.59</t>
  </si>
  <si>
    <t>64.43</t>
  </si>
  <si>
    <t>65.18</t>
  </si>
  <si>
    <t>62.87</t>
  </si>
  <si>
    <t>65.02</t>
  </si>
  <si>
    <t>64.52</t>
  </si>
  <si>
    <t>64.66</t>
  </si>
  <si>
    <t>78.58</t>
  </si>
  <si>
    <t>67.42</t>
  </si>
  <si>
    <t>61.60</t>
  </si>
  <si>
    <t>73.95</t>
  </si>
  <si>
    <t>62.33</t>
  </si>
  <si>
    <t>65.89</t>
  </si>
  <si>
    <t>67.78</t>
  </si>
  <si>
    <t>78.37</t>
  </si>
  <si>
    <t>67.24</t>
  </si>
  <si>
    <t>61.98</t>
  </si>
  <si>
    <t>65.14</t>
  </si>
  <si>
    <t>67.46</t>
  </si>
  <si>
    <t>66.80</t>
  </si>
  <si>
    <t>66.71</t>
  </si>
  <si>
    <t>68.95</t>
  </si>
  <si>
    <t>76.86</t>
  </si>
  <si>
    <t>62.06</t>
  </si>
  <si>
    <t>75.14</t>
  </si>
  <si>
    <t>76.79</t>
  </si>
  <si>
    <t>20+5+3</t>
  </si>
  <si>
    <t>15+3</t>
  </si>
  <si>
    <t>t° +21 вл.74 %</t>
  </si>
  <si>
    <t>Время-14.05</t>
  </si>
  <si>
    <r>
      <t xml:space="preserve">             ЧЕМПИОНАТ РОССИИ   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</si>
  <si>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40.06</t>
  </si>
  <si>
    <t>40.84</t>
  </si>
  <si>
    <t>40.85</t>
  </si>
  <si>
    <t>41.59</t>
  </si>
  <si>
    <t>Количество участников: 20</t>
  </si>
  <si>
    <t>t° +21 вл. 74%</t>
  </si>
  <si>
    <t>Время-14.25</t>
  </si>
  <si>
    <t>3:04.92</t>
  </si>
  <si>
    <t>3:09.77</t>
  </si>
  <si>
    <t>3:13.00</t>
  </si>
  <si>
    <t>3:13.35</t>
  </si>
  <si>
    <t>3:14.69</t>
  </si>
  <si>
    <t>Количество участников: 24</t>
  </si>
  <si>
    <r>
      <t xml:space="preserve">                   ЧЕМПИОНАТ РОССИИ     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</si>
  <si>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      ЧЕМПИОНАТ РОССИИ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</si>
  <si>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ЧЕМПИОНАТ РОССИИ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</si>
  <si>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       ЧЕМПИОНАТ РОССИИ     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</si>
  <si>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      ЧЕМПИОНАТ РОССИИ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</si>
  <si>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          ЧЕМПИОНАТ РОССИИ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</si>
  <si>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          ЧЕМПИОНАТ РОССИИ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</si>
  <si>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Количество участников: 8</t>
  </si>
  <si>
    <r>
      <t xml:space="preserve">       ЧЕМПИОНАТ РОССИИ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</si>
  <si>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Количество участников: 11</t>
  </si>
  <si>
    <r>
      <t xml:space="preserve">                       ЧЕМПИОНАТ РОССИИ            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</si>
  <si>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СС1К</t>
  </si>
  <si>
    <r>
      <t xml:space="preserve">       ЧЕМПИОНАТ РОССИИ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</si>
  <si>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ЧЕМПИОНАТ РОССИИ            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    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</si>
  <si>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r>
      <t xml:space="preserve">   ЧЕМПИОНАТ РОССИИ                                      </t>
    </r>
    <r>
      <rPr>
        <b/>
        <i/>
        <sz val="10"/>
        <rFont val="Arial"/>
        <family val="2"/>
        <charset val="204"/>
      </rPr>
      <t>мужчины,женщины</t>
    </r>
    <r>
      <rPr>
        <b/>
        <i/>
        <sz val="11"/>
        <rFont val="Arial"/>
        <family val="2"/>
        <charset val="204"/>
      </rPr>
      <t xml:space="preserve">                                            </t>
    </r>
    <r>
      <rPr>
        <b/>
        <i/>
        <sz val="10"/>
        <rFont val="Arial"/>
        <family val="2"/>
        <charset val="204"/>
      </rPr>
      <t>командные соревнования-19 упражнений</t>
    </r>
  </si>
  <si>
    <t>3:09.08</t>
  </si>
  <si>
    <t>13:11.99 Валерий Абрамов</t>
  </si>
  <si>
    <r>
      <t xml:space="preserve">ЧЕМПИОНАТ РОССИИ
</t>
    </r>
    <r>
      <rPr>
        <b/>
        <i/>
        <sz val="10"/>
        <rFont val="Arial"/>
        <family val="2"/>
        <charset val="204"/>
      </rPr>
      <t>мужчины,женщины
командные соревнования-19 упражнений</t>
    </r>
  </si>
  <si>
    <t>12.06.2023</t>
  </si>
  <si>
    <t>11-13.06.2023 г.
№ ЕКП-27469</t>
  </si>
  <si>
    <t>РС</t>
  </si>
  <si>
    <t>ЛС</t>
  </si>
  <si>
    <t>8.95 Майк Пауэлл США</t>
  </si>
  <si>
    <t>8.56 Александр Меньков РОС</t>
  </si>
  <si>
    <t>Гатауллина Аксана</t>
  </si>
  <si>
    <t>17.07.2000</t>
  </si>
  <si>
    <t>Л</t>
  </si>
  <si>
    <t>Гатауллин Р.А., Решетникова Т.В.</t>
  </si>
  <si>
    <t>https://lsport.net/Registry/Person/17a0efc3-fde8-4f63-bcb5-b10d2bb56976?blank=true&amp;orgID=e2d98c6e-c9cd-499e-94c9-06f31be58225</t>
  </si>
  <si>
    <t>https://lsport.net/Registry/Person/31640640-f8a0-44f3-8c36-b0948465de8b?blank=true&amp;orgID=e2d98c6e-c9cd-499e-94c9-06f31be58225</t>
  </si>
  <si>
    <t>https://lsport.net/Registry/Person/691db895-17c6-4d98-90c5-52de6778f040?blank=true&amp;orgID=e2d98c6e-c9cd-499e-94c9-06f31be58225</t>
  </si>
  <si>
    <t>ФГБОУ ВО СИБГУФК, СПБ ГБУ ЦОП "ШВСМ ПО ЛЕГКОЙ АТЛЕТИКЕ", БУ ОО ДО "СШ "КРАСНАЯ ЗВЕЗДА"</t>
  </si>
  <si>
    <t>https://lsport.net/Registry/Person/d3dec41f-e0a5-471e-a4a6-3be2a890a40c?blank=true&amp;orgID=e2d98c6e-c9cd-499e-94c9-06f31be58225</t>
  </si>
  <si>
    <t>https://lsport.net/Registry/Person/bdb8b113-95b1-4c32-a8e5-ad64b4359d09?blank=true&amp;orgID=e2d98c6e-c9cd-499e-94c9-06f31be58225</t>
  </si>
  <si>
    <t>!Моргунов Тимур</t>
  </si>
  <si>
    <t>12.10.1996</t>
  </si>
  <si>
    <t>Шалонников А.П., Свистун В.В., !Шульгин В.И.</t>
  </si>
  <si>
    <t>ФАУ МО РФ ЦСКА, ГБУ МО "ЦСП ОВС", МБУ ДО СШОР №1 ПО Л/А Г. ЧЕЛЯБИНСКА</t>
  </si>
  <si>
    <t>6.00</t>
  </si>
  <si>
    <t>https://lsport.net/Registry/Person/54fc0f30-4e65-460d-bc13-b61812297e44?blank=true&amp;orgID=e2d98c6e-c9cd-499e-94c9-06f31be58225</t>
  </si>
  <si>
    <t>https://lsport.net/Registry/Person/cfd97c1f-995e-4feb-b894-b4289822bdd0?blank=true&amp;orgID=e2d98c6e-c9cd-499e-94c9-06f31be58225</t>
  </si>
  <si>
    <t>https://lsport.net/Registry/Person/56be4175-1ae8-4e8a-aaef-00867b505e1d?blank=true&amp;orgID=e2d98c6e-c9cd-499e-94c9-06f31be58225</t>
  </si>
  <si>
    <t>https://lsport.net/Registry/Person/5732e747-e23a-476d-b219-d9dd736cd161?blank=true&amp;orgID=e2d98c6e-c9cd-499e-94c9-06f31be58225</t>
  </si>
  <si>
    <t>Шагун В.В.</t>
  </si>
  <si>
    <t>https://lsport.net/Registry/Person/c0209227-bacf-46aa-be9c-f8c627be8792?blank=true&amp;orgID=e2d98c6e-c9cd-499e-94c9-06f31be58225</t>
  </si>
  <si>
    <t>!Ширяев С.П., Кивимяги М.В.</t>
  </si>
  <si>
    <t>6.43</t>
  </si>
  <si>
    <t>https://lsport.net/Registry/Person/5e88d958-3337-4c81-a431-7d6a8df6cfc3?blank=true&amp;orgID=e2d98c6e-c9cd-499e-94c9-06f31be58225</t>
  </si>
  <si>
    <t>Мидин А.В., Луговкин А.А.</t>
  </si>
  <si>
    <t>СПБ ГБПОУ "УОР №1", МБУ ДО "СШ ИМ. Ф.Ф.БОГДАНОВСКОГО"</t>
  </si>
  <si>
    <t>Кисельков Федор</t>
  </si>
  <si>
    <t>03.06.1995</t>
  </si>
  <si>
    <t>Приморский край</t>
  </si>
  <si>
    <t>Кузина Т.Н., Загинай Ю.А.</t>
  </si>
  <si>
    <t>ГАУ ДО ПК "КСШОР"</t>
  </si>
  <si>
    <t>8.11</t>
  </si>
  <si>
    <t>https://lsport.net/Registry/Person/f4e443ce-4356-45bb-9499-3929dd9b53c1?blank=true&amp;orgID=a2b752b6-43a0-46e1-ae5e-daccdad79b59</t>
  </si>
  <si>
    <t>6.05</t>
  </si>
  <si>
    <t>https://lsport.net/Registry/Person/7b8641eb-2186-427d-972f-47feeebb8931?blank=true&amp;orgID=e2d98c6e-c9cd-499e-94c9-06f31be58225</t>
  </si>
  <si>
    <t>https://lsport.net/Registry/Person/d704f343-fcfb-4fd4-b45a-63be9ed7c2e4?blank=true&amp;orgID=e2d98c6e-c9cd-499e-94c9-06f31be58225</t>
  </si>
  <si>
    <t>ФАУ МО РФ ЦСКА, КГАУ "РЦСП "АКАДЕМИЯ ЛЕТНИХ ВИДОВ СПОРТА", ГБУ ДО РМ "КСШОР"</t>
  </si>
  <si>
    <t>https://lsport.net/Registry/Person/2c397a8c-01f6-457b-9af6-66cb0da5b81a?blank=true&amp;orgID=e2d98c6e-c9cd-499e-94c9-06f31be58225</t>
  </si>
  <si>
    <t>https://lsport.net/Registry/Person/20c192c2-8a59-405f-81ed-cdef87f230cb?blank=true&amp;orgID=e2d98c6e-c9cd-499e-94c9-06f31be58225</t>
  </si>
  <si>
    <t>ФАУ МО РФ ЦСКА, ГБУ КК "РЦСП ПО ЛЕГКОЙ АТЛЕТИКЕ", ГБУ ДО КК "СШОР ПО ЛЕГКОЙ АТЛЕТИКЕ", КГАУ ЦСПСКХК</t>
  </si>
  <si>
    <t>https://lsport.net/Registry/Person/16dc7e26-8c3d-4008-8ba9-c9a640274f29?blank=true&amp;orgID=e2d98c6e-c9cd-499e-94c9-06f31be58225</t>
  </si>
  <si>
    <t>https://lsport.net/Registry/Person/3bd86ed1-1fc4-40a5-b5cb-838749fc9321?blank=true&amp;orgID=e2d98c6e-c9cd-499e-94c9-06f31be58225</t>
  </si>
  <si>
    <t>Соколова Елена</t>
  </si>
  <si>
    <t>23.07.1986</t>
  </si>
  <si>
    <t>!Соколов Д.С.</t>
  </si>
  <si>
    <t>7.07</t>
  </si>
  <si>
    <t>6.67</t>
  </si>
  <si>
    <t>https://lsport.net/Registry/Person/cea91272-c4d2-4201-974d-297d0efa4161?blank=true&amp;orgID=e2d98c6e-c9cd-499e-94c9-06f31be58225</t>
  </si>
  <si>
    <t>Тимирязев Игорь</t>
  </si>
  <si>
    <t>07.03.2003</t>
  </si>
  <si>
    <t>Бутова Е.А.</t>
  </si>
  <si>
    <t>ФГБУ ПОО "БГУОР", ГБУ ДО БО СШОР ПО ЛЕГКОЙ АТЛЕТИКЕ ИМ. В.Д.САМОТЕСОВА</t>
  </si>
  <si>
    <t>https://lsport.net/Registry/Person/ae7de49b-4725-4fcc-9bd6-e2e97a7403d0?blank=true&amp;orgID=e2d98c6e-c9cd-499e-94c9-06f31be58225</t>
  </si>
  <si>
    <t>Санкт-Петербург / Омская область</t>
  </si>
  <si>
    <t>Челябинская область / Московская область</t>
  </si>
  <si>
    <t>Санкт-Петербург / Тверская область</t>
  </si>
  <si>
    <t>Московская область / Приморский край</t>
  </si>
  <si>
    <t>Омская область / Саратовская область</t>
  </si>
  <si>
    <t>Красноярский край / Республика Мордовия</t>
  </si>
  <si>
    <t>Краснодарский край / Хабаровский край</t>
  </si>
  <si>
    <t>Москва / Белгородская область</t>
  </si>
  <si>
    <t>08</t>
  </si>
  <si>
    <t>03</t>
  </si>
  <si>
    <t>07</t>
  </si>
  <si>
    <t>05</t>
  </si>
  <si>
    <t>04</t>
  </si>
  <si>
    <t>01</t>
  </si>
  <si>
    <t>02</t>
  </si>
  <si>
    <t>06</t>
  </si>
  <si>
    <t>Анастасия Мирончик-Иванова</t>
  </si>
  <si>
    <t>л</t>
  </si>
  <si>
    <t>Волков Матвей</t>
  </si>
  <si>
    <t>Гончаренко Т.П.</t>
  </si>
  <si>
    <t>Гончаренко Т.П., ССВК, Москва</t>
  </si>
  <si>
    <t>Дата формирования протокола: 12.06.2023 г.</t>
  </si>
  <si>
    <t>11:30</t>
  </si>
  <si>
    <t>Московская область-Приморский край</t>
  </si>
  <si>
    <t>Чермошанский Артем</t>
  </si>
  <si>
    <t>8.86 Роберт Эммиян АРМ</t>
  </si>
  <si>
    <t>7.82 Александр Меньков РОС</t>
  </si>
  <si>
    <t>8.50 Маркус Рем ГЕР</t>
  </si>
  <si>
    <t>ВСЕРОССИЙСКИЕ СОРЕВНОВАНИЯ (муж, жен.)
Фестиваль "Athletics League"
прыжок с шестом, прыжок в длину</t>
  </si>
  <si>
    <t>ЖЕНЩИНЫ</t>
  </si>
  <si>
    <t>Антошина Светлана</t>
  </si>
  <si>
    <t>03.01.2003</t>
  </si>
  <si>
    <t>Мирончик-Иванова Анастасия</t>
  </si>
  <si>
    <t>13.04.1989</t>
  </si>
  <si>
    <t>7.52 Галина Чистякова СССР</t>
  </si>
  <si>
    <t>6.68 Елена Соколова РОС</t>
  </si>
  <si>
    <t>7.08 Аккелия Смит ЯМК</t>
  </si>
  <si>
    <t>Айнетдинов Г.Г., ССВК, Москва</t>
  </si>
  <si>
    <t>г.Тверь, площадь Славы, 1</t>
  </si>
  <si>
    <t>5.63</t>
  </si>
  <si>
    <t>t°+17; вл.41(%)</t>
  </si>
  <si>
    <t>5.31</t>
  </si>
  <si>
    <t>6.28</t>
  </si>
  <si>
    <t>6.48</t>
  </si>
  <si>
    <t>6.37</t>
  </si>
  <si>
    <t>7.79</t>
  </si>
  <si>
    <t>7.43</t>
  </si>
  <si>
    <t>5.84</t>
  </si>
  <si>
    <t>6.13</t>
  </si>
  <si>
    <t>6,53</t>
  </si>
  <si>
    <t>6,20</t>
  </si>
  <si>
    <t>5,80</t>
  </si>
  <si>
    <t>5,40</t>
  </si>
  <si>
    <t>4,90</t>
  </si>
  <si>
    <t>4,40</t>
  </si>
  <si>
    <t>4,00</t>
  </si>
  <si>
    <t>3,60</t>
  </si>
  <si>
    <t>3,15</t>
  </si>
  <si>
    <t>7,94</t>
  </si>
  <si>
    <t>7,54</t>
  </si>
  <si>
    <t>6,95</t>
  </si>
  <si>
    <t>6,50</t>
  </si>
  <si>
    <t>6,00</t>
  </si>
  <si>
    <t>5,50</t>
  </si>
  <si>
    <t>5,00</t>
  </si>
  <si>
    <t>4,50</t>
  </si>
  <si>
    <t>7.61</t>
  </si>
  <si>
    <t>7.52</t>
  </si>
  <si>
    <t>6.09</t>
  </si>
  <si>
    <t>6.50</t>
  </si>
  <si>
    <t>7.32</t>
  </si>
  <si>
    <t>7.46</t>
  </si>
  <si>
    <t>6.32</t>
  </si>
  <si>
    <t>6.46</t>
  </si>
  <si>
    <t>Маренков Р.Ю.</t>
  </si>
  <si>
    <t>Физкультурно-спортивные организации/ Ведомство</t>
  </si>
  <si>
    <t>Лицо, уполномоченное ВФЛА</t>
  </si>
  <si>
    <t>Антонов В.Е., ССВК, Чувашская Республика</t>
  </si>
  <si>
    <t>Антонов В.Е.</t>
  </si>
  <si>
    <t>Федоров К.А.</t>
  </si>
  <si>
    <t>Королев М.И.</t>
  </si>
  <si>
    <t>Коленченко Артемий Витальевич</t>
  </si>
  <si>
    <t>Ожгибесов Юрий Николаевич</t>
  </si>
  <si>
    <t>Дмитриева Таисия Андреевна</t>
  </si>
  <si>
    <t>23.09.2004</t>
  </si>
  <si>
    <t xml:space="preserve">Гончаренко Т.П., начальник отдела проведения </t>
  </si>
  <si>
    <t>спортивных соревнований ВФЛА</t>
  </si>
  <si>
    <t>Количество субъектов РФ: 16</t>
  </si>
  <si>
    <t>09.11.2006</t>
  </si>
  <si>
    <t>Крузман Арвит Александрович</t>
  </si>
  <si>
    <t>Разбейко Виолетта Романовна</t>
  </si>
  <si>
    <t>06.04.2005</t>
  </si>
  <si>
    <t>Фофанова София Дмитриевна</t>
  </si>
  <si>
    <t>06.04.2001</t>
  </si>
  <si>
    <t>Валитова Рамиля Мирселимовна</t>
  </si>
  <si>
    <t>Баркова Виктория Максимовна</t>
  </si>
  <si>
    <t>МБУ ДО СШОР "МАКСИМУМ"</t>
  </si>
  <si>
    <t>МБУ ДО "СШОР "ФСО "ТРУДОВЫЕ РЕЗЕРВЫ" Г. КАЗАНИ, КЮИ МВД РОССИИ</t>
  </si>
  <si>
    <t>Арбеев О.А.</t>
  </si>
  <si>
    <t>СПб ГБУ ДО СШОР "Академия легкой атлетики"</t>
  </si>
  <si>
    <t>МУ ДО "СШОР № 3", ПЕТРГУ, ГБУ МО "ЦСП ОВС"</t>
  </si>
  <si>
    <t>Смирнов А.Б., Василенок С.Ч., Вдовин М.В.</t>
  </si>
  <si>
    <t>ГБУ «МГФСО» Москомспорта СШОР по легкой атлетике, МАИ</t>
  </si>
  <si>
    <t>Чермошанский И.В.</t>
  </si>
  <si>
    <t>СПб ГБУ ДО СШОР "ШВСМ по легкой атлетике"</t>
  </si>
  <si>
    <t>Кучер Е.С.</t>
  </si>
  <si>
    <t>6.02</t>
  </si>
  <si>
    <t>5.81</t>
  </si>
  <si>
    <t>7.22</t>
  </si>
  <si>
    <t>7.35</t>
  </si>
  <si>
    <t>6.22</t>
  </si>
  <si>
    <t>Фамилия, Имя, Отчество</t>
  </si>
  <si>
    <t>6,65</t>
  </si>
  <si>
    <t>6,25</t>
  </si>
  <si>
    <t>5,70</t>
  </si>
  <si>
    <t>5,30</t>
  </si>
  <si>
    <t>4,80</t>
  </si>
  <si>
    <t>МЕЖРЕГИОНАЛЬНЫЕ СОРЕВНОВАНИЯ (муж, жен.)
«Кубок по прыжкам в длину на призы Деда Мороза»
прыжок в длину</t>
  </si>
  <si>
    <t>МЕЖРЕГИОНАЛЬНЫЕ СОРЕВНОВАНИЯ (муж, жен.)
«Кубок по прыжкам в длину 
на призы Деда Мороза»
прыжок в длину</t>
  </si>
  <si>
    <t>г. Великий Устюг, ул. Шильниковского, 123
стадион «Спартак»</t>
  </si>
  <si>
    <t xml:space="preserve">31.07.-02.08.2026 г.
№ ЕКП 1002350002004789 </t>
  </si>
  <si>
    <t>31.07.-02.08.2026 г.
№ ЕКП 1002350002004789</t>
  </si>
  <si>
    <t>ОБЛАСТНАЯ ОБЩЕСТВЕННАЯ ОРГАНИЗАЦИЯ «ФЕДЕРАЦИЯ ЛЕГКОЙ АТЛЕТИКИ ВОЛОГОДСКОЙ ОБЛАСТИ»</t>
  </si>
  <si>
    <t>ОБЛАСТНАЯ ОБЩЕСТВЕННАЯ ОРГАНИЗАЦИЯ</t>
  </si>
  <si>
    <t>«ФЕДЕРАЦИЯ ЛЕГКОЙ АТЛЕТИКИ ВОЛОГОДСКОЙ ОБЛАСТИ»</t>
  </si>
  <si>
    <t>МЕЖРЕГИОНАЛЬНЫЕ СОРЕВНОВАНИЯ (муж., жен.) 
«Кубок по прыжкам в длину на призы Деда Мороза»
прыжок в длину</t>
  </si>
  <si>
    <t>Дата формирования протокола: 01.08.2026 г.</t>
  </si>
  <si>
    <t>Круговой К.Н.</t>
  </si>
  <si>
    <t>г. Великий Устюг, 
ул. Шильниковского, 123
стадион «Спартак»</t>
  </si>
  <si>
    <t>Мойсеенко Дарья Анатольевна</t>
  </si>
  <si>
    <t>Новгородова Мария Анатольевна</t>
  </si>
  <si>
    <t>Озерецкая Виктория Михайловна</t>
  </si>
  <si>
    <t>Озерецкая Екатерина Михайловна</t>
  </si>
  <si>
    <t>Петряшева Дарья Алексеевна</t>
  </si>
  <si>
    <t>Постникова Ольга Андреевна</t>
  </si>
  <si>
    <t>Сухих Анастасия Александровна</t>
  </si>
  <si>
    <t>Волгин Михаил Игоревич</t>
  </si>
  <si>
    <t>Ефимчук Андрей Владимирович</t>
  </si>
  <si>
    <t>Илларионов Мичил Петрович</t>
  </si>
  <si>
    <t>Пищалкин Иван Валерьевич</t>
  </si>
  <si>
    <t>Биричевская Владислава Александровна</t>
  </si>
  <si>
    <t>Садовская Милана Сергеевна</t>
  </si>
  <si>
    <t>Семашко Вероника Алексеевна</t>
  </si>
  <si>
    <t>Соколова Елена Александровна</t>
  </si>
  <si>
    <t>Севастьянов Родион Александрович</t>
  </si>
  <si>
    <t>Телькунов Илья Александрович</t>
  </si>
  <si>
    <t>Чечела Данил Владимирович</t>
  </si>
  <si>
    <t>28.04.2009</t>
  </si>
  <si>
    <t>23.12.2010</t>
  </si>
  <si>
    <t>25.12.2008</t>
  </si>
  <si>
    <t>18.12.2010</t>
  </si>
  <si>
    <t>19.03.2009</t>
  </si>
  <si>
    <t>07.11.2011</t>
  </si>
  <si>
    <t>11.08.2009</t>
  </si>
  <si>
    <t>04.05.2009</t>
  </si>
  <si>
    <t>07.05.2001</t>
  </si>
  <si>
    <t>04.06.2010</t>
  </si>
  <si>
    <t>10.06.2002</t>
  </si>
  <si>
    <t>20.10.2000</t>
  </si>
  <si>
    <t>24.05.2011</t>
  </si>
  <si>
    <t>17.10.1990</t>
  </si>
  <si>
    <t>04.08.2003</t>
  </si>
  <si>
    <t>30.03.2000</t>
  </si>
  <si>
    <t>Архангельская область</t>
  </si>
  <si>
    <t>Новгородская область</t>
  </si>
  <si>
    <t>Белгородская область</t>
  </si>
  <si>
    <t>СПб ГБПОУ "УОР № 1"</t>
  </si>
  <si>
    <t>Попова С.Ю.</t>
  </si>
  <si>
    <t>МБУ ДО "СШ "СПАРТАК", ВОГУ</t>
  </si>
  <si>
    <t>Воробьева Н.Н., Синицкий А.Д.</t>
  </si>
  <si>
    <t>МАУДО "ДЮСШ "ЦФР"</t>
  </si>
  <si>
    <t>Семенов А.В.</t>
  </si>
  <si>
    <t>СК «ШКОЛА ОФП»</t>
  </si>
  <si>
    <t>Богаткин С.Н.</t>
  </si>
  <si>
    <t>МБУДО "СШ "Спартак"</t>
  </si>
  <si>
    <t>Кужукина М.В.</t>
  </si>
  <si>
    <t>МУ ДО "СПОРТИВНАЯ ШКОЛА № 1"</t>
  </si>
  <si>
    <t>Косиков В.А.</t>
  </si>
  <si>
    <t>ФАУ МО РФ ЦСКА СШОР им. Пономаревой</t>
  </si>
  <si>
    <t>ГБУ ДО СШОР № 1 Центрального района, СПб ГБУ ДО СШОР "Академия легкой атлетики", НГУ ИМ. П.Ф. ЛЕСГАФТА, САНКТ-ПЕТЕРБУРГ</t>
  </si>
  <si>
    <t>МБУ ДО "СШ ВЕЛИКОУСТЮГСКОГО ОКРУГА"</t>
  </si>
  <si>
    <t>Оншина М.Л.</t>
  </si>
  <si>
    <t>ГБУ ДО "ФСО "ЮНОСТЬ МОСКВЫ"</t>
  </si>
  <si>
    <t>МБУ ДО СШОР «Факел ГО Лесной, МАОУ ДО СШ «Росток»</t>
  </si>
  <si>
    <t>Гусаренко В.С., Кузнецов Н.А.</t>
  </si>
  <si>
    <t>Соколов Д.С.</t>
  </si>
  <si>
    <t>ФАУ МО РФ ЦСКА, ГБУ ДО ВО "СШОР № 21", СШОР № 21, ГБУ КК "РЦСП ПО ЛЕГКОЙ АТЛЕТИКЕ", АУ ВО "ЦСПСК", ВС</t>
  </si>
  <si>
    <t>УСК "НЕФТЕХИМИК" ПАО "НКНХ", ФГБОУ ВО "ПОВОЛЖСКИЙ ГУФКСИТ"</t>
  </si>
  <si>
    <t>Носова М.Е., Захарчук Д.Г.</t>
  </si>
  <si>
    <t>Тер-Аванесов Е.М., Трегубова О.В.</t>
  </si>
  <si>
    <t>ГБУ МО "ЦСП ОВС", ГБУ ДО МО "СШОР ПО ЛЕГКОЙ АТЛЕТИКЕ", КГАУ "РЦСП "АКАДЕМИЯ ЛЕТНИХ ВИДОВ СПОРТА"</t>
  </si>
  <si>
    <t>Иванов Е.В., Мочалов С.С.</t>
  </si>
  <si>
    <t>Московская область-Красноярский край</t>
  </si>
  <si>
    <t>Воронежская область-Краснодарский край</t>
  </si>
  <si>
    <t>Николаева Виктория Денисовна</t>
  </si>
  <si>
    <t>Трофимова Эмилия Александровна</t>
  </si>
  <si>
    <t>Калининградская область</t>
  </si>
  <si>
    <t>УОР</t>
  </si>
  <si>
    <t>Антунович Г.П.</t>
  </si>
  <si>
    <t>01.08.2026</t>
  </si>
  <si>
    <t>МУЖЧИНЫ (ПО ПРИГЛАШЕНИЮ)</t>
  </si>
  <si>
    <t>ЖЕНЩИНЫ (ПО ПРИГЛАШЕНИЮ)</t>
  </si>
  <si>
    <t>7.20 Тара Дэвис-Вудхолл США</t>
  </si>
  <si>
    <t>Московская - Республика Карелия</t>
  </si>
  <si>
    <t>10:30</t>
  </si>
  <si>
    <t>8.66 Милтиадис Тентоглу ГРЕ</t>
  </si>
  <si>
    <t>Количество участников: 4</t>
  </si>
  <si>
    <t>Количество участников: 7</t>
  </si>
  <si>
    <t>Павлов Виталий Юрьевич</t>
  </si>
  <si>
    <t>Кузин В.В., Тимофеев Е.В.</t>
  </si>
  <si>
    <t>Количество участников: 29</t>
  </si>
  <si>
    <t>5.51</t>
  </si>
  <si>
    <t>5.72</t>
  </si>
  <si>
    <t>5.28</t>
  </si>
  <si>
    <t>6.53</t>
  </si>
  <si>
    <t>6.51</t>
  </si>
  <si>
    <t>6.23</t>
  </si>
  <si>
    <t>4.44</t>
  </si>
  <si>
    <t>6.91</t>
  </si>
  <si>
    <t>6.89</t>
  </si>
  <si>
    <t>6.96</t>
  </si>
  <si>
    <t>t°+25; вл.45(%)</t>
  </si>
  <si>
    <t>5.22</t>
  </si>
  <si>
    <t>6.68</t>
  </si>
  <si>
    <t>7.11</t>
  </si>
  <si>
    <t>7.15</t>
  </si>
  <si>
    <t>7.29</t>
  </si>
  <si>
    <t>7.27</t>
  </si>
  <si>
    <t>7.57</t>
  </si>
  <si>
    <t>7.53</t>
  </si>
  <si>
    <t>7.04</t>
  </si>
  <si>
    <t>7.55</t>
  </si>
  <si>
    <t>7.42</t>
  </si>
  <si>
    <t>4.74</t>
  </si>
  <si>
    <t>4.87</t>
  </si>
  <si>
    <t>4.54</t>
  </si>
  <si>
    <t>3.98</t>
  </si>
  <si>
    <t>4.13</t>
  </si>
  <si>
    <t>4.12</t>
  </si>
  <si>
    <t>1 юн</t>
  </si>
  <si>
    <t>4.64</t>
  </si>
  <si>
    <t>4.56</t>
  </si>
  <si>
    <t>4.97</t>
  </si>
  <si>
    <t>5.21</t>
  </si>
  <si>
    <t>4.91</t>
  </si>
  <si>
    <t>4.69</t>
  </si>
  <si>
    <t>4.93</t>
  </si>
  <si>
    <t>4.96</t>
  </si>
  <si>
    <t>5.00</t>
  </si>
  <si>
    <t>5.37</t>
  </si>
  <si>
    <t>5.23</t>
  </si>
  <si>
    <t>5.38</t>
  </si>
  <si>
    <t>5.60</t>
  </si>
  <si>
    <t>5.58</t>
  </si>
  <si>
    <t>5.71</t>
  </si>
  <si>
    <t>-0,9</t>
  </si>
  <si>
    <t>+0,6</t>
  </si>
  <si>
    <t>-1,2</t>
  </si>
  <si>
    <t>0,0</t>
  </si>
  <si>
    <t>-0,1</t>
  </si>
  <si>
    <t>-1,3</t>
  </si>
  <si>
    <t>+1,2</t>
  </si>
  <si>
    <t>+0,1</t>
  </si>
  <si>
    <t>-0,5</t>
  </si>
  <si>
    <t>-0,4</t>
  </si>
  <si>
    <t>-1,1</t>
  </si>
  <si>
    <t>-0,8</t>
  </si>
  <si>
    <t>-2,0</t>
  </si>
  <si>
    <t>+0,5</t>
  </si>
  <si>
    <t>-0,6</t>
  </si>
  <si>
    <t>-1,0</t>
  </si>
  <si>
    <t>-0,3</t>
  </si>
  <si>
    <t>+0,7</t>
  </si>
  <si>
    <t>-0,7</t>
  </si>
  <si>
    <t>-0,2</t>
  </si>
  <si>
    <t>-2,9</t>
  </si>
  <si>
    <t>+0,2</t>
  </si>
  <si>
    <t>-1,4</t>
  </si>
  <si>
    <t>+0,3</t>
  </si>
  <si>
    <t>-1,5</t>
  </si>
  <si>
    <t>+0,8</t>
  </si>
  <si>
    <t>+1,0</t>
  </si>
  <si>
    <t>+0,9</t>
  </si>
  <si>
    <t>-1,6</t>
  </si>
  <si>
    <t>-2,7</t>
  </si>
  <si>
    <t>+1,4</t>
  </si>
  <si>
    <t>-1,7</t>
  </si>
  <si>
    <t>+0,4</t>
  </si>
  <si>
    <t>5,94</t>
  </si>
  <si>
    <t>5,90</t>
  </si>
  <si>
    <t>6,09</t>
  </si>
  <si>
    <t>6,05</t>
  </si>
  <si>
    <t>6,07</t>
  </si>
  <si>
    <t>5,84</t>
  </si>
  <si>
    <t>5,88</t>
  </si>
  <si>
    <t>5,79</t>
  </si>
  <si>
    <t>6,01</t>
  </si>
  <si>
    <t>6.06</t>
  </si>
  <si>
    <t>6.07</t>
  </si>
  <si>
    <t>5.79</t>
  </si>
  <si>
    <t>6.18</t>
  </si>
  <si>
    <t>5.98</t>
  </si>
  <si>
    <t>5.95</t>
  </si>
  <si>
    <t>6.25</t>
  </si>
  <si>
    <t>6.38</t>
  </si>
  <si>
    <t>Коровина Д.Д.</t>
  </si>
  <si>
    <t>Юрищева А.П.</t>
  </si>
  <si>
    <t>Вавина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</si>
</sst>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dd/mm/yy;@"/>
    <numFmt numFmtId="165" formatCode="h:mm;@"/>
    <numFmt numFmtId="166" formatCode="0.0"/>
  </numFmts>
  <fonts count="1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</font>
    <font>
      <sz val="10"/>
      <name val="Arial"/>
      <family val="2"/>
    </font>
    <font>
      <sz val="12"/>
      <name val="Times New Roman Cyr"/>
      <family val="1"/>
      <charset val="204"/>
    </font>
    <font>
      <sz val="10"/>
      <name val="Times New Roman"/>
      <family val="1"/>
    </font>
    <font>
      <b/>
      <u/>
      <sz val="14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7"/>
      <name val="Tahoma"/>
      <family val="2"/>
    </font>
    <font>
      <sz val="9"/>
      <name val="Tahoma"/>
      <family val="2"/>
    </font>
    <font>
      <b/>
      <sz val="10"/>
      <name val="Arial"/>
      <family val="2"/>
      <charset val="204"/>
    </font>
    <font>
      <b/>
      <sz val="8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"/>
      <family val="2"/>
      <charset val="204"/>
    </font>
    <font>
      <sz val="6"/>
      <name val="Arial Narrow"/>
      <family val="2"/>
      <charset val="204"/>
    </font>
    <font>
      <b/>
      <sz val="6"/>
      <name val="Arial Narrow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6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sz val="5"/>
      <name val="Arial"/>
      <family val="2"/>
      <charset val="204"/>
    </font>
    <font>
      <b/>
      <sz val="7"/>
      <color indexed="8"/>
      <name val="Arial"/>
      <family val="2"/>
      <charset val="204"/>
    </font>
    <font>
      <sz val="7"/>
      <name val="Arial"/>
      <family val="2"/>
      <charset val="204"/>
    </font>
    <font>
      <i/>
      <sz val="6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name val="Tahoma"/>
      <family val="2"/>
      <charset val="204"/>
    </font>
    <font>
      <b/>
      <sz val="12"/>
      <name val="Tahoma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7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0"/>
      <name val="Times New Roman"/>
      <family val="1"/>
      <charset val="204"/>
    </font>
    <font>
      <sz val="9"/>
      <color theme="0" tint="-0.499984740745262"/>
      <name val="Arial"/>
      <family val="2"/>
      <charset val="204"/>
    </font>
    <font>
      <sz val="10"/>
      <name val="Tahoma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7"/>
      <color rgb="FFFF000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b/>
      <i/>
      <sz val="20"/>
      <name val="Arial"/>
      <family val="2"/>
      <charset val="204"/>
    </font>
    <font>
      <b/>
      <i/>
      <sz val="18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i/>
      <sz val="7"/>
      <color theme="1"/>
      <name val="Arial"/>
      <family val="2"/>
      <charset val="204"/>
    </font>
    <font>
      <b/>
      <sz val="6"/>
      <color indexed="8"/>
      <name val="Arial"/>
      <family val="2"/>
      <charset val="204"/>
    </font>
    <font>
      <sz val="13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81">
    <xf numFmtId="0" fontId="0" fillId="0" borderId="0"/>
    <xf numFmtId="49" fontId="15" fillId="0" borderId="1">
      <alignment shrinkToFit="1"/>
    </xf>
    <xf numFmtId="49" fontId="15" fillId="0" borderId="1">
      <alignment shrinkToFit="1"/>
    </xf>
    <xf numFmtId="49" fontId="15" fillId="0" borderId="1">
      <alignment shrinkToFit="1"/>
    </xf>
    <xf numFmtId="0" fontId="75" fillId="2" borderId="0" applyNumberFormat="0" applyBorder="0" applyAlignment="0" applyProtection="0"/>
    <xf numFmtId="0" fontId="75" fillId="8" borderId="0" applyNumberFormat="0" applyBorder="0" applyAlignment="0" applyProtection="0"/>
    <xf numFmtId="0" fontId="75" fillId="2" borderId="0" applyNumberFormat="0" applyBorder="0" applyAlignment="0" applyProtection="0"/>
    <xf numFmtId="0" fontId="75" fillId="8" borderId="0" applyNumberFormat="0" applyBorder="0" applyAlignment="0" applyProtection="0"/>
    <xf numFmtId="0" fontId="75" fillId="2" borderId="0" applyNumberFormat="0" applyBorder="0" applyAlignment="0" applyProtection="0"/>
    <xf numFmtId="0" fontId="75" fillId="8" borderId="0" applyNumberFormat="0" applyBorder="0" applyAlignment="0" applyProtection="0"/>
    <xf numFmtId="0" fontId="75" fillId="2" borderId="0" applyNumberFormat="0" applyBorder="0" applyAlignment="0" applyProtection="0"/>
    <xf numFmtId="0" fontId="75" fillId="8" borderId="0" applyNumberFormat="0" applyBorder="0" applyAlignment="0" applyProtection="0"/>
    <xf numFmtId="0" fontId="75" fillId="2" borderId="0" applyNumberFormat="0" applyBorder="0" applyAlignment="0" applyProtection="0"/>
    <xf numFmtId="0" fontId="75" fillId="8" borderId="0" applyNumberFormat="0" applyBorder="0" applyAlignment="0" applyProtection="0"/>
    <xf numFmtId="0" fontId="75" fillId="2" borderId="0" applyNumberFormat="0" applyBorder="0" applyAlignment="0" applyProtection="0"/>
    <xf numFmtId="0" fontId="75" fillId="2" borderId="0" applyNumberFormat="0" applyBorder="0" applyAlignment="0" applyProtection="0"/>
    <xf numFmtId="0" fontId="75" fillId="3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75" fillId="3" borderId="0" applyNumberFormat="0" applyBorder="0" applyAlignment="0" applyProtection="0"/>
    <xf numFmtId="0" fontId="75" fillId="4" borderId="0" applyNumberFormat="0" applyBorder="0" applyAlignment="0" applyProtection="0"/>
    <xf numFmtId="0" fontId="75" fillId="10" borderId="0" applyNumberFormat="0" applyBorder="0" applyAlignment="0" applyProtection="0"/>
    <xf numFmtId="0" fontId="75" fillId="4" borderId="0" applyNumberFormat="0" applyBorder="0" applyAlignment="0" applyProtection="0"/>
    <xf numFmtId="0" fontId="75" fillId="10" borderId="0" applyNumberFormat="0" applyBorder="0" applyAlignment="0" applyProtection="0"/>
    <xf numFmtId="0" fontId="75" fillId="4" borderId="0" applyNumberFormat="0" applyBorder="0" applyAlignment="0" applyProtection="0"/>
    <xf numFmtId="0" fontId="75" fillId="10" borderId="0" applyNumberFormat="0" applyBorder="0" applyAlignment="0" applyProtection="0"/>
    <xf numFmtId="0" fontId="75" fillId="4" borderId="0" applyNumberFormat="0" applyBorder="0" applyAlignment="0" applyProtection="0"/>
    <xf numFmtId="0" fontId="75" fillId="10" borderId="0" applyNumberFormat="0" applyBorder="0" applyAlignment="0" applyProtection="0"/>
    <xf numFmtId="0" fontId="75" fillId="4" borderId="0" applyNumberFormat="0" applyBorder="0" applyAlignment="0" applyProtection="0"/>
    <xf numFmtId="0" fontId="75" fillId="10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5" borderId="0" applyNumberFormat="0" applyBorder="0" applyAlignment="0" applyProtection="0"/>
    <xf numFmtId="0" fontId="75" fillId="11" borderId="0" applyNumberFormat="0" applyBorder="0" applyAlignment="0" applyProtection="0"/>
    <xf numFmtId="0" fontId="75" fillId="5" borderId="0" applyNumberFormat="0" applyBorder="0" applyAlignment="0" applyProtection="0"/>
    <xf numFmtId="0" fontId="75" fillId="11" borderId="0" applyNumberFormat="0" applyBorder="0" applyAlignment="0" applyProtection="0"/>
    <xf numFmtId="0" fontId="75" fillId="5" borderId="0" applyNumberFormat="0" applyBorder="0" applyAlignment="0" applyProtection="0"/>
    <xf numFmtId="0" fontId="75" fillId="11" borderId="0" applyNumberFormat="0" applyBorder="0" applyAlignment="0" applyProtection="0"/>
    <xf numFmtId="0" fontId="75" fillId="5" borderId="0" applyNumberFormat="0" applyBorder="0" applyAlignment="0" applyProtection="0"/>
    <xf numFmtId="0" fontId="75" fillId="11" borderId="0" applyNumberFormat="0" applyBorder="0" applyAlignment="0" applyProtection="0"/>
    <xf numFmtId="0" fontId="75" fillId="5" borderId="0" applyNumberFormat="0" applyBorder="0" applyAlignment="0" applyProtection="0"/>
    <xf numFmtId="0" fontId="75" fillId="11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2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3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15" borderId="0" applyNumberFormat="0" applyBorder="0" applyAlignment="0" applyProtection="0"/>
    <xf numFmtId="0" fontId="75" fillId="6" borderId="0" applyNumberFormat="0" applyBorder="0" applyAlignment="0" applyProtection="0"/>
    <xf numFmtId="0" fontId="75" fillId="16" borderId="0" applyNumberFormat="0" applyBorder="0" applyAlignment="0" applyProtection="0"/>
    <xf numFmtId="0" fontId="75" fillId="6" borderId="0" applyNumberFormat="0" applyBorder="0" applyAlignment="0" applyProtection="0"/>
    <xf numFmtId="0" fontId="75" fillId="16" borderId="0" applyNumberFormat="0" applyBorder="0" applyAlignment="0" applyProtection="0"/>
    <xf numFmtId="0" fontId="75" fillId="6" borderId="0" applyNumberFormat="0" applyBorder="0" applyAlignment="0" applyProtection="0"/>
    <xf numFmtId="0" fontId="75" fillId="16" borderId="0" applyNumberFormat="0" applyBorder="0" applyAlignment="0" applyProtection="0"/>
    <xf numFmtId="0" fontId="75" fillId="6" borderId="0" applyNumberFormat="0" applyBorder="0" applyAlignment="0" applyProtection="0"/>
    <xf numFmtId="0" fontId="75" fillId="16" borderId="0" applyNumberFormat="0" applyBorder="0" applyAlignment="0" applyProtection="0"/>
    <xf numFmtId="0" fontId="75" fillId="6" borderId="0" applyNumberFormat="0" applyBorder="0" applyAlignment="0" applyProtection="0"/>
    <xf numFmtId="0" fontId="75" fillId="16" borderId="0" applyNumberFormat="0" applyBorder="0" applyAlignment="0" applyProtection="0"/>
    <xf numFmtId="0" fontId="75" fillId="6" borderId="0" applyNumberFormat="0" applyBorder="0" applyAlignment="0" applyProtection="0"/>
    <xf numFmtId="0" fontId="75" fillId="6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5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41" applyNumberFormat="0" applyAlignment="0" applyProtection="0"/>
    <xf numFmtId="0" fontId="78" fillId="33" borderId="42" applyNumberFormat="0" applyAlignment="0" applyProtection="0"/>
    <xf numFmtId="0" fontId="79" fillId="33" borderId="41" applyNumberFormat="0" applyAlignment="0" applyProtection="0"/>
    <xf numFmtId="0" fontId="80" fillId="0" borderId="43" applyNumberFormat="0" applyFill="0" applyAlignment="0" applyProtection="0"/>
    <xf numFmtId="0" fontId="81" fillId="0" borderId="44" applyNumberFormat="0" applyFill="0" applyAlignment="0" applyProtection="0"/>
    <xf numFmtId="0" fontId="82" fillId="0" borderId="45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46" applyNumberFormat="0" applyFill="0" applyAlignment="0" applyProtection="0"/>
    <xf numFmtId="0" fontId="84" fillId="34" borderId="47" applyNumberFormat="0" applyAlignment="0" applyProtection="0"/>
    <xf numFmtId="0" fontId="85" fillId="0" borderId="0" applyNumberFormat="0" applyFill="0" applyBorder="0" applyAlignment="0" applyProtection="0"/>
    <xf numFmtId="0" fontId="86" fillId="35" borderId="0" applyNumberFormat="0" applyBorder="0" applyAlignment="0" applyProtection="0"/>
    <xf numFmtId="0" fontId="72" fillId="0" borderId="0"/>
    <xf numFmtId="0" fontId="1" fillId="0" borderId="0"/>
    <xf numFmtId="0" fontId="75" fillId="0" borderId="0"/>
    <xf numFmtId="0" fontId="58" fillId="0" borderId="0"/>
    <xf numFmtId="0" fontId="58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87" fillId="36" borderId="0" applyNumberFormat="0" applyBorder="0" applyAlignment="0" applyProtection="0"/>
    <xf numFmtId="0" fontId="88" fillId="0" borderId="0" applyNumberFormat="0" applyFill="0" applyBorder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75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39" fillId="37" borderId="48" applyNumberFormat="0" applyFont="0" applyAlignment="0" applyProtection="0"/>
    <xf numFmtId="0" fontId="89" fillId="0" borderId="49" applyNumberFormat="0" applyFill="0" applyAlignment="0" applyProtection="0"/>
    <xf numFmtId="0" fontId="90" fillId="0" borderId="0" applyNumberFormat="0" applyFill="0" applyBorder="0" applyAlignment="0" applyProtection="0"/>
    <xf numFmtId="0" fontId="91" fillId="38" borderId="0" applyNumberFormat="0" applyBorder="0" applyAlignment="0" applyProtection="0"/>
    <xf numFmtId="44" fontId="1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112" fillId="0" borderId="0"/>
    <xf numFmtId="0" fontId="112" fillId="0" borderId="0"/>
    <xf numFmtId="9" fontId="1" fillId="0" borderId="0" applyFont="0" applyFill="0" applyBorder="0" applyAlignment="0" applyProtection="0"/>
  </cellStyleXfs>
  <cellXfs count="881">
    <xf numFmtId="0" fontId="0" fillId="0" borderId="0" xfId="0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vertical="center"/>
    </xf>
    <xf numFmtId="49" fontId="13" fillId="0" borderId="0" xfId="0" applyNumberFormat="1" applyFont="1" applyAlignment="1">
      <alignment wrapText="1"/>
    </xf>
    <xf numFmtId="0" fontId="18" fillId="0" borderId="0" xfId="0" applyFont="1" applyAlignment="1">
      <alignment horizontal="center" wrapText="1"/>
    </xf>
    <xf numFmtId="49" fontId="18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horizontal="center" wrapText="1"/>
    </xf>
    <xf numFmtId="49" fontId="19" fillId="0" borderId="0" xfId="0" applyNumberFormat="1" applyFont="1"/>
    <xf numFmtId="0" fontId="18" fillId="0" borderId="0" xfId="0" applyFont="1"/>
    <xf numFmtId="0" fontId="22" fillId="0" borderId="0" xfId="0" applyFont="1"/>
    <xf numFmtId="0" fontId="21" fillId="0" borderId="0" xfId="0" applyFont="1"/>
    <xf numFmtId="49" fontId="19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 wrapText="1"/>
    </xf>
    <xf numFmtId="49" fontId="17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center"/>
    </xf>
    <xf numFmtId="49" fontId="18" fillId="0" borderId="0" xfId="0" applyNumberFormat="1" applyFont="1"/>
    <xf numFmtId="49" fontId="25" fillId="0" borderId="0" xfId="0" applyNumberFormat="1" applyFont="1" applyAlignment="1">
      <alignment horizontal="center" wrapText="1"/>
    </xf>
    <xf numFmtId="49" fontId="0" fillId="0" borderId="0" xfId="0" applyNumberFormat="1" applyAlignment="1">
      <alignment vertical="center"/>
    </xf>
    <xf numFmtId="0" fontId="33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center" wrapText="1"/>
    </xf>
    <xf numFmtId="49" fontId="34" fillId="0" borderId="0" xfId="0" applyNumberFormat="1" applyFont="1" applyAlignment="1">
      <alignment vertical="top" wrapText="1"/>
    </xf>
    <xf numFmtId="0" fontId="32" fillId="0" borderId="0" xfId="0" applyFont="1" applyAlignment="1">
      <alignment horizontal="center" wrapText="1"/>
    </xf>
    <xf numFmtId="49" fontId="36" fillId="0" borderId="0" xfId="0" applyNumberFormat="1" applyFont="1" applyAlignment="1">
      <alignment wrapText="1"/>
    </xf>
    <xf numFmtId="49" fontId="37" fillId="0" borderId="0" xfId="0" applyNumberFormat="1" applyFont="1" applyAlignment="1">
      <alignment horizontal="center" vertical="center" wrapText="1"/>
    </xf>
    <xf numFmtId="49" fontId="32" fillId="0" borderId="0" xfId="0" applyNumberFormat="1" applyFont="1" applyAlignment="1">
      <alignment wrapText="1"/>
    </xf>
    <xf numFmtId="0" fontId="34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34" fillId="0" borderId="0" xfId="0" applyNumberFormat="1" applyFont="1" applyAlignment="1">
      <alignment horizontal="left" vertical="center" shrinkToFit="1"/>
    </xf>
    <xf numFmtId="49" fontId="34" fillId="0" borderId="0" xfId="0" applyNumberFormat="1" applyFont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49" fontId="16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49" fontId="11" fillId="0" borderId="0" xfId="0" applyNumberFormat="1" applyFont="1" applyAlignment="1">
      <alignment vertical="center" shrinkToFit="1"/>
    </xf>
    <xf numFmtId="0" fontId="0" fillId="0" borderId="0" xfId="0" applyAlignment="1">
      <alignment vertical="center"/>
    </xf>
    <xf numFmtId="49" fontId="19" fillId="0" borderId="0" xfId="0" applyNumberFormat="1" applyFont="1" applyAlignment="1">
      <alignment horizontal="center" vertical="center" shrinkToFit="1"/>
    </xf>
    <xf numFmtId="49" fontId="27" fillId="0" borderId="0" xfId="0" applyNumberFormat="1" applyFont="1" applyAlignment="1">
      <alignment horizontal="center" vertical="center" shrinkToFit="1"/>
    </xf>
    <xf numFmtId="49" fontId="34" fillId="0" borderId="0" xfId="0" applyNumberFormat="1" applyFont="1" applyAlignment="1">
      <alignment vertical="center" shrinkToFit="1"/>
    </xf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49" fontId="32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34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 shrinkToFit="1"/>
    </xf>
    <xf numFmtId="49" fontId="3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37" fillId="0" borderId="4" xfId="0" applyNumberFormat="1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164" fontId="29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wrapText="1"/>
    </xf>
    <xf numFmtId="164" fontId="30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45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49" fontId="37" fillId="0" borderId="10" xfId="0" applyNumberFormat="1" applyFont="1" applyBorder="1" applyAlignment="1">
      <alignment horizontal="center"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49" fontId="32" fillId="7" borderId="20" xfId="0" applyNumberFormat="1" applyFont="1" applyFill="1" applyBorder="1" applyAlignment="1">
      <alignment wrapText="1"/>
    </xf>
    <xf numFmtId="49" fontId="30" fillId="7" borderId="12" xfId="0" applyNumberFormat="1" applyFont="1" applyFill="1" applyBorder="1" applyAlignment="1">
      <alignment horizontal="center" wrapText="1"/>
    </xf>
    <xf numFmtId="164" fontId="32" fillId="7" borderId="12" xfId="0" applyNumberFormat="1" applyFont="1" applyFill="1" applyBorder="1" applyAlignment="1">
      <alignment wrapText="1"/>
    </xf>
    <xf numFmtId="49" fontId="32" fillId="7" borderId="12" xfId="0" applyNumberFormat="1" applyFont="1" applyFill="1" applyBorder="1" applyAlignment="1">
      <alignment wrapText="1"/>
    </xf>
    <xf numFmtId="49" fontId="32" fillId="7" borderId="21" xfId="0" applyNumberFormat="1" applyFont="1" applyFill="1" applyBorder="1" applyAlignment="1">
      <alignment horizontal="center" wrapText="1"/>
    </xf>
    <xf numFmtId="49" fontId="32" fillId="0" borderId="3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left" shrinkToFit="1"/>
    </xf>
    <xf numFmtId="164" fontId="34" fillId="0" borderId="3" xfId="0" applyNumberFormat="1" applyFont="1" applyBorder="1" applyAlignment="1">
      <alignment horizontal="center" shrinkToFit="1"/>
    </xf>
    <xf numFmtId="49" fontId="32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shrinkToFit="1"/>
    </xf>
    <xf numFmtId="0" fontId="32" fillId="0" borderId="3" xfId="0" applyFont="1" applyBorder="1" applyAlignment="1">
      <alignment horizontal="center"/>
    </xf>
    <xf numFmtId="49" fontId="30" fillId="7" borderId="12" xfId="0" applyNumberFormat="1" applyFont="1" applyFill="1" applyBorder="1" applyAlignment="1">
      <alignment horizontal="center" shrinkToFit="1"/>
    </xf>
    <xf numFmtId="164" fontId="32" fillId="7" borderId="12" xfId="0" applyNumberFormat="1" applyFont="1" applyFill="1" applyBorder="1" applyAlignment="1">
      <alignment shrinkToFit="1"/>
    </xf>
    <xf numFmtId="49" fontId="32" fillId="7" borderId="12" xfId="0" applyNumberFormat="1" applyFont="1" applyFill="1" applyBorder="1" applyAlignment="1">
      <alignment shrinkToFit="1"/>
    </xf>
    <xf numFmtId="49" fontId="26" fillId="7" borderId="12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164" fontId="34" fillId="0" borderId="0" xfId="0" applyNumberFormat="1" applyFont="1" applyAlignment="1">
      <alignment horizontal="center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center"/>
    </xf>
    <xf numFmtId="0" fontId="26" fillId="0" borderId="3" xfId="0" applyFont="1" applyBorder="1" applyAlignment="1">
      <alignment horizontal="center" shrinkToFit="1"/>
    </xf>
    <xf numFmtId="49" fontId="30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right" vertical="center" wrapText="1"/>
    </xf>
    <xf numFmtId="49" fontId="32" fillId="0" borderId="0" xfId="0" applyNumberFormat="1" applyFont="1" applyAlignment="1">
      <alignment horizontal="left"/>
    </xf>
    <xf numFmtId="164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 wrapText="1"/>
    </xf>
    <xf numFmtId="0" fontId="32" fillId="0" borderId="0" xfId="0" applyFont="1"/>
    <xf numFmtId="49" fontId="28" fillId="0" borderId="17" xfId="0" applyNumberFormat="1" applyFont="1" applyBorder="1" applyAlignment="1">
      <alignment horizontal="right" vertical="center" wrapText="1"/>
    </xf>
    <xf numFmtId="49" fontId="31" fillId="0" borderId="12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/>
    </xf>
    <xf numFmtId="49" fontId="46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vertical="center" wrapText="1"/>
    </xf>
    <xf numFmtId="49" fontId="32" fillId="7" borderId="21" xfId="0" applyNumberFormat="1" applyFont="1" applyFill="1" applyBorder="1" applyAlignment="1">
      <alignment wrapText="1"/>
    </xf>
    <xf numFmtId="49" fontId="32" fillId="7" borderId="19" xfId="0" applyNumberFormat="1" applyFont="1" applyFill="1" applyBorder="1" applyAlignment="1">
      <alignment wrapText="1"/>
    </xf>
    <xf numFmtId="49" fontId="34" fillId="0" borderId="0" xfId="0" applyNumberFormat="1" applyFont="1" applyAlignment="1">
      <alignment horizontal="center"/>
    </xf>
    <xf numFmtId="49" fontId="26" fillId="7" borderId="12" xfId="0" applyNumberFormat="1" applyFont="1" applyFill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shrinkToFit="1"/>
    </xf>
    <xf numFmtId="164" fontId="32" fillId="0" borderId="0" xfId="0" applyNumberFormat="1" applyFont="1" applyAlignment="1">
      <alignment horizontal="center" shrinkToFit="1"/>
    </xf>
    <xf numFmtId="0" fontId="26" fillId="0" borderId="0" xfId="0" applyFont="1" applyAlignment="1">
      <alignment horizontal="center" shrinkToFit="1"/>
    </xf>
    <xf numFmtId="164" fontId="34" fillId="0" borderId="0" xfId="0" applyNumberFormat="1" applyFont="1" applyAlignment="1">
      <alignment horizontal="center" shrinkToFit="1"/>
    </xf>
    <xf numFmtId="49" fontId="32" fillId="7" borderId="33" xfId="0" applyNumberFormat="1" applyFont="1" applyFill="1" applyBorder="1" applyAlignment="1">
      <alignment wrapText="1"/>
    </xf>
    <xf numFmtId="49" fontId="32" fillId="7" borderId="10" xfId="0" applyNumberFormat="1" applyFont="1" applyFill="1" applyBorder="1" applyAlignment="1">
      <alignment wrapText="1"/>
    </xf>
    <xf numFmtId="49" fontId="32" fillId="7" borderId="34" xfId="0" applyNumberFormat="1" applyFont="1" applyFill="1" applyBorder="1" applyAlignment="1">
      <alignment wrapText="1"/>
    </xf>
    <xf numFmtId="49" fontId="32" fillId="0" borderId="2" xfId="0" applyNumberFormat="1" applyFont="1" applyBorder="1" applyAlignment="1">
      <alignment horizontal="center" wrapText="1"/>
    </xf>
    <xf numFmtId="49" fontId="32" fillId="0" borderId="2" xfId="0" applyNumberFormat="1" applyFont="1" applyBorder="1" applyAlignment="1">
      <alignment horizontal="left"/>
    </xf>
    <xf numFmtId="164" fontId="32" fillId="0" borderId="2" xfId="0" applyNumberFormat="1" applyFont="1" applyBorder="1" applyAlignment="1">
      <alignment horizontal="center"/>
    </xf>
    <xf numFmtId="49" fontId="30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wrapText="1"/>
    </xf>
    <xf numFmtId="49" fontId="32" fillId="0" borderId="3" xfId="0" applyNumberFormat="1" applyFont="1" applyBorder="1" applyAlignment="1">
      <alignment horizontal="center" wrapText="1"/>
    </xf>
    <xf numFmtId="49" fontId="32" fillId="0" borderId="3" xfId="0" applyNumberFormat="1" applyFont="1" applyBorder="1" applyAlignment="1">
      <alignment wrapText="1"/>
    </xf>
    <xf numFmtId="49" fontId="32" fillId="0" borderId="3" xfId="0" applyNumberFormat="1" applyFont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left" shrinkToFit="1"/>
    </xf>
    <xf numFmtId="49" fontId="32" fillId="0" borderId="2" xfId="0" applyNumberFormat="1" applyFont="1" applyBorder="1" applyAlignment="1">
      <alignment horizontal="center"/>
    </xf>
    <xf numFmtId="49" fontId="30" fillId="7" borderId="10" xfId="0" applyNumberFormat="1" applyFont="1" applyFill="1" applyBorder="1" applyAlignment="1">
      <alignment horizontal="center" wrapText="1"/>
    </xf>
    <xf numFmtId="49" fontId="47" fillId="0" borderId="0" xfId="0" applyNumberFormat="1" applyFont="1" applyAlignment="1">
      <alignment horizontal="center" vertical="center"/>
    </xf>
    <xf numFmtId="49" fontId="30" fillId="0" borderId="0" xfId="0" applyNumberFormat="1" applyFont="1"/>
    <xf numFmtId="49" fontId="36" fillId="7" borderId="4" xfId="0" applyNumberFormat="1" applyFont="1" applyFill="1" applyBorder="1" applyAlignment="1">
      <alignment horizontal="center" vertical="top" wrapText="1"/>
    </xf>
    <xf numFmtId="49" fontId="36" fillId="7" borderId="5" xfId="0" applyNumberFormat="1" applyFont="1" applyFill="1" applyBorder="1" applyAlignment="1">
      <alignment horizontal="center" vertical="center" wrapText="1"/>
    </xf>
    <xf numFmtId="49" fontId="36" fillId="7" borderId="4" xfId="0" applyNumberFormat="1" applyFont="1" applyFill="1" applyBorder="1" applyAlignment="1">
      <alignment horizontal="center" vertical="center" wrapText="1"/>
    </xf>
    <xf numFmtId="49" fontId="32" fillId="7" borderId="5" xfId="0" applyNumberFormat="1" applyFont="1" applyFill="1" applyBorder="1" applyAlignment="1">
      <alignment wrapText="1"/>
    </xf>
    <xf numFmtId="49" fontId="32" fillId="7" borderId="4" xfId="0" applyNumberFormat="1" applyFont="1" applyFill="1" applyBorder="1" applyAlignment="1">
      <alignment wrapText="1"/>
    </xf>
    <xf numFmtId="49" fontId="36" fillId="7" borderId="6" xfId="0" applyNumberFormat="1" applyFont="1" applyFill="1" applyBorder="1" applyAlignment="1">
      <alignment horizontal="center" vertical="center" wrapText="1"/>
    </xf>
    <xf numFmtId="49" fontId="36" fillId="7" borderId="4" xfId="0" applyNumberFormat="1" applyFont="1" applyFill="1" applyBorder="1" applyAlignment="1">
      <alignment horizontal="center" vertical="center"/>
    </xf>
    <xf numFmtId="49" fontId="36" fillId="7" borderId="7" xfId="0" applyNumberFormat="1" applyFont="1" applyFill="1" applyBorder="1" applyAlignment="1">
      <alignment horizontal="center" vertical="top" wrapText="1"/>
    </xf>
    <xf numFmtId="49" fontId="36" fillId="7" borderId="8" xfId="0" applyNumberFormat="1" applyFont="1" applyFill="1" applyBorder="1" applyAlignment="1">
      <alignment horizontal="center" vertical="center" wrapText="1"/>
    </xf>
    <xf numFmtId="49" fontId="36" fillId="7" borderId="7" xfId="0" applyNumberFormat="1" applyFont="1" applyFill="1" applyBorder="1" applyAlignment="1">
      <alignment horizontal="center" vertical="center" wrapText="1"/>
    </xf>
    <xf numFmtId="49" fontId="32" fillId="7" borderId="30" xfId="0" applyNumberFormat="1" applyFont="1" applyFill="1" applyBorder="1" applyAlignment="1">
      <alignment wrapText="1"/>
    </xf>
    <xf numFmtId="49" fontId="32" fillId="7" borderId="29" xfId="0" applyNumberFormat="1" applyFont="1" applyFill="1" applyBorder="1" applyAlignment="1">
      <alignment wrapText="1"/>
    </xf>
    <xf numFmtId="49" fontId="36" fillId="7" borderId="22" xfId="0" applyNumberFormat="1" applyFont="1" applyFill="1" applyBorder="1" applyAlignment="1">
      <alignment horizontal="center" vertical="center" wrapText="1"/>
    </xf>
    <xf numFmtId="49" fontId="36" fillId="7" borderId="7" xfId="0" applyNumberFormat="1" applyFont="1" applyFill="1" applyBorder="1" applyAlignment="1">
      <alignment horizontal="center" vertical="center"/>
    </xf>
    <xf numFmtId="0" fontId="32" fillId="0" borderId="31" xfId="0" applyFont="1" applyBorder="1" applyAlignment="1">
      <alignment horizontal="left" shrinkToFit="1"/>
    </xf>
    <xf numFmtId="49" fontId="32" fillId="0" borderId="14" xfId="0" applyNumberFormat="1" applyFont="1" applyBorder="1" applyAlignment="1">
      <alignment wrapText="1"/>
    </xf>
    <xf numFmtId="49" fontId="32" fillId="0" borderId="13" xfId="0" applyNumberFormat="1" applyFont="1" applyBorder="1" applyAlignment="1">
      <alignment wrapText="1"/>
    </xf>
    <xf numFmtId="49" fontId="32" fillId="0" borderId="15" xfId="0" applyNumberFormat="1" applyFont="1" applyBorder="1" applyAlignment="1">
      <alignment wrapText="1"/>
    </xf>
    <xf numFmtId="49" fontId="32" fillId="0" borderId="16" xfId="0" applyNumberFormat="1" applyFont="1" applyBorder="1" applyAlignment="1">
      <alignment wrapText="1"/>
    </xf>
    <xf numFmtId="49" fontId="32" fillId="0" borderId="26" xfId="0" applyNumberFormat="1" applyFont="1" applyBorder="1" applyAlignment="1">
      <alignment wrapText="1"/>
    </xf>
    <xf numFmtId="49" fontId="32" fillId="0" borderId="27" xfId="0" applyNumberFormat="1" applyFont="1" applyBorder="1" applyAlignment="1">
      <alignment wrapText="1"/>
    </xf>
    <xf numFmtId="49" fontId="32" fillId="0" borderId="28" xfId="0" applyNumberFormat="1" applyFont="1" applyBorder="1" applyAlignment="1">
      <alignment wrapText="1"/>
    </xf>
    <xf numFmtId="49" fontId="32" fillId="0" borderId="11" xfId="0" applyNumberFormat="1" applyFont="1" applyBorder="1" applyAlignment="1">
      <alignment wrapText="1"/>
    </xf>
    <xf numFmtId="49" fontId="26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right" vertical="center"/>
    </xf>
    <xf numFmtId="49" fontId="41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49" fontId="30" fillId="0" borderId="19" xfId="0" applyNumberFormat="1" applyFont="1" applyBorder="1" applyAlignment="1">
      <alignment horizontal="center" vertical="center"/>
    </xf>
    <xf numFmtId="49" fontId="32" fillId="0" borderId="19" xfId="0" applyNumberFormat="1" applyFont="1" applyBorder="1" applyAlignment="1">
      <alignment wrapText="1"/>
    </xf>
    <xf numFmtId="49" fontId="30" fillId="0" borderId="0" xfId="0" applyNumberFormat="1" applyFont="1" applyAlignment="1">
      <alignment wrapText="1"/>
    </xf>
    <xf numFmtId="49" fontId="30" fillId="0" borderId="0" xfId="0" applyNumberFormat="1" applyFont="1" applyAlignment="1">
      <alignment horizontal="center" vertical="center" wrapText="1"/>
    </xf>
    <xf numFmtId="49" fontId="48" fillId="0" borderId="0" xfId="0" applyNumberFormat="1" applyFont="1" applyAlignment="1">
      <alignment horizontal="left" vertical="center"/>
    </xf>
    <xf numFmtId="49" fontId="30" fillId="0" borderId="19" xfId="0" applyNumberFormat="1" applyFont="1" applyBorder="1" applyAlignment="1">
      <alignment vertical="center"/>
    </xf>
    <xf numFmtId="49" fontId="36" fillId="7" borderId="11" xfId="0" applyNumberFormat="1" applyFont="1" applyFill="1" applyBorder="1" applyAlignment="1">
      <alignment horizontal="center" vertical="center"/>
    </xf>
    <xf numFmtId="49" fontId="36" fillId="7" borderId="12" xfId="0" applyNumberFormat="1" applyFont="1" applyFill="1" applyBorder="1" applyAlignment="1">
      <alignment horizontal="center" vertical="center" wrapText="1"/>
    </xf>
    <xf numFmtId="49" fontId="45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top" wrapText="1"/>
    </xf>
    <xf numFmtId="49" fontId="36" fillId="0" borderId="0" xfId="0" applyNumberFormat="1" applyFont="1" applyAlignment="1">
      <alignment horizontal="right" vertical="center" wrapText="1"/>
    </xf>
    <xf numFmtId="49" fontId="28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164" fontId="32" fillId="0" borderId="3" xfId="0" applyNumberFormat="1" applyFont="1" applyBorder="1" applyAlignment="1">
      <alignment horizont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wrapText="1"/>
    </xf>
    <xf numFmtId="49" fontId="36" fillId="7" borderId="10" xfId="0" applyNumberFormat="1" applyFont="1" applyFill="1" applyBorder="1" applyAlignment="1">
      <alignment horizontal="right" vertical="center" wrapText="1"/>
    </xf>
    <xf numFmtId="49" fontId="36" fillId="7" borderId="10" xfId="0" applyNumberFormat="1" applyFont="1" applyFill="1" applyBorder="1" applyAlignment="1">
      <alignment horizontal="center" vertical="center" wrapText="1"/>
    </xf>
    <xf numFmtId="49" fontId="28" fillId="7" borderId="10" xfId="0" applyNumberFormat="1" applyFont="1" applyFill="1" applyBorder="1" applyAlignment="1">
      <alignment horizontal="center" vertical="center"/>
    </xf>
    <xf numFmtId="49" fontId="36" fillId="7" borderId="10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wrapText="1"/>
    </xf>
    <xf numFmtId="0" fontId="4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49" fontId="36" fillId="7" borderId="29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shrinkToFit="1"/>
    </xf>
    <xf numFmtId="49" fontId="30" fillId="7" borderId="12" xfId="0" applyNumberFormat="1" applyFont="1" applyFill="1" applyBorder="1" applyAlignment="1">
      <alignment wrapText="1"/>
    </xf>
    <xf numFmtId="49" fontId="24" fillId="0" borderId="0" xfId="0" applyNumberFormat="1" applyFont="1" applyAlignment="1">
      <alignment vertical="top" wrapText="1"/>
    </xf>
    <xf numFmtId="49" fontId="32" fillId="0" borderId="32" xfId="0" applyNumberFormat="1" applyFont="1" applyBorder="1" applyAlignment="1">
      <alignment wrapText="1"/>
    </xf>
    <xf numFmtId="49" fontId="27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vertical="center" wrapText="1"/>
    </xf>
    <xf numFmtId="0" fontId="30" fillId="0" borderId="3" xfId="0" applyFont="1" applyBorder="1" applyAlignment="1">
      <alignment horizontal="left"/>
    </xf>
    <xf numFmtId="164" fontId="32" fillId="0" borderId="2" xfId="0" applyNumberFormat="1" applyFont="1" applyBorder="1" applyAlignment="1">
      <alignment horizontal="left" vertical="center"/>
    </xf>
    <xf numFmtId="0" fontId="32" fillId="0" borderId="2" xfId="0" applyFont="1" applyBorder="1" applyAlignment="1">
      <alignment horizontal="left" shrinkToFit="1"/>
    </xf>
    <xf numFmtId="49" fontId="41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center"/>
    </xf>
    <xf numFmtId="49" fontId="26" fillId="7" borderId="0" xfId="0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49" fontId="29" fillId="7" borderId="6" xfId="0" applyNumberFormat="1" applyFont="1" applyFill="1" applyBorder="1" applyAlignment="1">
      <alignment horizontal="center" vertical="center"/>
    </xf>
    <xf numFmtId="49" fontId="32" fillId="7" borderId="22" xfId="0" applyNumberFormat="1" applyFont="1" applyFill="1" applyBorder="1" applyAlignment="1">
      <alignment horizontal="center" wrapText="1"/>
    </xf>
    <xf numFmtId="49" fontId="32" fillId="0" borderId="3" xfId="0" applyNumberFormat="1" applyFont="1" applyBorder="1" applyAlignment="1">
      <alignment horizontal="center"/>
    </xf>
    <xf numFmtId="49" fontId="50" fillId="0" borderId="0" xfId="144" applyNumberFormat="1" applyFont="1"/>
    <xf numFmtId="0" fontId="50" fillId="0" borderId="0" xfId="144" applyFont="1" applyAlignment="1">
      <alignment horizontal="left"/>
    </xf>
    <xf numFmtId="49" fontId="50" fillId="0" borderId="0" xfId="144" applyNumberFormat="1" applyFont="1" applyAlignment="1">
      <alignment horizontal="left"/>
    </xf>
    <xf numFmtId="49" fontId="51" fillId="0" borderId="0" xfId="144" applyNumberFormat="1" applyFont="1" applyAlignment="1">
      <alignment vertical="center"/>
    </xf>
    <xf numFmtId="49" fontId="52" fillId="0" borderId="0" xfId="144" applyNumberFormat="1" applyFont="1" applyAlignment="1">
      <alignment horizontal="center" vertical="center"/>
    </xf>
    <xf numFmtId="49" fontId="53" fillId="0" borderId="0" xfId="144" applyNumberFormat="1" applyFont="1" applyAlignment="1">
      <alignment horizontal="center" vertical="center"/>
    </xf>
    <xf numFmtId="49" fontId="49" fillId="39" borderId="0" xfId="144" applyNumberFormat="1" applyFont="1" applyFill="1" applyAlignment="1">
      <alignment vertical="center" textRotation="90" wrapText="1"/>
    </xf>
    <xf numFmtId="49" fontId="54" fillId="0" borderId="0" xfId="144" applyNumberFormat="1" applyFont="1" applyAlignment="1">
      <alignment horizontal="left"/>
    </xf>
    <xf numFmtId="49" fontId="92" fillId="0" borderId="0" xfId="144" applyNumberFormat="1" applyFont="1" applyAlignment="1">
      <alignment horizontal="left" vertical="center"/>
    </xf>
    <xf numFmtId="0" fontId="92" fillId="0" borderId="0" xfId="144" applyFont="1" applyAlignment="1">
      <alignment horizontal="left"/>
    </xf>
    <xf numFmtId="49" fontId="55" fillId="0" borderId="0" xfId="144" applyNumberFormat="1" applyFont="1" applyAlignment="1">
      <alignment vertical="center"/>
    </xf>
    <xf numFmtId="49" fontId="56" fillId="0" borderId="0" xfId="144" applyNumberFormat="1" applyFont="1" applyAlignment="1">
      <alignment horizontal="center" vertical="center" wrapText="1"/>
    </xf>
    <xf numFmtId="49" fontId="56" fillId="0" borderId="0" xfId="144" applyNumberFormat="1" applyFont="1" applyAlignment="1">
      <alignment vertical="center" wrapText="1"/>
    </xf>
    <xf numFmtId="0" fontId="57" fillId="0" borderId="0" xfId="144" applyFont="1"/>
    <xf numFmtId="0" fontId="59" fillId="0" borderId="0" xfId="146" applyFont="1"/>
    <xf numFmtId="0" fontId="57" fillId="0" borderId="0" xfId="144" applyFont="1" applyAlignment="1">
      <alignment horizontal="center"/>
    </xf>
    <xf numFmtId="49" fontId="49" fillId="39" borderId="35" xfId="144" applyNumberFormat="1" applyFont="1" applyFill="1" applyBorder="1" applyAlignment="1">
      <alignment vertical="center" textRotation="90" wrapText="1"/>
    </xf>
    <xf numFmtId="49" fontId="56" fillId="0" borderId="2" xfId="144" applyNumberFormat="1" applyFont="1" applyBorder="1" applyAlignment="1">
      <alignment horizontal="center" vertical="center" wrapText="1"/>
    </xf>
    <xf numFmtId="49" fontId="14" fillId="0" borderId="0" xfId="144" applyNumberFormat="1" applyFont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14" fontId="50" fillId="0" borderId="0" xfId="0" applyNumberFormat="1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49" fontId="14" fillId="0" borderId="0" xfId="144" applyNumberFormat="1" applyFont="1" applyAlignment="1">
      <alignment horizontal="center" vertical="center" wrapText="1" shrinkToFit="1"/>
    </xf>
    <xf numFmtId="0" fontId="14" fillId="39" borderId="0" xfId="144" applyFont="1" applyFill="1" applyAlignment="1">
      <alignment horizontal="center" vertical="center" wrapText="1" shrinkToFit="1"/>
    </xf>
    <xf numFmtId="0" fontId="14" fillId="0" borderId="0" xfId="144" applyFont="1" applyAlignment="1">
      <alignment horizontal="center" vertical="center" wrapText="1" shrinkToFit="1"/>
    </xf>
    <xf numFmtId="49" fontId="14" fillId="0" borderId="0" xfId="144" applyNumberFormat="1" applyFont="1" applyAlignment="1">
      <alignment horizontal="left" vertical="center" shrinkToFit="1"/>
    </xf>
    <xf numFmtId="164" fontId="14" fillId="0" borderId="0" xfId="144" applyNumberFormat="1" applyFont="1" applyAlignment="1">
      <alignment horizontal="center" vertical="center" shrinkToFit="1"/>
    </xf>
    <xf numFmtId="49" fontId="14" fillId="0" borderId="0" xfId="144" applyNumberFormat="1" applyFont="1" applyAlignment="1">
      <alignment horizontal="center" vertical="center" shrinkToFit="1"/>
    </xf>
    <xf numFmtId="0" fontId="60" fillId="0" borderId="0" xfId="144" applyFont="1" applyAlignment="1">
      <alignment horizontal="center" vertical="center" shrinkToFit="1"/>
    </xf>
    <xf numFmtId="49" fontId="14" fillId="0" borderId="0" xfId="144" applyNumberFormat="1" applyFont="1" applyAlignment="1">
      <alignment horizontal="left" vertical="center" wrapText="1" shrinkToFit="1"/>
    </xf>
    <xf numFmtId="49" fontId="61" fillId="0" borderId="0" xfId="144" applyNumberFormat="1" applyFont="1" applyAlignment="1">
      <alignment horizontal="left" vertical="top"/>
    </xf>
    <xf numFmtId="0" fontId="14" fillId="0" borderId="0" xfId="147" applyFont="1" applyAlignment="1">
      <alignment vertical="center"/>
    </xf>
    <xf numFmtId="0" fontId="14" fillId="0" borderId="0" xfId="147" applyFont="1" applyAlignment="1">
      <alignment horizontal="right" vertical="center"/>
    </xf>
    <xf numFmtId="0" fontId="59" fillId="0" borderId="0" xfId="0" applyFont="1"/>
    <xf numFmtId="49" fontId="14" fillId="0" borderId="0" xfId="144" applyNumberFormat="1" applyFont="1" applyAlignment="1">
      <alignment horizontal="right" vertical="center" shrinkToFit="1"/>
    </xf>
    <xf numFmtId="0" fontId="93" fillId="0" borderId="0" xfId="0" applyFont="1"/>
    <xf numFmtId="0" fontId="93" fillId="0" borderId="0" xfId="0" applyFont="1" applyAlignment="1">
      <alignment horizontal="center"/>
    </xf>
    <xf numFmtId="49" fontId="49" fillId="0" borderId="0" xfId="144" applyNumberFormat="1" applyFont="1" applyAlignment="1">
      <alignment horizontal="right" vertical="center" wrapText="1"/>
    </xf>
    <xf numFmtId="49" fontId="49" fillId="0" borderId="0" xfId="144" applyNumberFormat="1" applyFont="1" applyAlignment="1">
      <alignment horizontal="center" vertical="center" wrapText="1"/>
    </xf>
    <xf numFmtId="49" fontId="49" fillId="0" borderId="0" xfId="144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5" fillId="0" borderId="37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left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left" vertical="center"/>
    </xf>
    <xf numFmtId="49" fontId="50" fillId="0" borderId="11" xfId="0" applyNumberFormat="1" applyFont="1" applyBorder="1" applyAlignment="1">
      <alignment horizontal="center" vertical="center"/>
    </xf>
    <xf numFmtId="49" fontId="59" fillId="0" borderId="11" xfId="0" applyNumberFormat="1" applyFont="1" applyBorder="1" applyAlignment="1">
      <alignment horizontal="center" vertical="center"/>
    </xf>
    <xf numFmtId="49" fontId="50" fillId="0" borderId="29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left" vertical="center"/>
    </xf>
    <xf numFmtId="49" fontId="15" fillId="0" borderId="29" xfId="0" applyNumberFormat="1" applyFont="1" applyBorder="1" applyAlignment="1">
      <alignment horizontal="center" vertical="center"/>
    </xf>
    <xf numFmtId="49" fontId="15" fillId="0" borderId="29" xfId="0" applyNumberFormat="1" applyFont="1" applyBorder="1" applyAlignment="1">
      <alignment horizontal="left" vertical="center"/>
    </xf>
    <xf numFmtId="49" fontId="50" fillId="0" borderId="29" xfId="0" applyNumberFormat="1" applyFont="1" applyBorder="1" applyAlignment="1">
      <alignment horizontal="left" vertical="center"/>
    </xf>
    <xf numFmtId="49" fontId="59" fillId="0" borderId="29" xfId="0" applyNumberFormat="1" applyFont="1" applyBorder="1" applyAlignment="1">
      <alignment horizontal="left" vertical="center"/>
    </xf>
    <xf numFmtId="0" fontId="1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/>
    </xf>
    <xf numFmtId="49" fontId="37" fillId="0" borderId="0" xfId="0" applyNumberFormat="1" applyFont="1" applyAlignment="1">
      <alignment vertical="top" wrapText="1"/>
    </xf>
    <xf numFmtId="49" fontId="37" fillId="0" borderId="0" xfId="0" applyNumberFormat="1" applyFont="1" applyAlignment="1">
      <alignment vertical="center" wrapText="1"/>
    </xf>
    <xf numFmtId="0" fontId="37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49" fontId="50" fillId="0" borderId="0" xfId="144" applyNumberFormat="1" applyFont="1" applyAlignment="1">
      <alignment horizontal="left" vertical="center"/>
    </xf>
    <xf numFmtId="0" fontId="50" fillId="0" borderId="0" xfId="144" applyFont="1" applyAlignment="1">
      <alignment horizontal="left" vertical="center"/>
    </xf>
    <xf numFmtId="49" fontId="52" fillId="0" borderId="0" xfId="144" applyNumberFormat="1" applyFont="1" applyAlignment="1">
      <alignment horizontal="center" vertical="center" wrapText="1"/>
    </xf>
    <xf numFmtId="49" fontId="63" fillId="0" borderId="0" xfId="144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shrinkToFit="1"/>
    </xf>
    <xf numFmtId="0" fontId="32" fillId="0" borderId="0" xfId="0" applyFont="1" applyAlignment="1">
      <alignment vertical="center"/>
    </xf>
    <xf numFmtId="49" fontId="52" fillId="0" borderId="0" xfId="144" applyNumberFormat="1" applyFont="1" applyAlignment="1">
      <alignment vertical="center" wrapText="1"/>
    </xf>
    <xf numFmtId="49" fontId="55" fillId="39" borderId="0" xfId="144" applyNumberFormat="1" applyFont="1" applyFill="1" applyAlignment="1">
      <alignment horizontal="center" vertical="center"/>
    </xf>
    <xf numFmtId="49" fontId="53" fillId="39" borderId="0" xfId="144" applyNumberFormat="1" applyFont="1" applyFill="1" applyAlignment="1">
      <alignment horizontal="right" vertical="center"/>
    </xf>
    <xf numFmtId="49" fontId="56" fillId="40" borderId="2" xfId="150" applyNumberFormat="1" applyFont="1" applyFill="1" applyBorder="1" applyAlignment="1">
      <alignment horizontal="center" vertical="center" wrapText="1"/>
    </xf>
    <xf numFmtId="49" fontId="56" fillId="0" borderId="2" xfId="150" applyNumberFormat="1" applyFont="1" applyBorder="1" applyAlignment="1">
      <alignment horizontal="center" vertical="center" wrapText="1"/>
    </xf>
    <xf numFmtId="0" fontId="57" fillId="0" borderId="0" xfId="144" applyFont="1" applyAlignment="1">
      <alignment vertical="top"/>
    </xf>
    <xf numFmtId="49" fontId="55" fillId="0" borderId="35" xfId="144" applyNumberFormat="1" applyFont="1" applyBorder="1" applyAlignment="1">
      <alignment vertical="top"/>
    </xf>
    <xf numFmtId="0" fontId="59" fillId="0" borderId="0" xfId="146" applyFont="1" applyAlignment="1">
      <alignment vertical="top"/>
    </xf>
    <xf numFmtId="0" fontId="57" fillId="0" borderId="0" xfId="144" applyFont="1" applyAlignment="1">
      <alignment horizontal="center" vertical="top"/>
    </xf>
    <xf numFmtId="49" fontId="49" fillId="39" borderId="35" xfId="144" applyNumberFormat="1" applyFont="1" applyFill="1" applyBorder="1" applyAlignment="1">
      <alignment vertical="top" textRotation="90" wrapText="1"/>
    </xf>
    <xf numFmtId="0" fontId="36" fillId="0" borderId="0" xfId="0" applyFont="1" applyAlignment="1">
      <alignment wrapText="1"/>
    </xf>
    <xf numFmtId="0" fontId="8" fillId="0" borderId="0" xfId="0" applyFont="1" applyAlignment="1">
      <alignment vertical="center" shrinkToFit="1"/>
    </xf>
    <xf numFmtId="0" fontId="15" fillId="0" borderId="0" xfId="0" applyFont="1" applyAlignment="1">
      <alignment horizontal="right"/>
    </xf>
    <xf numFmtId="49" fontId="53" fillId="0" borderId="0" xfId="144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94" fillId="0" borderId="0" xfId="0" applyFont="1" applyAlignment="1">
      <alignment horizontal="right"/>
    </xf>
    <xf numFmtId="20" fontId="15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14" fontId="15" fillId="0" borderId="0" xfId="0" applyNumberFormat="1" applyFont="1"/>
    <xf numFmtId="0" fontId="65" fillId="0" borderId="0" xfId="0" applyFont="1" applyAlignment="1">
      <alignment horizontal="right"/>
    </xf>
    <xf numFmtId="20" fontId="65" fillId="39" borderId="0" xfId="0" applyNumberFormat="1" applyFont="1" applyFill="1" applyAlignment="1">
      <alignment horizontal="right"/>
    </xf>
    <xf numFmtId="0" fontId="65" fillId="39" borderId="0" xfId="0" applyFont="1" applyFill="1" applyAlignment="1">
      <alignment horizontal="right"/>
    </xf>
    <xf numFmtId="0" fontId="65" fillId="39" borderId="0" xfId="0" applyFont="1" applyFill="1" applyAlignment="1">
      <alignment horizontal="left"/>
    </xf>
    <xf numFmtId="165" fontId="14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/>
    </xf>
    <xf numFmtId="1" fontId="49" fillId="0" borderId="9" xfId="0" applyNumberFormat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14" fontId="66" fillId="0" borderId="25" xfId="0" applyNumberFormat="1" applyFont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 vertical="center"/>
    </xf>
    <xf numFmtId="14" fontId="15" fillId="0" borderId="25" xfId="0" applyNumberFormat="1" applyFont="1" applyBorder="1" applyAlignment="1">
      <alignment vertical="center" shrinkToFit="1"/>
    </xf>
    <xf numFmtId="164" fontId="15" fillId="0" borderId="0" xfId="0" applyNumberFormat="1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14" fontId="15" fillId="0" borderId="3" xfId="0" applyNumberFormat="1" applyFont="1" applyBorder="1" applyAlignment="1">
      <alignment vertical="center" shrinkToFit="1"/>
    </xf>
    <xf numFmtId="14" fontId="15" fillId="0" borderId="3" xfId="0" applyNumberFormat="1" applyFont="1" applyBorder="1" applyAlignment="1">
      <alignment horizontal="left" vertical="center"/>
    </xf>
    <xf numFmtId="14" fontId="66" fillId="0" borderId="3" xfId="0" applyNumberFormat="1" applyFont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9" fontId="32" fillId="7" borderId="18" xfId="0" applyNumberFormat="1" applyFont="1" applyFill="1" applyBorder="1" applyAlignment="1">
      <alignment horizontal="center" wrapText="1"/>
    </xf>
    <xf numFmtId="0" fontId="32" fillId="0" borderId="0" xfId="0" applyFont="1" applyAlignment="1">
      <alignment horizontal="left" vertical="center"/>
    </xf>
    <xf numFmtId="0" fontId="95" fillId="0" borderId="0" xfId="0" applyFont="1"/>
    <xf numFmtId="49" fontId="49" fillId="0" borderId="0" xfId="144" applyNumberFormat="1" applyFont="1" applyAlignment="1">
      <alignment horizontal="left" vertical="center" wrapText="1"/>
    </xf>
    <xf numFmtId="49" fontId="62" fillId="0" borderId="0" xfId="144" applyNumberFormat="1" applyFont="1" applyAlignment="1">
      <alignment vertical="center" wrapText="1"/>
    </xf>
    <xf numFmtId="49" fontId="67" fillId="0" borderId="0" xfId="144" applyNumberFormat="1" applyFont="1"/>
    <xf numFmtId="0" fontId="55" fillId="0" borderId="0" xfId="144" applyFont="1" applyAlignment="1">
      <alignment horizontal="left"/>
    </xf>
    <xf numFmtId="49" fontId="67" fillId="0" borderId="0" xfId="144" applyNumberFormat="1" applyFont="1" applyAlignment="1">
      <alignment horizontal="right"/>
    </xf>
    <xf numFmtId="0" fontId="14" fillId="0" borderId="0" xfId="0" applyFont="1" applyAlignment="1">
      <alignment vertical="center" wrapText="1"/>
    </xf>
    <xf numFmtId="49" fontId="14" fillId="39" borderId="0" xfId="144" applyNumberFormat="1" applyFont="1" applyFill="1" applyAlignment="1">
      <alignment horizontal="left" vertical="center" wrapText="1" shrinkToFit="1"/>
    </xf>
    <xf numFmtId="14" fontId="14" fillId="0" borderId="0" xfId="0" applyNumberFormat="1" applyFont="1" applyAlignment="1">
      <alignment horizontal="center" vertical="center" wrapText="1"/>
    </xf>
    <xf numFmtId="164" fontId="14" fillId="0" borderId="0" xfId="144" applyNumberFormat="1" applyFont="1" applyAlignment="1">
      <alignment horizontal="center" vertical="center" wrapText="1" shrinkToFit="1"/>
    </xf>
    <xf numFmtId="49" fontId="14" fillId="39" borderId="0" xfId="144" applyNumberFormat="1" applyFont="1" applyFill="1" applyAlignment="1">
      <alignment horizontal="left" vertical="center" shrinkToFit="1"/>
    </xf>
    <xf numFmtId="0" fontId="93" fillId="39" borderId="0" xfId="0" applyFont="1" applyFill="1"/>
    <xf numFmtId="0" fontId="59" fillId="39" borderId="0" xfId="0" applyFont="1" applyFill="1"/>
    <xf numFmtId="49" fontId="15" fillId="0" borderId="0" xfId="144" applyNumberFormat="1" applyFont="1" applyAlignment="1">
      <alignment vertical="center" wrapText="1"/>
    </xf>
    <xf numFmtId="49" fontId="53" fillId="0" borderId="0" xfId="144" applyNumberFormat="1" applyFont="1" applyAlignment="1">
      <alignment horizontal="left" vertical="center"/>
    </xf>
    <xf numFmtId="49" fontId="56" fillId="39" borderId="2" xfId="144" applyNumberFormat="1" applyFont="1" applyFill="1" applyBorder="1" applyAlignment="1">
      <alignment horizontal="center" vertical="center" wrapText="1"/>
    </xf>
    <xf numFmtId="49" fontId="14" fillId="0" borderId="2" xfId="144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49" fontId="14" fillId="39" borderId="2" xfId="144" applyNumberFormat="1" applyFont="1" applyFill="1" applyBorder="1" applyAlignment="1">
      <alignment horizontal="left" vertical="center" wrapText="1" shrinkToFit="1"/>
    </xf>
    <xf numFmtId="0" fontId="93" fillId="0" borderId="2" xfId="0" applyFont="1" applyBorder="1"/>
    <xf numFmtId="0" fontId="14" fillId="0" borderId="0" xfId="147" applyFont="1" applyAlignment="1">
      <alignment horizontal="left" vertical="center"/>
    </xf>
    <xf numFmtId="49" fontId="50" fillId="0" borderId="0" xfId="144" applyNumberFormat="1" applyFont="1" applyAlignment="1">
      <alignment horizontal="center" vertical="center"/>
    </xf>
    <xf numFmtId="49" fontId="54" fillId="0" borderId="0" xfId="144" applyNumberFormat="1" applyFont="1" applyAlignment="1">
      <alignment horizontal="center" vertical="center"/>
    </xf>
    <xf numFmtId="49" fontId="32" fillId="7" borderId="17" xfId="0" applyNumberFormat="1" applyFont="1" applyFill="1" applyBorder="1" applyAlignment="1">
      <alignment wrapText="1"/>
    </xf>
    <xf numFmtId="49" fontId="32" fillId="7" borderId="18" xfId="0" applyNumberFormat="1" applyFont="1" applyFill="1" applyBorder="1" applyAlignment="1">
      <alignment wrapText="1"/>
    </xf>
    <xf numFmtId="49" fontId="30" fillId="7" borderId="17" xfId="0" applyNumberFormat="1" applyFont="1" applyFill="1" applyBorder="1" applyAlignment="1">
      <alignment horizontal="center" wrapText="1"/>
    </xf>
    <xf numFmtId="49" fontId="32" fillId="0" borderId="24" xfId="0" applyNumberFormat="1" applyFont="1" applyBorder="1" applyAlignment="1">
      <alignment horizontal="center" vertical="center"/>
    </xf>
    <xf numFmtId="49" fontId="30" fillId="7" borderId="17" xfId="0" applyNumberFormat="1" applyFont="1" applyFill="1" applyBorder="1" applyAlignment="1">
      <alignment horizontal="center" shrinkToFit="1"/>
    </xf>
    <xf numFmtId="49" fontId="71" fillId="0" borderId="0" xfId="0" applyNumberFormat="1" applyFont="1" applyAlignment="1">
      <alignment horizontal="center" vertical="center" wrapText="1"/>
    </xf>
    <xf numFmtId="49" fontId="32" fillId="7" borderId="12" xfId="0" applyNumberFormat="1" applyFont="1" applyFill="1" applyBorder="1" applyAlignment="1">
      <alignment horizontal="center" wrapText="1"/>
    </xf>
    <xf numFmtId="0" fontId="32" fillId="0" borderId="2" xfId="0" applyFont="1" applyBorder="1" applyAlignment="1">
      <alignment horizontal="center" vertical="center" shrinkToFit="1"/>
    </xf>
    <xf numFmtId="49" fontId="32" fillId="7" borderId="12" xfId="0" applyNumberFormat="1" applyFont="1" applyFill="1" applyBorder="1" applyAlignment="1">
      <alignment horizontal="center" vertical="center" shrinkToFit="1"/>
    </xf>
    <xf numFmtId="2" fontId="3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65" fillId="0" borderId="0" xfId="144" applyNumberFormat="1" applyFont="1" applyAlignment="1">
      <alignment horizontal="center" vertical="center" wrapText="1" shrinkToFit="1"/>
    </xf>
    <xf numFmtId="0" fontId="14" fillId="0" borderId="0" xfId="144" applyFont="1" applyAlignment="1">
      <alignment horizontal="left" vertical="center" shrinkToFit="1"/>
    </xf>
    <xf numFmtId="0" fontId="14" fillId="0" borderId="0" xfId="144" applyFont="1" applyAlignment="1">
      <alignment horizontal="left" vertical="center"/>
    </xf>
    <xf numFmtId="0" fontId="59" fillId="0" borderId="0" xfId="0" applyFont="1" applyAlignment="1">
      <alignment horizontal="left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6" xfId="144" applyFont="1" applyBorder="1" applyAlignment="1">
      <alignment horizontal="center" vertical="center" shrinkToFit="1"/>
    </xf>
    <xf numFmtId="49" fontId="14" fillId="0" borderId="0" xfId="0" applyNumberFormat="1" applyFont="1"/>
    <xf numFmtId="0" fontId="14" fillId="39" borderId="0" xfId="144" applyFont="1" applyFill="1" applyAlignment="1">
      <alignment horizontal="center" vertical="center" shrinkToFit="1"/>
    </xf>
    <xf numFmtId="0" fontId="14" fillId="0" borderId="0" xfId="144" applyFont="1" applyAlignment="1">
      <alignment horizontal="center" vertical="center" shrinkToFit="1"/>
    </xf>
    <xf numFmtId="49" fontId="14" fillId="0" borderId="0" xfId="0" applyNumberFormat="1" applyFont="1" applyAlignment="1">
      <alignment horizontal="center" vertical="center" shrinkToFit="1"/>
    </xf>
    <xf numFmtId="0" fontId="50" fillId="0" borderId="0" xfId="144" applyFont="1" applyAlignment="1">
      <alignment horizontal="left" vertical="top" wrapText="1"/>
    </xf>
    <xf numFmtId="49" fontId="54" fillId="0" borderId="0" xfId="144" applyNumberFormat="1" applyFont="1" applyAlignment="1">
      <alignment horizontal="left" vertical="top"/>
    </xf>
    <xf numFmtId="49" fontId="50" fillId="0" borderId="0" xfId="144" applyNumberFormat="1" applyFont="1" applyAlignment="1">
      <alignment horizontal="left" vertical="top"/>
    </xf>
    <xf numFmtId="0" fontId="14" fillId="0" borderId="36" xfId="144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0" fillId="0" borderId="0" xfId="144" applyFont="1" applyAlignment="1">
      <alignment horizontal="left" vertical="top"/>
    </xf>
    <xf numFmtId="0" fontId="14" fillId="39" borderId="36" xfId="144" applyFont="1" applyFill="1" applyBorder="1" applyAlignment="1">
      <alignment horizontal="center" vertical="center" wrapText="1" shrinkToFit="1"/>
    </xf>
    <xf numFmtId="49" fontId="65" fillId="0" borderId="0" xfId="144" applyNumberFormat="1" applyFont="1" applyAlignment="1">
      <alignment horizontal="center" vertical="center" shrinkToFit="1"/>
    </xf>
    <xf numFmtId="49" fontId="65" fillId="0" borderId="0" xfId="0" applyNumberFormat="1" applyFont="1" applyAlignment="1">
      <alignment horizontal="center"/>
    </xf>
    <xf numFmtId="49" fontId="11" fillId="0" borderId="0" xfId="0" applyNumberFormat="1" applyFont="1"/>
    <xf numFmtId="0" fontId="14" fillId="0" borderId="0" xfId="144" applyFont="1" applyAlignment="1">
      <alignment vertical="center"/>
    </xf>
    <xf numFmtId="0" fontId="60" fillId="0" borderId="0" xfId="144" applyFont="1" applyAlignment="1">
      <alignment horizontal="center" vertical="center"/>
    </xf>
    <xf numFmtId="49" fontId="14" fillId="0" borderId="0" xfId="144" applyNumberFormat="1" applyFont="1" applyAlignment="1">
      <alignment horizontal="left" vertical="center"/>
    </xf>
    <xf numFmtId="49" fontId="65" fillId="39" borderId="0" xfId="0" applyNumberFormat="1" applyFont="1" applyFill="1" applyAlignment="1">
      <alignment horizontal="center"/>
    </xf>
    <xf numFmtId="49" fontId="50" fillId="0" borderId="2" xfId="0" applyNumberFormat="1" applyFont="1" applyBorder="1" applyAlignment="1">
      <alignment horizontal="center" vertical="center"/>
    </xf>
    <xf numFmtId="0" fontId="30" fillId="0" borderId="2" xfId="15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49" fontId="30" fillId="7" borderId="12" xfId="0" applyNumberFormat="1" applyFont="1" applyFill="1" applyBorder="1" applyAlignment="1">
      <alignment horizontal="center" vertical="center" wrapText="1"/>
    </xf>
    <xf numFmtId="0" fontId="30" fillId="0" borderId="2" xfId="151" applyFont="1" applyBorder="1" applyAlignment="1">
      <alignment horizontal="center" vertical="center"/>
    </xf>
    <xf numFmtId="49" fontId="32" fillId="7" borderId="12" xfId="0" applyNumberFormat="1" applyFont="1" applyFill="1" applyBorder="1" applyAlignment="1">
      <alignment horizontal="center" shrinkToFit="1"/>
    </xf>
    <xf numFmtId="49" fontId="56" fillId="0" borderId="0" xfId="144" applyNumberFormat="1" applyFont="1" applyAlignment="1">
      <alignment horizontal="center" vertical="center"/>
    </xf>
    <xf numFmtId="49" fontId="73" fillId="0" borderId="0" xfId="0" applyNumberFormat="1" applyFont="1" applyAlignment="1">
      <alignment horizontal="center" vertical="center" wrapText="1"/>
    </xf>
    <xf numFmtId="49" fontId="14" fillId="0" borderId="36" xfId="144" applyNumberFormat="1" applyFont="1" applyBorder="1" applyAlignment="1">
      <alignment horizontal="center" vertical="center" shrinkToFit="1"/>
    </xf>
    <xf numFmtId="49" fontId="14" fillId="39" borderId="0" xfId="144" applyNumberFormat="1" applyFont="1" applyFill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shrinkToFit="1"/>
    </xf>
    <xf numFmtId="0" fontId="30" fillId="0" borderId="0" xfId="151" applyFont="1" applyAlignment="1">
      <alignment horizontal="center" vertical="center"/>
    </xf>
    <xf numFmtId="49" fontId="73" fillId="0" borderId="0" xfId="144" applyNumberFormat="1" applyFont="1" applyAlignment="1">
      <alignment horizontal="center" vertical="center" wrapText="1" shrinkToFit="1"/>
    </xf>
    <xf numFmtId="49" fontId="73" fillId="0" borderId="0" xfId="144" applyNumberFormat="1" applyFont="1" applyAlignment="1">
      <alignment horizontal="center" vertical="center" shrinkToFit="1"/>
    </xf>
    <xf numFmtId="49" fontId="26" fillId="7" borderId="2" xfId="0" applyNumberFormat="1" applyFont="1" applyFill="1" applyBorder="1" applyAlignment="1">
      <alignment horizontal="center" wrapText="1"/>
    </xf>
    <xf numFmtId="49" fontId="26" fillId="7" borderId="2" xfId="0" applyNumberFormat="1" applyFont="1" applyFill="1" applyBorder="1" applyAlignment="1">
      <alignment wrapText="1"/>
    </xf>
    <xf numFmtId="49" fontId="32" fillId="7" borderId="2" xfId="0" applyNumberFormat="1" applyFont="1" applyFill="1" applyBorder="1"/>
    <xf numFmtId="49" fontId="26" fillId="7" borderId="12" xfId="0" applyNumberFormat="1" applyFont="1" applyFill="1" applyBorder="1"/>
    <xf numFmtId="0" fontId="50" fillId="0" borderId="0" xfId="144" applyFont="1" applyAlignment="1">
      <alignment horizontal="left" shrinkToFit="1"/>
    </xf>
    <xf numFmtId="0" fontId="50" fillId="0" borderId="0" xfId="144" applyFont="1" applyAlignment="1">
      <alignment horizontal="left" vertical="center" shrinkToFit="1"/>
    </xf>
    <xf numFmtId="49" fontId="12" fillId="0" borderId="0" xfId="0" applyNumberFormat="1" applyFont="1" applyAlignment="1">
      <alignment horizontal="center" wrapText="1"/>
    </xf>
    <xf numFmtId="49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wrapText="1"/>
    </xf>
    <xf numFmtId="49" fontId="32" fillId="7" borderId="39" xfId="0" applyNumberFormat="1" applyFont="1" applyFill="1" applyBorder="1" applyAlignment="1">
      <alignment horizontal="center" wrapText="1"/>
    </xf>
    <xf numFmtId="49" fontId="4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shrinkToFit="1"/>
    </xf>
    <xf numFmtId="2" fontId="14" fillId="0" borderId="0" xfId="144" applyNumberFormat="1" applyFont="1" applyAlignment="1">
      <alignment horizontal="center" vertical="center" shrinkToFit="1"/>
    </xf>
    <xf numFmtId="2" fontId="34" fillId="0" borderId="2" xfId="144" applyNumberFormat="1" applyFont="1" applyBorder="1" applyAlignment="1">
      <alignment horizontal="center" vertical="center" shrinkToFit="1"/>
    </xf>
    <xf numFmtId="14" fontId="15" fillId="0" borderId="0" xfId="0" applyNumberFormat="1" applyFont="1" applyAlignment="1">
      <alignment vertical="center" shrinkToFit="1"/>
    </xf>
    <xf numFmtId="14" fontId="15" fillId="0" borderId="0" xfId="0" applyNumberFormat="1" applyFont="1" applyAlignment="1">
      <alignment horizontal="left" vertical="center"/>
    </xf>
    <xf numFmtId="14" fontId="66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 shrinkToFit="1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96" fillId="0" borderId="0" xfId="0" applyFont="1"/>
    <xf numFmtId="0" fontId="97" fillId="0" borderId="0" xfId="0" applyFont="1"/>
    <xf numFmtId="49" fontId="61" fillId="0" borderId="0" xfId="144" applyNumberFormat="1" applyFont="1" applyAlignment="1">
      <alignment horizontal="center" vertical="top"/>
    </xf>
    <xf numFmtId="49" fontId="61" fillId="0" borderId="0" xfId="144" applyNumberFormat="1" applyFont="1" applyAlignment="1">
      <alignment horizontal="center" vertical="center"/>
    </xf>
    <xf numFmtId="1" fontId="0" fillId="0" borderId="0" xfId="0" applyNumberFormat="1"/>
    <xf numFmtId="49" fontId="65" fillId="39" borderId="0" xfId="0" applyNumberFormat="1" applyFont="1" applyFill="1" applyAlignment="1">
      <alignment horizontal="center" shrinkToFit="1"/>
    </xf>
    <xf numFmtId="0" fontId="65" fillId="0" borderId="0" xfId="0" applyFont="1" applyAlignment="1">
      <alignment horizontal="left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center" vertical="center"/>
    </xf>
    <xf numFmtId="1" fontId="15" fillId="0" borderId="0" xfId="0" applyNumberFormat="1" applyFont="1"/>
    <xf numFmtId="0" fontId="15" fillId="0" borderId="0" xfId="0" applyFont="1" applyAlignment="1">
      <alignment horizontal="left" vertical="center" shrinkToFit="1"/>
    </xf>
    <xf numFmtId="0" fontId="14" fillId="0" borderId="0" xfId="147" applyFont="1" applyAlignment="1">
      <alignment horizontal="center" vertical="center"/>
    </xf>
    <xf numFmtId="49" fontId="15" fillId="0" borderId="0" xfId="0" applyNumberFormat="1" applyFont="1" applyAlignment="1">
      <alignment vertical="center" shrinkToFit="1"/>
    </xf>
    <xf numFmtId="49" fontId="32" fillId="7" borderId="39" xfId="0" applyNumberFormat="1" applyFont="1" applyFill="1" applyBorder="1" applyAlignment="1">
      <alignment horizontal="left" vertical="center" wrapText="1"/>
    </xf>
    <xf numFmtId="0" fontId="97" fillId="0" borderId="0" xfId="0" applyFont="1" applyAlignment="1">
      <alignment horizontal="center" vertical="center" shrinkToFit="1"/>
    </xf>
    <xf numFmtId="2" fontId="97" fillId="0" borderId="0" xfId="0" applyNumberFormat="1" applyFont="1" applyAlignment="1">
      <alignment horizontal="center" vertical="center" shrinkToFit="1"/>
    </xf>
    <xf numFmtId="49" fontId="26" fillId="7" borderId="2" xfId="0" applyNumberFormat="1" applyFont="1" applyFill="1" applyBorder="1" applyAlignment="1">
      <alignment horizontal="center" vertical="center" wrapText="1"/>
    </xf>
    <xf numFmtId="49" fontId="15" fillId="0" borderId="0" xfId="144" applyNumberFormat="1" applyFont="1" applyAlignment="1">
      <alignment horizontal="center" vertical="center" wrapText="1"/>
    </xf>
    <xf numFmtId="49" fontId="50" fillId="0" borderId="0" xfId="144" applyNumberFormat="1" applyFont="1" applyAlignment="1">
      <alignment vertical="center"/>
    </xf>
    <xf numFmtId="49" fontId="54" fillId="0" borderId="0" xfId="144" applyNumberFormat="1" applyFont="1" applyAlignment="1">
      <alignment horizontal="left" vertical="center"/>
    </xf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center" vertical="center"/>
    </xf>
    <xf numFmtId="49" fontId="49" fillId="39" borderId="0" xfId="144" applyNumberFormat="1" applyFont="1" applyFill="1" applyAlignment="1">
      <alignment horizontal="center" vertical="center" wrapText="1"/>
    </xf>
    <xf numFmtId="0" fontId="97" fillId="0" borderId="36" xfId="0" applyFont="1" applyBorder="1" applyAlignment="1">
      <alignment horizontal="center" vertical="center"/>
    </xf>
    <xf numFmtId="164" fontId="31" fillId="0" borderId="2" xfId="0" applyNumberFormat="1" applyFont="1" applyBorder="1" applyAlignment="1">
      <alignment horizontal="left" vertical="center"/>
    </xf>
    <xf numFmtId="49" fontId="32" fillId="0" borderId="3" xfId="0" applyNumberFormat="1" applyFont="1" applyBorder="1" applyAlignment="1">
      <alignment horizontal="left"/>
    </xf>
    <xf numFmtId="49" fontId="30" fillId="0" borderId="2" xfId="0" applyNumberFormat="1" applyFont="1" applyBorder="1"/>
    <xf numFmtId="49" fontId="98" fillId="0" borderId="3" xfId="0" applyNumberFormat="1" applyFont="1" applyBorder="1" applyAlignment="1">
      <alignment horizontal="center" vertical="center"/>
    </xf>
    <xf numFmtId="164" fontId="31" fillId="0" borderId="0" xfId="0" applyNumberFormat="1" applyFont="1" applyAlignment="1">
      <alignment horizontal="left" vertical="center"/>
    </xf>
    <xf numFmtId="49" fontId="32" fillId="0" borderId="36" xfId="0" applyNumberFormat="1" applyFont="1" applyBorder="1" applyAlignment="1">
      <alignment horizontal="center" vertical="center"/>
    </xf>
    <xf numFmtId="49" fontId="30" fillId="7" borderId="10" xfId="0" applyNumberFormat="1" applyFont="1" applyFill="1" applyBorder="1" applyAlignment="1">
      <alignment wrapText="1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49" fontId="14" fillId="0" borderId="0" xfId="144" applyNumberFormat="1" applyFont="1" applyAlignment="1">
      <alignment horizontal="center" vertical="center"/>
    </xf>
    <xf numFmtId="0" fontId="60" fillId="0" borderId="0" xfId="0" applyFont="1" applyAlignment="1">
      <alignment horizontal="left" vertical="center" shrinkToFit="1"/>
    </xf>
    <xf numFmtId="49" fontId="60" fillId="0" borderId="0" xfId="0" applyNumberFormat="1" applyFont="1" applyAlignment="1">
      <alignment horizontal="left" vertical="center" shrinkToFit="1"/>
    </xf>
    <xf numFmtId="0" fontId="67" fillId="0" borderId="0" xfId="0" applyFont="1" applyAlignment="1">
      <alignment vertical="center" wrapText="1"/>
    </xf>
    <xf numFmtId="0" fontId="14" fillId="0" borderId="36" xfId="0" applyFont="1" applyBorder="1" applyAlignment="1">
      <alignment horizontal="center" vertical="center"/>
    </xf>
    <xf numFmtId="49" fontId="40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 wrapText="1"/>
    </xf>
    <xf numFmtId="49" fontId="69" fillId="0" borderId="0" xfId="144" applyNumberFormat="1" applyFont="1" applyAlignment="1">
      <alignment vertical="center"/>
    </xf>
    <xf numFmtId="0" fontId="50" fillId="0" borderId="0" xfId="144" applyFont="1" applyAlignment="1">
      <alignment horizontal="left" vertical="center" wrapText="1"/>
    </xf>
    <xf numFmtId="49" fontId="31" fillId="0" borderId="0" xfId="0" applyNumberFormat="1" applyFont="1" applyAlignment="1">
      <alignment horizontal="left" vertical="center"/>
    </xf>
    <xf numFmtId="0" fontId="31" fillId="0" borderId="0" xfId="144" applyFont="1" applyAlignment="1">
      <alignment horizontal="left" vertical="center"/>
    </xf>
    <xf numFmtId="0" fontId="31" fillId="0" borderId="0" xfId="144" applyFont="1" applyAlignment="1">
      <alignment horizontal="left" vertical="center"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49" fontId="42" fillId="0" borderId="0" xfId="0" applyNumberFormat="1" applyFont="1" applyAlignment="1">
      <alignment vertical="center"/>
    </xf>
    <xf numFmtId="164" fontId="29" fillId="0" borderId="0" xfId="0" applyNumberFormat="1" applyFont="1" applyAlignment="1">
      <alignment vertical="center"/>
    </xf>
    <xf numFmtId="0" fontId="14" fillId="0" borderId="0" xfId="144" applyFont="1" applyAlignment="1">
      <alignment vertical="center" shrinkToFit="1"/>
    </xf>
    <xf numFmtId="49" fontId="14" fillId="0" borderId="0" xfId="144" applyNumberFormat="1" applyFont="1" applyAlignment="1">
      <alignment horizontal="right" vertical="center"/>
    </xf>
    <xf numFmtId="49" fontId="14" fillId="0" borderId="0" xfId="144" applyNumberFormat="1" applyFont="1" applyAlignment="1">
      <alignment vertical="center" shrinkToFit="1"/>
    </xf>
    <xf numFmtId="0" fontId="31" fillId="0" borderId="0" xfId="144" applyFont="1" applyAlignment="1">
      <alignment horizontal="left" vertical="center" shrinkToFit="1"/>
    </xf>
    <xf numFmtId="49" fontId="100" fillId="0" borderId="0" xfId="0" applyNumberFormat="1" applyFont="1" applyAlignment="1">
      <alignment horizontal="center" vertical="center" wrapText="1"/>
    </xf>
    <xf numFmtId="49" fontId="49" fillId="39" borderId="0" xfId="144" applyNumberFormat="1" applyFont="1" applyFill="1" applyAlignment="1">
      <alignment vertical="center" wrapText="1"/>
    </xf>
    <xf numFmtId="49" fontId="49" fillId="39" borderId="0" xfId="144" applyNumberFormat="1" applyFont="1" applyFill="1" applyAlignment="1">
      <alignment horizontal="center" vertical="center"/>
    </xf>
    <xf numFmtId="49" fontId="49" fillId="0" borderId="0" xfId="144" applyNumberFormat="1" applyFont="1" applyAlignment="1">
      <alignment horizontal="center" vertical="center"/>
    </xf>
    <xf numFmtId="0" fontId="50" fillId="0" borderId="0" xfId="144" applyFont="1" applyAlignment="1">
      <alignment horizontal="left" vertical="center" wrapText="1" shrinkToFit="1"/>
    </xf>
    <xf numFmtId="0" fontId="31" fillId="0" borderId="0" xfId="144" applyFont="1" applyAlignment="1">
      <alignment horizontal="left" vertical="center" wrapText="1" shrinkToFit="1"/>
    </xf>
    <xf numFmtId="49" fontId="51" fillId="0" borderId="0" xfId="144" applyNumberFormat="1" applyFont="1" applyAlignment="1">
      <alignment vertical="center" wrapText="1"/>
    </xf>
    <xf numFmtId="0" fontId="12" fillId="0" borderId="0" xfId="0" applyFont="1"/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top"/>
    </xf>
    <xf numFmtId="49" fontId="15" fillId="0" borderId="2" xfId="0" applyNumberFormat="1" applyFont="1" applyBorder="1" applyAlignment="1">
      <alignment horizontal="left" vertical="center"/>
    </xf>
    <xf numFmtId="0" fontId="15" fillId="0" borderId="22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49" fontId="50" fillId="0" borderId="2" xfId="0" applyNumberFormat="1" applyFont="1" applyBorder="1" applyAlignment="1">
      <alignment horizontal="left" vertical="center"/>
    </xf>
    <xf numFmtId="49" fontId="59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49" fontId="0" fillId="0" borderId="2" xfId="0" applyNumberForma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top"/>
    </xf>
    <xf numFmtId="0" fontId="30" fillId="0" borderId="2" xfId="0" applyFont="1" applyBorder="1" applyAlignment="1">
      <alignment horizontal="center" vertical="top"/>
    </xf>
    <xf numFmtId="44" fontId="32" fillId="0" borderId="0" xfId="176" applyFont="1" applyFill="1" applyBorder="1" applyAlignment="1">
      <alignment vertical="center"/>
    </xf>
    <xf numFmtId="14" fontId="15" fillId="0" borderId="2" xfId="0" applyNumberFormat="1" applyFont="1" applyBorder="1" applyAlignment="1">
      <alignment horizontal="left" vertical="top"/>
    </xf>
    <xf numFmtId="49" fontId="32" fillId="7" borderId="12" xfId="0" applyNumberFormat="1" applyFont="1" applyFill="1" applyBorder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0" fillId="0" borderId="2" xfId="151" applyNumberFormat="1" applyFont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wrapText="1"/>
    </xf>
    <xf numFmtId="0" fontId="14" fillId="0" borderId="0" xfId="0" applyFont="1" applyAlignment="1">
      <alignment horizontal="center" wrapText="1"/>
    </xf>
    <xf numFmtId="0" fontId="30" fillId="0" borderId="9" xfId="0" applyFont="1" applyBorder="1" applyAlignment="1">
      <alignment horizontal="center" vertical="top"/>
    </xf>
    <xf numFmtId="49" fontId="15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2" fontId="26" fillId="0" borderId="3" xfId="0" applyNumberFormat="1" applyFont="1" applyBorder="1" applyAlignment="1">
      <alignment horizontal="center" vertical="center" shrinkToFit="1"/>
    </xf>
    <xf numFmtId="2" fontId="34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49" fontId="32" fillId="0" borderId="50" xfId="0" applyNumberFormat="1" applyFont="1" applyBorder="1" applyAlignment="1">
      <alignment wrapText="1"/>
    </xf>
    <xf numFmtId="49" fontId="36" fillId="7" borderId="39" xfId="0" applyNumberFormat="1" applyFont="1" applyFill="1" applyBorder="1" applyAlignment="1">
      <alignment horizontal="center" vertical="center" wrapText="1"/>
    </xf>
    <xf numFmtId="49" fontId="32" fillId="0" borderId="35" xfId="0" applyNumberFormat="1" applyFont="1" applyBorder="1" applyAlignment="1">
      <alignment wrapText="1"/>
    </xf>
    <xf numFmtId="2" fontId="34" fillId="0" borderId="0" xfId="0" applyNumberFormat="1" applyFont="1" applyAlignment="1">
      <alignment vertical="center"/>
    </xf>
    <xf numFmtId="0" fontId="30" fillId="0" borderId="0" xfId="0" applyFont="1" applyAlignment="1">
      <alignment horizontal="center" vertical="top"/>
    </xf>
    <xf numFmtId="0" fontId="34" fillId="0" borderId="2" xfId="0" applyFont="1" applyBorder="1" applyAlignment="1">
      <alignment horizontal="center" wrapText="1"/>
    </xf>
    <xf numFmtId="0" fontId="73" fillId="0" borderId="0" xfId="144" applyFont="1" applyAlignment="1">
      <alignment horizontal="center" vertical="center" shrinkToFit="1"/>
    </xf>
    <xf numFmtId="0" fontId="14" fillId="0" borderId="0" xfId="0" applyFont="1" applyAlignment="1">
      <alignment wrapText="1"/>
    </xf>
    <xf numFmtId="2" fontId="14" fillId="0" borderId="0" xfId="0" applyNumberFormat="1" applyFont="1" applyAlignment="1">
      <alignment horizontal="center" wrapText="1"/>
    </xf>
    <xf numFmtId="0" fontId="96" fillId="0" borderId="0" xfId="0" applyFont="1" applyAlignment="1">
      <alignment horizontal="center"/>
    </xf>
    <xf numFmtId="2" fontId="34" fillId="0" borderId="2" xfId="0" applyNumberFormat="1" applyFont="1" applyBorder="1" applyAlignment="1">
      <alignment horizontal="center" wrapText="1"/>
    </xf>
    <xf numFmtId="49" fontId="14" fillId="0" borderId="0" xfId="0" applyNumberFormat="1" applyFont="1" applyAlignment="1">
      <alignment wrapText="1"/>
    </xf>
    <xf numFmtId="49" fontId="34" fillId="0" borderId="2" xfId="144" applyNumberFormat="1" applyFont="1" applyBorder="1" applyAlignment="1">
      <alignment horizontal="center" vertical="center" shrinkToFit="1"/>
    </xf>
    <xf numFmtId="49" fontId="26" fillId="0" borderId="2" xfId="144" applyNumberFormat="1" applyFont="1" applyBorder="1" applyAlignment="1">
      <alignment horizontal="center" vertical="center" shrinkToFit="1"/>
    </xf>
    <xf numFmtId="2" fontId="26" fillId="0" borderId="2" xfId="144" applyNumberFormat="1" applyFont="1" applyBorder="1" applyAlignment="1">
      <alignment horizontal="center" vertical="center" shrinkToFit="1"/>
    </xf>
    <xf numFmtId="49" fontId="32" fillId="7" borderId="22" xfId="0" applyNumberFormat="1" applyFont="1" applyFill="1" applyBorder="1" applyAlignment="1">
      <alignment horizontal="left" vertical="center" wrapText="1"/>
    </xf>
    <xf numFmtId="49" fontId="26" fillId="0" borderId="3" xfId="144" applyNumberFormat="1" applyFont="1" applyBorder="1" applyAlignment="1">
      <alignment horizontal="center" vertical="center" shrinkToFit="1"/>
    </xf>
    <xf numFmtId="0" fontId="101" fillId="0" borderId="0" xfId="0" applyFont="1" applyAlignment="1">
      <alignment horizontal="center" vertical="center"/>
    </xf>
    <xf numFmtId="0" fontId="50" fillId="0" borderId="0" xfId="144" applyFont="1" applyAlignment="1">
      <alignment horizontal="center" vertical="center" shrinkToFit="1"/>
    </xf>
    <xf numFmtId="49" fontId="50" fillId="0" borderId="0" xfId="144" applyNumberFormat="1" applyFont="1" applyAlignment="1">
      <alignment horizontal="center" vertical="center" shrinkToFit="1"/>
    </xf>
    <xf numFmtId="0" fontId="102" fillId="0" borderId="2" xfId="0" applyFont="1" applyBorder="1" applyAlignment="1">
      <alignment horizontal="center" vertical="center"/>
    </xf>
    <xf numFmtId="49" fontId="36" fillId="7" borderId="29" xfId="0" applyNumberFormat="1" applyFont="1" applyFill="1" applyBorder="1" applyAlignment="1">
      <alignment horizontal="center" vertical="top" wrapText="1"/>
    </xf>
    <xf numFmtId="49" fontId="26" fillId="7" borderId="12" xfId="0" applyNumberFormat="1" applyFont="1" applyFill="1" applyBorder="1" applyAlignment="1">
      <alignment horizontal="center" vertical="center"/>
    </xf>
    <xf numFmtId="49" fontId="26" fillId="7" borderId="12" xfId="0" applyNumberFormat="1" applyFont="1" applyFill="1" applyBorder="1" applyAlignment="1">
      <alignment wrapText="1"/>
    </xf>
    <xf numFmtId="0" fontId="34" fillId="0" borderId="2" xfId="0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49" fontId="61" fillId="0" borderId="0" xfId="144" applyNumberFormat="1" applyFont="1" applyAlignment="1">
      <alignment horizontal="center" vertical="center" shrinkToFit="1"/>
    </xf>
    <xf numFmtId="2" fontId="14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 shrinkToFit="1"/>
    </xf>
    <xf numFmtId="2" fontId="65" fillId="0" borderId="0" xfId="0" applyNumberFormat="1" applyFont="1" applyAlignment="1">
      <alignment horizontal="center" vertical="center" shrinkToFit="1"/>
    </xf>
    <xf numFmtId="0" fontId="73" fillId="0" borderId="0" xfId="0" applyFont="1" applyAlignment="1">
      <alignment horizontal="center" vertical="center" shrinkToFit="1"/>
    </xf>
    <xf numFmtId="49" fontId="0" fillId="0" borderId="0" xfId="0" applyNumberFormat="1"/>
    <xf numFmtId="2" fontId="14" fillId="0" borderId="0" xfId="0" applyNumberFormat="1" applyFont="1" applyAlignment="1">
      <alignment horizontal="center" vertical="center" shrinkToFit="1"/>
    </xf>
    <xf numFmtId="1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 shrinkToFit="1"/>
    </xf>
    <xf numFmtId="1" fontId="14" fillId="0" borderId="0" xfId="0" applyNumberFormat="1" applyFont="1" applyAlignment="1">
      <alignment horizontal="center" vertical="center" shrinkToFit="1"/>
    </xf>
    <xf numFmtId="1" fontId="14" fillId="0" borderId="35" xfId="0" applyNumberFormat="1" applyFont="1" applyBorder="1" applyAlignment="1">
      <alignment horizontal="center" vertical="center"/>
    </xf>
    <xf numFmtId="1" fontId="14" fillId="0" borderId="35" xfId="0" applyNumberFormat="1" applyFont="1" applyBorder="1" applyAlignment="1">
      <alignment horizontal="center" vertical="center" shrinkToFit="1"/>
    </xf>
    <xf numFmtId="1" fontId="60" fillId="0" borderId="25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60" fillId="0" borderId="23" xfId="0" applyNumberFormat="1" applyFont="1" applyBorder="1" applyAlignment="1">
      <alignment horizontal="center" vertical="center"/>
    </xf>
    <xf numFmtId="1" fontId="60" fillId="0" borderId="3" xfId="0" applyNumberFormat="1" applyFont="1" applyBorder="1" applyAlignment="1">
      <alignment horizontal="center" vertical="center"/>
    </xf>
    <xf numFmtId="1" fontId="60" fillId="0" borderId="38" xfId="0" applyNumberFormat="1" applyFont="1" applyBorder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wrapText="1"/>
    </xf>
    <xf numFmtId="49" fontId="61" fillId="0" borderId="36" xfId="144" applyNumberFormat="1" applyFont="1" applyBorder="1" applyAlignment="1">
      <alignment horizontal="center" vertical="top"/>
    </xf>
    <xf numFmtId="49" fontId="96" fillId="0" borderId="0" xfId="0" applyNumberFormat="1" applyFont="1" applyAlignment="1">
      <alignment horizontal="center" vertical="center"/>
    </xf>
    <xf numFmtId="49" fontId="55" fillId="0" borderId="0" xfId="144" applyNumberFormat="1" applyFont="1" applyAlignment="1">
      <alignment horizontal="center" vertical="center"/>
    </xf>
    <xf numFmtId="49" fontId="56" fillId="0" borderId="9" xfId="144" applyNumberFormat="1" applyFont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shrinkToFit="1"/>
    </xf>
    <xf numFmtId="0" fontId="26" fillId="0" borderId="2" xfId="0" applyFont="1" applyBorder="1" applyAlignment="1">
      <alignment horizontal="center" vertical="center" wrapText="1"/>
    </xf>
    <xf numFmtId="49" fontId="32" fillId="7" borderId="50" xfId="0" applyNumberFormat="1" applyFont="1" applyFill="1" applyBorder="1" applyAlignment="1">
      <alignment wrapText="1"/>
    </xf>
    <xf numFmtId="0" fontId="26" fillId="0" borderId="2" xfId="0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/>
    </xf>
    <xf numFmtId="49" fontId="56" fillId="0" borderId="2" xfId="144" applyNumberFormat="1" applyFont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49" fontId="55" fillId="0" borderId="0" xfId="144" applyNumberFormat="1" applyFont="1" applyAlignment="1">
      <alignment vertical="top"/>
    </xf>
    <xf numFmtId="0" fontId="42" fillId="0" borderId="0" xfId="0" applyFont="1" applyAlignment="1">
      <alignment vertical="center" wrapText="1"/>
    </xf>
    <xf numFmtId="49" fontId="105" fillId="0" borderId="0" xfId="144" applyNumberFormat="1" applyFont="1" applyAlignment="1">
      <alignment vertical="center" wrapText="1"/>
    </xf>
    <xf numFmtId="49" fontId="53" fillId="0" borderId="0" xfId="144" applyNumberFormat="1" applyFont="1" applyAlignment="1">
      <alignment vertical="center"/>
    </xf>
    <xf numFmtId="49" fontId="52" fillId="0" borderId="0" xfId="144" applyNumberFormat="1" applyFont="1" applyAlignment="1">
      <alignment horizontal="center" vertical="center" shrinkToFit="1"/>
    </xf>
    <xf numFmtId="0" fontId="1" fillId="0" borderId="0" xfId="177" applyFont="1"/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14" fontId="34" fillId="0" borderId="3" xfId="0" applyNumberFormat="1" applyFont="1" applyBorder="1" applyAlignment="1">
      <alignment horizontal="center" shrinkToFit="1"/>
    </xf>
    <xf numFmtId="49" fontId="40" fillId="0" borderId="0" xfId="0" applyNumberFormat="1" applyFont="1"/>
    <xf numFmtId="49" fontId="26" fillId="0" borderId="3" xfId="0" applyNumberFormat="1" applyFont="1" applyBorder="1" applyAlignment="1">
      <alignment horizontal="center" vertical="center" shrinkToFit="1"/>
    </xf>
    <xf numFmtId="49" fontId="14" fillId="39" borderId="0" xfId="144" applyNumberFormat="1" applyFont="1" applyFill="1" applyAlignment="1">
      <alignment horizontal="center" vertical="center" wrapText="1" shrinkToFit="1"/>
    </xf>
    <xf numFmtId="49" fontId="14" fillId="0" borderId="0" xfId="0" applyNumberFormat="1" applyFont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vertical="center" shrinkToFit="1"/>
    </xf>
    <xf numFmtId="0" fontId="50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center" vertical="center"/>
    </xf>
    <xf numFmtId="0" fontId="50" fillId="0" borderId="0" xfId="144" applyFont="1" applyAlignment="1">
      <alignment horizontal="left" wrapText="1"/>
    </xf>
    <xf numFmtId="0" fontId="95" fillId="0" borderId="0" xfId="0" applyFont="1" applyAlignment="1">
      <alignment horizontal="center"/>
    </xf>
    <xf numFmtId="49" fontId="51" fillId="0" borderId="0" xfId="144" applyNumberFormat="1" applyFont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 wrapText="1"/>
    </xf>
    <xf numFmtId="1" fontId="30" fillId="0" borderId="2" xfId="0" applyNumberFormat="1" applyFont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1" fontId="30" fillId="0" borderId="3" xfId="0" applyNumberFormat="1" applyFont="1" applyBorder="1"/>
    <xf numFmtId="1" fontId="30" fillId="0" borderId="3" xfId="0" applyNumberFormat="1" applyFont="1" applyBorder="1" applyAlignment="1">
      <alignment horizontal="center" vertical="center" wrapText="1"/>
    </xf>
    <xf numFmtId="1" fontId="30" fillId="0" borderId="2" xfId="0" applyNumberFormat="1" applyFont="1" applyBorder="1" applyAlignment="1">
      <alignment horizontal="center" vertical="center" wrapText="1"/>
    </xf>
    <xf numFmtId="0" fontId="109" fillId="0" borderId="2" xfId="144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/>
    </xf>
    <xf numFmtId="0" fontId="97" fillId="39" borderId="0" xfId="0" applyFont="1" applyFill="1"/>
    <xf numFmtId="14" fontId="14" fillId="0" borderId="2" xfId="0" applyNumberFormat="1" applyFont="1" applyBorder="1" applyAlignment="1">
      <alignment horizontal="left" vertical="center" shrinkToFit="1"/>
    </xf>
    <xf numFmtId="49" fontId="97" fillId="0" borderId="0" xfId="0" applyNumberFormat="1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49" fontId="73" fillId="0" borderId="0" xfId="144" applyNumberFormat="1" applyFont="1" applyAlignment="1">
      <alignment horizontal="left" vertical="center" shrinkToFit="1"/>
    </xf>
    <xf numFmtId="20" fontId="103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wrapText="1"/>
    </xf>
    <xf numFmtId="1" fontId="30" fillId="0" borderId="3" xfId="0" applyNumberFormat="1" applyFont="1" applyBorder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vertical="center" wrapText="1"/>
    </xf>
    <xf numFmtId="1" fontId="17" fillId="0" borderId="0" xfId="0" applyNumberFormat="1" applyFont="1" applyAlignment="1">
      <alignment vertical="center" wrapText="1"/>
    </xf>
    <xf numFmtId="1" fontId="8" fillId="0" borderId="0" xfId="0" applyNumberFormat="1" applyFont="1" applyAlignment="1">
      <alignment wrapText="1"/>
    </xf>
    <xf numFmtId="1" fontId="11" fillId="0" borderId="0" xfId="0" applyNumberFormat="1" applyFont="1" applyAlignment="1">
      <alignment vertical="center" shrinkToFit="1"/>
    </xf>
    <xf numFmtId="1" fontId="11" fillId="0" borderId="0" xfId="0" applyNumberFormat="1" applyFont="1" applyAlignment="1">
      <alignment wrapText="1"/>
    </xf>
    <xf numFmtId="0" fontId="14" fillId="0" borderId="0" xfId="147" applyFont="1" applyAlignment="1">
      <alignment horizontal="center" vertical="center" shrinkToFit="1"/>
    </xf>
    <xf numFmtId="49" fontId="61" fillId="0" borderId="0" xfId="144" applyNumberFormat="1" applyFont="1" applyAlignment="1">
      <alignment horizontal="center" vertical="top" shrinkToFit="1"/>
    </xf>
    <xf numFmtId="49" fontId="15" fillId="0" borderId="2" xfId="0" applyNumberFormat="1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38" xfId="0" applyFont="1" applyBorder="1" applyAlignment="1">
      <alignment horizontal="left" vertical="top" wrapText="1"/>
    </xf>
    <xf numFmtId="14" fontId="15" fillId="0" borderId="2" xfId="0" applyNumberFormat="1" applyFont="1" applyBorder="1" applyAlignment="1">
      <alignment horizontal="left" vertical="top" wrapText="1"/>
    </xf>
    <xf numFmtId="0" fontId="15" fillId="42" borderId="2" xfId="0" applyFont="1" applyFill="1" applyBorder="1" applyAlignment="1">
      <alignment horizontal="left" vertical="top" wrapText="1"/>
    </xf>
    <xf numFmtId="0" fontId="57" fillId="0" borderId="0" xfId="178" applyFont="1"/>
    <xf numFmtId="49" fontId="51" fillId="0" borderId="0" xfId="178" applyNumberFormat="1" applyFont="1" applyAlignment="1">
      <alignment vertical="center"/>
    </xf>
    <xf numFmtId="0" fontId="93" fillId="39" borderId="0" xfId="0" applyFont="1" applyFill="1" applyAlignment="1">
      <alignment wrapText="1"/>
    </xf>
    <xf numFmtId="0" fontId="102" fillId="39" borderId="0" xfId="0" applyFont="1" applyFill="1" applyAlignment="1">
      <alignment wrapText="1"/>
    </xf>
    <xf numFmtId="49" fontId="60" fillId="0" borderId="0" xfId="178" applyNumberFormat="1" applyFont="1" applyAlignment="1">
      <alignment horizontal="right" wrapText="1"/>
    </xf>
    <xf numFmtId="49" fontId="49" fillId="0" borderId="0" xfId="178" applyNumberFormat="1" applyFont="1" applyAlignment="1">
      <alignment wrapText="1"/>
    </xf>
    <xf numFmtId="0" fontId="113" fillId="0" borderId="0" xfId="0" applyFont="1" applyAlignment="1">
      <alignment horizontal="right"/>
    </xf>
    <xf numFmtId="0" fontId="114" fillId="0" borderId="0" xfId="0" applyFont="1"/>
    <xf numFmtId="49" fontId="110" fillId="0" borderId="0" xfId="178" applyNumberFormat="1" applyFont="1" applyAlignment="1">
      <alignment vertical="center" wrapText="1"/>
    </xf>
    <xf numFmtId="49" fontId="51" fillId="0" borderId="0" xfId="178" applyNumberFormat="1" applyFont="1" applyAlignment="1">
      <alignment horizontal="right" vertical="top" wrapText="1"/>
    </xf>
    <xf numFmtId="49" fontId="49" fillId="0" borderId="0" xfId="178" applyNumberFormat="1" applyFont="1" applyAlignment="1">
      <alignment horizontal="left" vertical="center" wrapText="1"/>
    </xf>
    <xf numFmtId="49" fontId="15" fillId="0" borderId="0" xfId="178" applyNumberFormat="1" applyFont="1" applyAlignment="1">
      <alignment vertical="center" wrapText="1"/>
    </xf>
    <xf numFmtId="49" fontId="67" fillId="0" borderId="0" xfId="178" applyNumberFormat="1" applyFont="1"/>
    <xf numFmtId="0" fontId="55" fillId="0" borderId="0" xfId="178" applyFont="1" applyAlignment="1">
      <alignment horizontal="left"/>
    </xf>
    <xf numFmtId="49" fontId="53" fillId="0" borderId="0" xfId="178" applyNumberFormat="1" applyFont="1" applyAlignment="1">
      <alignment horizontal="left" vertical="center"/>
    </xf>
    <xf numFmtId="49" fontId="64" fillId="0" borderId="0" xfId="178" applyNumberFormat="1" applyFont="1" applyAlignment="1">
      <alignment horizontal="left" vertical="center"/>
    </xf>
    <xf numFmtId="0" fontId="57" fillId="39" borderId="0" xfId="178" applyFont="1" applyFill="1"/>
    <xf numFmtId="0" fontId="99" fillId="0" borderId="0" xfId="147" applyFont="1" applyAlignment="1">
      <alignment vertical="center"/>
    </xf>
    <xf numFmtId="49" fontId="107" fillId="0" borderId="0" xfId="178" applyNumberFormat="1" applyFont="1" applyAlignment="1">
      <alignment horizontal="left" vertical="center" wrapText="1"/>
    </xf>
    <xf numFmtId="49" fontId="67" fillId="0" borderId="0" xfId="178" applyNumberFormat="1" applyFont="1" applyAlignment="1">
      <alignment horizontal="right" wrapText="1"/>
    </xf>
    <xf numFmtId="49" fontId="46" fillId="39" borderId="52" xfId="0" applyNumberFormat="1" applyFont="1" applyFill="1" applyBorder="1" applyAlignment="1">
      <alignment horizontal="center" vertical="center" wrapText="1"/>
    </xf>
    <xf numFmtId="49" fontId="46" fillId="39" borderId="53" xfId="0" applyNumberFormat="1" applyFont="1" applyFill="1" applyBorder="1" applyAlignment="1">
      <alignment horizontal="center" vertical="center" wrapText="1"/>
    </xf>
    <xf numFmtId="49" fontId="46" fillId="39" borderId="54" xfId="0" applyNumberFormat="1" applyFont="1" applyFill="1" applyBorder="1" applyAlignment="1">
      <alignment horizontal="center" vertical="center" wrapText="1"/>
    </xf>
    <xf numFmtId="49" fontId="46" fillId="39" borderId="55" xfId="0" applyNumberFormat="1" applyFont="1" applyFill="1" applyBorder="1" applyAlignment="1">
      <alignment horizontal="center" vertical="center" wrapText="1"/>
    </xf>
    <xf numFmtId="49" fontId="50" fillId="0" borderId="0" xfId="144" quotePrefix="1" applyNumberFormat="1" applyFont="1" applyAlignment="1">
      <alignment horizontal="center" vertical="center" shrinkToFit="1"/>
    </xf>
    <xf numFmtId="49" fontId="49" fillId="0" borderId="0" xfId="178" applyNumberFormat="1" applyFont="1" applyAlignment="1">
      <alignment horizontal="center" wrapText="1"/>
    </xf>
    <xf numFmtId="0" fontId="99" fillId="0" borderId="0" xfId="147" applyFont="1" applyAlignment="1">
      <alignment horizontal="center" vertical="center"/>
    </xf>
    <xf numFmtId="49" fontId="49" fillId="0" borderId="0" xfId="144" applyNumberFormat="1" applyFont="1" applyAlignment="1">
      <alignment wrapText="1"/>
    </xf>
    <xf numFmtId="49" fontId="64" fillId="0" borderId="0" xfId="144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95" fillId="0" borderId="0" xfId="0" applyFont="1" applyAlignment="1">
      <alignment horizontal="center" vertical="center" shrinkToFit="1"/>
    </xf>
    <xf numFmtId="49" fontId="62" fillId="0" borderId="0" xfId="178" applyNumberFormat="1" applyFont="1" applyAlignment="1">
      <alignment vertical="center" wrapText="1"/>
    </xf>
    <xf numFmtId="49" fontId="49" fillId="0" borderId="0" xfId="178" applyNumberFormat="1" applyFont="1" applyAlignment="1">
      <alignment vertical="center" wrapText="1"/>
    </xf>
    <xf numFmtId="0" fontId="57" fillId="0" borderId="0" xfId="178" applyFont="1" applyAlignment="1">
      <alignment vertical="center" shrinkToFit="1"/>
    </xf>
    <xf numFmtId="0" fontId="57" fillId="0" borderId="0" xfId="178" applyFont="1" applyAlignment="1">
      <alignment vertical="center"/>
    </xf>
    <xf numFmtId="49" fontId="56" fillId="0" borderId="2" xfId="178" applyNumberFormat="1" applyFont="1" applyBorder="1" applyAlignment="1">
      <alignment horizontal="center" vertical="center" wrapText="1"/>
    </xf>
    <xf numFmtId="49" fontId="56" fillId="0" borderId="2" xfId="178" applyNumberFormat="1" applyFont="1" applyBorder="1" applyAlignment="1">
      <alignment horizontal="center" vertical="center" shrinkToFit="1"/>
    </xf>
    <xf numFmtId="0" fontId="14" fillId="0" borderId="0" xfId="147" applyFont="1" applyAlignment="1">
      <alignment vertical="center" shrinkToFit="1"/>
    </xf>
    <xf numFmtId="49" fontId="14" fillId="0" borderId="0" xfId="178" applyNumberFormat="1" applyFont="1" applyAlignment="1">
      <alignment horizontal="center" vertical="center" shrinkToFit="1"/>
    </xf>
    <xf numFmtId="49" fontId="14" fillId="0" borderId="0" xfId="178" applyNumberFormat="1" applyFont="1" applyAlignment="1">
      <alignment horizontal="left" shrinkToFit="1"/>
    </xf>
    <xf numFmtId="0" fontId="99" fillId="0" borderId="0" xfId="147" applyFont="1" applyAlignment="1">
      <alignment horizontal="center" vertical="center" shrinkToFit="1"/>
    </xf>
    <xf numFmtId="0" fontId="14" fillId="0" borderId="0" xfId="147" applyFont="1" applyAlignment="1">
      <alignment horizontal="right" vertical="center" shrinkToFit="1"/>
    </xf>
    <xf numFmtId="0" fontId="93" fillId="0" borderId="0" xfId="0" applyFont="1" applyAlignment="1">
      <alignment vertical="center" shrinkToFit="1"/>
    </xf>
    <xf numFmtId="0" fontId="93" fillId="0" borderId="0" xfId="0" applyFont="1" applyAlignment="1">
      <alignment vertical="center"/>
    </xf>
    <xf numFmtId="0" fontId="5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left" shrinkToFit="1"/>
    </xf>
    <xf numFmtId="49" fontId="65" fillId="0" borderId="0" xfId="144" applyNumberFormat="1" applyFont="1" applyAlignment="1">
      <alignment horizontal="center" vertical="center"/>
    </xf>
    <xf numFmtId="49" fontId="64" fillId="0" borderId="0" xfId="144" applyNumberFormat="1" applyFont="1" applyAlignment="1">
      <alignment horizontal="center" vertical="center"/>
    </xf>
    <xf numFmtId="49" fontId="49" fillId="0" borderId="0" xfId="178" applyNumberFormat="1" applyFont="1" applyAlignment="1">
      <alignment horizontal="right" vertical="center" wrapText="1"/>
    </xf>
    <xf numFmtId="14" fontId="50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shrinkToFit="1"/>
    </xf>
    <xf numFmtId="2" fontId="116" fillId="39" borderId="56" xfId="0" applyNumberFormat="1" applyFont="1" applyFill="1" applyBorder="1" applyAlignment="1">
      <alignment horizontal="center" vertical="center" wrapText="1"/>
    </xf>
    <xf numFmtId="2" fontId="116" fillId="39" borderId="57" xfId="0" applyNumberFormat="1" applyFont="1" applyFill="1" applyBorder="1" applyAlignment="1">
      <alignment horizontal="center" vertical="center" wrapText="1"/>
    </xf>
    <xf numFmtId="2" fontId="116" fillId="39" borderId="58" xfId="0" applyNumberFormat="1" applyFont="1" applyFill="1" applyBorder="1" applyAlignment="1">
      <alignment horizontal="center" vertical="center" wrapText="1"/>
    </xf>
    <xf numFmtId="9" fontId="15" fillId="0" borderId="2" xfId="180" applyFont="1" applyBorder="1" applyAlignment="1">
      <alignment horizontal="left" wrapText="1" shrinkToFit="1"/>
    </xf>
    <xf numFmtId="9" fontId="0" fillId="0" borderId="0" xfId="180" applyFont="1"/>
    <xf numFmtId="49" fontId="116" fillId="43" borderId="59" xfId="0" applyNumberFormat="1" applyFont="1" applyFill="1" applyBorder="1" applyAlignment="1">
      <alignment horizontal="center" vertical="center"/>
    </xf>
    <xf numFmtId="49" fontId="116" fillId="39" borderId="52" xfId="0" applyNumberFormat="1" applyFont="1" applyFill="1" applyBorder="1" applyAlignment="1">
      <alignment horizontal="center" vertical="center" wrapText="1"/>
    </xf>
    <xf numFmtId="49" fontId="116" fillId="39" borderId="53" xfId="0" applyNumberFormat="1" applyFont="1" applyFill="1" applyBorder="1" applyAlignment="1">
      <alignment horizontal="center" vertical="center" wrapText="1"/>
    </xf>
    <xf numFmtId="0" fontId="14" fillId="44" borderId="0" xfId="0" applyFont="1" applyFill="1" applyAlignment="1">
      <alignment vertical="center"/>
    </xf>
    <xf numFmtId="14" fontId="15" fillId="0" borderId="2" xfId="180" applyNumberFormat="1" applyFont="1" applyBorder="1" applyAlignment="1">
      <alignment horizontal="left" wrapText="1" shrinkToFit="1"/>
    </xf>
    <xf numFmtId="0" fontId="56" fillId="0" borderId="2" xfId="178" applyFont="1" applyBorder="1" applyAlignment="1">
      <alignment horizontal="center" vertical="center" wrapText="1"/>
    </xf>
    <xf numFmtId="0" fontId="14" fillId="0" borderId="2" xfId="180" applyNumberFormat="1" applyFont="1" applyBorder="1" applyAlignment="1">
      <alignment horizontal="center" wrapText="1"/>
    </xf>
    <xf numFmtId="0" fontId="14" fillId="0" borderId="0" xfId="178" applyFont="1" applyAlignment="1">
      <alignment horizontal="center" vertical="center" wrapText="1"/>
    </xf>
    <xf numFmtId="9" fontId="15" fillId="0" borderId="9" xfId="180" applyFont="1" applyBorder="1" applyAlignment="1">
      <alignment horizontal="left" wrapText="1" shrinkToFit="1"/>
    </xf>
    <xf numFmtId="9" fontId="15" fillId="0" borderId="37" xfId="180" applyFont="1" applyBorder="1" applyAlignment="1">
      <alignment horizontal="left" wrapText="1" shrinkToFit="1"/>
    </xf>
    <xf numFmtId="9" fontId="15" fillId="0" borderId="2" xfId="180" applyFont="1" applyFill="1" applyBorder="1" applyAlignment="1">
      <alignment horizontal="left" wrapText="1" shrinkToFit="1"/>
    </xf>
    <xf numFmtId="49" fontId="115" fillId="39" borderId="0" xfId="144" applyNumberFormat="1" applyFont="1" applyFill="1" applyAlignment="1">
      <alignment vertical="center"/>
    </xf>
    <xf numFmtId="49" fontId="14" fillId="39" borderId="0" xfId="144" applyNumberFormat="1" applyFont="1" applyFill="1" applyAlignment="1">
      <alignment horizontal="center" vertical="center" wrapText="1"/>
    </xf>
    <xf numFmtId="49" fontId="50" fillId="39" borderId="0" xfId="144" applyNumberFormat="1" applyFont="1" applyFill="1" applyAlignment="1">
      <alignment horizontal="center" vertical="center" shrinkToFit="1"/>
    </xf>
    <xf numFmtId="49" fontId="73" fillId="39" borderId="0" xfId="144" quotePrefix="1" applyNumberFormat="1" applyFont="1" applyFill="1" applyAlignment="1">
      <alignment horizontal="center" vertical="center" shrinkToFit="1"/>
    </xf>
    <xf numFmtId="49" fontId="73" fillId="39" borderId="0" xfId="144" applyNumberFormat="1" applyFont="1" applyFill="1" applyAlignment="1">
      <alignment horizontal="center" vertical="center" shrinkToFit="1"/>
    </xf>
    <xf numFmtId="0" fontId="50" fillId="0" borderId="0" xfId="0" applyFont="1" applyAlignment="1">
      <alignment horizontal="left" wrapText="1"/>
    </xf>
    <xf numFmtId="49" fontId="50" fillId="39" borderId="0" xfId="144" quotePrefix="1" applyNumberFormat="1" applyFont="1" applyFill="1" applyAlignment="1">
      <alignment horizontal="center" vertical="center" shrinkToFit="1"/>
    </xf>
    <xf numFmtId="0" fontId="14" fillId="39" borderId="0" xfId="0" applyFont="1" applyFill="1" applyAlignment="1">
      <alignment horizontal="center" vertical="center" wrapText="1"/>
    </xf>
    <xf numFmtId="0" fontId="14" fillId="39" borderId="0" xfId="0" applyFont="1" applyFill="1" applyAlignment="1">
      <alignment horizontal="left" wrapText="1"/>
    </xf>
    <xf numFmtId="0" fontId="50" fillId="39" borderId="0" xfId="0" applyFont="1" applyFill="1" applyAlignment="1">
      <alignment horizontal="left" wrapText="1"/>
    </xf>
    <xf numFmtId="0" fontId="14" fillId="39" borderId="0" xfId="0" applyFont="1" applyFill="1" applyAlignment="1">
      <alignment vertical="center"/>
    </xf>
    <xf numFmtId="49" fontId="21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49" fillId="0" borderId="0" xfId="144" applyNumberFormat="1" applyFont="1" applyAlignment="1">
      <alignment horizontal="center" wrapText="1"/>
    </xf>
    <xf numFmtId="0" fontId="95" fillId="0" borderId="0" xfId="0" applyFont="1" applyAlignment="1">
      <alignment horizontal="center"/>
    </xf>
    <xf numFmtId="49" fontId="49" fillId="0" borderId="0" xfId="144" applyNumberFormat="1" applyFont="1" applyAlignment="1">
      <alignment horizontal="left" vertical="center" wrapText="1"/>
    </xf>
    <xf numFmtId="49" fontId="49" fillId="0" borderId="0" xfId="144" applyNumberFormat="1" applyFont="1" applyAlignment="1">
      <alignment horizontal="left" vertical="center"/>
    </xf>
    <xf numFmtId="49" fontId="105" fillId="0" borderId="0" xfId="144" applyNumberFormat="1" applyFont="1" applyAlignment="1">
      <alignment horizontal="center" vertical="center" wrapText="1"/>
    </xf>
    <xf numFmtId="49" fontId="49" fillId="0" borderId="0" xfId="144" applyNumberFormat="1" applyFont="1" applyAlignment="1">
      <alignment horizontal="center" vertical="center" wrapText="1"/>
    </xf>
    <xf numFmtId="49" fontId="51" fillId="0" borderId="0" xfId="144" applyNumberFormat="1" applyFont="1" applyAlignment="1">
      <alignment horizontal="center" vertical="center"/>
    </xf>
    <xf numFmtId="49" fontId="52" fillId="0" borderId="0" xfId="144" applyNumberFormat="1" applyFont="1" applyAlignment="1">
      <alignment horizontal="center" vertical="center" wrapText="1"/>
    </xf>
    <xf numFmtId="49" fontId="53" fillId="0" borderId="0" xfId="144" applyNumberFormat="1" applyFont="1" applyAlignment="1">
      <alignment horizontal="center" vertical="center"/>
    </xf>
    <xf numFmtId="49" fontId="49" fillId="0" borderId="0" xfId="178" applyNumberFormat="1" applyFont="1" applyAlignment="1">
      <alignment horizontal="left" vertical="top" wrapText="1"/>
    </xf>
    <xf numFmtId="49" fontId="49" fillId="0" borderId="0" xfId="178" applyNumberFormat="1" applyFont="1" applyAlignment="1">
      <alignment horizontal="left" vertical="top"/>
    </xf>
    <xf numFmtId="49" fontId="49" fillId="0" borderId="0" xfId="178" applyNumberFormat="1" applyFont="1" applyAlignment="1">
      <alignment horizontal="center" vertical="top" wrapText="1"/>
    </xf>
    <xf numFmtId="49" fontId="49" fillId="0" borderId="0" xfId="178" applyNumberFormat="1" applyFont="1" applyAlignment="1">
      <alignment horizontal="left" wrapText="1"/>
    </xf>
    <xf numFmtId="49" fontId="49" fillId="0" borderId="0" xfId="178" applyNumberFormat="1" applyFont="1" applyAlignment="1">
      <alignment horizontal="left"/>
    </xf>
    <xf numFmtId="49" fontId="49" fillId="0" borderId="0" xfId="178" applyNumberFormat="1" applyFont="1" applyAlignment="1">
      <alignment horizontal="left" vertical="center" wrapText="1"/>
    </xf>
    <xf numFmtId="49" fontId="65" fillId="0" borderId="0" xfId="178" applyNumberFormat="1" applyFont="1" applyAlignment="1">
      <alignment horizontal="left" vertical="center"/>
    </xf>
    <xf numFmtId="49" fontId="53" fillId="0" borderId="0" xfId="178" applyNumberFormat="1" applyFont="1" applyAlignment="1">
      <alignment horizontal="left" vertical="center"/>
    </xf>
    <xf numFmtId="0" fontId="111" fillId="0" borderId="0" xfId="178" applyFont="1" applyAlignment="1">
      <alignment horizontal="center" vertical="top" wrapText="1"/>
    </xf>
    <xf numFmtId="49" fontId="107" fillId="0" borderId="0" xfId="178" applyNumberFormat="1" applyFont="1" applyAlignment="1">
      <alignment horizontal="center" vertical="center" wrapText="1"/>
    </xf>
    <xf numFmtId="49" fontId="49" fillId="0" borderId="0" xfId="178" applyNumberFormat="1" applyFont="1" applyAlignment="1">
      <alignment horizontal="center" wrapText="1"/>
    </xf>
    <xf numFmtId="49" fontId="60" fillId="0" borderId="0" xfId="178" applyNumberFormat="1" applyFont="1" applyAlignment="1">
      <alignment horizontal="right" wrapText="1"/>
    </xf>
    <xf numFmtId="0" fontId="113" fillId="0" borderId="0" xfId="0" applyFont="1" applyAlignment="1">
      <alignment horizontal="right"/>
    </xf>
    <xf numFmtId="0" fontId="113" fillId="0" borderId="0" xfId="0" applyFont="1" applyAlignment="1">
      <alignment horizontal="right" wrapText="1"/>
    </xf>
    <xf numFmtId="49" fontId="62" fillId="0" borderId="0" xfId="144" applyNumberFormat="1" applyFont="1" applyAlignment="1">
      <alignment horizontal="center" vertical="center" wrapText="1"/>
    </xf>
    <xf numFmtId="49" fontId="49" fillId="0" borderId="0" xfId="144" applyNumberFormat="1" applyFont="1" applyAlignment="1">
      <alignment horizontal="right" vertical="center" wrapText="1"/>
    </xf>
    <xf numFmtId="0" fontId="99" fillId="0" borderId="0" xfId="147" applyFont="1" applyAlignment="1">
      <alignment horizontal="center" vertical="center"/>
    </xf>
    <xf numFmtId="49" fontId="23" fillId="0" borderId="0" xfId="144" applyNumberFormat="1" applyFont="1" applyAlignment="1">
      <alignment horizontal="center" vertical="center" wrapText="1"/>
    </xf>
    <xf numFmtId="49" fontId="53" fillId="0" borderId="0" xfId="144" applyNumberFormat="1" applyFont="1" applyAlignment="1">
      <alignment horizontal="left" vertical="center"/>
    </xf>
    <xf numFmtId="49" fontId="65" fillId="0" borderId="0" xfId="144" applyNumberFormat="1" applyFont="1" applyAlignment="1">
      <alignment horizontal="left" vertical="center"/>
    </xf>
    <xf numFmtId="49" fontId="37" fillId="0" borderId="4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164" fontId="37" fillId="0" borderId="4" xfId="0" applyNumberFormat="1" applyFont="1" applyBorder="1" applyAlignment="1">
      <alignment horizontal="center" vertical="center" wrapText="1"/>
    </xf>
    <xf numFmtId="164" fontId="37" fillId="0" borderId="7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30" fillId="0" borderId="1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/>
    </xf>
    <xf numFmtId="49" fontId="49" fillId="0" borderId="0" xfId="144" applyNumberFormat="1" applyFont="1" applyAlignment="1">
      <alignment horizontal="left" wrapText="1"/>
    </xf>
    <xf numFmtId="49" fontId="49" fillId="0" borderId="0" xfId="144" applyNumberFormat="1" applyFont="1" applyAlignment="1">
      <alignment horizontal="left"/>
    </xf>
    <xf numFmtId="49" fontId="4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49" fontId="31" fillId="0" borderId="17" xfId="0" applyNumberFormat="1" applyFont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/>
    </xf>
    <xf numFmtId="49" fontId="31" fillId="0" borderId="18" xfId="0" applyNumberFormat="1" applyFont="1" applyBorder="1" applyAlignment="1">
      <alignment horizontal="center" vertical="center"/>
    </xf>
    <xf numFmtId="49" fontId="29" fillId="0" borderId="19" xfId="0" applyNumberFormat="1" applyFont="1" applyBorder="1" applyAlignment="1">
      <alignment horizontal="center" vertical="center"/>
    </xf>
    <xf numFmtId="49" fontId="32" fillId="7" borderId="8" xfId="0" applyNumberFormat="1" applyFont="1" applyFill="1" applyBorder="1" applyAlignment="1">
      <alignment horizontal="center" vertical="center" wrapText="1"/>
    </xf>
    <xf numFmtId="49" fontId="32" fillId="7" borderId="19" xfId="0" applyNumberFormat="1" applyFont="1" applyFill="1" applyBorder="1" applyAlignment="1">
      <alignment horizontal="center" vertical="center" wrapText="1"/>
    </xf>
    <xf numFmtId="49" fontId="32" fillId="7" borderId="0" xfId="0" applyNumberFormat="1" applyFont="1" applyFill="1" applyAlignment="1">
      <alignment horizontal="center" vertical="center" wrapText="1"/>
    </xf>
    <xf numFmtId="49" fontId="32" fillId="7" borderId="8" xfId="0" applyNumberFormat="1" applyFont="1" applyFill="1" applyBorder="1" applyAlignment="1">
      <alignment horizontal="center" vertical="center"/>
    </xf>
    <xf numFmtId="49" fontId="32" fillId="7" borderId="19" xfId="0" applyNumberFormat="1" applyFont="1" applyFill="1" applyBorder="1" applyAlignment="1">
      <alignment horizontal="center" vertical="center"/>
    </xf>
    <xf numFmtId="49" fontId="32" fillId="7" borderId="39" xfId="0" applyNumberFormat="1" applyFont="1" applyFill="1" applyBorder="1" applyAlignment="1">
      <alignment horizontal="center" vertical="center"/>
    </xf>
    <xf numFmtId="49" fontId="46" fillId="0" borderId="0" xfId="0" applyNumberFormat="1" applyFont="1" applyAlignment="1">
      <alignment horizontal="left" wrapText="1"/>
    </xf>
    <xf numFmtId="49" fontId="32" fillId="7" borderId="39" xfId="0" applyNumberFormat="1" applyFont="1" applyFill="1" applyBorder="1" applyAlignment="1">
      <alignment horizontal="center" vertical="center" wrapText="1"/>
    </xf>
    <xf numFmtId="49" fontId="40" fillId="0" borderId="0" xfId="0" applyNumberFormat="1" applyFont="1" applyAlignment="1">
      <alignment horizontal="center"/>
    </xf>
    <xf numFmtId="49" fontId="30" fillId="0" borderId="19" xfId="0" applyNumberFormat="1" applyFont="1" applyBorder="1" applyAlignment="1">
      <alignment horizontal="left" vertical="center"/>
    </xf>
    <xf numFmtId="49" fontId="47" fillId="0" borderId="0" xfId="0" applyNumberFormat="1" applyFont="1" applyAlignment="1">
      <alignment horizontal="center" vertical="center"/>
    </xf>
    <xf numFmtId="49" fontId="37" fillId="41" borderId="4" xfId="0" applyNumberFormat="1" applyFont="1" applyFill="1" applyBorder="1" applyAlignment="1">
      <alignment horizontal="center" vertical="center" textRotation="90" wrapText="1"/>
    </xf>
    <xf numFmtId="49" fontId="37" fillId="41" borderId="7" xfId="0" applyNumberFormat="1" applyFont="1" applyFill="1" applyBorder="1" applyAlignment="1">
      <alignment horizontal="center" vertical="center" textRotation="90" wrapText="1"/>
    </xf>
    <xf numFmtId="49" fontId="33" fillId="0" borderId="0" xfId="0" applyNumberFormat="1" applyFont="1" applyAlignment="1">
      <alignment horizontal="center" vertical="center"/>
    </xf>
    <xf numFmtId="49" fontId="37" fillId="41" borderId="4" xfId="0" applyNumberFormat="1" applyFont="1" applyFill="1" applyBorder="1" applyAlignment="1">
      <alignment horizontal="center" vertical="center" wrapText="1"/>
    </xf>
    <xf numFmtId="49" fontId="37" fillId="41" borderId="29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left" vertical="center"/>
    </xf>
    <xf numFmtId="49" fontId="32" fillId="7" borderId="2" xfId="0" applyNumberFormat="1" applyFont="1" applyFill="1" applyBorder="1" applyAlignment="1">
      <alignment horizontal="center" vertical="center"/>
    </xf>
    <xf numFmtId="49" fontId="36" fillId="7" borderId="4" xfId="0" applyNumberFormat="1" applyFont="1" applyFill="1" applyBorder="1" applyAlignment="1">
      <alignment horizontal="center" vertical="center" textRotation="90" wrapText="1"/>
    </xf>
    <xf numFmtId="49" fontId="36" fillId="7" borderId="29" xfId="0" applyNumberFormat="1" applyFont="1" applyFill="1" applyBorder="1" applyAlignment="1">
      <alignment horizontal="center" vertical="center" textRotation="90" wrapText="1"/>
    </xf>
    <xf numFmtId="49" fontId="29" fillId="7" borderId="17" xfId="0" applyNumberFormat="1" applyFont="1" applyFill="1" applyBorder="1" applyAlignment="1">
      <alignment horizontal="center" vertical="center"/>
    </xf>
    <xf numFmtId="49" fontId="29" fillId="7" borderId="12" xfId="0" applyNumberFormat="1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9" fontId="32" fillId="0" borderId="0" xfId="0" applyNumberFormat="1" applyFont="1" applyAlignment="1">
      <alignment horizontal="right" vertical="center"/>
    </xf>
    <xf numFmtId="49" fontId="36" fillId="7" borderId="7" xfId="0" applyNumberFormat="1" applyFont="1" applyFill="1" applyBorder="1" applyAlignment="1">
      <alignment horizontal="center" vertical="center" textRotation="90" wrapText="1"/>
    </xf>
    <xf numFmtId="49" fontId="37" fillId="41" borderId="51" xfId="0" applyNumberFormat="1" applyFont="1" applyFill="1" applyBorder="1" applyAlignment="1">
      <alignment horizontal="center" vertical="center" textRotation="90" wrapText="1"/>
    </xf>
    <xf numFmtId="49" fontId="36" fillId="7" borderId="4" xfId="0" applyNumberFormat="1" applyFont="1" applyFill="1" applyBorder="1" applyAlignment="1">
      <alignment horizontal="center" vertical="center" wrapText="1"/>
    </xf>
    <xf numFmtId="49" fontId="36" fillId="7" borderId="51" xfId="0" applyNumberFormat="1" applyFont="1" applyFill="1" applyBorder="1" applyAlignment="1">
      <alignment horizontal="center" vertical="center" wrapText="1"/>
    </xf>
    <xf numFmtId="49" fontId="29" fillId="7" borderId="18" xfId="0" applyNumberFormat="1" applyFont="1" applyFill="1" applyBorder="1" applyAlignment="1">
      <alignment horizontal="center" vertical="center"/>
    </xf>
    <xf numFmtId="49" fontId="32" fillId="7" borderId="5" xfId="0" applyNumberFormat="1" applyFont="1" applyFill="1" applyBorder="1" applyAlignment="1">
      <alignment horizontal="center" wrapText="1"/>
    </xf>
    <xf numFmtId="49" fontId="32" fillId="7" borderId="10" xfId="0" applyNumberFormat="1" applyFont="1" applyFill="1" applyBorder="1" applyAlignment="1">
      <alignment horizontal="center" wrapText="1"/>
    </xf>
    <xf numFmtId="49" fontId="32" fillId="7" borderId="6" xfId="0" applyNumberFormat="1" applyFont="1" applyFill="1" applyBorder="1" applyAlignment="1">
      <alignment horizontal="center" wrapText="1"/>
    </xf>
    <xf numFmtId="0" fontId="31" fillId="0" borderId="0" xfId="144" applyFont="1" applyAlignment="1">
      <alignment horizontal="left" vertical="center" wrapText="1"/>
    </xf>
    <xf numFmtId="49" fontId="32" fillId="7" borderId="17" xfId="0" applyNumberFormat="1" applyFont="1" applyFill="1" applyBorder="1" applyAlignment="1">
      <alignment horizontal="center" wrapText="1"/>
    </xf>
    <xf numFmtId="49" fontId="32" fillId="7" borderId="12" xfId="0" applyNumberFormat="1" applyFont="1" applyFill="1" applyBorder="1" applyAlignment="1">
      <alignment horizontal="center" wrapText="1"/>
    </xf>
    <xf numFmtId="49" fontId="32" fillId="7" borderId="18" xfId="0" applyNumberFormat="1" applyFont="1" applyFill="1" applyBorder="1" applyAlignment="1">
      <alignment horizontal="center" wrapText="1"/>
    </xf>
    <xf numFmtId="49" fontId="47" fillId="0" borderId="0" xfId="0" applyNumberFormat="1" applyFont="1" applyAlignment="1">
      <alignment horizontal="left" vertical="center"/>
    </xf>
    <xf numFmtId="49" fontId="33" fillId="0" borderId="0" xfId="0" applyNumberFormat="1" applyFont="1" applyAlignment="1">
      <alignment horizontal="left" vertical="center"/>
    </xf>
    <xf numFmtId="49" fontId="36" fillId="7" borderId="29" xfId="0" applyNumberFormat="1" applyFont="1" applyFill="1" applyBorder="1" applyAlignment="1">
      <alignment horizontal="center" vertical="center" wrapText="1"/>
    </xf>
    <xf numFmtId="49" fontId="36" fillId="7" borderId="7" xfId="0" applyNumberFormat="1" applyFont="1" applyFill="1" applyBorder="1" applyAlignment="1">
      <alignment horizontal="center" vertical="center" wrapText="1"/>
    </xf>
    <xf numFmtId="49" fontId="32" fillId="7" borderId="30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49" fontId="31" fillId="7" borderId="17" xfId="0" applyNumberFormat="1" applyFont="1" applyFill="1" applyBorder="1" applyAlignment="1">
      <alignment horizontal="center" vertical="center"/>
    </xf>
    <xf numFmtId="49" fontId="31" fillId="7" borderId="12" xfId="0" applyNumberFormat="1" applyFont="1" applyFill="1" applyBorder="1" applyAlignment="1">
      <alignment horizontal="center" vertical="center"/>
    </xf>
    <xf numFmtId="49" fontId="31" fillId="7" borderId="18" xfId="0" applyNumberFormat="1" applyFont="1" applyFill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 wrapText="1"/>
    </xf>
    <xf numFmtId="49" fontId="40" fillId="0" borderId="0" xfId="0" applyNumberFormat="1" applyFont="1" applyAlignment="1">
      <alignment horizontal="center" wrapText="1"/>
    </xf>
    <xf numFmtId="0" fontId="45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36" fillId="7" borderId="4" xfId="0" applyNumberFormat="1" applyFont="1" applyFill="1" applyBorder="1" applyAlignment="1">
      <alignment horizontal="center" vertical="center"/>
    </xf>
    <xf numFmtId="49" fontId="36" fillId="7" borderId="7" xfId="0" applyNumberFormat="1" applyFont="1" applyFill="1" applyBorder="1" applyAlignment="1">
      <alignment horizontal="center" vertical="center"/>
    </xf>
    <xf numFmtId="49" fontId="36" fillId="7" borderId="4" xfId="0" applyNumberFormat="1" applyFont="1" applyFill="1" applyBorder="1" applyAlignment="1">
      <alignment horizontal="center" vertical="top" wrapText="1"/>
    </xf>
    <xf numFmtId="49" fontId="36" fillId="7" borderId="7" xfId="0" applyNumberFormat="1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49" fontId="37" fillId="41" borderId="7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49" fontId="36" fillId="0" borderId="4" xfId="0" applyNumberFormat="1" applyFont="1" applyBorder="1" applyAlignment="1">
      <alignment horizontal="center" vertical="center" textRotation="90" wrapText="1"/>
    </xf>
    <xf numFmtId="49" fontId="36" fillId="0" borderId="7" xfId="0" applyNumberFormat="1" applyFont="1" applyBorder="1" applyAlignment="1">
      <alignment horizontal="center" vertical="center" textRotation="90" wrapText="1"/>
    </xf>
    <xf numFmtId="49" fontId="32" fillId="0" borderId="0" xfId="0" applyNumberFormat="1" applyFont="1" applyAlignment="1">
      <alignment horizontal="left"/>
    </xf>
    <xf numFmtId="49" fontId="41" fillId="0" borderId="0" xfId="0" applyNumberFormat="1" applyFont="1" applyAlignment="1">
      <alignment horizontal="left" vertical="center"/>
    </xf>
    <xf numFmtId="49" fontId="56" fillId="0" borderId="2" xfId="144" applyNumberFormat="1" applyFont="1" applyBorder="1" applyAlignment="1">
      <alignment horizontal="center" vertical="center" wrapText="1"/>
    </xf>
    <xf numFmtId="49" fontId="51" fillId="0" borderId="0" xfId="178" applyNumberFormat="1" applyFont="1" applyAlignment="1">
      <alignment horizontal="center" vertical="center"/>
    </xf>
    <xf numFmtId="0" fontId="14" fillId="0" borderId="0" xfId="147" applyFont="1" applyAlignment="1">
      <alignment horizontal="left" vertical="center" shrinkToFit="1"/>
    </xf>
    <xf numFmtId="49" fontId="62" fillId="0" borderId="0" xfId="178" applyNumberFormat="1" applyFont="1" applyAlignment="1">
      <alignment horizontal="center" vertical="center" wrapText="1"/>
    </xf>
    <xf numFmtId="49" fontId="68" fillId="39" borderId="0" xfId="144" applyNumberFormat="1" applyFont="1" applyFill="1" applyAlignment="1">
      <alignment horizontal="center" vertical="center"/>
    </xf>
    <xf numFmtId="49" fontId="69" fillId="0" borderId="0" xfId="144" applyNumberFormat="1" applyFont="1" applyAlignment="1">
      <alignment horizontal="center" vertical="center"/>
    </xf>
    <xf numFmtId="49" fontId="55" fillId="0" borderId="0" xfId="144" applyNumberFormat="1" applyFont="1" applyAlignment="1">
      <alignment horizontal="center" vertical="center"/>
    </xf>
    <xf numFmtId="0" fontId="104" fillId="0" borderId="0" xfId="0" applyFont="1" applyAlignment="1">
      <alignment horizontal="center"/>
    </xf>
    <xf numFmtId="49" fontId="56" fillId="0" borderId="0" xfId="144" applyNumberFormat="1" applyFont="1" applyAlignment="1">
      <alignment horizontal="center" vertical="center"/>
    </xf>
    <xf numFmtId="49" fontId="51" fillId="39" borderId="0" xfId="144" applyNumberFormat="1" applyFont="1" applyFill="1" applyAlignment="1">
      <alignment horizontal="center" vertical="center"/>
    </xf>
    <xf numFmtId="49" fontId="53" fillId="0" borderId="0" xfId="144" applyNumberFormat="1" applyFont="1" applyAlignment="1">
      <alignment horizontal="center" vertical="center" wrapText="1"/>
    </xf>
    <xf numFmtId="49" fontId="56" fillId="0" borderId="24" xfId="144" applyNumberFormat="1" applyFont="1" applyBorder="1" applyAlignment="1">
      <alignment horizontal="center" vertical="center" wrapText="1"/>
    </xf>
    <xf numFmtId="49" fontId="56" fillId="0" borderId="3" xfId="144" applyNumberFormat="1" applyFont="1" applyBorder="1" applyAlignment="1">
      <alignment horizontal="center" vertical="center" wrapText="1"/>
    </xf>
    <xf numFmtId="49" fontId="56" fillId="0" borderId="9" xfId="144" applyNumberFormat="1" applyFont="1" applyBorder="1" applyAlignment="1">
      <alignment horizontal="center" vertical="center" wrapText="1"/>
    </xf>
    <xf numFmtId="49" fontId="56" fillId="0" borderId="40" xfId="144" applyNumberFormat="1" applyFont="1" applyBorder="1" applyAlignment="1">
      <alignment horizontal="center" vertical="center" wrapText="1"/>
    </xf>
    <xf numFmtId="49" fontId="70" fillId="0" borderId="0" xfId="0" applyNumberFormat="1" applyFont="1" applyAlignment="1">
      <alignment horizontal="center" vertical="center" wrapText="1"/>
    </xf>
    <xf numFmtId="49" fontId="56" fillId="0" borderId="37" xfId="144" applyNumberFormat="1" applyFont="1" applyBorder="1" applyAlignment="1">
      <alignment horizontal="center" vertical="center" wrapText="1"/>
    </xf>
    <xf numFmtId="49" fontId="49" fillId="39" borderId="0" xfId="144" applyNumberFormat="1" applyFont="1" applyFill="1" applyAlignment="1">
      <alignment horizontal="center" vertical="center" textRotation="90" wrapText="1"/>
    </xf>
    <xf numFmtId="49" fontId="56" fillId="0" borderId="0" xfId="144" applyNumberFormat="1" applyFont="1" applyAlignment="1">
      <alignment horizontal="center" vertical="center" wrapText="1"/>
    </xf>
    <xf numFmtId="49" fontId="56" fillId="0" borderId="35" xfId="144" applyNumberFormat="1" applyFont="1" applyBorder="1" applyAlignment="1">
      <alignment horizontal="center" vertical="center" wrapText="1"/>
    </xf>
    <xf numFmtId="49" fontId="51" fillId="0" borderId="0" xfId="144" applyNumberFormat="1" applyFont="1" applyAlignment="1">
      <alignment horizontal="center" vertical="center" wrapText="1"/>
    </xf>
    <xf numFmtId="0" fontId="65" fillId="39" borderId="0" xfId="0" applyFont="1" applyFill="1" applyAlignment="1">
      <alignment horizontal="center" wrapText="1" shrinkToFit="1"/>
    </xf>
    <xf numFmtId="0" fontId="12" fillId="0" borderId="0" xfId="0" applyFont="1" applyAlignment="1">
      <alignment horizontal="center"/>
    </xf>
    <xf numFmtId="49" fontId="65" fillId="0" borderId="0" xfId="0" applyNumberFormat="1" applyFont="1" applyAlignment="1">
      <alignment horizontal="center"/>
    </xf>
  </cellXfs>
  <cellStyles count="181">
    <cellStyle name="1" xfId="1"/>
    <cellStyle name="1 2" xfId="2"/>
    <cellStyle name="1 5" xfId="3"/>
    <cellStyle name="20% - Акцент1 2" xfId="4"/>
    <cellStyle name="20% — акцент1 2" xfId="5"/>
    <cellStyle name="20% - Акцент1 3" xfId="6"/>
    <cellStyle name="20% — акцент1 3" xfId="7"/>
    <cellStyle name="20% - Акцент1 4" xfId="8"/>
    <cellStyle name="20% — акцент1 4" xfId="9"/>
    <cellStyle name="20% - Акцент1 5" xfId="10"/>
    <cellStyle name="20% — акцент1 5" xfId="11"/>
    <cellStyle name="20% - Акцент1 6" xfId="12"/>
    <cellStyle name="20% — акцент1 6" xfId="13"/>
    <cellStyle name="20% - Акцент1 7" xfId="14"/>
    <cellStyle name="20% - Акцент1 8" xfId="15"/>
    <cellStyle name="20% - Акцент2 2" xfId="16"/>
    <cellStyle name="20% — акцент2 2" xfId="17"/>
    <cellStyle name="20% - Акцент2 3" xfId="18"/>
    <cellStyle name="20% — акцент2 3" xfId="19"/>
    <cellStyle name="20% - Акцент2 4" xfId="20"/>
    <cellStyle name="20% — акцент2 4" xfId="21"/>
    <cellStyle name="20% - Акцент2 5" xfId="22"/>
    <cellStyle name="20% — акцент2 5" xfId="23"/>
    <cellStyle name="20% - Акцент2 6" xfId="24"/>
    <cellStyle name="20% — акцент2 6" xfId="25"/>
    <cellStyle name="20% - Акцент2 7" xfId="26"/>
    <cellStyle name="20% - Акцент2 8" xfId="27"/>
    <cellStyle name="20% - Акцент3 2" xfId="28"/>
    <cellStyle name="20% — акцент3 2" xfId="29"/>
    <cellStyle name="20% - Акцент3 3" xfId="30"/>
    <cellStyle name="20% — акцент3 3" xfId="31"/>
    <cellStyle name="20% - Акцент3 4" xfId="32"/>
    <cellStyle name="20% — акцент3 4" xfId="33"/>
    <cellStyle name="20% - Акцент3 5" xfId="34"/>
    <cellStyle name="20% — акцент3 5" xfId="35"/>
    <cellStyle name="20% - Акцент3 6" xfId="36"/>
    <cellStyle name="20% — акцент3 6" xfId="37"/>
    <cellStyle name="20% - Акцент3 7" xfId="38"/>
    <cellStyle name="20% - Акцент3 8" xfId="39"/>
    <cellStyle name="20% - Акцент4 2" xfId="40"/>
    <cellStyle name="20% — акцент4 2" xfId="41"/>
    <cellStyle name="20% - Акцент4 3" xfId="42"/>
    <cellStyle name="20% — акцент4 3" xfId="43"/>
    <cellStyle name="20% - Акцент4 4" xfId="44"/>
    <cellStyle name="20% — акцент4 4" xfId="45"/>
    <cellStyle name="20% - Акцент4 5" xfId="46"/>
    <cellStyle name="20% — акцент4 5" xfId="47"/>
    <cellStyle name="20% - Акцент4 6" xfId="48"/>
    <cellStyle name="20% — акцент4 6" xfId="49"/>
    <cellStyle name="20% - Акцент4 7" xfId="50"/>
    <cellStyle name="20% - Акцент4 8" xfId="51"/>
    <cellStyle name="20% — акцент5" xfId="52" builtinId="46" customBuiltin="1"/>
    <cellStyle name="20% - Акцент5 2" xfId="53"/>
    <cellStyle name="20% - Акцент5 3" xfId="54"/>
    <cellStyle name="20% - Акцент5 4" xfId="55"/>
    <cellStyle name="20% - Акцент5 5" xfId="56"/>
    <cellStyle name="20% - Акцент5 6" xfId="57"/>
    <cellStyle name="20% - Акцент5 7" xfId="58"/>
    <cellStyle name="20% - Акцент5 8" xfId="59"/>
    <cellStyle name="20% — акцент6" xfId="60" builtinId="50" customBuiltin="1"/>
    <cellStyle name="20% - Акцент6 2" xfId="61"/>
    <cellStyle name="20% - Акцент6 3" xfId="62"/>
    <cellStyle name="20% - Акцент6 4" xfId="63"/>
    <cellStyle name="20% - Акцент6 5" xfId="64"/>
    <cellStyle name="20% - Акцент6 6" xfId="65"/>
    <cellStyle name="20% - Акцент6 7" xfId="66"/>
    <cellStyle name="20% - Акцент6 8" xfId="67"/>
    <cellStyle name="40% — акцент1" xfId="68" builtinId="31" customBuiltin="1"/>
    <cellStyle name="40% - Акцент1 2" xfId="69"/>
    <cellStyle name="40% - Акцент1 3" xfId="70"/>
    <cellStyle name="40% - Акцент1 4" xfId="71"/>
    <cellStyle name="40% - Акцент1 5" xfId="72"/>
    <cellStyle name="40% - Акцент1 6" xfId="73"/>
    <cellStyle name="40% - Акцент1 7" xfId="74"/>
    <cellStyle name="40% - Акцент1 8" xfId="75"/>
    <cellStyle name="40% — акцент2" xfId="76" builtinId="35" customBuiltin="1"/>
    <cellStyle name="40% - Акцент2 2" xfId="77"/>
    <cellStyle name="40% - Акцент2 3" xfId="78"/>
    <cellStyle name="40% - Акцент2 4" xfId="79"/>
    <cellStyle name="40% - Акцент2 5" xfId="80"/>
    <cellStyle name="40% - Акцент2 6" xfId="81"/>
    <cellStyle name="40% - Акцент2 7" xfId="82"/>
    <cellStyle name="40% - Акцент2 8" xfId="83"/>
    <cellStyle name="40% - Акцент3 2" xfId="84"/>
    <cellStyle name="40% — акцент3 2" xfId="85"/>
    <cellStyle name="40% - Акцент3 3" xfId="86"/>
    <cellStyle name="40% — акцент3 3" xfId="87"/>
    <cellStyle name="40% - Акцент3 4" xfId="88"/>
    <cellStyle name="40% — акцент3 4" xfId="89"/>
    <cellStyle name="40% - Акцент3 5" xfId="90"/>
    <cellStyle name="40% — акцент3 5" xfId="91"/>
    <cellStyle name="40% - Акцент3 6" xfId="92"/>
    <cellStyle name="40% — акцент3 6" xfId="93"/>
    <cellStyle name="40% - Акцент3 7" xfId="94"/>
    <cellStyle name="40% - Акцент3 8" xfId="95"/>
    <cellStyle name="40% — акцент4" xfId="96" builtinId="43" customBuiltin="1"/>
    <cellStyle name="40% - Акцент4 2" xfId="97"/>
    <cellStyle name="40% - Акцент4 3" xfId="98"/>
    <cellStyle name="40% - Акцент4 4" xfId="99"/>
    <cellStyle name="40% - Акцент4 5" xfId="100"/>
    <cellStyle name="40% - Акцент4 6" xfId="101"/>
    <cellStyle name="40% - Акцент4 7" xfId="102"/>
    <cellStyle name="40% - Акцент4 8" xfId="103"/>
    <cellStyle name="40% — акцент5" xfId="104" builtinId="47" customBuiltin="1"/>
    <cellStyle name="40% - Акцент5 2" xfId="105"/>
    <cellStyle name="40% - Акцент5 3" xfId="106"/>
    <cellStyle name="40% - Акцент5 4" xfId="107"/>
    <cellStyle name="40% - Акцент5 5" xfId="108"/>
    <cellStyle name="40% - Акцент5 6" xfId="109"/>
    <cellStyle name="40% - Акцент5 7" xfId="110"/>
    <cellStyle name="40% - Акцент5 8" xfId="111"/>
    <cellStyle name="40% — акцент6" xfId="112" builtinId="51" customBuiltin="1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60% — акцент1" xfId="120" builtinId="32" customBuiltin="1"/>
    <cellStyle name="60% — акцент2" xfId="121" builtinId="36" customBuiltin="1"/>
    <cellStyle name="60% — акцент3 2" xfId="122"/>
    <cellStyle name="60% — акцент4 2" xfId="123"/>
    <cellStyle name="60% — акцент5" xfId="124" builtinId="48" customBuiltin="1"/>
    <cellStyle name="60% — акцент6 2" xfId="125"/>
    <cellStyle name="Акцент1" xfId="126" builtinId="29" customBuiltin="1"/>
    <cellStyle name="Акцент2" xfId="127" builtinId="33" customBuiltin="1"/>
    <cellStyle name="Акцент3" xfId="128" builtinId="37" customBuiltin="1"/>
    <cellStyle name="Акцент4" xfId="129" builtinId="41" customBuiltin="1"/>
    <cellStyle name="Акцент5" xfId="130" builtinId="45" customBuiltin="1"/>
    <cellStyle name="Акцент6" xfId="131" builtinId="49" customBuiltin="1"/>
    <cellStyle name="Ввод " xfId="132" builtinId="20" customBuiltin="1"/>
    <cellStyle name="Вывод" xfId="133" builtinId="21" customBuiltin="1"/>
    <cellStyle name="Вычисление" xfId="134" builtinId="22" customBuiltin="1"/>
    <cellStyle name="Гиперссылка" xfId="177" builtinId="8"/>
    <cellStyle name="Денежный" xfId="176" builtinId="4"/>
    <cellStyle name="Заголовок 1" xfId="135" builtinId="16" customBuiltin="1"/>
    <cellStyle name="Заголовок 2" xfId="136" builtinId="17" customBuiltin="1"/>
    <cellStyle name="Заголовок 3" xfId="137" builtinId="18" customBuiltin="1"/>
    <cellStyle name="Заголовок 4" xfId="138" builtinId="19" customBuiltin="1"/>
    <cellStyle name="Итог" xfId="139" builtinId="25" customBuiltin="1"/>
    <cellStyle name="Контрольная ячейка" xfId="140" builtinId="23" customBuiltin="1"/>
    <cellStyle name="Название" xfId="141" builtinId="15" customBuiltin="1"/>
    <cellStyle name="Нейтральный" xfId="142" builtinId="28" customBuiltin="1"/>
    <cellStyle name="Обычный" xfId="0" builtinId="0"/>
    <cellStyle name="Обычный 10" xfId="143"/>
    <cellStyle name="Обычный 2" xfId="144"/>
    <cellStyle name="Обычный 2 2" xfId="178"/>
    <cellStyle name="Обычный 3" xfId="145"/>
    <cellStyle name="Обычный 3 2" xfId="146"/>
    <cellStyle name="Обычный 3_ШАБЛОН+БАЗА  РАБОЧИЙ НЕ ТРОГАТЬ" xfId="147"/>
    <cellStyle name="Обычный 4" xfId="148"/>
    <cellStyle name="Обычный 5" xfId="149"/>
    <cellStyle name="Обычный 6" xfId="150"/>
    <cellStyle name="Обычный 6 2" xfId="179"/>
    <cellStyle name="Обычный 7" xfId="151"/>
    <cellStyle name="Обычный 8" xfId="152"/>
    <cellStyle name="Обычный 9" xfId="153"/>
    <cellStyle name="Плохой" xfId="154" builtinId="27" customBuiltin="1"/>
    <cellStyle name="Пояснение" xfId="155" builtinId="53" customBuiltin="1"/>
    <cellStyle name="Примечание 10" xfId="156"/>
    <cellStyle name="Примечание 11" xfId="157"/>
    <cellStyle name="Примечание 12" xfId="158"/>
    <cellStyle name="Примечание 13" xfId="159"/>
    <cellStyle name="Примечание 2" xfId="160"/>
    <cellStyle name="Примечание 2 2" xfId="161"/>
    <cellStyle name="Примечание 3" xfId="162"/>
    <cellStyle name="Примечание 3 2" xfId="163"/>
    <cellStyle name="Примечание 4" xfId="164"/>
    <cellStyle name="Примечание 4 2" xfId="165"/>
    <cellStyle name="Примечание 5" xfId="166"/>
    <cellStyle name="Примечание 5 2" xfId="167"/>
    <cellStyle name="Примечание 6" xfId="168"/>
    <cellStyle name="Примечание 6 2" xfId="169"/>
    <cellStyle name="Примечание 7" xfId="170"/>
    <cellStyle name="Примечание 8" xfId="171"/>
    <cellStyle name="Примечание 9" xfId="172"/>
    <cellStyle name="Процентный" xfId="180" builtinId="5"/>
    <cellStyle name="Связанная ячейка" xfId="173" builtinId="24" customBuiltin="1"/>
    <cellStyle name="Текст предупреждения" xfId="174" builtinId="11" customBuiltin="1"/>
    <cellStyle name="Хороший" xfId="175" builtinId="26" customBuiltin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5.png"/><Relationship Id="rId1" Type="http://schemas.openxmlformats.org/officeDocument/2006/relationships/image" Target="../media/image26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5.png"/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.png"/><Relationship Id="rId1" Type="http://schemas.openxmlformats.org/officeDocument/2006/relationships/image" Target="../media/image34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.png"/><Relationship Id="rId1" Type="http://schemas.openxmlformats.org/officeDocument/2006/relationships/image" Target="../media/image3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23.png"/><Relationship Id="rId1" Type="http://schemas.openxmlformats.org/officeDocument/2006/relationships/image" Target="../media/image39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39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2.png"/><Relationship Id="rId1" Type="http://schemas.openxmlformats.org/officeDocument/2006/relationships/image" Target="../media/image39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39.jpeg"/><Relationship Id="rId4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emf"/><Relationship Id="rId1" Type="http://schemas.openxmlformats.org/officeDocument/2006/relationships/image" Target="../media/image7.jpg"/><Relationship Id="rId4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1</xdr:col>
      <xdr:colOff>590550</xdr:colOff>
      <xdr:row>3</xdr:row>
      <xdr:rowOff>95250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CA5CE2A5-F65C-431B-8166-864CBE81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715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307857</xdr:colOff>
      <xdr:row>0</xdr:row>
      <xdr:rowOff>76200</xdr:rowOff>
    </xdr:from>
    <xdr:to>
      <xdr:col>19</xdr:col>
      <xdr:colOff>436151</xdr:colOff>
      <xdr:row>3</xdr:row>
      <xdr:rowOff>95250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8ACD8190-C7CE-46FC-AA44-D4035CD7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3407" y="76200"/>
          <a:ext cx="71884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129352</xdr:colOff>
      <xdr:row>0</xdr:row>
      <xdr:rowOff>35278</xdr:rowOff>
    </xdr:from>
    <xdr:to>
      <xdr:col>1</xdr:col>
      <xdr:colOff>440526</xdr:colOff>
      <xdr:row>4</xdr:row>
      <xdr:rowOff>70814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C09AE2E-F6CB-49DF-8357-2B23B60AB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129352" y="35278"/>
          <a:ext cx="605155" cy="694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488010</xdr:colOff>
      <xdr:row>0</xdr:row>
      <xdr:rowOff>94074</xdr:rowOff>
    </xdr:from>
    <xdr:to>
      <xdr:col>19</xdr:col>
      <xdr:colOff>444242</xdr:colOff>
      <xdr:row>4</xdr:row>
      <xdr:rowOff>54680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45B8A11-7641-48F1-A30B-E3F27CDAE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1761" y="94074"/>
          <a:ext cx="54419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129352</xdr:colOff>
      <xdr:row>0</xdr:row>
      <xdr:rowOff>35278</xdr:rowOff>
    </xdr:from>
    <xdr:to>
      <xdr:col>1</xdr:col>
      <xdr:colOff>440526</xdr:colOff>
      <xdr:row>4</xdr:row>
      <xdr:rowOff>70814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C55B1D-61DE-4D51-9676-C1AC6578C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129352" y="35278"/>
          <a:ext cx="587399" cy="68323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22</xdr:col>
      <xdr:colOff>488010</xdr:colOff>
      <xdr:row>0</xdr:row>
      <xdr:rowOff>94074</xdr:rowOff>
    </xdr:from>
    <xdr:to>
      <xdr:col>23</xdr:col>
      <xdr:colOff>444243</xdr:colOff>
      <xdr:row>4</xdr:row>
      <xdr:rowOff>54680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B5CFCA2-3F5E-490C-A4BA-5C21BFDED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998" y="94074"/>
          <a:ext cx="546782" cy="6083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124558</xdr:colOff>
      <xdr:row>0</xdr:row>
      <xdr:rowOff>58615</xdr:rowOff>
    </xdr:from>
    <xdr:to>
      <xdr:col>1</xdr:col>
      <xdr:colOff>436636</xdr:colOff>
      <xdr:row>4</xdr:row>
      <xdr:rowOff>93247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C6FAF2-F603-4689-A83B-4BFEEF744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124558" y="58615"/>
          <a:ext cx="607353" cy="7013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732692</xdr:colOff>
      <xdr:row>0</xdr:row>
      <xdr:rowOff>109904</xdr:rowOff>
    </xdr:from>
    <xdr:to>
      <xdr:col>5</xdr:col>
      <xdr:colOff>1276887</xdr:colOff>
      <xdr:row>4</xdr:row>
      <xdr:rowOff>69606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8C83EC-F205-4E74-88F5-20B752D36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5455" y="109904"/>
          <a:ext cx="544195" cy="6264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219075</xdr:colOff>
      <xdr:row>4</xdr:row>
      <xdr:rowOff>133350</xdr:rowOff>
    </xdr:to>
    <xdr:pic>
      <xdr:nvPicPr>
        <xdr:cNvPr id="988869" name="Рисунок 2">
          <a:extLst>
            <a:ext uri="{FF2B5EF4-FFF2-40B4-BE49-F238E27FC236}">
              <a16:creationId xmlns:a16="http://schemas.microsoft.com/office/drawing/2014/main" id="{00000000-0008-0000-0300-0000C516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1914525</xdr:colOff>
      <xdr:row>0</xdr:row>
      <xdr:rowOff>28575</xdr:rowOff>
    </xdr:from>
    <xdr:to>
      <xdr:col>7</xdr:col>
      <xdr:colOff>19050</xdr:colOff>
      <xdr:row>4</xdr:row>
      <xdr:rowOff>9525</xdr:rowOff>
    </xdr:to>
    <xdr:pic>
      <xdr:nvPicPr>
        <xdr:cNvPr id="988870" name="Рисунок 3">
          <a:extLst>
            <a:ext uri="{FF2B5EF4-FFF2-40B4-BE49-F238E27FC236}">
              <a16:creationId xmlns:a16="http://schemas.microsoft.com/office/drawing/2014/main" id="{00000000-0008-0000-0300-0000C616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28575"/>
          <a:ext cx="7810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67469</xdr:colOff>
      <xdr:row>0</xdr:row>
      <xdr:rowOff>0</xdr:rowOff>
    </xdr:from>
    <xdr:to>
      <xdr:col>2</xdr:col>
      <xdr:colOff>286544</xdr:colOff>
      <xdr:row>3</xdr:row>
      <xdr:rowOff>47625</xdr:rowOff>
    </xdr:to>
    <xdr:pic>
      <xdr:nvPicPr>
        <xdr:cNvPr id="991808" name="Рисунок 5">
          <a:extLst>
            <a:ext uri="{FF2B5EF4-FFF2-40B4-BE49-F238E27FC236}">
              <a16:creationId xmlns:a16="http://schemas.microsoft.com/office/drawing/2014/main" id="{00000000-0008-0000-3000-0000402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7" y="0"/>
          <a:ext cx="49688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17860</xdr:colOff>
      <xdr:row>0</xdr:row>
      <xdr:rowOff>0</xdr:rowOff>
    </xdr:from>
    <xdr:to>
      <xdr:col>13</xdr:col>
      <xdr:colOff>396082</xdr:colOff>
      <xdr:row>3</xdr:row>
      <xdr:rowOff>28575</xdr:rowOff>
    </xdr:to>
    <xdr:pic>
      <xdr:nvPicPr>
        <xdr:cNvPr id="991809" name="Рисунок 6">
          <a:extLst>
            <a:ext uri="{FF2B5EF4-FFF2-40B4-BE49-F238E27FC236}">
              <a16:creationId xmlns:a16="http://schemas.microsoft.com/office/drawing/2014/main" id="{00000000-0008-0000-3000-0000412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938" y="0"/>
          <a:ext cx="765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314325</xdr:colOff>
      <xdr:row>3</xdr:row>
      <xdr:rowOff>38100</xdr:rowOff>
    </xdr:to>
    <xdr:pic>
      <xdr:nvPicPr>
        <xdr:cNvPr id="996808" name="Рисунок 7">
          <a:extLst>
            <a:ext uri="{FF2B5EF4-FFF2-40B4-BE49-F238E27FC236}">
              <a16:creationId xmlns:a16="http://schemas.microsoft.com/office/drawing/2014/main" id="{00000000-0008-0000-3100-0000C835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0</xdr:row>
      <xdr:rowOff>0</xdr:rowOff>
    </xdr:from>
    <xdr:to>
      <xdr:col>13</xdr:col>
      <xdr:colOff>333375</xdr:colOff>
      <xdr:row>3</xdr:row>
      <xdr:rowOff>19050</xdr:rowOff>
    </xdr:to>
    <xdr:pic>
      <xdr:nvPicPr>
        <xdr:cNvPr id="996809" name="Рисунок 8">
          <a:extLst>
            <a:ext uri="{FF2B5EF4-FFF2-40B4-BE49-F238E27FC236}">
              <a16:creationId xmlns:a16="http://schemas.microsoft.com/office/drawing/2014/main" id="{00000000-0008-0000-3100-0000C935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0"/>
          <a:ext cx="628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323850</xdr:colOff>
      <xdr:row>3</xdr:row>
      <xdr:rowOff>38100</xdr:rowOff>
    </xdr:to>
    <xdr:pic>
      <xdr:nvPicPr>
        <xdr:cNvPr id="999834" name="Рисунок 7">
          <a:extLst>
            <a:ext uri="{FF2B5EF4-FFF2-40B4-BE49-F238E27FC236}">
              <a16:creationId xmlns:a16="http://schemas.microsoft.com/office/drawing/2014/main" id="{00000000-0008-0000-3200-00009A41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304800</xdr:colOff>
      <xdr:row>0</xdr:row>
      <xdr:rowOff>0</xdr:rowOff>
    </xdr:from>
    <xdr:to>
      <xdr:col>10</xdr:col>
      <xdr:colOff>390525</xdr:colOff>
      <xdr:row>3</xdr:row>
      <xdr:rowOff>19050</xdr:rowOff>
    </xdr:to>
    <xdr:pic>
      <xdr:nvPicPr>
        <xdr:cNvPr id="999835" name="Рисунок 8">
          <a:extLst>
            <a:ext uri="{FF2B5EF4-FFF2-40B4-BE49-F238E27FC236}">
              <a16:creationId xmlns:a16="http://schemas.microsoft.com/office/drawing/2014/main" id="{00000000-0008-0000-3200-00009B41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0"/>
          <a:ext cx="628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295275</xdr:colOff>
      <xdr:row>3</xdr:row>
      <xdr:rowOff>38100</xdr:rowOff>
    </xdr:to>
    <xdr:pic>
      <xdr:nvPicPr>
        <xdr:cNvPr id="1004816" name="Рисунок 3">
          <a:extLst>
            <a:ext uri="{FF2B5EF4-FFF2-40B4-BE49-F238E27FC236}">
              <a16:creationId xmlns:a16="http://schemas.microsoft.com/office/drawing/2014/main" id="{00000000-0008-0000-3300-00001055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514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0</xdr:rowOff>
    </xdr:from>
    <xdr:to>
      <xdr:col>9</xdr:col>
      <xdr:colOff>419100</xdr:colOff>
      <xdr:row>3</xdr:row>
      <xdr:rowOff>19050</xdr:rowOff>
    </xdr:to>
    <xdr:pic>
      <xdr:nvPicPr>
        <xdr:cNvPr id="1004817" name="Рисунок 4">
          <a:extLst>
            <a:ext uri="{FF2B5EF4-FFF2-40B4-BE49-F238E27FC236}">
              <a16:creationId xmlns:a16="http://schemas.microsoft.com/office/drawing/2014/main" id="{00000000-0008-0000-3300-00001155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0"/>
          <a:ext cx="6667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2</xdr:col>
      <xdr:colOff>342900</xdr:colOff>
      <xdr:row>3</xdr:row>
      <xdr:rowOff>85725</xdr:rowOff>
    </xdr:to>
    <xdr:pic>
      <xdr:nvPicPr>
        <xdr:cNvPr id="998812" name="Рисунок 3">
          <a:extLst>
            <a:ext uri="{FF2B5EF4-FFF2-40B4-BE49-F238E27FC236}">
              <a16:creationId xmlns:a16="http://schemas.microsoft.com/office/drawing/2014/main" id="{00000000-0008-0000-3400-00009C3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285750</xdr:colOff>
      <xdr:row>0</xdr:row>
      <xdr:rowOff>0</xdr:rowOff>
    </xdr:from>
    <xdr:to>
      <xdr:col>9</xdr:col>
      <xdr:colOff>304800</xdr:colOff>
      <xdr:row>3</xdr:row>
      <xdr:rowOff>19050</xdr:rowOff>
    </xdr:to>
    <xdr:pic>
      <xdr:nvPicPr>
        <xdr:cNvPr id="998813" name="Рисунок 4">
          <a:extLst>
            <a:ext uri="{FF2B5EF4-FFF2-40B4-BE49-F238E27FC236}">
              <a16:creationId xmlns:a16="http://schemas.microsoft.com/office/drawing/2014/main" id="{00000000-0008-0000-3400-00009D3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0"/>
          <a:ext cx="600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2</xdr:col>
      <xdr:colOff>352425</xdr:colOff>
      <xdr:row>3</xdr:row>
      <xdr:rowOff>85725</xdr:rowOff>
    </xdr:to>
    <xdr:pic>
      <xdr:nvPicPr>
        <xdr:cNvPr id="1008704" name="Рисунок 5">
          <a:extLst>
            <a:ext uri="{FF2B5EF4-FFF2-40B4-BE49-F238E27FC236}">
              <a16:creationId xmlns:a16="http://schemas.microsoft.com/office/drawing/2014/main" id="{00000000-0008-0000-3500-0000406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0</xdr:row>
      <xdr:rowOff>38100</xdr:rowOff>
    </xdr:from>
    <xdr:to>
      <xdr:col>9</xdr:col>
      <xdr:colOff>0</xdr:colOff>
      <xdr:row>3</xdr:row>
      <xdr:rowOff>57150</xdr:rowOff>
    </xdr:to>
    <xdr:pic>
      <xdr:nvPicPr>
        <xdr:cNvPr id="1008705" name="Рисунок 6">
          <a:extLst>
            <a:ext uri="{FF2B5EF4-FFF2-40B4-BE49-F238E27FC236}">
              <a16:creationId xmlns:a16="http://schemas.microsoft.com/office/drawing/2014/main" id="{00000000-0008-0000-3500-0000416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8100"/>
          <a:ext cx="7524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1</xdr:col>
      <xdr:colOff>590550</xdr:colOff>
      <xdr:row>3</xdr:row>
      <xdr:rowOff>95250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9094F4C2-FAC8-4BD2-8D75-E7C5838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715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307857</xdr:colOff>
      <xdr:row>0</xdr:row>
      <xdr:rowOff>76200</xdr:rowOff>
    </xdr:from>
    <xdr:to>
      <xdr:col>19</xdr:col>
      <xdr:colOff>436151</xdr:colOff>
      <xdr:row>3</xdr:row>
      <xdr:rowOff>95250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82D5B591-6F94-4D28-AC38-638DA618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3407" y="76200"/>
          <a:ext cx="71884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2</xdr:col>
      <xdr:colOff>333375</xdr:colOff>
      <xdr:row>3</xdr:row>
      <xdr:rowOff>9525</xdr:rowOff>
    </xdr:to>
    <xdr:pic>
      <xdr:nvPicPr>
        <xdr:cNvPr id="990875" name="Рисунок 5">
          <a:extLst>
            <a:ext uri="{FF2B5EF4-FFF2-40B4-BE49-F238E27FC236}">
              <a16:creationId xmlns:a16="http://schemas.microsoft.com/office/drawing/2014/main" id="{00000000-0008-0000-3600-00009B1E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514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0</xdr:row>
      <xdr:rowOff>104775</xdr:rowOff>
    </xdr:from>
    <xdr:to>
      <xdr:col>8</xdr:col>
      <xdr:colOff>714375</xdr:colOff>
      <xdr:row>3</xdr:row>
      <xdr:rowOff>47625</xdr:rowOff>
    </xdr:to>
    <xdr:pic>
      <xdr:nvPicPr>
        <xdr:cNvPr id="990876" name="Рисунок 6">
          <a:extLst>
            <a:ext uri="{FF2B5EF4-FFF2-40B4-BE49-F238E27FC236}">
              <a16:creationId xmlns:a16="http://schemas.microsoft.com/office/drawing/2014/main" id="{00000000-0008-0000-3600-00009C1E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104775"/>
          <a:ext cx="7524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31749</xdr:colOff>
      <xdr:row>5</xdr:row>
      <xdr:rowOff>79801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62000"/>
          <a:ext cx="641349" cy="42270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641349</xdr:colOff>
      <xdr:row>5</xdr:row>
      <xdr:rowOff>79801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762000"/>
          <a:ext cx="641349" cy="42270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247650</xdr:colOff>
      <xdr:row>3</xdr:row>
      <xdr:rowOff>38100</xdr:rowOff>
    </xdr:to>
    <xdr:pic>
      <xdr:nvPicPr>
        <xdr:cNvPr id="1002078" name="Рисунок 5">
          <a:extLst>
            <a:ext uri="{FF2B5EF4-FFF2-40B4-BE49-F238E27FC236}">
              <a16:creationId xmlns:a16="http://schemas.microsoft.com/office/drawing/2014/main" id="{00000000-0008-0000-3700-00005E4A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13</xdr:col>
      <xdr:colOff>361950</xdr:colOff>
      <xdr:row>3</xdr:row>
      <xdr:rowOff>19050</xdr:rowOff>
    </xdr:to>
    <xdr:pic>
      <xdr:nvPicPr>
        <xdr:cNvPr id="1002079" name="Рисунок 6">
          <a:extLst>
            <a:ext uri="{FF2B5EF4-FFF2-40B4-BE49-F238E27FC236}">
              <a16:creationId xmlns:a16="http://schemas.microsoft.com/office/drawing/2014/main" id="{00000000-0008-0000-3700-00005F4A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0"/>
          <a:ext cx="7143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2</xdr:col>
      <xdr:colOff>247650</xdr:colOff>
      <xdr:row>3</xdr:row>
      <xdr:rowOff>85725</xdr:rowOff>
    </xdr:to>
    <xdr:pic>
      <xdr:nvPicPr>
        <xdr:cNvPr id="1016894" name="Рисунок 3">
          <a:extLst>
            <a:ext uri="{FF2B5EF4-FFF2-40B4-BE49-F238E27FC236}">
              <a16:creationId xmlns:a16="http://schemas.microsoft.com/office/drawing/2014/main" id="{00000000-0008-0000-3800-00003E8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428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352425</xdr:colOff>
      <xdr:row>0</xdr:row>
      <xdr:rowOff>0</xdr:rowOff>
    </xdr:from>
    <xdr:to>
      <xdr:col>10</xdr:col>
      <xdr:colOff>447675</xdr:colOff>
      <xdr:row>3</xdr:row>
      <xdr:rowOff>19050</xdr:rowOff>
    </xdr:to>
    <xdr:pic>
      <xdr:nvPicPr>
        <xdr:cNvPr id="1016895" name="Рисунок 4">
          <a:extLst>
            <a:ext uri="{FF2B5EF4-FFF2-40B4-BE49-F238E27FC236}">
              <a16:creationId xmlns:a16="http://schemas.microsoft.com/office/drawing/2014/main" id="{00000000-0008-0000-3800-00003F8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314325</xdr:colOff>
      <xdr:row>3</xdr:row>
      <xdr:rowOff>38100</xdr:rowOff>
    </xdr:to>
    <xdr:pic>
      <xdr:nvPicPr>
        <xdr:cNvPr id="1009728" name="Рисунок 3">
          <a:extLst>
            <a:ext uri="{FF2B5EF4-FFF2-40B4-BE49-F238E27FC236}">
              <a16:creationId xmlns:a16="http://schemas.microsoft.com/office/drawing/2014/main" id="{00000000-0008-0000-3900-0000406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8</xdr:col>
      <xdr:colOff>771525</xdr:colOff>
      <xdr:row>3</xdr:row>
      <xdr:rowOff>19050</xdr:rowOff>
    </xdr:to>
    <xdr:pic>
      <xdr:nvPicPr>
        <xdr:cNvPr id="1009729" name="Рисунок 4">
          <a:extLst>
            <a:ext uri="{FF2B5EF4-FFF2-40B4-BE49-F238E27FC236}">
              <a16:creationId xmlns:a16="http://schemas.microsoft.com/office/drawing/2014/main" id="{00000000-0008-0000-3900-0000416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2</xdr:col>
      <xdr:colOff>247650</xdr:colOff>
      <xdr:row>3</xdr:row>
      <xdr:rowOff>38100</xdr:rowOff>
    </xdr:to>
    <xdr:pic>
      <xdr:nvPicPr>
        <xdr:cNvPr id="997792" name="Рисунок 5">
          <a:extLst>
            <a:ext uri="{FF2B5EF4-FFF2-40B4-BE49-F238E27FC236}">
              <a16:creationId xmlns:a16="http://schemas.microsoft.com/office/drawing/2014/main" id="{00000000-0008-0000-3A00-0000A039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495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0</xdr:row>
      <xdr:rowOff>0</xdr:rowOff>
    </xdr:from>
    <xdr:to>
      <xdr:col>8</xdr:col>
      <xdr:colOff>762000</xdr:colOff>
      <xdr:row>3</xdr:row>
      <xdr:rowOff>19050</xdr:rowOff>
    </xdr:to>
    <xdr:pic>
      <xdr:nvPicPr>
        <xdr:cNvPr id="997793" name="Рисунок 7">
          <a:extLst>
            <a:ext uri="{FF2B5EF4-FFF2-40B4-BE49-F238E27FC236}">
              <a16:creationId xmlns:a16="http://schemas.microsoft.com/office/drawing/2014/main" id="{00000000-0008-0000-3A00-0000A139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0"/>
          <a:ext cx="723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19050</xdr:rowOff>
    </xdr:from>
    <xdr:to>
      <xdr:col>2</xdr:col>
      <xdr:colOff>295275</xdr:colOff>
      <xdr:row>3</xdr:row>
      <xdr:rowOff>57150</xdr:rowOff>
    </xdr:to>
    <xdr:pic>
      <xdr:nvPicPr>
        <xdr:cNvPr id="1006676" name="Рисунок 5">
          <a:extLst>
            <a:ext uri="{FF2B5EF4-FFF2-40B4-BE49-F238E27FC236}">
              <a16:creationId xmlns:a16="http://schemas.microsoft.com/office/drawing/2014/main" id="{00000000-0008-0000-3B00-0000545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495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676275</xdr:colOff>
      <xdr:row>3</xdr:row>
      <xdr:rowOff>19050</xdr:rowOff>
    </xdr:to>
    <xdr:pic>
      <xdr:nvPicPr>
        <xdr:cNvPr id="1006677" name="Рисунок 6">
          <a:extLst>
            <a:ext uri="{FF2B5EF4-FFF2-40B4-BE49-F238E27FC236}">
              <a16:creationId xmlns:a16="http://schemas.microsoft.com/office/drawing/2014/main" id="{00000000-0008-0000-3B00-0000555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0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2</xdr:col>
      <xdr:colOff>266700</xdr:colOff>
      <xdr:row>3</xdr:row>
      <xdr:rowOff>57150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7625"/>
          <a:ext cx="514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447674</xdr:colOff>
      <xdr:row>0</xdr:row>
      <xdr:rowOff>0</xdr:rowOff>
    </xdr:from>
    <xdr:to>
      <xdr:col>9</xdr:col>
      <xdr:colOff>552449</xdr:colOff>
      <xdr:row>2</xdr:row>
      <xdr:rowOff>161925</xdr:rowOff>
    </xdr:to>
    <xdr:pic>
      <xdr:nvPicPr>
        <xdr:cNvPr id="3" name="Рисунок 6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9" y="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88899</xdr:colOff>
      <xdr:row>5</xdr:row>
      <xdr:rowOff>41701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62000"/>
          <a:ext cx="641349" cy="42270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641349</xdr:colOff>
      <xdr:row>5</xdr:row>
      <xdr:rowOff>41701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762000"/>
          <a:ext cx="641349" cy="42270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9525</xdr:rowOff>
    </xdr:from>
    <xdr:to>
      <xdr:col>2</xdr:col>
      <xdr:colOff>238125</xdr:colOff>
      <xdr:row>3</xdr:row>
      <xdr:rowOff>47625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"/>
          <a:ext cx="45720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200025</xdr:colOff>
      <xdr:row>0</xdr:row>
      <xdr:rowOff>0</xdr:rowOff>
    </xdr:from>
    <xdr:to>
      <xdr:col>17</xdr:col>
      <xdr:colOff>266700</xdr:colOff>
      <xdr:row>3</xdr:row>
      <xdr:rowOff>19050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0"/>
          <a:ext cx="638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</xdr:colOff>
      <xdr:row>4</xdr:row>
      <xdr:rowOff>19050</xdr:rowOff>
    </xdr:from>
    <xdr:to>
      <xdr:col>4</xdr:col>
      <xdr:colOff>403224</xdr:colOff>
      <xdr:row>5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666750"/>
          <a:ext cx="631824" cy="3905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123826</xdr:rowOff>
    </xdr:from>
    <xdr:to>
      <xdr:col>15</xdr:col>
      <xdr:colOff>304800</xdr:colOff>
      <xdr:row>5</xdr:row>
      <xdr:rowOff>57150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09601"/>
          <a:ext cx="609600" cy="46672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66675</xdr:rowOff>
    </xdr:from>
    <xdr:to>
      <xdr:col>2</xdr:col>
      <xdr:colOff>285750</xdr:colOff>
      <xdr:row>3</xdr:row>
      <xdr:rowOff>104775</xdr:rowOff>
    </xdr:to>
    <xdr:pic>
      <xdr:nvPicPr>
        <xdr:cNvPr id="1018940" name="Рисунок 3">
          <a:extLst>
            <a:ext uri="{FF2B5EF4-FFF2-40B4-BE49-F238E27FC236}">
              <a16:creationId xmlns:a16="http://schemas.microsoft.com/office/drawing/2014/main" id="{00000000-0008-0000-3E00-00003C8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4953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276225</xdr:colOff>
      <xdr:row>0</xdr:row>
      <xdr:rowOff>57150</xdr:rowOff>
    </xdr:from>
    <xdr:to>
      <xdr:col>21</xdr:col>
      <xdr:colOff>381000</xdr:colOff>
      <xdr:row>3</xdr:row>
      <xdr:rowOff>76200</xdr:rowOff>
    </xdr:to>
    <xdr:pic>
      <xdr:nvPicPr>
        <xdr:cNvPr id="1018941" name="Рисунок 4">
          <a:extLst>
            <a:ext uri="{FF2B5EF4-FFF2-40B4-BE49-F238E27FC236}">
              <a16:creationId xmlns:a16="http://schemas.microsoft.com/office/drawing/2014/main" id="{00000000-0008-0000-3E00-00003D8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7150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2</xdr:col>
      <xdr:colOff>238125</xdr:colOff>
      <xdr:row>3</xdr:row>
      <xdr:rowOff>38100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4191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190500</xdr:colOff>
      <xdr:row>0</xdr:row>
      <xdr:rowOff>0</xdr:rowOff>
    </xdr:from>
    <xdr:to>
      <xdr:col>20</xdr:col>
      <xdr:colOff>257175</xdr:colOff>
      <xdr:row>3</xdr:row>
      <xdr:rowOff>19050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638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4</xdr:row>
      <xdr:rowOff>9526</xdr:rowOff>
    </xdr:from>
    <xdr:to>
      <xdr:col>4</xdr:col>
      <xdr:colOff>365124</xdr:colOff>
      <xdr:row>5</xdr:row>
      <xdr:rowOff>57151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657226"/>
          <a:ext cx="631824" cy="4191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18</xdr:col>
      <xdr:colOff>295275</xdr:colOff>
      <xdr:row>5</xdr:row>
      <xdr:rowOff>38100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47700"/>
          <a:ext cx="600075" cy="40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1172308</xdr:colOff>
      <xdr:row>60</xdr:row>
      <xdr:rowOff>158003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AEC0B34B-9F35-49C3-9FD4-06FBCC23C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548795" cy="11978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0</xdr:row>
      <xdr:rowOff>122115</xdr:rowOff>
    </xdr:from>
    <xdr:to>
      <xdr:col>4</xdr:col>
      <xdr:colOff>1081405</xdr:colOff>
      <xdr:row>0</xdr:row>
      <xdr:rowOff>816170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604BFF2-1B24-428C-968C-197E52835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4139712" y="122115"/>
          <a:ext cx="605155" cy="694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1440962</xdr:colOff>
      <xdr:row>0</xdr:row>
      <xdr:rowOff>183173</xdr:rowOff>
    </xdr:from>
    <xdr:to>
      <xdr:col>5</xdr:col>
      <xdr:colOff>129004</xdr:colOff>
      <xdr:row>0</xdr:row>
      <xdr:rowOff>802298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ADC47C8-1F94-4092-929F-F23F8653C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4424" y="183173"/>
          <a:ext cx="544195" cy="6191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314325</xdr:colOff>
      <xdr:row>3</xdr:row>
      <xdr:rowOff>38100</xdr:rowOff>
    </xdr:to>
    <xdr:pic>
      <xdr:nvPicPr>
        <xdr:cNvPr id="1005763" name="Рисунок 5">
          <a:extLst>
            <a:ext uri="{FF2B5EF4-FFF2-40B4-BE49-F238E27FC236}">
              <a16:creationId xmlns:a16="http://schemas.microsoft.com/office/drawing/2014/main" id="{00000000-0008-0000-4100-0000C35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200025</xdr:colOff>
      <xdr:row>0</xdr:row>
      <xdr:rowOff>0</xdr:rowOff>
    </xdr:from>
    <xdr:to>
      <xdr:col>14</xdr:col>
      <xdr:colOff>266700</xdr:colOff>
      <xdr:row>3</xdr:row>
      <xdr:rowOff>19050</xdr:rowOff>
    </xdr:to>
    <xdr:pic>
      <xdr:nvPicPr>
        <xdr:cNvPr id="1005764" name="Рисунок 4">
          <a:extLst>
            <a:ext uri="{FF2B5EF4-FFF2-40B4-BE49-F238E27FC236}">
              <a16:creationId xmlns:a16="http://schemas.microsoft.com/office/drawing/2014/main" id="{00000000-0008-0000-4100-0000C45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0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1114425</xdr:colOff>
      <xdr:row>4</xdr:row>
      <xdr:rowOff>0</xdr:rowOff>
    </xdr:from>
    <xdr:to>
      <xdr:col>4</xdr:col>
      <xdr:colOff>98424</xdr:colOff>
      <xdr:row>5</xdr:row>
      <xdr:rowOff>32176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657225"/>
          <a:ext cx="698499" cy="422701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4</xdr:row>
      <xdr:rowOff>0</xdr:rowOff>
    </xdr:from>
    <xdr:to>
      <xdr:col>11</xdr:col>
      <xdr:colOff>212724</xdr:colOff>
      <xdr:row>5</xdr:row>
      <xdr:rowOff>32176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5" y="657225"/>
          <a:ext cx="698499" cy="42270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0</xdr:rowOff>
    </xdr:from>
    <xdr:to>
      <xdr:col>2</xdr:col>
      <xdr:colOff>285749</xdr:colOff>
      <xdr:row>3</xdr:row>
      <xdr:rowOff>47625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133351</xdr:colOff>
      <xdr:row>0</xdr:row>
      <xdr:rowOff>0</xdr:rowOff>
    </xdr:from>
    <xdr:to>
      <xdr:col>14</xdr:col>
      <xdr:colOff>228601</xdr:colOff>
      <xdr:row>3</xdr:row>
      <xdr:rowOff>28575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6" y="0"/>
          <a:ext cx="666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1114425</xdr:colOff>
      <xdr:row>4</xdr:row>
      <xdr:rowOff>1</xdr:rowOff>
    </xdr:from>
    <xdr:to>
      <xdr:col>4</xdr:col>
      <xdr:colOff>88899</xdr:colOff>
      <xdr:row>5</xdr:row>
      <xdr:rowOff>76200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657226"/>
          <a:ext cx="688974" cy="409574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180974</xdr:colOff>
      <xdr:row>4</xdr:row>
      <xdr:rowOff>0</xdr:rowOff>
    </xdr:from>
    <xdr:to>
      <xdr:col>11</xdr:col>
      <xdr:colOff>19049</xdr:colOff>
      <xdr:row>5</xdr:row>
      <xdr:rowOff>104774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4" y="657225"/>
          <a:ext cx="504825" cy="43814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2</xdr:col>
      <xdr:colOff>276225</xdr:colOff>
      <xdr:row>3</xdr:row>
      <xdr:rowOff>38100</xdr:rowOff>
    </xdr:to>
    <xdr:pic>
      <xdr:nvPicPr>
        <xdr:cNvPr id="1011776" name="Рисунок 5">
          <a:extLst>
            <a:ext uri="{FF2B5EF4-FFF2-40B4-BE49-F238E27FC236}">
              <a16:creationId xmlns:a16="http://schemas.microsoft.com/office/drawing/2014/main" id="{00000000-0008-0000-4400-0000407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0"/>
          <a:ext cx="4572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304800</xdr:colOff>
      <xdr:row>0</xdr:row>
      <xdr:rowOff>0</xdr:rowOff>
    </xdr:from>
    <xdr:to>
      <xdr:col>21</xdr:col>
      <xdr:colOff>352425</xdr:colOff>
      <xdr:row>3</xdr:row>
      <xdr:rowOff>19050</xdr:rowOff>
    </xdr:to>
    <xdr:pic>
      <xdr:nvPicPr>
        <xdr:cNvPr id="1011777" name="Рисунок 4">
          <a:extLst>
            <a:ext uri="{FF2B5EF4-FFF2-40B4-BE49-F238E27FC236}">
              <a16:creationId xmlns:a16="http://schemas.microsoft.com/office/drawing/2014/main" id="{00000000-0008-0000-4400-0000417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0"/>
          <a:ext cx="638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104775</xdr:rowOff>
    </xdr:to>
    <xdr:pic>
      <xdr:nvPicPr>
        <xdr:cNvPr id="1012864" name="Picture 1395" descr="vfla-rus">
          <a:extLst>
            <a:ext uri="{FF2B5EF4-FFF2-40B4-BE49-F238E27FC236}">
              <a16:creationId xmlns:a16="http://schemas.microsoft.com/office/drawing/2014/main" id="{00000000-0008-0000-4500-0000807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104775</xdr:rowOff>
    </xdr:to>
    <xdr:pic>
      <xdr:nvPicPr>
        <xdr:cNvPr id="1012865" name="Picture 1397" descr="vfla-rus">
          <a:extLst>
            <a:ext uri="{FF2B5EF4-FFF2-40B4-BE49-F238E27FC236}">
              <a16:creationId xmlns:a16="http://schemas.microsoft.com/office/drawing/2014/main" id="{00000000-0008-0000-4500-0000817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0</xdr:rowOff>
    </xdr:from>
    <xdr:to>
      <xdr:col>2</xdr:col>
      <xdr:colOff>314325</xdr:colOff>
      <xdr:row>3</xdr:row>
      <xdr:rowOff>38100</xdr:rowOff>
    </xdr:to>
    <xdr:pic>
      <xdr:nvPicPr>
        <xdr:cNvPr id="1012866" name="Рисунок 5">
          <a:extLst>
            <a:ext uri="{FF2B5EF4-FFF2-40B4-BE49-F238E27FC236}">
              <a16:creationId xmlns:a16="http://schemas.microsoft.com/office/drawing/2014/main" id="{00000000-0008-0000-4500-0000827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342900</xdr:colOff>
      <xdr:row>3</xdr:row>
      <xdr:rowOff>19050</xdr:rowOff>
    </xdr:to>
    <xdr:pic>
      <xdr:nvPicPr>
        <xdr:cNvPr id="1012867" name="Рисунок 8">
          <a:extLst>
            <a:ext uri="{FF2B5EF4-FFF2-40B4-BE49-F238E27FC236}">
              <a16:creationId xmlns:a16="http://schemas.microsoft.com/office/drawing/2014/main" id="{00000000-0008-0000-4500-0000837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638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104775</xdr:rowOff>
    </xdr:to>
    <xdr:pic>
      <xdr:nvPicPr>
        <xdr:cNvPr id="1013886" name="Picture 1371" descr="vfla-rus">
          <a:extLst>
            <a:ext uri="{FF2B5EF4-FFF2-40B4-BE49-F238E27FC236}">
              <a16:creationId xmlns:a16="http://schemas.microsoft.com/office/drawing/2014/main" id="{00000000-0008-0000-4600-00007E7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104775</xdr:rowOff>
    </xdr:to>
    <xdr:pic>
      <xdr:nvPicPr>
        <xdr:cNvPr id="1013887" name="Picture 1373" descr="vfla-rus">
          <a:extLst>
            <a:ext uri="{FF2B5EF4-FFF2-40B4-BE49-F238E27FC236}">
              <a16:creationId xmlns:a16="http://schemas.microsoft.com/office/drawing/2014/main" id="{00000000-0008-0000-4600-00007F7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95250</xdr:rowOff>
    </xdr:from>
    <xdr:to>
      <xdr:col>2</xdr:col>
      <xdr:colOff>257175</xdr:colOff>
      <xdr:row>3</xdr:row>
      <xdr:rowOff>133350</xdr:rowOff>
    </xdr:to>
    <xdr:pic>
      <xdr:nvPicPr>
        <xdr:cNvPr id="1013888" name="Рисунок 5">
          <a:extLst>
            <a:ext uri="{FF2B5EF4-FFF2-40B4-BE49-F238E27FC236}">
              <a16:creationId xmlns:a16="http://schemas.microsoft.com/office/drawing/2014/main" id="{00000000-0008-0000-4600-0000807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152400</xdr:colOff>
      <xdr:row>0</xdr:row>
      <xdr:rowOff>85725</xdr:rowOff>
    </xdr:from>
    <xdr:to>
      <xdr:col>18</xdr:col>
      <xdr:colOff>381000</xdr:colOff>
      <xdr:row>3</xdr:row>
      <xdr:rowOff>104775</xdr:rowOff>
    </xdr:to>
    <xdr:pic>
      <xdr:nvPicPr>
        <xdr:cNvPr id="1013889" name="Рисунок 6">
          <a:extLst>
            <a:ext uri="{FF2B5EF4-FFF2-40B4-BE49-F238E27FC236}">
              <a16:creationId xmlns:a16="http://schemas.microsoft.com/office/drawing/2014/main" id="{00000000-0008-0000-4600-00008178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85725"/>
          <a:ext cx="6286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104775</xdr:rowOff>
    </xdr:to>
    <xdr:pic>
      <xdr:nvPicPr>
        <xdr:cNvPr id="1014912" name="Picture 1389" descr="vfla-rus">
          <a:extLst>
            <a:ext uri="{FF2B5EF4-FFF2-40B4-BE49-F238E27FC236}">
              <a16:creationId xmlns:a16="http://schemas.microsoft.com/office/drawing/2014/main" id="{00000000-0008-0000-4700-0000807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104775</xdr:rowOff>
    </xdr:to>
    <xdr:pic>
      <xdr:nvPicPr>
        <xdr:cNvPr id="1014913" name="Picture 1391" descr="vfla-rus">
          <a:extLst>
            <a:ext uri="{FF2B5EF4-FFF2-40B4-BE49-F238E27FC236}">
              <a16:creationId xmlns:a16="http://schemas.microsoft.com/office/drawing/2014/main" id="{00000000-0008-0000-4700-0000817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95250</xdr:rowOff>
    </xdr:from>
    <xdr:to>
      <xdr:col>2</xdr:col>
      <xdr:colOff>295275</xdr:colOff>
      <xdr:row>3</xdr:row>
      <xdr:rowOff>133350</xdr:rowOff>
    </xdr:to>
    <xdr:pic>
      <xdr:nvPicPr>
        <xdr:cNvPr id="1014914" name="Рисунок 5">
          <a:extLst>
            <a:ext uri="{FF2B5EF4-FFF2-40B4-BE49-F238E27FC236}">
              <a16:creationId xmlns:a16="http://schemas.microsoft.com/office/drawing/2014/main" id="{00000000-0008-0000-4700-0000827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85725</xdr:colOff>
      <xdr:row>0</xdr:row>
      <xdr:rowOff>85725</xdr:rowOff>
    </xdr:from>
    <xdr:to>
      <xdr:col>18</xdr:col>
      <xdr:colOff>381000</xdr:colOff>
      <xdr:row>3</xdr:row>
      <xdr:rowOff>104775</xdr:rowOff>
    </xdr:to>
    <xdr:pic>
      <xdr:nvPicPr>
        <xdr:cNvPr id="1014915" name="Рисунок 6">
          <a:extLst>
            <a:ext uri="{FF2B5EF4-FFF2-40B4-BE49-F238E27FC236}">
              <a16:creationId xmlns:a16="http://schemas.microsoft.com/office/drawing/2014/main" id="{00000000-0008-0000-4700-0000837C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85725"/>
          <a:ext cx="7334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104775</xdr:rowOff>
    </xdr:to>
    <xdr:pic>
      <xdr:nvPicPr>
        <xdr:cNvPr id="1015936" name="Picture 1389" descr="vfla-rus">
          <a:extLst>
            <a:ext uri="{FF2B5EF4-FFF2-40B4-BE49-F238E27FC236}">
              <a16:creationId xmlns:a16="http://schemas.microsoft.com/office/drawing/2014/main" id="{00000000-0008-0000-4800-0000808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104775</xdr:rowOff>
    </xdr:to>
    <xdr:pic>
      <xdr:nvPicPr>
        <xdr:cNvPr id="1015937" name="Picture 1391" descr="vfla-rus">
          <a:extLst>
            <a:ext uri="{FF2B5EF4-FFF2-40B4-BE49-F238E27FC236}">
              <a16:creationId xmlns:a16="http://schemas.microsoft.com/office/drawing/2014/main" id="{00000000-0008-0000-4800-0000818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47625</xdr:rowOff>
    </xdr:from>
    <xdr:to>
      <xdr:col>2</xdr:col>
      <xdr:colOff>295275</xdr:colOff>
      <xdr:row>3</xdr:row>
      <xdr:rowOff>38100</xdr:rowOff>
    </xdr:to>
    <xdr:pic>
      <xdr:nvPicPr>
        <xdr:cNvPr id="1015938" name="Рисунок 5">
          <a:extLst>
            <a:ext uri="{FF2B5EF4-FFF2-40B4-BE49-F238E27FC236}">
              <a16:creationId xmlns:a16="http://schemas.microsoft.com/office/drawing/2014/main" id="{00000000-0008-0000-4800-0000828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514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152400</xdr:colOff>
      <xdr:row>0</xdr:row>
      <xdr:rowOff>57150</xdr:rowOff>
    </xdr:from>
    <xdr:to>
      <xdr:col>19</xdr:col>
      <xdr:colOff>0</xdr:colOff>
      <xdr:row>3</xdr:row>
      <xdr:rowOff>76200</xdr:rowOff>
    </xdr:to>
    <xdr:pic>
      <xdr:nvPicPr>
        <xdr:cNvPr id="1015939" name="Рисунок 6">
          <a:extLst>
            <a:ext uri="{FF2B5EF4-FFF2-40B4-BE49-F238E27FC236}">
              <a16:creationId xmlns:a16="http://schemas.microsoft.com/office/drawing/2014/main" id="{00000000-0008-0000-4800-00008380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57150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0</xdr:col>
      <xdr:colOff>0</xdr:colOff>
      <xdr:row>6</xdr:row>
      <xdr:rowOff>123825</xdr:rowOff>
    </xdr:to>
    <xdr:pic>
      <xdr:nvPicPr>
        <xdr:cNvPr id="1004083" name="Picture 1389" descr="vfla-rus">
          <a:extLst>
            <a:ext uri="{FF2B5EF4-FFF2-40B4-BE49-F238E27FC236}">
              <a16:creationId xmlns:a16="http://schemas.microsoft.com/office/drawing/2014/main" id="{00000000-0008-0000-4900-0000335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142875</xdr:rowOff>
    </xdr:from>
    <xdr:to>
      <xdr:col>0</xdr:col>
      <xdr:colOff>0</xdr:colOff>
      <xdr:row>4</xdr:row>
      <xdr:rowOff>276225</xdr:rowOff>
    </xdr:to>
    <xdr:pic>
      <xdr:nvPicPr>
        <xdr:cNvPr id="1004084" name="Picture 1391" descr="vfla-rus">
          <a:extLst>
            <a:ext uri="{FF2B5EF4-FFF2-40B4-BE49-F238E27FC236}">
              <a16:creationId xmlns:a16="http://schemas.microsoft.com/office/drawing/2014/main" id="{00000000-0008-0000-4900-0000345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19050</xdr:rowOff>
    </xdr:from>
    <xdr:to>
      <xdr:col>2</xdr:col>
      <xdr:colOff>171450</xdr:colOff>
      <xdr:row>3</xdr:row>
      <xdr:rowOff>9525</xdr:rowOff>
    </xdr:to>
    <xdr:pic>
      <xdr:nvPicPr>
        <xdr:cNvPr id="1004085" name="Рисунок 5">
          <a:extLst>
            <a:ext uri="{FF2B5EF4-FFF2-40B4-BE49-F238E27FC236}">
              <a16:creationId xmlns:a16="http://schemas.microsoft.com/office/drawing/2014/main" id="{00000000-0008-0000-4900-0000355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514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266700</xdr:colOff>
      <xdr:row>0</xdr:row>
      <xdr:rowOff>57150</xdr:rowOff>
    </xdr:from>
    <xdr:to>
      <xdr:col>16</xdr:col>
      <xdr:colOff>504825</xdr:colOff>
      <xdr:row>3</xdr:row>
      <xdr:rowOff>47625</xdr:rowOff>
    </xdr:to>
    <xdr:pic>
      <xdr:nvPicPr>
        <xdr:cNvPr id="1004086" name="Рисунок 6">
          <a:extLst>
            <a:ext uri="{FF2B5EF4-FFF2-40B4-BE49-F238E27FC236}">
              <a16:creationId xmlns:a16="http://schemas.microsoft.com/office/drawing/2014/main" id="{00000000-0008-0000-4900-0000365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57150"/>
          <a:ext cx="638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12699</xdr:colOff>
      <xdr:row>5</xdr:row>
      <xdr:rowOff>22651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4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647700"/>
          <a:ext cx="698499" cy="42270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298449</xdr:colOff>
      <xdr:row>5</xdr:row>
      <xdr:rowOff>22651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647700"/>
          <a:ext cx="698499" cy="4227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87313</xdr:colOff>
      <xdr:row>0</xdr:row>
      <xdr:rowOff>47625</xdr:rowOff>
    </xdr:from>
    <xdr:to>
      <xdr:col>1</xdr:col>
      <xdr:colOff>295593</xdr:colOff>
      <xdr:row>5</xdr:row>
      <xdr:rowOff>201930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AADA9B-11C4-47F0-88EC-6C182A12A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87313" y="47625"/>
          <a:ext cx="605155" cy="694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2166937</xdr:colOff>
      <xdr:row>0</xdr:row>
      <xdr:rowOff>95250</xdr:rowOff>
    </xdr:from>
    <xdr:to>
      <xdr:col>6</xdr:col>
      <xdr:colOff>321945</xdr:colOff>
      <xdr:row>5</xdr:row>
      <xdr:rowOff>174625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21C5C11-808A-4CC7-8DF8-9A7ADBD77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3625" y="95250"/>
          <a:ext cx="54419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201614</xdr:colOff>
      <xdr:row>23</xdr:row>
      <xdr:rowOff>155575</xdr:rowOff>
    </xdr:from>
    <xdr:to>
      <xdr:col>9</xdr:col>
      <xdr:colOff>365128</xdr:colOff>
      <xdr:row>37</xdr:row>
      <xdr:rowOff>8808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6E18007-DA89-29A0-E029-A225E8C9C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174442" y="1833997"/>
          <a:ext cx="2075733" cy="6021389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12</xdr:row>
      <xdr:rowOff>59532</xdr:rowOff>
    </xdr:from>
    <xdr:to>
      <xdr:col>9</xdr:col>
      <xdr:colOff>452436</xdr:colOff>
      <xdr:row>23</xdr:row>
      <xdr:rowOff>71437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48904F0-D05B-D331-E9C6-ACE9D33B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2059782"/>
          <a:ext cx="6072187" cy="1845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165483</xdr:colOff>
      <xdr:row>37</xdr:row>
      <xdr:rowOff>36922</xdr:rowOff>
    </xdr:from>
    <xdr:to>
      <xdr:col>9</xdr:col>
      <xdr:colOff>344076</xdr:colOff>
      <xdr:row>49</xdr:row>
      <xdr:rowOff>54529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1679AFA-CA92-2EAB-A7B8-B7655AF55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83" y="5976669"/>
          <a:ext cx="6005967" cy="1944012"/>
        </a:xfrm>
        <a:prstGeom prst="rect">
          <a:avLst/>
        </a:prstGeom>
      </xdr:spPr>
    </xdr:pic>
    <xdr:clientData/>
  </xdr:twoCellAnchor>
  <xdr:twoCellAnchor editAs="oneCell">
    <xdr:from>
      <xdr:col>0</xdr:col>
      <xdr:colOff>299663</xdr:colOff>
      <xdr:row>0</xdr:row>
      <xdr:rowOff>42809</xdr:rowOff>
    </xdr:from>
    <xdr:to>
      <xdr:col>9</xdr:col>
      <xdr:colOff>315716</xdr:colOff>
      <xdr:row>11</xdr:row>
      <xdr:rowOff>160389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0AA15A4-7968-D37C-5BAE-C274927C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63" y="42809"/>
          <a:ext cx="5843427" cy="188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0</xdr:rowOff>
    </xdr:from>
    <xdr:to>
      <xdr:col>2</xdr:col>
      <xdr:colOff>476250</xdr:colOff>
      <xdr:row>3</xdr:row>
      <xdr:rowOff>219398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0"/>
          <a:ext cx="657224" cy="762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876299</xdr:colOff>
      <xdr:row>0</xdr:row>
      <xdr:rowOff>1</xdr:rowOff>
    </xdr:from>
    <xdr:to>
      <xdr:col>6</xdr:col>
      <xdr:colOff>1676400</xdr:colOff>
      <xdr:row>2</xdr:row>
      <xdr:rowOff>152401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4" y="1"/>
          <a:ext cx="800101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134938</xdr:colOff>
      <xdr:row>0</xdr:row>
      <xdr:rowOff>47625</xdr:rowOff>
    </xdr:from>
    <xdr:to>
      <xdr:col>1</xdr:col>
      <xdr:colOff>184468</xdr:colOff>
      <xdr:row>4</xdr:row>
      <xdr:rowOff>106680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4286466-287F-49D3-8678-831B6E964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134938" y="47625"/>
          <a:ext cx="605155" cy="694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309562</xdr:colOff>
      <xdr:row>0</xdr:row>
      <xdr:rowOff>87312</xdr:rowOff>
    </xdr:from>
    <xdr:to>
      <xdr:col>4</xdr:col>
      <xdr:colOff>853757</xdr:colOff>
      <xdr:row>4</xdr:row>
      <xdr:rowOff>71437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CD683AF-E0EC-48AC-B165-AA2B606B7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87312"/>
          <a:ext cx="54419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99953</xdr:colOff>
      <xdr:row>0</xdr:row>
      <xdr:rowOff>64677</xdr:rowOff>
    </xdr:from>
    <xdr:to>
      <xdr:col>1</xdr:col>
      <xdr:colOff>411127</xdr:colOff>
      <xdr:row>4</xdr:row>
      <xdr:rowOff>100213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90A246B-6EF4-4B3C-B9A1-B79BF9CFAD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99953" y="64677"/>
          <a:ext cx="605155" cy="694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464491</xdr:colOff>
      <xdr:row>0</xdr:row>
      <xdr:rowOff>94074</xdr:rowOff>
    </xdr:from>
    <xdr:to>
      <xdr:col>19</xdr:col>
      <xdr:colOff>420723</xdr:colOff>
      <xdr:row>4</xdr:row>
      <xdr:rowOff>54680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6812A9E-DFE5-486F-814A-C9AC0DE5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769" y="94074"/>
          <a:ext cx="544195" cy="61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99953</xdr:colOff>
      <xdr:row>0</xdr:row>
      <xdr:rowOff>64677</xdr:rowOff>
    </xdr:from>
    <xdr:to>
      <xdr:col>1</xdr:col>
      <xdr:colOff>411127</xdr:colOff>
      <xdr:row>4</xdr:row>
      <xdr:rowOff>100213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4B3AD8D-BD8A-445E-96C9-9152A623F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5" r="7985"/>
        <a:stretch/>
      </xdr:blipFill>
      <xdr:spPr bwMode="auto">
        <a:xfrm>
          <a:off x="99953" y="64677"/>
          <a:ext cx="606449" cy="68323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22</xdr:col>
      <xdr:colOff>464491</xdr:colOff>
      <xdr:row>0</xdr:row>
      <xdr:rowOff>94074</xdr:rowOff>
    </xdr:from>
    <xdr:to>
      <xdr:col>23</xdr:col>
      <xdr:colOff>420723</xdr:colOff>
      <xdr:row>4</xdr:row>
      <xdr:rowOff>54680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02097BB-2456-4382-B39A-C339548FE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9191" y="94074"/>
          <a:ext cx="546782" cy="608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vfla.lsport.net/Organization/Details/a2569639-d9f1-47f6-88a3-cf607f1987e7" TargetMode="Externa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4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5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7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8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2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3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4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5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6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7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8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9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71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2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73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4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75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76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77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78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79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8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8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8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  <pageSetUpPr fitToPage="1"/>
  </sheetPr>
  <dimension ref="A1:N1102"/>
  <sheetViews>
    <sheetView topLeftCell="A11" zoomScale="76" zoomScaleNormal="100" workbookViewId="0">
      <selection activeCell="C25" sqref="C25"/>
    </sheetView>
  </sheetViews>
  <sheetFormatPr defaultColWidth="9.140625" defaultRowHeight="14.25" x14ac:dyDescent="0.2"/>
  <cols>
    <col min="1" max="1" width="5.140625" style="205" customWidth="1"/>
    <col min="2" max="2" width="5.85546875" style="283" customWidth="1"/>
    <col min="3" max="3" width="27.7109375" style="290" customWidth="1"/>
    <col min="4" max="4" width="10.28515625" style="291" bestFit="1" customWidth="1"/>
    <col min="5" max="5" width="24.42578125" style="292" customWidth="1"/>
    <col min="6" max="6" width="7" style="291" customWidth="1"/>
    <col min="7" max="7" width="5.85546875" style="283" customWidth="1"/>
    <col min="8" max="8" width="6" style="291" customWidth="1"/>
    <col min="9" max="9" width="5.7109375" style="289" customWidth="1"/>
    <col min="10" max="10" width="19.42578125" style="293" customWidth="1"/>
    <col min="11" max="11" width="50.28515625" style="294" customWidth="1"/>
    <col min="12" max="13" width="9.140625" style="83"/>
    <col min="14" max="14" width="122" style="43" customWidth="1"/>
    <col min="15" max="16384" width="9.140625" style="43"/>
  </cols>
  <sheetData>
    <row r="1" spans="1:14" ht="15" thickBot="1" x14ac:dyDescent="0.25">
      <c r="A1" s="205" t="s">
        <v>171</v>
      </c>
      <c r="C1" s="284" t="s">
        <v>4</v>
      </c>
      <c r="D1" s="285" t="s">
        <v>5</v>
      </c>
      <c r="E1" s="286" t="s">
        <v>6</v>
      </c>
      <c r="F1" s="285" t="s">
        <v>3</v>
      </c>
      <c r="G1" s="283" t="s">
        <v>172</v>
      </c>
      <c r="H1" s="285" t="s">
        <v>34</v>
      </c>
      <c r="I1" s="287" t="s">
        <v>3846</v>
      </c>
      <c r="J1" s="287" t="s">
        <v>7</v>
      </c>
      <c r="K1" s="288" t="s">
        <v>87</v>
      </c>
      <c r="L1" s="538" t="s">
        <v>3816</v>
      </c>
      <c r="M1" s="83" t="s">
        <v>3817</v>
      </c>
    </row>
    <row r="2" spans="1:14" ht="25.5" x14ac:dyDescent="0.2">
      <c r="A2" s="654" t="s">
        <v>4498</v>
      </c>
      <c r="B2" s="520"/>
      <c r="C2" s="520" t="s">
        <v>4474</v>
      </c>
      <c r="D2" s="520" t="s">
        <v>4475</v>
      </c>
      <c r="E2" s="655" t="s">
        <v>4492</v>
      </c>
      <c r="F2" s="658"/>
      <c r="G2" s="520" t="s">
        <v>452</v>
      </c>
      <c r="H2" s="520" t="s">
        <v>4434</v>
      </c>
      <c r="I2" s="520" t="s">
        <v>2645</v>
      </c>
      <c r="J2" s="520" t="s">
        <v>4476</v>
      </c>
      <c r="K2" s="520" t="s">
        <v>2683</v>
      </c>
      <c r="L2" s="663" t="s">
        <v>4477</v>
      </c>
      <c r="M2" s="663" t="s">
        <v>4478</v>
      </c>
      <c r="N2" s="520" t="s">
        <v>4479</v>
      </c>
    </row>
    <row r="3" spans="1:14" ht="25.5" x14ac:dyDescent="0.2">
      <c r="A3" s="654" t="s">
        <v>4499</v>
      </c>
      <c r="B3" s="520"/>
      <c r="C3" s="520" t="s">
        <v>4501</v>
      </c>
      <c r="D3" s="662">
        <v>32611</v>
      </c>
      <c r="E3" s="660" t="s">
        <v>3819</v>
      </c>
      <c r="F3" s="661"/>
      <c r="G3" s="520" t="s">
        <v>452</v>
      </c>
      <c r="H3" s="520" t="s">
        <v>4434</v>
      </c>
      <c r="I3" s="520"/>
      <c r="J3" s="663"/>
      <c r="K3" s="663"/>
      <c r="L3" s="663"/>
      <c r="M3" s="663"/>
      <c r="N3" s="520"/>
    </row>
    <row r="4" spans="1:14" ht="25.5" x14ac:dyDescent="0.2">
      <c r="A4" s="654" t="s">
        <v>4494</v>
      </c>
      <c r="B4" s="520"/>
      <c r="C4" s="520" t="s">
        <v>1778</v>
      </c>
      <c r="D4" s="520" t="s">
        <v>1779</v>
      </c>
      <c r="E4" s="657" t="s">
        <v>4487</v>
      </c>
      <c r="F4" s="659"/>
      <c r="G4" s="520" t="s">
        <v>452</v>
      </c>
      <c r="H4" s="520" t="s">
        <v>4434</v>
      </c>
      <c r="I4" s="520" t="s">
        <v>2642</v>
      </c>
      <c r="J4" s="520" t="s">
        <v>4456</v>
      </c>
      <c r="K4" s="520" t="s">
        <v>4457</v>
      </c>
      <c r="L4" s="663" t="s">
        <v>1780</v>
      </c>
      <c r="M4" s="663" t="s">
        <v>1653</v>
      </c>
      <c r="N4" s="520" t="s">
        <v>1781</v>
      </c>
    </row>
    <row r="5" spans="1:14" ht="25.5" x14ac:dyDescent="0.2">
      <c r="A5" s="654" t="s">
        <v>4497</v>
      </c>
      <c r="B5" s="520"/>
      <c r="C5" s="520" t="s">
        <v>1357</v>
      </c>
      <c r="D5" s="520" t="s">
        <v>1358</v>
      </c>
      <c r="E5" s="657" t="s">
        <v>1330</v>
      </c>
      <c r="F5" s="659"/>
      <c r="G5" s="520" t="s">
        <v>452</v>
      </c>
      <c r="H5" s="520" t="s">
        <v>4434</v>
      </c>
      <c r="I5" s="520" t="s">
        <v>2642</v>
      </c>
      <c r="J5" s="520" t="s">
        <v>3023</v>
      </c>
      <c r="K5" s="520" t="s">
        <v>1332</v>
      </c>
      <c r="L5" s="663" t="s">
        <v>1359</v>
      </c>
      <c r="M5" s="663" t="s">
        <v>3465</v>
      </c>
      <c r="N5" s="520" t="s">
        <v>4467</v>
      </c>
    </row>
    <row r="6" spans="1:14" ht="12.75" x14ac:dyDescent="0.2">
      <c r="A6" s="654" t="s">
        <v>4496</v>
      </c>
      <c r="B6" s="520"/>
      <c r="C6" s="519" t="s">
        <v>2026</v>
      </c>
      <c r="D6" s="519" t="s">
        <v>2027</v>
      </c>
      <c r="E6" s="519" t="s">
        <v>2022</v>
      </c>
      <c r="F6" s="615"/>
      <c r="G6" s="615" t="s">
        <v>452</v>
      </c>
      <c r="H6" s="615"/>
      <c r="I6" s="615" t="s">
        <v>2642</v>
      </c>
      <c r="J6" s="519" t="s">
        <v>2023</v>
      </c>
      <c r="K6" s="519" t="s">
        <v>2695</v>
      </c>
      <c r="L6" s="615" t="s">
        <v>921</v>
      </c>
      <c r="M6" s="615" t="s">
        <v>3330</v>
      </c>
      <c r="N6" s="519" t="s">
        <v>2028</v>
      </c>
    </row>
    <row r="7" spans="1:14" ht="25.5" x14ac:dyDescent="0.2">
      <c r="A7" s="654" t="s">
        <v>4500</v>
      </c>
      <c r="B7" s="520"/>
      <c r="C7" s="520" t="s">
        <v>712</v>
      </c>
      <c r="D7" s="520" t="s">
        <v>713</v>
      </c>
      <c r="E7" s="657" t="s">
        <v>299</v>
      </c>
      <c r="F7" s="659"/>
      <c r="G7" s="520" t="s">
        <v>452</v>
      </c>
      <c r="H7" s="520" t="s">
        <v>4434</v>
      </c>
      <c r="I7" s="520" t="s">
        <v>2642</v>
      </c>
      <c r="J7" s="520" t="s">
        <v>714</v>
      </c>
      <c r="K7" s="520" t="s">
        <v>2734</v>
      </c>
      <c r="L7" s="663" t="s">
        <v>716</v>
      </c>
      <c r="M7" s="663" t="s">
        <v>1727</v>
      </c>
      <c r="N7" s="520" t="s">
        <v>4466</v>
      </c>
    </row>
    <row r="8" spans="1:14" ht="25.5" x14ac:dyDescent="0.2">
      <c r="A8" s="654" t="s">
        <v>4495</v>
      </c>
      <c r="B8" s="520"/>
      <c r="C8" s="520" t="s">
        <v>4204</v>
      </c>
      <c r="D8" s="520" t="s">
        <v>1782</v>
      </c>
      <c r="E8" s="657" t="s">
        <v>4489</v>
      </c>
      <c r="F8" s="659"/>
      <c r="G8" s="520" t="s">
        <v>452</v>
      </c>
      <c r="H8" s="520" t="s">
        <v>4434</v>
      </c>
      <c r="I8" s="520" t="s">
        <v>2643</v>
      </c>
      <c r="J8" s="520" t="s">
        <v>2998</v>
      </c>
      <c r="K8" s="520" t="s">
        <v>2756</v>
      </c>
      <c r="L8" s="663" t="s">
        <v>725</v>
      </c>
      <c r="M8" s="663" t="s">
        <v>4465</v>
      </c>
      <c r="N8" s="520" t="s">
        <v>1783</v>
      </c>
    </row>
    <row r="9" spans="1:14" ht="25.5" x14ac:dyDescent="0.2">
      <c r="A9" s="654" t="s">
        <v>4493</v>
      </c>
      <c r="B9" s="520"/>
      <c r="C9" s="520" t="s">
        <v>450</v>
      </c>
      <c r="D9" s="520" t="s">
        <v>451</v>
      </c>
      <c r="E9" s="657" t="s">
        <v>220</v>
      </c>
      <c r="F9" s="659"/>
      <c r="G9" s="520" t="s">
        <v>452</v>
      </c>
      <c r="H9" s="520" t="s">
        <v>4434</v>
      </c>
      <c r="I9" s="520" t="s">
        <v>2643</v>
      </c>
      <c r="J9" s="520" t="s">
        <v>4453</v>
      </c>
      <c r="K9" s="520" t="s">
        <v>2707</v>
      </c>
      <c r="L9" s="663" t="s">
        <v>4454</v>
      </c>
      <c r="M9" s="663" t="s">
        <v>4454</v>
      </c>
      <c r="N9" s="520" t="s">
        <v>4455</v>
      </c>
    </row>
    <row r="10" spans="1:14" ht="25.5" x14ac:dyDescent="0.2">
      <c r="A10" s="520">
        <v>11</v>
      </c>
      <c r="B10" s="520"/>
      <c r="C10" s="520" t="s">
        <v>873</v>
      </c>
      <c r="D10" s="520" t="s">
        <v>874</v>
      </c>
      <c r="E10" s="520" t="s">
        <v>4490</v>
      </c>
      <c r="F10" s="520"/>
      <c r="G10" s="520" t="s">
        <v>452</v>
      </c>
      <c r="H10" s="520" t="s">
        <v>4434</v>
      </c>
      <c r="I10" s="520" t="s">
        <v>2645</v>
      </c>
      <c r="J10" s="520" t="s">
        <v>2867</v>
      </c>
      <c r="K10" s="520" t="s">
        <v>4468</v>
      </c>
      <c r="L10" s="663" t="s">
        <v>876</v>
      </c>
      <c r="M10" s="663" t="s">
        <v>4280</v>
      </c>
      <c r="N10" s="520" t="s">
        <v>4469</v>
      </c>
    </row>
    <row r="11" spans="1:14" ht="25.5" x14ac:dyDescent="0.2">
      <c r="A11" s="520">
        <v>12</v>
      </c>
      <c r="B11" s="520"/>
      <c r="C11" s="520" t="s">
        <v>4480</v>
      </c>
      <c r="D11" s="520" t="s">
        <v>4481</v>
      </c>
      <c r="E11" s="520" t="s">
        <v>220</v>
      </c>
      <c r="F11" s="520"/>
      <c r="G11" s="520" t="s">
        <v>452</v>
      </c>
      <c r="H11" s="520" t="s">
        <v>4434</v>
      </c>
      <c r="I11" s="520" t="s">
        <v>2643</v>
      </c>
      <c r="J11" s="520" t="s">
        <v>4482</v>
      </c>
      <c r="K11" s="520" t="s">
        <v>4483</v>
      </c>
      <c r="L11" s="663" t="s">
        <v>3165</v>
      </c>
      <c r="M11" s="663" t="s">
        <v>3165</v>
      </c>
      <c r="N11" s="520" t="s">
        <v>4484</v>
      </c>
    </row>
    <row r="12" spans="1:14" ht="25.5" x14ac:dyDescent="0.2">
      <c r="A12" s="520">
        <v>13</v>
      </c>
      <c r="B12" s="520"/>
      <c r="C12" s="520" t="s">
        <v>4228</v>
      </c>
      <c r="D12" s="520" t="s">
        <v>2571</v>
      </c>
      <c r="E12" s="520" t="s">
        <v>3819</v>
      </c>
      <c r="F12" s="520"/>
      <c r="G12" s="520" t="s">
        <v>452</v>
      </c>
      <c r="H12" s="520" t="s">
        <v>4434</v>
      </c>
      <c r="I12" s="520" t="s">
        <v>2642</v>
      </c>
      <c r="J12" s="520" t="s">
        <v>4451</v>
      </c>
      <c r="K12" s="520"/>
      <c r="L12" s="663" t="s">
        <v>3468</v>
      </c>
      <c r="M12" s="663" t="s">
        <v>3468</v>
      </c>
      <c r="N12" s="520" t="s">
        <v>4452</v>
      </c>
    </row>
    <row r="13" spans="1:14" ht="38.25" x14ac:dyDescent="0.2">
      <c r="A13" s="520">
        <v>14</v>
      </c>
      <c r="B13" s="520"/>
      <c r="C13" s="520" t="s">
        <v>866</v>
      </c>
      <c r="D13" s="520" t="s">
        <v>867</v>
      </c>
      <c r="E13" s="520" t="s">
        <v>4491</v>
      </c>
      <c r="F13" s="520"/>
      <c r="G13" s="520" t="s">
        <v>452</v>
      </c>
      <c r="H13" s="520" t="s">
        <v>4434</v>
      </c>
      <c r="I13" s="520" t="s">
        <v>2644</v>
      </c>
      <c r="J13" s="520" t="s">
        <v>743</v>
      </c>
      <c r="K13" s="520" t="s">
        <v>4471</v>
      </c>
      <c r="L13" s="663" t="s">
        <v>868</v>
      </c>
      <c r="M13" s="663" t="s">
        <v>4318</v>
      </c>
      <c r="N13" s="520" t="s">
        <v>4472</v>
      </c>
    </row>
    <row r="14" spans="1:14" ht="25.5" x14ac:dyDescent="0.2">
      <c r="A14" s="520">
        <v>15</v>
      </c>
      <c r="B14" s="520"/>
      <c r="C14" s="663"/>
      <c r="D14" s="520"/>
      <c r="E14" s="520"/>
      <c r="F14" s="520"/>
      <c r="G14" s="520" t="s">
        <v>452</v>
      </c>
      <c r="H14" s="520" t="s">
        <v>4502</v>
      </c>
      <c r="I14" s="520"/>
      <c r="J14" s="520"/>
      <c r="K14" s="520"/>
      <c r="L14" s="663"/>
      <c r="M14" s="663"/>
      <c r="N14" s="520"/>
    </row>
    <row r="15" spans="1:14" ht="25.5" x14ac:dyDescent="0.2">
      <c r="A15" s="520">
        <v>16</v>
      </c>
      <c r="B15" s="520"/>
      <c r="C15" s="520" t="s">
        <v>548</v>
      </c>
      <c r="D15" s="520" t="s">
        <v>549</v>
      </c>
      <c r="E15" s="520" t="s">
        <v>533</v>
      </c>
      <c r="F15" s="520"/>
      <c r="G15" s="520" t="s">
        <v>452</v>
      </c>
      <c r="H15" s="520" t="s">
        <v>4434</v>
      </c>
      <c r="I15" s="520" t="s">
        <v>2642</v>
      </c>
      <c r="J15" s="520" t="s">
        <v>550</v>
      </c>
      <c r="K15" s="520" t="s">
        <v>2789</v>
      </c>
      <c r="L15" s="663" t="s">
        <v>551</v>
      </c>
      <c r="M15" s="663" t="s">
        <v>3473</v>
      </c>
      <c r="N15" s="520" t="s">
        <v>4470</v>
      </c>
    </row>
    <row r="16" spans="1:14" ht="25.5" x14ac:dyDescent="0.2">
      <c r="A16" s="520">
        <v>17</v>
      </c>
      <c r="B16" s="520"/>
      <c r="C16" s="520" t="s">
        <v>2438</v>
      </c>
      <c r="D16" s="520" t="s">
        <v>1047</v>
      </c>
      <c r="E16" s="520" t="s">
        <v>122</v>
      </c>
      <c r="F16" s="520"/>
      <c r="G16" s="520" t="s">
        <v>452</v>
      </c>
      <c r="H16" s="520" t="s">
        <v>4434</v>
      </c>
      <c r="I16" s="520" t="s">
        <v>2642</v>
      </c>
      <c r="J16" s="520" t="s">
        <v>3128</v>
      </c>
      <c r="K16" s="520" t="s">
        <v>2740</v>
      </c>
      <c r="L16" s="663" t="s">
        <v>1048</v>
      </c>
      <c r="M16" s="663" t="s">
        <v>3518</v>
      </c>
      <c r="N16" s="520" t="s">
        <v>3795</v>
      </c>
    </row>
    <row r="17" spans="1:14" ht="25.5" x14ac:dyDescent="0.2">
      <c r="A17" s="520">
        <v>18</v>
      </c>
      <c r="B17" s="520"/>
      <c r="C17" s="520" t="s">
        <v>4458</v>
      </c>
      <c r="D17" s="520" t="s">
        <v>4459</v>
      </c>
      <c r="E17" s="520" t="s">
        <v>4488</v>
      </c>
      <c r="F17" s="520"/>
      <c r="G17" s="520" t="s">
        <v>452</v>
      </c>
      <c r="H17" s="520" t="s">
        <v>4434</v>
      </c>
      <c r="I17" s="520" t="s">
        <v>2644</v>
      </c>
      <c r="J17" s="520" t="s">
        <v>4461</v>
      </c>
      <c r="K17" s="520" t="s">
        <v>4462</v>
      </c>
      <c r="L17" s="663" t="s">
        <v>4463</v>
      </c>
      <c r="M17" s="663" t="s">
        <v>3481</v>
      </c>
      <c r="N17" s="520" t="s">
        <v>4464</v>
      </c>
    </row>
    <row r="18" spans="1:14" ht="25.5" x14ac:dyDescent="0.2">
      <c r="A18" s="520">
        <v>21</v>
      </c>
      <c r="B18" s="520"/>
      <c r="C18" s="520" t="s">
        <v>4432</v>
      </c>
      <c r="D18" s="520" t="s">
        <v>4433</v>
      </c>
      <c r="E18" s="656" t="s">
        <v>122</v>
      </c>
      <c r="F18" s="656"/>
      <c r="G18" s="520" t="s">
        <v>447</v>
      </c>
      <c r="H18" s="520" t="s">
        <v>4434</v>
      </c>
      <c r="I18" s="520" t="s">
        <v>2644</v>
      </c>
      <c r="J18" s="520" t="s">
        <v>4435</v>
      </c>
      <c r="K18" s="520" t="s">
        <v>2660</v>
      </c>
      <c r="L18" s="663" t="s">
        <v>938</v>
      </c>
      <c r="M18" s="663" t="s">
        <v>3232</v>
      </c>
      <c r="N18" s="520" t="s">
        <v>4436</v>
      </c>
    </row>
    <row r="19" spans="1:14" ht="12.75" x14ac:dyDescent="0.2">
      <c r="A19" s="520">
        <v>22</v>
      </c>
      <c r="B19" s="520"/>
      <c r="C19" s="520" t="s">
        <v>2340</v>
      </c>
      <c r="D19" s="520" t="s">
        <v>2538</v>
      </c>
      <c r="E19" s="656" t="s">
        <v>122</v>
      </c>
      <c r="F19" s="656"/>
      <c r="G19" s="520" t="s">
        <v>447</v>
      </c>
      <c r="H19" s="520" t="s">
        <v>4434</v>
      </c>
      <c r="I19" s="520" t="s">
        <v>2642</v>
      </c>
      <c r="J19" s="520" t="s">
        <v>1031</v>
      </c>
      <c r="K19" s="520" t="s">
        <v>2726</v>
      </c>
      <c r="L19" s="663" t="s">
        <v>3232</v>
      </c>
      <c r="M19" s="663" t="s">
        <v>3232</v>
      </c>
      <c r="N19" s="520" t="s">
        <v>4437</v>
      </c>
    </row>
    <row r="20" spans="1:14" ht="25.5" x14ac:dyDescent="0.2">
      <c r="A20" s="520">
        <v>22</v>
      </c>
      <c r="B20" s="520"/>
      <c r="C20" s="520" t="s">
        <v>983</v>
      </c>
      <c r="D20" s="520" t="s">
        <v>984</v>
      </c>
      <c r="E20" s="656" t="s">
        <v>122</v>
      </c>
      <c r="F20" s="656"/>
      <c r="G20" s="520" t="s">
        <v>447</v>
      </c>
      <c r="H20" s="520" t="s">
        <v>4434</v>
      </c>
      <c r="I20" s="520" t="s">
        <v>2644</v>
      </c>
      <c r="J20" s="520" t="s">
        <v>2975</v>
      </c>
      <c r="K20" s="520" t="s">
        <v>2740</v>
      </c>
      <c r="L20" s="663" t="s">
        <v>985</v>
      </c>
      <c r="M20" s="663" t="s">
        <v>938</v>
      </c>
      <c r="N20" s="520" t="s">
        <v>4440</v>
      </c>
    </row>
    <row r="21" spans="1:14" ht="25.5" x14ac:dyDescent="0.2">
      <c r="A21" s="520">
        <v>24</v>
      </c>
      <c r="B21" s="520"/>
      <c r="C21" s="520" t="s">
        <v>2341</v>
      </c>
      <c r="D21" s="520" t="s">
        <v>2539</v>
      </c>
      <c r="E21" s="656" t="s">
        <v>1400</v>
      </c>
      <c r="F21" s="656"/>
      <c r="G21" s="520" t="s">
        <v>447</v>
      </c>
      <c r="H21" s="520" t="s">
        <v>4434</v>
      </c>
      <c r="I21" s="520" t="s">
        <v>2644</v>
      </c>
      <c r="J21" s="520" t="s">
        <v>3030</v>
      </c>
      <c r="K21" s="520" t="s">
        <v>2785</v>
      </c>
      <c r="L21" s="663" t="s">
        <v>3287</v>
      </c>
      <c r="M21" s="663" t="s">
        <v>3287</v>
      </c>
      <c r="N21" s="520" t="s">
        <v>4441</v>
      </c>
    </row>
    <row r="22" spans="1:14" ht="25.5" x14ac:dyDescent="0.2">
      <c r="A22" s="520">
        <v>26</v>
      </c>
      <c r="B22" s="520"/>
      <c r="C22" s="520" t="s">
        <v>1410</v>
      </c>
      <c r="D22" s="520" t="s">
        <v>1411</v>
      </c>
      <c r="E22" s="520" t="s">
        <v>1400</v>
      </c>
      <c r="F22" s="520"/>
      <c r="G22" s="520" t="s">
        <v>447</v>
      </c>
      <c r="H22" s="520" t="s">
        <v>4434</v>
      </c>
      <c r="I22" s="520" t="s">
        <v>2642</v>
      </c>
      <c r="J22" s="520" t="s">
        <v>3030</v>
      </c>
      <c r="K22" s="520" t="s">
        <v>2785</v>
      </c>
      <c r="L22" s="663" t="s">
        <v>3339</v>
      </c>
      <c r="M22" s="663" t="s">
        <v>3339</v>
      </c>
      <c r="N22" s="520" t="s">
        <v>4449</v>
      </c>
    </row>
    <row r="23" spans="1:14" ht="25.5" x14ac:dyDescent="0.2">
      <c r="A23" s="520">
        <v>31</v>
      </c>
      <c r="B23" s="520"/>
      <c r="C23" s="520" t="s">
        <v>976</v>
      </c>
      <c r="D23" s="520" t="s">
        <v>631</v>
      </c>
      <c r="E23" s="656" t="s">
        <v>122</v>
      </c>
      <c r="F23" s="656"/>
      <c r="G23" s="520" t="s">
        <v>447</v>
      </c>
      <c r="H23" s="520" t="s">
        <v>4434</v>
      </c>
      <c r="I23" s="520" t="s">
        <v>2642</v>
      </c>
      <c r="J23" s="520" t="s">
        <v>2970</v>
      </c>
      <c r="K23" s="520" t="s">
        <v>2736</v>
      </c>
      <c r="L23" s="663" t="s">
        <v>1328</v>
      </c>
      <c r="M23" s="663" t="s">
        <v>2188</v>
      </c>
      <c r="N23" s="520" t="s">
        <v>4438</v>
      </c>
    </row>
    <row r="24" spans="1:14" ht="38.25" x14ac:dyDescent="0.2">
      <c r="A24" s="520">
        <v>32</v>
      </c>
      <c r="B24" s="520"/>
      <c r="C24" s="663" t="s">
        <v>4442</v>
      </c>
      <c r="D24" s="520" t="s">
        <v>4443</v>
      </c>
      <c r="E24" s="520" t="s">
        <v>4486</v>
      </c>
      <c r="F24" s="520"/>
      <c r="G24" s="520" t="s">
        <v>447</v>
      </c>
      <c r="H24" s="520" t="s">
        <v>4434</v>
      </c>
      <c r="I24" s="520" t="s">
        <v>2644</v>
      </c>
      <c r="J24" s="520" t="s">
        <v>4444</v>
      </c>
      <c r="K24" s="520" t="s">
        <v>4445</v>
      </c>
      <c r="L24" s="663" t="s">
        <v>4446</v>
      </c>
      <c r="M24" s="663"/>
      <c r="N24" s="520" t="s">
        <v>4447</v>
      </c>
    </row>
    <row r="25" spans="1:14" ht="12.75" x14ac:dyDescent="0.2">
      <c r="A25" s="520">
        <v>33</v>
      </c>
      <c r="B25" s="520"/>
      <c r="C25" s="663" t="s">
        <v>4503</v>
      </c>
      <c r="D25" s="520"/>
      <c r="E25" s="520"/>
      <c r="F25" s="520"/>
      <c r="G25" s="520" t="s">
        <v>447</v>
      </c>
      <c r="H25" s="520" t="s">
        <v>4502</v>
      </c>
      <c r="I25" s="520"/>
      <c r="J25" s="520"/>
      <c r="K25" s="520"/>
      <c r="L25" s="663"/>
      <c r="M25" s="663"/>
      <c r="N25" s="520"/>
    </row>
    <row r="26" spans="1:14" ht="38.25" x14ac:dyDescent="0.2">
      <c r="A26" s="520">
        <v>34</v>
      </c>
      <c r="B26" s="520"/>
      <c r="C26" s="520" t="s">
        <v>1766</v>
      </c>
      <c r="D26" s="520" t="s">
        <v>1767</v>
      </c>
      <c r="E26" s="656" t="s">
        <v>4485</v>
      </c>
      <c r="F26" s="656"/>
      <c r="G26" s="520" t="s">
        <v>447</v>
      </c>
      <c r="H26" s="520" t="s">
        <v>4434</v>
      </c>
      <c r="I26" s="520" t="s">
        <v>2642</v>
      </c>
      <c r="J26" s="520" t="s">
        <v>2971</v>
      </c>
      <c r="K26" s="520" t="s">
        <v>4439</v>
      </c>
      <c r="L26" s="663" t="s">
        <v>627</v>
      </c>
      <c r="M26" s="663" t="s">
        <v>1000</v>
      </c>
      <c r="N26" s="520" t="s">
        <v>1769</v>
      </c>
    </row>
    <row r="27" spans="1:14" ht="25.5" x14ac:dyDescent="0.2">
      <c r="A27" s="520">
        <v>35</v>
      </c>
      <c r="B27" s="520"/>
      <c r="C27" s="520" t="s">
        <v>626</v>
      </c>
      <c r="D27" s="520" t="s">
        <v>609</v>
      </c>
      <c r="E27" s="520" t="s">
        <v>307</v>
      </c>
      <c r="F27" s="520"/>
      <c r="G27" s="520" t="s">
        <v>447</v>
      </c>
      <c r="H27" s="520" t="s">
        <v>4434</v>
      </c>
      <c r="I27" s="520" t="s">
        <v>2642</v>
      </c>
      <c r="J27" s="520" t="s">
        <v>3141</v>
      </c>
      <c r="K27" s="520" t="s">
        <v>599</v>
      </c>
      <c r="L27" s="663" t="s">
        <v>2189</v>
      </c>
      <c r="M27" s="663" t="s">
        <v>2189</v>
      </c>
      <c r="N27" s="520" t="s">
        <v>4450</v>
      </c>
    </row>
    <row r="28" spans="1:14" ht="12.75" x14ac:dyDescent="0.2">
      <c r="A28" s="520">
        <v>36</v>
      </c>
      <c r="B28" s="520"/>
      <c r="C28" s="520" t="s">
        <v>1030</v>
      </c>
      <c r="D28" s="520" t="s">
        <v>948</v>
      </c>
      <c r="E28" s="520" t="s">
        <v>122</v>
      </c>
      <c r="F28" s="520"/>
      <c r="G28" s="520" t="s">
        <v>447</v>
      </c>
      <c r="H28" s="520" t="s">
        <v>4434</v>
      </c>
      <c r="I28" s="520" t="s">
        <v>2642</v>
      </c>
      <c r="J28" s="520" t="s">
        <v>1031</v>
      </c>
      <c r="K28" s="520" t="s">
        <v>2726</v>
      </c>
      <c r="L28" s="663" t="s">
        <v>940</v>
      </c>
      <c r="M28" s="663" t="s">
        <v>940</v>
      </c>
      <c r="N28" s="520" t="s">
        <v>4448</v>
      </c>
    </row>
    <row r="29" spans="1:14" ht="15" customHeight="1" x14ac:dyDescent="0.2">
      <c r="A29" s="520"/>
      <c r="B29" s="520"/>
      <c r="C29" s="520" t="s">
        <v>748</v>
      </c>
      <c r="D29" s="520" t="s">
        <v>749</v>
      </c>
      <c r="E29" s="520" t="s">
        <v>299</v>
      </c>
      <c r="F29" s="520"/>
      <c r="G29" s="520" t="s">
        <v>452</v>
      </c>
      <c r="H29" s="520" t="s">
        <v>4434</v>
      </c>
      <c r="I29" s="520" t="s">
        <v>2643</v>
      </c>
      <c r="J29" s="520" t="s">
        <v>750</v>
      </c>
      <c r="K29" s="520" t="s">
        <v>2734</v>
      </c>
      <c r="L29" s="663" t="s">
        <v>751</v>
      </c>
      <c r="M29" s="663" t="s">
        <v>4465</v>
      </c>
      <c r="N29" s="520" t="s">
        <v>4473</v>
      </c>
    </row>
    <row r="30" spans="1:14" ht="15" customHeight="1" x14ac:dyDescent="0.2">
      <c r="A30" s="520"/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663"/>
      <c r="M30" s="663"/>
      <c r="N30" s="520"/>
    </row>
    <row r="31" spans="1:14" ht="15" customHeight="1" x14ac:dyDescent="0.2">
      <c r="A31" s="531">
        <v>651</v>
      </c>
      <c r="B31" s="519"/>
      <c r="C31" s="519" t="s">
        <v>2011</v>
      </c>
      <c r="D31" s="519" t="s">
        <v>2012</v>
      </c>
      <c r="E31" s="519" t="s">
        <v>2013</v>
      </c>
      <c r="F31" s="615" t="s">
        <v>442</v>
      </c>
      <c r="G31" s="519" t="s">
        <v>438</v>
      </c>
      <c r="H31" s="615" t="s">
        <v>2642</v>
      </c>
      <c r="I31" s="615"/>
      <c r="J31" s="519" t="s">
        <v>1331</v>
      </c>
      <c r="K31" s="519" t="s">
        <v>2778</v>
      </c>
      <c r="L31" s="615" t="s">
        <v>345</v>
      </c>
      <c r="M31" s="615"/>
      <c r="N31" s="519" t="s">
        <v>2014</v>
      </c>
    </row>
    <row r="32" spans="1:14" ht="15" customHeight="1" x14ac:dyDescent="0.2">
      <c r="A32" s="531">
        <v>533</v>
      </c>
      <c r="B32" s="519"/>
      <c r="C32" s="519" t="s">
        <v>2255</v>
      </c>
      <c r="D32" s="519" t="s">
        <v>2453</v>
      </c>
      <c r="E32" s="519" t="s">
        <v>1330</v>
      </c>
      <c r="F32" s="615" t="s">
        <v>442</v>
      </c>
      <c r="G32" s="519" t="s">
        <v>438</v>
      </c>
      <c r="H32" s="615" t="s">
        <v>2643</v>
      </c>
      <c r="I32" s="615" t="s">
        <v>2032</v>
      </c>
      <c r="J32" s="519" t="s">
        <v>2969</v>
      </c>
      <c r="K32" s="519" t="s">
        <v>2735</v>
      </c>
      <c r="L32" s="615" t="s">
        <v>3234</v>
      </c>
      <c r="M32" s="615"/>
      <c r="N32" s="519" t="s">
        <v>3622</v>
      </c>
    </row>
    <row r="33" spans="1:14" ht="15" customHeight="1" x14ac:dyDescent="0.2">
      <c r="A33" s="531">
        <v>605</v>
      </c>
      <c r="B33" s="519"/>
      <c r="C33" s="519" t="s">
        <v>1656</v>
      </c>
      <c r="D33" s="519" t="s">
        <v>1657</v>
      </c>
      <c r="E33" s="519" t="s">
        <v>116</v>
      </c>
      <c r="F33" s="615" t="s">
        <v>442</v>
      </c>
      <c r="G33" s="519" t="s">
        <v>438</v>
      </c>
      <c r="H33" s="615" t="s">
        <v>2642</v>
      </c>
      <c r="I33" s="615"/>
      <c r="J33" s="519" t="s">
        <v>1658</v>
      </c>
      <c r="K33" s="519" t="s">
        <v>2728</v>
      </c>
      <c r="L33" s="615" t="s">
        <v>1659</v>
      </c>
      <c r="M33" s="615"/>
      <c r="N33" s="519" t="s">
        <v>1660</v>
      </c>
    </row>
    <row r="34" spans="1:14" ht="15" customHeight="1" x14ac:dyDescent="0.2">
      <c r="A34" s="531">
        <v>459</v>
      </c>
      <c r="B34" s="519"/>
      <c r="C34" s="519" t="s">
        <v>762</v>
      </c>
      <c r="D34" s="519" t="s">
        <v>763</v>
      </c>
      <c r="E34" s="519" t="s">
        <v>299</v>
      </c>
      <c r="F34" s="615" t="s">
        <v>442</v>
      </c>
      <c r="G34" s="519" t="s">
        <v>438</v>
      </c>
      <c r="H34" s="615" t="s">
        <v>2642</v>
      </c>
      <c r="I34" s="615" t="s">
        <v>2032</v>
      </c>
      <c r="J34" s="519" t="s">
        <v>764</v>
      </c>
      <c r="K34" s="519" t="s">
        <v>2734</v>
      </c>
      <c r="L34" s="615" t="s">
        <v>765</v>
      </c>
      <c r="M34" s="615"/>
      <c r="N34" s="519" t="s">
        <v>766</v>
      </c>
    </row>
    <row r="35" spans="1:14" ht="15" customHeight="1" x14ac:dyDescent="0.2">
      <c r="A35" s="531">
        <v>639</v>
      </c>
      <c r="B35" s="519"/>
      <c r="C35" s="519" t="s">
        <v>2247</v>
      </c>
      <c r="D35" s="519" t="s">
        <v>2446</v>
      </c>
      <c r="E35" s="519" t="s">
        <v>1869</v>
      </c>
      <c r="F35" s="615" t="s">
        <v>442</v>
      </c>
      <c r="G35" s="519" t="s">
        <v>438</v>
      </c>
      <c r="H35" s="615" t="s">
        <v>2642</v>
      </c>
      <c r="I35" s="615"/>
      <c r="J35" s="519" t="s">
        <v>2871</v>
      </c>
      <c r="K35" s="519" t="s">
        <v>2662</v>
      </c>
      <c r="L35" s="615" t="s">
        <v>765</v>
      </c>
      <c r="M35" s="615"/>
      <c r="N35" s="519" t="s">
        <v>3541</v>
      </c>
    </row>
    <row r="36" spans="1:14" ht="15" customHeight="1" x14ac:dyDescent="0.2">
      <c r="A36" s="531">
        <v>522</v>
      </c>
      <c r="B36" s="519"/>
      <c r="C36" s="519" t="s">
        <v>1207</v>
      </c>
      <c r="D36" s="519" t="s">
        <v>1208</v>
      </c>
      <c r="E36" s="519" t="s">
        <v>298</v>
      </c>
      <c r="F36" s="615" t="s">
        <v>442</v>
      </c>
      <c r="G36" s="519" t="s">
        <v>438</v>
      </c>
      <c r="H36" s="615" t="s">
        <v>2643</v>
      </c>
      <c r="I36" s="615"/>
      <c r="J36" s="519" t="s">
        <v>1413</v>
      </c>
      <c r="K36" s="519" t="s">
        <v>2784</v>
      </c>
      <c r="L36" s="615" t="s">
        <v>1414</v>
      </c>
      <c r="M36" s="615"/>
      <c r="N36" s="519" t="s">
        <v>1415</v>
      </c>
    </row>
    <row r="37" spans="1:14" ht="15" customHeight="1" x14ac:dyDescent="0.2">
      <c r="A37" s="531">
        <v>470</v>
      </c>
      <c r="B37" s="519"/>
      <c r="C37" s="519" t="s">
        <v>2254</v>
      </c>
      <c r="D37" s="519" t="s">
        <v>2452</v>
      </c>
      <c r="E37" s="519" t="s">
        <v>882</v>
      </c>
      <c r="F37" s="615" t="s">
        <v>442</v>
      </c>
      <c r="G37" s="519" t="s">
        <v>438</v>
      </c>
      <c r="H37" s="615" t="s">
        <v>2643</v>
      </c>
      <c r="I37" s="615" t="s">
        <v>2032</v>
      </c>
      <c r="J37" s="519" t="s">
        <v>2912</v>
      </c>
      <c r="K37" s="519" t="s">
        <v>2694</v>
      </c>
      <c r="L37" s="615" t="s">
        <v>3230</v>
      </c>
      <c r="M37" s="615"/>
      <c r="N37" s="519" t="s">
        <v>3619</v>
      </c>
    </row>
    <row r="38" spans="1:14" ht="15" customHeight="1" x14ac:dyDescent="0.2">
      <c r="A38" s="531">
        <v>431</v>
      </c>
      <c r="B38" s="519"/>
      <c r="C38" s="519" t="s">
        <v>2256</v>
      </c>
      <c r="D38" s="519" t="s">
        <v>2454</v>
      </c>
      <c r="E38" s="519" t="s">
        <v>3828</v>
      </c>
      <c r="F38" s="615" t="s">
        <v>442</v>
      </c>
      <c r="G38" s="519" t="s">
        <v>438</v>
      </c>
      <c r="H38" s="615" t="s">
        <v>2643</v>
      </c>
      <c r="I38" s="615"/>
      <c r="J38" s="519" t="s">
        <v>3022</v>
      </c>
      <c r="K38" s="519" t="s">
        <v>2779</v>
      </c>
      <c r="L38" s="615" t="s">
        <v>3278</v>
      </c>
      <c r="M38" s="615"/>
      <c r="N38" s="519" t="s">
        <v>3675</v>
      </c>
    </row>
    <row r="39" spans="1:14" ht="15" customHeight="1" x14ac:dyDescent="0.2">
      <c r="A39" s="531">
        <v>438</v>
      </c>
      <c r="B39" s="519"/>
      <c r="C39" s="519" t="s">
        <v>2251</v>
      </c>
      <c r="D39" s="519" t="s">
        <v>2450</v>
      </c>
      <c r="E39" s="519" t="s">
        <v>299</v>
      </c>
      <c r="F39" s="615" t="s">
        <v>442</v>
      </c>
      <c r="G39" s="519" t="s">
        <v>438</v>
      </c>
      <c r="H39" s="615" t="s">
        <v>2642</v>
      </c>
      <c r="I39" s="615" t="s">
        <v>2032</v>
      </c>
      <c r="J39" s="519" t="s">
        <v>2917</v>
      </c>
      <c r="K39" s="519" t="s">
        <v>2663</v>
      </c>
      <c r="L39" s="615" t="s">
        <v>3203</v>
      </c>
      <c r="M39" s="615"/>
      <c r="N39" s="519" t="s">
        <v>3580</v>
      </c>
    </row>
    <row r="40" spans="1:14" ht="15" customHeight="1" x14ac:dyDescent="0.2">
      <c r="A40" s="531">
        <v>406</v>
      </c>
      <c r="B40" s="519"/>
      <c r="C40" s="519" t="s">
        <v>2262</v>
      </c>
      <c r="D40" s="519" t="s">
        <v>2461</v>
      </c>
      <c r="E40" s="519" t="s">
        <v>220</v>
      </c>
      <c r="F40" s="615" t="s">
        <v>442</v>
      </c>
      <c r="G40" s="519" t="s">
        <v>438</v>
      </c>
      <c r="H40" s="615" t="s">
        <v>2642</v>
      </c>
      <c r="I40" s="615"/>
      <c r="J40" s="519" t="s">
        <v>3094</v>
      </c>
      <c r="K40" s="519" t="s">
        <v>2707</v>
      </c>
      <c r="L40" s="615" t="s">
        <v>3382</v>
      </c>
      <c r="M40" s="615"/>
      <c r="N40" s="519" t="s">
        <v>3803</v>
      </c>
    </row>
    <row r="41" spans="1:14" ht="15" customHeight="1" x14ac:dyDescent="0.2">
      <c r="A41" s="531">
        <v>500</v>
      </c>
      <c r="B41" s="519"/>
      <c r="C41" s="519" t="s">
        <v>1075</v>
      </c>
      <c r="D41" s="519" t="s">
        <v>1076</v>
      </c>
      <c r="E41" s="519" t="s">
        <v>1073</v>
      </c>
      <c r="F41" s="615" t="s">
        <v>442</v>
      </c>
      <c r="G41" s="519" t="s">
        <v>438</v>
      </c>
      <c r="H41" s="615" t="s">
        <v>2644</v>
      </c>
      <c r="I41" s="615"/>
      <c r="J41" s="519" t="s">
        <v>3021</v>
      </c>
      <c r="K41" s="519" t="s">
        <v>2777</v>
      </c>
      <c r="L41" s="615" t="s">
        <v>1077</v>
      </c>
      <c r="M41" s="615"/>
      <c r="N41" s="519" t="s">
        <v>1078</v>
      </c>
    </row>
    <row r="42" spans="1:14" ht="15" customHeight="1" x14ac:dyDescent="0.2">
      <c r="A42" s="531">
        <v>423</v>
      </c>
      <c r="B42" s="519"/>
      <c r="C42" s="519" t="s">
        <v>581</v>
      </c>
      <c r="D42" s="519" t="s">
        <v>582</v>
      </c>
      <c r="E42" s="519" t="s">
        <v>578</v>
      </c>
      <c r="F42" s="615" t="s">
        <v>442</v>
      </c>
      <c r="G42" s="519" t="s">
        <v>438</v>
      </c>
      <c r="H42" s="615" t="s">
        <v>2643</v>
      </c>
      <c r="I42" s="615"/>
      <c r="J42" s="519" t="s">
        <v>2886</v>
      </c>
      <c r="K42" s="519" t="s">
        <v>2831</v>
      </c>
      <c r="L42" s="615" t="s">
        <v>3313</v>
      </c>
      <c r="M42" s="615"/>
      <c r="N42" s="519" t="s">
        <v>584</v>
      </c>
    </row>
    <row r="43" spans="1:14" ht="15" customHeight="1" x14ac:dyDescent="0.2">
      <c r="A43" s="531">
        <v>475</v>
      </c>
      <c r="B43" s="519"/>
      <c r="C43" s="519" t="s">
        <v>2258</v>
      </c>
      <c r="D43" s="519" t="s">
        <v>2456</v>
      </c>
      <c r="E43" s="519" t="s">
        <v>882</v>
      </c>
      <c r="F43" s="615" t="s">
        <v>442</v>
      </c>
      <c r="G43" s="519" t="s">
        <v>438</v>
      </c>
      <c r="H43" s="615" t="s">
        <v>2643</v>
      </c>
      <c r="I43" s="615" t="s">
        <v>2032</v>
      </c>
      <c r="J43" s="519" t="s">
        <v>3056</v>
      </c>
      <c r="K43" s="519" t="s">
        <v>2800</v>
      </c>
      <c r="L43" s="615" t="s">
        <v>3313</v>
      </c>
      <c r="M43" s="615"/>
      <c r="N43" s="519" t="s">
        <v>3712</v>
      </c>
    </row>
    <row r="44" spans="1:14" ht="15" customHeight="1" x14ac:dyDescent="0.2">
      <c r="A44" s="531">
        <v>642</v>
      </c>
      <c r="B44" s="519"/>
      <c r="C44" s="519" t="s">
        <v>2250</v>
      </c>
      <c r="D44" s="519" t="s">
        <v>2449</v>
      </c>
      <c r="E44" s="519" t="s">
        <v>3821</v>
      </c>
      <c r="F44" s="615" t="s">
        <v>442</v>
      </c>
      <c r="G44" s="519" t="s">
        <v>438</v>
      </c>
      <c r="H44" s="615" t="s">
        <v>2643</v>
      </c>
      <c r="I44" s="615"/>
      <c r="J44" s="519" t="s">
        <v>2908</v>
      </c>
      <c r="K44" s="519" t="s">
        <v>2690</v>
      </c>
      <c r="L44" s="615" t="s">
        <v>3192</v>
      </c>
      <c r="M44" s="615"/>
      <c r="N44" s="519" t="s">
        <v>3570</v>
      </c>
    </row>
    <row r="45" spans="1:14" ht="15" customHeight="1" x14ac:dyDescent="0.2">
      <c r="A45" s="531">
        <v>412</v>
      </c>
      <c r="B45" s="519"/>
      <c r="C45" s="519" t="s">
        <v>2248</v>
      </c>
      <c r="D45" s="519" t="s">
        <v>2447</v>
      </c>
      <c r="E45" s="519" t="s">
        <v>497</v>
      </c>
      <c r="F45" s="615" t="s">
        <v>442</v>
      </c>
      <c r="G45" s="519" t="s">
        <v>438</v>
      </c>
      <c r="H45" s="615" t="s">
        <v>2643</v>
      </c>
      <c r="I45" s="615"/>
      <c r="J45" s="519" t="s">
        <v>2896</v>
      </c>
      <c r="K45" s="519" t="s">
        <v>2681</v>
      </c>
      <c r="L45" s="615" t="s">
        <v>3179</v>
      </c>
      <c r="M45" s="615"/>
      <c r="N45" s="519" t="s">
        <v>3558</v>
      </c>
    </row>
    <row r="46" spans="1:14" ht="15" customHeight="1" x14ac:dyDescent="0.2">
      <c r="A46" s="531">
        <v>411</v>
      </c>
      <c r="B46" s="519"/>
      <c r="C46" s="519" t="s">
        <v>2261</v>
      </c>
      <c r="D46" s="519" t="s">
        <v>2460</v>
      </c>
      <c r="E46" s="519" t="s">
        <v>221</v>
      </c>
      <c r="F46" s="615" t="s">
        <v>442</v>
      </c>
      <c r="G46" s="519" t="s">
        <v>438</v>
      </c>
      <c r="H46" s="615" t="s">
        <v>2643</v>
      </c>
      <c r="I46" s="615"/>
      <c r="J46" s="519" t="s">
        <v>3129</v>
      </c>
      <c r="K46" s="519" t="s">
        <v>472</v>
      </c>
      <c r="L46" s="615" t="s">
        <v>3379</v>
      </c>
      <c r="M46" s="615" t="s">
        <v>1409</v>
      </c>
      <c r="N46" s="519" t="s">
        <v>3798</v>
      </c>
    </row>
    <row r="47" spans="1:14" ht="15" customHeight="1" x14ac:dyDescent="0.2">
      <c r="A47" s="531">
        <v>469</v>
      </c>
      <c r="B47" s="519"/>
      <c r="C47" s="519" t="s">
        <v>883</v>
      </c>
      <c r="D47" s="519" t="s">
        <v>884</v>
      </c>
      <c r="E47" s="519" t="s">
        <v>882</v>
      </c>
      <c r="F47" s="615" t="s">
        <v>442</v>
      </c>
      <c r="G47" s="519" t="s">
        <v>438</v>
      </c>
      <c r="H47" s="615" t="s">
        <v>2643</v>
      </c>
      <c r="I47" s="615" t="s">
        <v>2032</v>
      </c>
      <c r="J47" s="519" t="s">
        <v>2912</v>
      </c>
      <c r="K47" s="519" t="s">
        <v>2694</v>
      </c>
      <c r="L47" s="615" t="s">
        <v>885</v>
      </c>
      <c r="M47" s="615"/>
      <c r="N47" s="519" t="s">
        <v>886</v>
      </c>
    </row>
    <row r="48" spans="1:14" ht="15" customHeight="1" x14ac:dyDescent="0.2">
      <c r="A48" s="531">
        <v>478</v>
      </c>
      <c r="B48" s="519"/>
      <c r="C48" s="519" t="s">
        <v>4194</v>
      </c>
      <c r="D48" s="519" t="s">
        <v>2459</v>
      </c>
      <c r="E48" s="519" t="s">
        <v>882</v>
      </c>
      <c r="F48" s="615" t="s">
        <v>442</v>
      </c>
      <c r="G48" s="519" t="s">
        <v>438</v>
      </c>
      <c r="H48" s="615" t="s">
        <v>2643</v>
      </c>
      <c r="I48" s="615" t="s">
        <v>2032</v>
      </c>
      <c r="J48" s="519" t="s">
        <v>3085</v>
      </c>
      <c r="K48" s="519" t="s">
        <v>2759</v>
      </c>
      <c r="L48" s="615" t="s">
        <v>3338</v>
      </c>
      <c r="M48" s="615"/>
      <c r="N48" s="519" t="s">
        <v>3746</v>
      </c>
    </row>
    <row r="49" spans="1:14" ht="15" customHeight="1" x14ac:dyDescent="0.2">
      <c r="A49" s="531">
        <v>463</v>
      </c>
      <c r="B49" s="519"/>
      <c r="C49" s="519" t="s">
        <v>878</v>
      </c>
      <c r="D49" s="519" t="s">
        <v>879</v>
      </c>
      <c r="E49" s="519" t="s">
        <v>880</v>
      </c>
      <c r="F49" s="615" t="s">
        <v>442</v>
      </c>
      <c r="G49" s="519" t="s">
        <v>438</v>
      </c>
      <c r="H49" s="615" t="s">
        <v>2642</v>
      </c>
      <c r="I49" s="615" t="s">
        <v>2032</v>
      </c>
      <c r="J49" s="519" t="s">
        <v>2882</v>
      </c>
      <c r="K49" s="519" t="s">
        <v>2673</v>
      </c>
      <c r="L49" s="615" t="s">
        <v>3173</v>
      </c>
      <c r="M49" s="615"/>
      <c r="N49" s="519" t="s">
        <v>881</v>
      </c>
    </row>
    <row r="50" spans="1:14" ht="15" customHeight="1" x14ac:dyDescent="0.2">
      <c r="A50" s="531">
        <v>535</v>
      </c>
      <c r="B50" s="519"/>
      <c r="C50" s="519" t="s">
        <v>1353</v>
      </c>
      <c r="D50" s="519" t="s">
        <v>1354</v>
      </c>
      <c r="E50" s="519" t="s">
        <v>1330</v>
      </c>
      <c r="F50" s="615" t="s">
        <v>442</v>
      </c>
      <c r="G50" s="519" t="s">
        <v>438</v>
      </c>
      <c r="H50" s="615" t="s">
        <v>2642</v>
      </c>
      <c r="I50" s="615"/>
      <c r="J50" s="519" t="s">
        <v>1331</v>
      </c>
      <c r="K50" s="519" t="s">
        <v>2780</v>
      </c>
      <c r="L50" s="615" t="s">
        <v>121</v>
      </c>
      <c r="M50" s="615"/>
      <c r="N50" s="519" t="s">
        <v>1355</v>
      </c>
    </row>
    <row r="51" spans="1:14" ht="15" customHeight="1" x14ac:dyDescent="0.2">
      <c r="A51" s="531">
        <v>476</v>
      </c>
      <c r="B51" s="519"/>
      <c r="C51" s="519" t="s">
        <v>2259</v>
      </c>
      <c r="D51" s="519" t="s">
        <v>2457</v>
      </c>
      <c r="E51" s="519" t="s">
        <v>882</v>
      </c>
      <c r="F51" s="615" t="s">
        <v>442</v>
      </c>
      <c r="G51" s="519" t="s">
        <v>438</v>
      </c>
      <c r="H51" s="615" t="s">
        <v>2643</v>
      </c>
      <c r="I51" s="615" t="s">
        <v>2032</v>
      </c>
      <c r="J51" s="519" t="s">
        <v>3056</v>
      </c>
      <c r="K51" s="519" t="s">
        <v>2800</v>
      </c>
      <c r="L51" s="615" t="s">
        <v>2237</v>
      </c>
      <c r="M51" s="615"/>
      <c r="N51" s="519" t="s">
        <v>3715</v>
      </c>
    </row>
    <row r="52" spans="1:14" ht="15" customHeight="1" x14ac:dyDescent="0.2">
      <c r="A52" s="531">
        <v>474</v>
      </c>
      <c r="B52" s="519"/>
      <c r="C52" s="519" t="s">
        <v>2257</v>
      </c>
      <c r="D52" s="519" t="s">
        <v>2455</v>
      </c>
      <c r="E52" s="519" t="s">
        <v>882</v>
      </c>
      <c r="F52" s="615" t="s">
        <v>442</v>
      </c>
      <c r="G52" s="519" t="s">
        <v>438</v>
      </c>
      <c r="H52" s="615" t="s">
        <v>2643</v>
      </c>
      <c r="I52" s="615" t="s">
        <v>2032</v>
      </c>
      <c r="J52" s="519" t="s">
        <v>3052</v>
      </c>
      <c r="K52" s="519" t="s">
        <v>2800</v>
      </c>
      <c r="L52" s="615"/>
      <c r="M52" s="615"/>
      <c r="N52" s="519" t="s">
        <v>3708</v>
      </c>
    </row>
    <row r="53" spans="1:14" ht="15" customHeight="1" x14ac:dyDescent="0.2">
      <c r="A53" s="531">
        <v>477</v>
      </c>
      <c r="B53" s="519"/>
      <c r="C53" s="519" t="s">
        <v>2260</v>
      </c>
      <c r="D53" s="519" t="s">
        <v>2458</v>
      </c>
      <c r="E53" s="519" t="s">
        <v>882</v>
      </c>
      <c r="F53" s="615" t="s">
        <v>442</v>
      </c>
      <c r="G53" s="519" t="s">
        <v>438</v>
      </c>
      <c r="H53" s="615" t="s">
        <v>2642</v>
      </c>
      <c r="I53" s="615"/>
      <c r="J53" s="519" t="s">
        <v>3064</v>
      </c>
      <c r="K53" s="519" t="s">
        <v>2694</v>
      </c>
      <c r="L53" s="615"/>
      <c r="M53" s="615"/>
      <c r="N53" s="519" t="s">
        <v>3724</v>
      </c>
    </row>
    <row r="54" spans="1:14" ht="15" customHeight="1" x14ac:dyDescent="0.2">
      <c r="A54" s="531">
        <v>481</v>
      </c>
      <c r="B54" s="519"/>
      <c r="C54" s="519" t="s">
        <v>2252</v>
      </c>
      <c r="D54" s="519" t="s">
        <v>1428</v>
      </c>
      <c r="E54" s="519" t="s">
        <v>911</v>
      </c>
      <c r="F54" s="615" t="s">
        <v>442</v>
      </c>
      <c r="G54" s="519" t="s">
        <v>438</v>
      </c>
      <c r="H54" s="615" t="s">
        <v>2643</v>
      </c>
      <c r="I54" s="615"/>
      <c r="J54" s="519" t="s">
        <v>2918</v>
      </c>
      <c r="K54" s="519" t="s">
        <v>2671</v>
      </c>
      <c r="L54" s="615"/>
      <c r="M54" s="615"/>
      <c r="N54" s="519" t="s">
        <v>3581</v>
      </c>
    </row>
    <row r="55" spans="1:14" ht="15" customHeight="1" x14ac:dyDescent="0.2">
      <c r="A55" s="531">
        <v>571</v>
      </c>
      <c r="B55" s="519"/>
      <c r="C55" s="519" t="s">
        <v>2249</v>
      </c>
      <c r="D55" s="519" t="s">
        <v>2448</v>
      </c>
      <c r="E55" s="519" t="s">
        <v>1470</v>
      </c>
      <c r="F55" s="615" t="s">
        <v>442</v>
      </c>
      <c r="G55" s="519" t="s">
        <v>438</v>
      </c>
      <c r="H55" s="615" t="s">
        <v>12</v>
      </c>
      <c r="I55" s="615" t="s">
        <v>2032</v>
      </c>
      <c r="J55" s="519" t="s">
        <v>2907</v>
      </c>
      <c r="K55" s="519" t="s">
        <v>2679</v>
      </c>
      <c r="L55" s="615"/>
      <c r="M55" s="615"/>
      <c r="N55" s="519" t="s">
        <v>3569</v>
      </c>
    </row>
    <row r="56" spans="1:14" ht="15" customHeight="1" x14ac:dyDescent="0.2">
      <c r="A56" s="531">
        <v>572</v>
      </c>
      <c r="B56" s="519"/>
      <c r="C56" s="519" t="s">
        <v>2253</v>
      </c>
      <c r="D56" s="519" t="s">
        <v>2451</v>
      </c>
      <c r="E56" s="519" t="s">
        <v>1470</v>
      </c>
      <c r="F56" s="615" t="s">
        <v>442</v>
      </c>
      <c r="G56" s="519" t="s">
        <v>438</v>
      </c>
      <c r="H56" s="615" t="s">
        <v>2643</v>
      </c>
      <c r="I56" s="615"/>
      <c r="J56" s="519" t="s">
        <v>2938</v>
      </c>
      <c r="K56" s="519" t="s">
        <v>2679</v>
      </c>
      <c r="L56" s="615"/>
      <c r="M56" s="615"/>
      <c r="N56" s="519" t="s">
        <v>3599</v>
      </c>
    </row>
    <row r="57" spans="1:14" ht="15" customHeight="1" x14ac:dyDescent="0.2">
      <c r="A57" s="531">
        <v>533</v>
      </c>
      <c r="B57" s="519"/>
      <c r="C57" s="519" t="s">
        <v>2255</v>
      </c>
      <c r="D57" s="519" t="s">
        <v>2453</v>
      </c>
      <c r="E57" s="519" t="s">
        <v>1330</v>
      </c>
      <c r="F57" s="615" t="s">
        <v>117</v>
      </c>
      <c r="G57" s="519" t="s">
        <v>438</v>
      </c>
      <c r="H57" s="615" t="s">
        <v>2643</v>
      </c>
      <c r="I57" s="615" t="s">
        <v>2032</v>
      </c>
      <c r="J57" s="519" t="s">
        <v>2969</v>
      </c>
      <c r="K57" s="519" t="s">
        <v>2735</v>
      </c>
      <c r="L57" s="615" t="s">
        <v>1426</v>
      </c>
      <c r="M57" s="615" t="s">
        <v>3439</v>
      </c>
      <c r="N57" s="519" t="s">
        <v>3622</v>
      </c>
    </row>
    <row r="58" spans="1:14" ht="15" customHeight="1" x14ac:dyDescent="0.2">
      <c r="A58" s="531">
        <v>627</v>
      </c>
      <c r="B58" s="519"/>
      <c r="C58" s="519" t="s">
        <v>2270</v>
      </c>
      <c r="D58" s="519" t="s">
        <v>1708</v>
      </c>
      <c r="E58" s="519" t="s">
        <v>116</v>
      </c>
      <c r="F58" s="615" t="s">
        <v>117</v>
      </c>
      <c r="G58" s="519" t="s">
        <v>438</v>
      </c>
      <c r="H58" s="615" t="s">
        <v>2642</v>
      </c>
      <c r="I58" s="615"/>
      <c r="J58" s="519" t="s">
        <v>1709</v>
      </c>
      <c r="K58" s="519" t="s">
        <v>1592</v>
      </c>
      <c r="L58" s="615" t="s">
        <v>1429</v>
      </c>
      <c r="M58" s="615" t="s">
        <v>3521</v>
      </c>
      <c r="N58" s="519" t="s">
        <v>3800</v>
      </c>
    </row>
    <row r="59" spans="1:14" ht="15" customHeight="1" x14ac:dyDescent="0.2">
      <c r="A59" s="531">
        <v>406</v>
      </c>
      <c r="B59" s="519"/>
      <c r="C59" s="519" t="s">
        <v>2262</v>
      </c>
      <c r="D59" s="519" t="s">
        <v>2461</v>
      </c>
      <c r="E59" s="519" t="s">
        <v>220</v>
      </c>
      <c r="F59" s="615" t="s">
        <v>117</v>
      </c>
      <c r="G59" s="519" t="s">
        <v>438</v>
      </c>
      <c r="H59" s="615" t="s">
        <v>2642</v>
      </c>
      <c r="I59" s="615" t="s">
        <v>2032</v>
      </c>
      <c r="J59" s="519" t="s">
        <v>3094</v>
      </c>
      <c r="K59" s="519" t="s">
        <v>2707</v>
      </c>
      <c r="L59" s="615" t="s">
        <v>3383</v>
      </c>
      <c r="M59" s="615" t="s">
        <v>3383</v>
      </c>
      <c r="N59" s="519" t="s">
        <v>3803</v>
      </c>
    </row>
    <row r="60" spans="1:14" ht="15" customHeight="1" x14ac:dyDescent="0.2">
      <c r="A60" s="531">
        <v>407</v>
      </c>
      <c r="B60" s="519"/>
      <c r="C60" s="519" t="s">
        <v>469</v>
      </c>
      <c r="D60" s="519" t="s">
        <v>470</v>
      </c>
      <c r="E60" s="519" t="s">
        <v>221</v>
      </c>
      <c r="F60" s="615" t="s">
        <v>117</v>
      </c>
      <c r="G60" s="519" t="s">
        <v>438</v>
      </c>
      <c r="H60" s="615" t="s">
        <v>2642</v>
      </c>
      <c r="I60" s="615"/>
      <c r="J60" s="519" t="s">
        <v>471</v>
      </c>
      <c r="K60" s="519" t="s">
        <v>472</v>
      </c>
      <c r="L60" s="615" t="s">
        <v>3245</v>
      </c>
      <c r="M60" s="615"/>
      <c r="N60" s="519" t="s">
        <v>3636</v>
      </c>
    </row>
    <row r="61" spans="1:14" ht="15" customHeight="1" x14ac:dyDescent="0.2">
      <c r="A61" s="531">
        <v>411</v>
      </c>
      <c r="B61" s="519"/>
      <c r="C61" s="519" t="s">
        <v>2261</v>
      </c>
      <c r="D61" s="519" t="s">
        <v>2460</v>
      </c>
      <c r="E61" s="519" t="s">
        <v>221</v>
      </c>
      <c r="F61" s="615" t="s">
        <v>117</v>
      </c>
      <c r="G61" s="519" t="s">
        <v>438</v>
      </c>
      <c r="H61" s="615" t="s">
        <v>2643</v>
      </c>
      <c r="I61" s="615" t="s">
        <v>2032</v>
      </c>
      <c r="J61" s="519" t="s">
        <v>3129</v>
      </c>
      <c r="K61" s="519" t="s">
        <v>472</v>
      </c>
      <c r="L61" s="615" t="s">
        <v>3378</v>
      </c>
      <c r="M61" s="615" t="s">
        <v>3520</v>
      </c>
      <c r="N61" s="519" t="s">
        <v>3798</v>
      </c>
    </row>
    <row r="62" spans="1:14" ht="15" customHeight="1" x14ac:dyDescent="0.2">
      <c r="A62" s="531">
        <v>623</v>
      </c>
      <c r="B62" s="519"/>
      <c r="C62" s="519" t="s">
        <v>1825</v>
      </c>
      <c r="D62" s="519" t="s">
        <v>1826</v>
      </c>
      <c r="E62" s="519" t="s">
        <v>3834</v>
      </c>
      <c r="F62" s="615" t="s">
        <v>117</v>
      </c>
      <c r="G62" s="519" t="s">
        <v>438</v>
      </c>
      <c r="H62" s="615" t="s">
        <v>2643</v>
      </c>
      <c r="I62" s="615" t="s">
        <v>2032</v>
      </c>
      <c r="J62" s="519" t="s">
        <v>3107</v>
      </c>
      <c r="K62" s="519" t="s">
        <v>2837</v>
      </c>
      <c r="L62" s="615" t="s">
        <v>3354</v>
      </c>
      <c r="M62" s="615" t="s">
        <v>3504</v>
      </c>
      <c r="N62" s="519" t="s">
        <v>3768</v>
      </c>
    </row>
    <row r="63" spans="1:14" ht="15" customHeight="1" x14ac:dyDescent="0.2">
      <c r="A63" s="531">
        <v>625</v>
      </c>
      <c r="B63" s="519"/>
      <c r="C63" s="519" t="s">
        <v>2269</v>
      </c>
      <c r="D63" s="519" t="s">
        <v>2467</v>
      </c>
      <c r="E63" s="519" t="s">
        <v>116</v>
      </c>
      <c r="F63" s="615" t="s">
        <v>117</v>
      </c>
      <c r="G63" s="519" t="s">
        <v>438</v>
      </c>
      <c r="H63" s="615" t="s">
        <v>2643</v>
      </c>
      <c r="I63" s="615" t="s">
        <v>2032</v>
      </c>
      <c r="J63" s="519" t="s">
        <v>1655</v>
      </c>
      <c r="K63" s="519" t="s">
        <v>1595</v>
      </c>
      <c r="L63" s="615" t="s">
        <v>3366</v>
      </c>
      <c r="M63" s="615"/>
      <c r="N63" s="519" t="s">
        <v>3784</v>
      </c>
    </row>
    <row r="64" spans="1:14" ht="15" customHeight="1" x14ac:dyDescent="0.2">
      <c r="A64" s="531">
        <v>500</v>
      </c>
      <c r="B64" s="519"/>
      <c r="C64" s="519" t="s">
        <v>1075</v>
      </c>
      <c r="D64" s="519" t="s">
        <v>1076</v>
      </c>
      <c r="E64" s="519" t="s">
        <v>1073</v>
      </c>
      <c r="F64" s="615" t="s">
        <v>117</v>
      </c>
      <c r="G64" s="519" t="s">
        <v>438</v>
      </c>
      <c r="H64" s="615" t="s">
        <v>2644</v>
      </c>
      <c r="I64" s="615"/>
      <c r="J64" s="519" t="s">
        <v>3021</v>
      </c>
      <c r="K64" s="519" t="s">
        <v>2777</v>
      </c>
      <c r="L64" s="615" t="s">
        <v>3276</v>
      </c>
      <c r="M64" s="615"/>
      <c r="N64" s="519" t="s">
        <v>1078</v>
      </c>
    </row>
    <row r="65" spans="1:14" ht="15" customHeight="1" x14ac:dyDescent="0.2">
      <c r="A65" s="531">
        <v>626</v>
      </c>
      <c r="B65" s="519"/>
      <c r="C65" s="519" t="s">
        <v>1745</v>
      </c>
      <c r="D65" s="519" t="s">
        <v>458</v>
      </c>
      <c r="E65" s="519" t="s">
        <v>1746</v>
      </c>
      <c r="F65" s="615" t="s">
        <v>117</v>
      </c>
      <c r="G65" s="519" t="s">
        <v>438</v>
      </c>
      <c r="H65" s="615" t="s">
        <v>2644</v>
      </c>
      <c r="I65" s="615"/>
      <c r="J65" s="519" t="s">
        <v>3121</v>
      </c>
      <c r="K65" s="519" t="s">
        <v>2847</v>
      </c>
      <c r="L65" s="615" t="s">
        <v>1747</v>
      </c>
      <c r="M65" s="615"/>
      <c r="N65" s="519" t="s">
        <v>1748</v>
      </c>
    </row>
    <row r="66" spans="1:14" ht="15" customHeight="1" x14ac:dyDescent="0.2">
      <c r="A66" s="531">
        <v>651</v>
      </c>
      <c r="B66" s="519"/>
      <c r="C66" s="519" t="s">
        <v>2011</v>
      </c>
      <c r="D66" s="519" t="s">
        <v>2012</v>
      </c>
      <c r="E66" s="519" t="s">
        <v>2013</v>
      </c>
      <c r="F66" s="615" t="s">
        <v>117</v>
      </c>
      <c r="G66" s="519" t="s">
        <v>438</v>
      </c>
      <c r="H66" s="615" t="s">
        <v>2642</v>
      </c>
      <c r="I66" s="615"/>
      <c r="J66" s="519" t="s">
        <v>1331</v>
      </c>
      <c r="K66" s="519" t="s">
        <v>2778</v>
      </c>
      <c r="L66" s="615" t="s">
        <v>3277</v>
      </c>
      <c r="M66" s="615"/>
      <c r="N66" s="519" t="s">
        <v>3673</v>
      </c>
    </row>
    <row r="67" spans="1:14" ht="15" customHeight="1" x14ac:dyDescent="0.2">
      <c r="A67" s="531">
        <v>645</v>
      </c>
      <c r="B67" s="519"/>
      <c r="C67" s="519" t="s">
        <v>2266</v>
      </c>
      <c r="D67" s="519" t="s">
        <v>1985</v>
      </c>
      <c r="E67" s="519" t="s">
        <v>3833</v>
      </c>
      <c r="F67" s="615" t="s">
        <v>117</v>
      </c>
      <c r="G67" s="519" t="s">
        <v>438</v>
      </c>
      <c r="H67" s="615" t="s">
        <v>2642</v>
      </c>
      <c r="I67" s="615" t="s">
        <v>2032</v>
      </c>
      <c r="J67" s="519" t="s">
        <v>3062</v>
      </c>
      <c r="K67" s="519" t="s">
        <v>2810</v>
      </c>
      <c r="L67" s="615" t="s">
        <v>3322</v>
      </c>
      <c r="M67" s="615" t="s">
        <v>3322</v>
      </c>
      <c r="N67" s="519" t="s">
        <v>3722</v>
      </c>
    </row>
    <row r="68" spans="1:14" ht="15" customHeight="1" x14ac:dyDescent="0.2">
      <c r="A68" s="531">
        <v>535</v>
      </c>
      <c r="B68" s="519"/>
      <c r="C68" s="519" t="s">
        <v>1353</v>
      </c>
      <c r="D68" s="519" t="s">
        <v>1354</v>
      </c>
      <c r="E68" s="519" t="s">
        <v>1330</v>
      </c>
      <c r="F68" s="615" t="s">
        <v>117</v>
      </c>
      <c r="G68" s="519" t="s">
        <v>438</v>
      </c>
      <c r="H68" s="615" t="s">
        <v>2642</v>
      </c>
      <c r="I68" s="615" t="s">
        <v>2032</v>
      </c>
      <c r="J68" s="519" t="s">
        <v>1331</v>
      </c>
      <c r="K68" s="519" t="s">
        <v>2780</v>
      </c>
      <c r="L68" s="615" t="s">
        <v>1356</v>
      </c>
      <c r="M68" s="615" t="s">
        <v>900</v>
      </c>
      <c r="N68" s="519" t="s">
        <v>1355</v>
      </c>
    </row>
    <row r="69" spans="1:14" ht="15" customHeight="1" x14ac:dyDescent="0.2">
      <c r="A69" s="531">
        <v>639</v>
      </c>
      <c r="B69" s="519"/>
      <c r="C69" s="519" t="s">
        <v>2247</v>
      </c>
      <c r="D69" s="519" t="s">
        <v>2446</v>
      </c>
      <c r="E69" s="519" t="s">
        <v>1869</v>
      </c>
      <c r="F69" s="615" t="s">
        <v>117</v>
      </c>
      <c r="G69" s="519" t="s">
        <v>438</v>
      </c>
      <c r="H69" s="615" t="s">
        <v>2642</v>
      </c>
      <c r="I69" s="615"/>
      <c r="J69" s="519" t="s">
        <v>2871</v>
      </c>
      <c r="K69" s="519" t="s">
        <v>2662</v>
      </c>
      <c r="L69" s="615" t="s">
        <v>3161</v>
      </c>
      <c r="M69" s="615" t="s">
        <v>3403</v>
      </c>
      <c r="N69" s="519" t="s">
        <v>3541</v>
      </c>
    </row>
    <row r="70" spans="1:14" ht="15" customHeight="1" x14ac:dyDescent="0.2">
      <c r="A70" s="531">
        <v>421</v>
      </c>
      <c r="B70" s="519"/>
      <c r="C70" s="519" t="s">
        <v>573</v>
      </c>
      <c r="D70" s="519" t="s">
        <v>574</v>
      </c>
      <c r="E70" s="519" t="s">
        <v>569</v>
      </c>
      <c r="F70" s="615" t="s">
        <v>117</v>
      </c>
      <c r="G70" s="519" t="s">
        <v>438</v>
      </c>
      <c r="H70" s="615" t="s">
        <v>2643</v>
      </c>
      <c r="I70" s="615"/>
      <c r="J70" s="519" t="s">
        <v>3027</v>
      </c>
      <c r="K70" s="519" t="s">
        <v>2712</v>
      </c>
      <c r="L70" s="615" t="s">
        <v>575</v>
      </c>
      <c r="M70" s="615" t="s">
        <v>3466</v>
      </c>
      <c r="N70" s="519" t="s">
        <v>3678</v>
      </c>
    </row>
    <row r="71" spans="1:14" ht="15" customHeight="1" x14ac:dyDescent="0.2">
      <c r="A71" s="531">
        <v>459</v>
      </c>
      <c r="B71" s="519"/>
      <c r="C71" s="519" t="s">
        <v>762</v>
      </c>
      <c r="D71" s="519" t="s">
        <v>763</v>
      </c>
      <c r="E71" s="519" t="s">
        <v>299</v>
      </c>
      <c r="F71" s="615" t="s">
        <v>117</v>
      </c>
      <c r="G71" s="519" t="s">
        <v>438</v>
      </c>
      <c r="H71" s="615" t="s">
        <v>2642</v>
      </c>
      <c r="I71" s="615" t="s">
        <v>2032</v>
      </c>
      <c r="J71" s="519" t="s">
        <v>764</v>
      </c>
      <c r="K71" s="519" t="s">
        <v>2734</v>
      </c>
      <c r="L71" s="615" t="s">
        <v>3351</v>
      </c>
      <c r="M71" s="615" t="s">
        <v>3503</v>
      </c>
      <c r="N71" s="519" t="s">
        <v>766</v>
      </c>
    </row>
    <row r="72" spans="1:14" ht="15" customHeight="1" x14ac:dyDescent="0.2">
      <c r="A72" s="531">
        <v>431</v>
      </c>
      <c r="B72" s="519"/>
      <c r="C72" s="519" t="s">
        <v>2256</v>
      </c>
      <c r="D72" s="519" t="s">
        <v>2454</v>
      </c>
      <c r="E72" s="519" t="s">
        <v>3828</v>
      </c>
      <c r="F72" s="615" t="s">
        <v>117</v>
      </c>
      <c r="G72" s="519" t="s">
        <v>438</v>
      </c>
      <c r="H72" s="615" t="s">
        <v>2643</v>
      </c>
      <c r="I72" s="615"/>
      <c r="J72" s="519" t="s">
        <v>3022</v>
      </c>
      <c r="K72" s="519" t="s">
        <v>2779</v>
      </c>
      <c r="L72" s="615" t="s">
        <v>1170</v>
      </c>
      <c r="M72" s="615"/>
      <c r="N72" s="519" t="s">
        <v>3674</v>
      </c>
    </row>
    <row r="73" spans="1:14" ht="15" customHeight="1" x14ac:dyDescent="0.2">
      <c r="A73" s="531">
        <v>440</v>
      </c>
      <c r="B73" s="519"/>
      <c r="C73" s="519" t="s">
        <v>808</v>
      </c>
      <c r="D73" s="519" t="s">
        <v>809</v>
      </c>
      <c r="E73" s="519" t="s">
        <v>3824</v>
      </c>
      <c r="F73" s="615" t="s">
        <v>117</v>
      </c>
      <c r="G73" s="519" t="s">
        <v>438</v>
      </c>
      <c r="H73" s="615" t="s">
        <v>2642</v>
      </c>
      <c r="I73" s="615" t="s">
        <v>2032</v>
      </c>
      <c r="J73" s="519" t="s">
        <v>810</v>
      </c>
      <c r="K73" s="519" t="s">
        <v>2663</v>
      </c>
      <c r="L73" s="615" t="s">
        <v>811</v>
      </c>
      <c r="M73" s="615"/>
      <c r="N73" s="519" t="s">
        <v>812</v>
      </c>
    </row>
    <row r="74" spans="1:14" ht="15" customHeight="1" x14ac:dyDescent="0.2">
      <c r="A74" s="531">
        <v>513</v>
      </c>
      <c r="B74" s="519"/>
      <c r="C74" s="519" t="s">
        <v>1157</v>
      </c>
      <c r="D74" s="519" t="s">
        <v>1158</v>
      </c>
      <c r="E74" s="519" t="s">
        <v>298</v>
      </c>
      <c r="F74" s="615" t="s">
        <v>117</v>
      </c>
      <c r="G74" s="519" t="s">
        <v>438</v>
      </c>
      <c r="H74" s="615" t="s">
        <v>2642</v>
      </c>
      <c r="I74" s="615" t="s">
        <v>2032</v>
      </c>
      <c r="J74" s="519" t="s">
        <v>1159</v>
      </c>
      <c r="K74" s="519" t="s">
        <v>2656</v>
      </c>
      <c r="L74" s="615" t="s">
        <v>3156</v>
      </c>
      <c r="M74" s="615" t="s">
        <v>3399</v>
      </c>
      <c r="N74" s="519" t="s">
        <v>1161</v>
      </c>
    </row>
    <row r="75" spans="1:14" ht="15" customHeight="1" x14ac:dyDescent="0.2">
      <c r="A75" s="531">
        <v>545</v>
      </c>
      <c r="B75" s="519"/>
      <c r="C75" s="519" t="s">
        <v>1389</v>
      </c>
      <c r="D75" s="519" t="s">
        <v>1390</v>
      </c>
      <c r="E75" s="519" t="s">
        <v>1378</v>
      </c>
      <c r="F75" s="615" t="s">
        <v>117</v>
      </c>
      <c r="G75" s="519" t="s">
        <v>438</v>
      </c>
      <c r="H75" s="615" t="s">
        <v>2642</v>
      </c>
      <c r="I75" s="615"/>
      <c r="J75" s="519" t="s">
        <v>1391</v>
      </c>
      <c r="K75" s="519" t="s">
        <v>1392</v>
      </c>
      <c r="L75" s="615" t="s">
        <v>3301</v>
      </c>
      <c r="M75" s="615"/>
      <c r="N75" s="519" t="s">
        <v>3699</v>
      </c>
    </row>
    <row r="76" spans="1:14" ht="15" customHeight="1" x14ac:dyDescent="0.2">
      <c r="A76" s="531">
        <v>522</v>
      </c>
      <c r="B76" s="519"/>
      <c r="C76" s="519" t="s">
        <v>1207</v>
      </c>
      <c r="D76" s="519" t="s">
        <v>1208</v>
      </c>
      <c r="E76" s="519" t="s">
        <v>298</v>
      </c>
      <c r="F76" s="615" t="s">
        <v>117</v>
      </c>
      <c r="G76" s="519" t="s">
        <v>438</v>
      </c>
      <c r="H76" s="615" t="s">
        <v>2643</v>
      </c>
      <c r="I76" s="615"/>
      <c r="J76" s="519" t="s">
        <v>1413</v>
      </c>
      <c r="K76" s="519" t="s">
        <v>2784</v>
      </c>
      <c r="L76" s="615" t="s">
        <v>3286</v>
      </c>
      <c r="M76" s="615" t="s">
        <v>3469</v>
      </c>
      <c r="N76" s="519" t="s">
        <v>1415</v>
      </c>
    </row>
    <row r="77" spans="1:14" ht="15" customHeight="1" x14ac:dyDescent="0.2">
      <c r="A77" s="531">
        <v>423</v>
      </c>
      <c r="B77" s="519"/>
      <c r="C77" s="519" t="s">
        <v>581</v>
      </c>
      <c r="D77" s="519" t="s">
        <v>582</v>
      </c>
      <c r="E77" s="519" t="s">
        <v>578</v>
      </c>
      <c r="F77" s="615" t="s">
        <v>117</v>
      </c>
      <c r="G77" s="519" t="s">
        <v>438</v>
      </c>
      <c r="H77" s="615" t="s">
        <v>2643</v>
      </c>
      <c r="I77" s="615" t="s">
        <v>2032</v>
      </c>
      <c r="J77" s="519" t="s">
        <v>2886</v>
      </c>
      <c r="K77" s="519" t="s">
        <v>2831</v>
      </c>
      <c r="L77" s="615" t="s">
        <v>583</v>
      </c>
      <c r="M77" s="615" t="s">
        <v>3215</v>
      </c>
      <c r="N77" s="519" t="s">
        <v>3764</v>
      </c>
    </row>
    <row r="78" spans="1:14" ht="15" customHeight="1" x14ac:dyDescent="0.2">
      <c r="A78" s="531">
        <v>642</v>
      </c>
      <c r="B78" s="519"/>
      <c r="C78" s="519" t="s">
        <v>2250</v>
      </c>
      <c r="D78" s="519" t="s">
        <v>2449</v>
      </c>
      <c r="E78" s="519" t="s">
        <v>3821</v>
      </c>
      <c r="F78" s="615" t="s">
        <v>117</v>
      </c>
      <c r="G78" s="519" t="s">
        <v>438</v>
      </c>
      <c r="H78" s="615" t="s">
        <v>2643</v>
      </c>
      <c r="I78" s="615"/>
      <c r="J78" s="519" t="s">
        <v>2908</v>
      </c>
      <c r="K78" s="519" t="s">
        <v>2690</v>
      </c>
      <c r="L78" s="615" t="s">
        <v>1890</v>
      </c>
      <c r="M78" s="615" t="s">
        <v>900</v>
      </c>
      <c r="N78" s="519" t="s">
        <v>3571</v>
      </c>
    </row>
    <row r="79" spans="1:14" ht="15" customHeight="1" x14ac:dyDescent="0.2">
      <c r="A79" s="531">
        <v>572</v>
      </c>
      <c r="B79" s="519"/>
      <c r="C79" s="519" t="s">
        <v>2253</v>
      </c>
      <c r="D79" s="519" t="s">
        <v>2451</v>
      </c>
      <c r="E79" s="519" t="s">
        <v>1470</v>
      </c>
      <c r="F79" s="615" t="s">
        <v>117</v>
      </c>
      <c r="G79" s="519" t="s">
        <v>438</v>
      </c>
      <c r="H79" s="615" t="s">
        <v>2643</v>
      </c>
      <c r="I79" s="615"/>
      <c r="J79" s="519" t="s">
        <v>2938</v>
      </c>
      <c r="K79" s="519" t="s">
        <v>2679</v>
      </c>
      <c r="L79" s="615" t="s">
        <v>3215</v>
      </c>
      <c r="M79" s="615" t="s">
        <v>3435</v>
      </c>
      <c r="N79" s="519" t="s">
        <v>3599</v>
      </c>
    </row>
    <row r="80" spans="1:14" ht="15" customHeight="1" x14ac:dyDescent="0.2">
      <c r="A80" s="531">
        <v>420</v>
      </c>
      <c r="B80" s="519"/>
      <c r="C80" s="519" t="s">
        <v>543</v>
      </c>
      <c r="D80" s="519" t="s">
        <v>544</v>
      </c>
      <c r="E80" s="519" t="s">
        <v>533</v>
      </c>
      <c r="F80" s="615" t="s">
        <v>117</v>
      </c>
      <c r="G80" s="519" t="s">
        <v>438</v>
      </c>
      <c r="H80" s="615" t="s">
        <v>2643</v>
      </c>
      <c r="I80" s="615" t="s">
        <v>2032</v>
      </c>
      <c r="J80" s="519" t="s">
        <v>2983</v>
      </c>
      <c r="K80" s="519" t="s">
        <v>2653</v>
      </c>
      <c r="L80" s="615" t="s">
        <v>3243</v>
      </c>
      <c r="M80" s="615" t="s">
        <v>3445</v>
      </c>
      <c r="N80" s="519" t="s">
        <v>1221</v>
      </c>
    </row>
    <row r="81" spans="1:14" ht="15" customHeight="1" x14ac:dyDescent="0.2">
      <c r="A81" s="531">
        <v>412</v>
      </c>
      <c r="B81" s="519"/>
      <c r="C81" s="519" t="s">
        <v>2248</v>
      </c>
      <c r="D81" s="519" t="s">
        <v>2447</v>
      </c>
      <c r="E81" s="519" t="s">
        <v>497</v>
      </c>
      <c r="F81" s="615" t="s">
        <v>117</v>
      </c>
      <c r="G81" s="519" t="s">
        <v>438</v>
      </c>
      <c r="H81" s="615" t="s">
        <v>2643</v>
      </c>
      <c r="I81" s="615"/>
      <c r="J81" s="519" t="s">
        <v>2896</v>
      </c>
      <c r="K81" s="519" t="s">
        <v>2681</v>
      </c>
      <c r="L81" s="615" t="s">
        <v>3180</v>
      </c>
      <c r="M81" s="615" t="s">
        <v>3417</v>
      </c>
      <c r="N81" s="519" t="s">
        <v>3558</v>
      </c>
    </row>
    <row r="82" spans="1:14" ht="15" customHeight="1" x14ac:dyDescent="0.2">
      <c r="A82" s="531">
        <v>589</v>
      </c>
      <c r="B82" s="519"/>
      <c r="C82" s="519" t="s">
        <v>1773</v>
      </c>
      <c r="D82" s="519" t="s">
        <v>1774</v>
      </c>
      <c r="E82" s="519" t="s">
        <v>1775</v>
      </c>
      <c r="F82" s="615" t="s">
        <v>117</v>
      </c>
      <c r="G82" s="519" t="s">
        <v>438</v>
      </c>
      <c r="H82" s="615" t="s">
        <v>2643</v>
      </c>
      <c r="I82" s="615"/>
      <c r="J82" s="519" t="s">
        <v>2869</v>
      </c>
      <c r="K82" s="519" t="s">
        <v>2658</v>
      </c>
      <c r="L82" s="615" t="s">
        <v>3158</v>
      </c>
      <c r="M82" s="615" t="s">
        <v>3158</v>
      </c>
      <c r="N82" s="519" t="s">
        <v>1776</v>
      </c>
    </row>
    <row r="83" spans="1:14" ht="15" customHeight="1" x14ac:dyDescent="0.2">
      <c r="A83" s="531">
        <v>534</v>
      </c>
      <c r="B83" s="519"/>
      <c r="C83" s="519" t="s">
        <v>2263</v>
      </c>
      <c r="D83" s="519" t="s">
        <v>2462</v>
      </c>
      <c r="E83" s="519" t="s">
        <v>1330</v>
      </c>
      <c r="F83" s="615" t="s">
        <v>117</v>
      </c>
      <c r="G83" s="519" t="s">
        <v>438</v>
      </c>
      <c r="H83" s="615" t="s">
        <v>2643</v>
      </c>
      <c r="I83" s="615" t="s">
        <v>2032</v>
      </c>
      <c r="J83" s="519" t="s">
        <v>3008</v>
      </c>
      <c r="K83" s="519" t="s">
        <v>2767</v>
      </c>
      <c r="L83" s="615" t="s">
        <v>1966</v>
      </c>
      <c r="M83" s="615" t="s">
        <v>1966</v>
      </c>
      <c r="N83" s="519" t="s">
        <v>3657</v>
      </c>
    </row>
    <row r="84" spans="1:14" ht="15" customHeight="1" x14ac:dyDescent="0.2">
      <c r="A84" s="531">
        <v>620</v>
      </c>
      <c r="B84" s="519"/>
      <c r="C84" s="519" t="s">
        <v>2267</v>
      </c>
      <c r="D84" s="519" t="s">
        <v>2466</v>
      </c>
      <c r="E84" s="519" t="s">
        <v>116</v>
      </c>
      <c r="F84" s="615" t="s">
        <v>117</v>
      </c>
      <c r="G84" s="519" t="s">
        <v>438</v>
      </c>
      <c r="H84" s="615" t="s">
        <v>2643</v>
      </c>
      <c r="I84" s="615" t="s">
        <v>2032</v>
      </c>
      <c r="J84" s="519" t="s">
        <v>3084</v>
      </c>
      <c r="K84" s="519" t="s">
        <v>1592</v>
      </c>
      <c r="L84" s="615" t="s">
        <v>3336</v>
      </c>
      <c r="M84" s="615" t="s">
        <v>1427</v>
      </c>
      <c r="N84" s="519" t="s">
        <v>3744</v>
      </c>
    </row>
    <row r="85" spans="1:14" ht="15" customHeight="1" x14ac:dyDescent="0.2">
      <c r="A85" s="531">
        <v>405</v>
      </c>
      <c r="B85" s="519"/>
      <c r="C85" s="519" t="s">
        <v>2268</v>
      </c>
      <c r="D85" s="519" t="s">
        <v>1510</v>
      </c>
      <c r="E85" s="519" t="s">
        <v>220</v>
      </c>
      <c r="F85" s="615" t="s">
        <v>117</v>
      </c>
      <c r="G85" s="519" t="s">
        <v>438</v>
      </c>
      <c r="H85" s="615" t="s">
        <v>2643</v>
      </c>
      <c r="I85" s="615" t="s">
        <v>2032</v>
      </c>
      <c r="J85" s="519" t="s">
        <v>3094</v>
      </c>
      <c r="K85" s="519" t="s">
        <v>2827</v>
      </c>
      <c r="L85" s="615" t="s">
        <v>3344</v>
      </c>
      <c r="M85" s="615" t="s">
        <v>3344</v>
      </c>
      <c r="N85" s="519" t="s">
        <v>3754</v>
      </c>
    </row>
    <row r="86" spans="1:14" ht="15" customHeight="1" x14ac:dyDescent="0.2">
      <c r="A86" s="531">
        <v>538</v>
      </c>
      <c r="B86" s="519"/>
      <c r="C86" s="519" t="s">
        <v>2265</v>
      </c>
      <c r="D86" s="519" t="s">
        <v>839</v>
      </c>
      <c r="E86" s="519" t="s">
        <v>1330</v>
      </c>
      <c r="F86" s="615" t="s">
        <v>117</v>
      </c>
      <c r="G86" s="519" t="s">
        <v>438</v>
      </c>
      <c r="H86" s="615" t="s">
        <v>2643</v>
      </c>
      <c r="I86" s="615" t="s">
        <v>2032</v>
      </c>
      <c r="J86" s="519" t="s">
        <v>3060</v>
      </c>
      <c r="K86" s="519" t="s">
        <v>2804</v>
      </c>
      <c r="L86" s="615" t="s">
        <v>3314</v>
      </c>
      <c r="M86" s="615" t="s">
        <v>3314</v>
      </c>
      <c r="N86" s="519" t="s">
        <v>3716</v>
      </c>
    </row>
    <row r="87" spans="1:14" ht="15" customHeight="1" x14ac:dyDescent="0.2">
      <c r="A87" s="531">
        <v>614</v>
      </c>
      <c r="B87" s="519"/>
      <c r="C87" s="519" t="s">
        <v>2264</v>
      </c>
      <c r="D87" s="519" t="s">
        <v>2464</v>
      </c>
      <c r="E87" s="519" t="s">
        <v>116</v>
      </c>
      <c r="F87" s="615" t="s">
        <v>117</v>
      </c>
      <c r="G87" s="519" t="s">
        <v>438</v>
      </c>
      <c r="H87" s="615" t="s">
        <v>2643</v>
      </c>
      <c r="I87" s="615" t="s">
        <v>2032</v>
      </c>
      <c r="J87" s="519" t="s">
        <v>2900</v>
      </c>
      <c r="K87" s="519" t="s">
        <v>1592</v>
      </c>
      <c r="L87" s="615" t="s">
        <v>3291</v>
      </c>
      <c r="M87" s="615" t="s">
        <v>3291</v>
      </c>
      <c r="N87" s="519" t="s">
        <v>3686</v>
      </c>
    </row>
    <row r="88" spans="1:14" ht="15" customHeight="1" x14ac:dyDescent="0.2">
      <c r="A88" s="531">
        <v>503</v>
      </c>
      <c r="B88" s="519"/>
      <c r="C88" s="519" t="s">
        <v>4195</v>
      </c>
      <c r="D88" s="519" t="s">
        <v>2465</v>
      </c>
      <c r="E88" s="519" t="s">
        <v>122</v>
      </c>
      <c r="F88" s="615" t="s">
        <v>117</v>
      </c>
      <c r="G88" s="519" t="s">
        <v>438</v>
      </c>
      <c r="H88" s="615" t="s">
        <v>2643</v>
      </c>
      <c r="I88" s="615" t="s">
        <v>2032</v>
      </c>
      <c r="J88" s="519" t="s">
        <v>2958</v>
      </c>
      <c r="K88" s="519" t="s">
        <v>2726</v>
      </c>
      <c r="L88" s="615" t="s">
        <v>3328</v>
      </c>
      <c r="M88" s="615"/>
      <c r="N88" s="519" t="s">
        <v>3733</v>
      </c>
    </row>
    <row r="89" spans="1:14" ht="15" customHeight="1" x14ac:dyDescent="0.2">
      <c r="A89" s="531">
        <v>470</v>
      </c>
      <c r="B89" s="519"/>
      <c r="C89" s="519" t="s">
        <v>2254</v>
      </c>
      <c r="D89" s="519" t="s">
        <v>2452</v>
      </c>
      <c r="E89" s="519" t="s">
        <v>882</v>
      </c>
      <c r="F89" s="615">
        <v>200</v>
      </c>
      <c r="G89" s="519" t="s">
        <v>438</v>
      </c>
      <c r="H89" s="615" t="s">
        <v>2643</v>
      </c>
      <c r="I89" s="615"/>
      <c r="J89" s="519" t="s">
        <v>2912</v>
      </c>
      <c r="K89" s="519" t="s">
        <v>2694</v>
      </c>
      <c r="L89" s="615"/>
      <c r="M89" s="615"/>
      <c r="N89" s="519" t="s">
        <v>3619</v>
      </c>
    </row>
    <row r="90" spans="1:14" ht="15" customHeight="1" x14ac:dyDescent="0.2">
      <c r="A90" s="531">
        <v>559</v>
      </c>
      <c r="B90" s="519"/>
      <c r="C90" s="519" t="s">
        <v>4196</v>
      </c>
      <c r="D90" s="519" t="s">
        <v>2463</v>
      </c>
      <c r="E90" s="519" t="s">
        <v>3819</v>
      </c>
      <c r="F90" s="615" t="s">
        <v>117</v>
      </c>
      <c r="G90" s="519" t="s">
        <v>438</v>
      </c>
      <c r="H90" s="615" t="s">
        <v>2642</v>
      </c>
      <c r="I90" s="615" t="s">
        <v>2032</v>
      </c>
      <c r="J90" s="519" t="s">
        <v>2951</v>
      </c>
      <c r="K90" s="519"/>
      <c r="L90" s="615"/>
      <c r="M90" s="615"/>
      <c r="N90" s="519" t="s">
        <v>3664</v>
      </c>
    </row>
    <row r="91" spans="1:14" ht="15" customHeight="1" x14ac:dyDescent="0.2">
      <c r="A91" s="531">
        <v>405</v>
      </c>
      <c r="B91" s="519"/>
      <c r="C91" s="519" t="s">
        <v>2268</v>
      </c>
      <c r="D91" s="519" t="s">
        <v>1510</v>
      </c>
      <c r="E91" s="519" t="s">
        <v>220</v>
      </c>
      <c r="F91" s="615" t="s">
        <v>448</v>
      </c>
      <c r="G91" s="519" t="s">
        <v>438</v>
      </c>
      <c r="H91" s="615" t="s">
        <v>2643</v>
      </c>
      <c r="I91" s="615"/>
      <c r="J91" s="519" t="s">
        <v>3094</v>
      </c>
      <c r="K91" s="519" t="s">
        <v>2827</v>
      </c>
      <c r="L91" s="615" t="s">
        <v>3343</v>
      </c>
      <c r="M91" s="615"/>
      <c r="N91" s="519" t="s">
        <v>3754</v>
      </c>
    </row>
    <row r="92" spans="1:14" ht="15" customHeight="1" x14ac:dyDescent="0.2">
      <c r="A92" s="531">
        <v>643</v>
      </c>
      <c r="B92" s="519"/>
      <c r="C92" s="519" t="s">
        <v>1151</v>
      </c>
      <c r="D92" s="519" t="s">
        <v>1152</v>
      </c>
      <c r="E92" s="519" t="s">
        <v>1889</v>
      </c>
      <c r="F92" s="615" t="s">
        <v>448</v>
      </c>
      <c r="G92" s="519" t="s">
        <v>438</v>
      </c>
      <c r="H92" s="615" t="s">
        <v>2644</v>
      </c>
      <c r="I92" s="615"/>
      <c r="J92" s="519" t="s">
        <v>3071</v>
      </c>
      <c r="K92" s="519" t="s">
        <v>2720</v>
      </c>
      <c r="L92" s="615" t="s">
        <v>1154</v>
      </c>
      <c r="M92" s="615"/>
      <c r="N92" s="519" t="s">
        <v>1155</v>
      </c>
    </row>
    <row r="93" spans="1:14" ht="15" customHeight="1" x14ac:dyDescent="0.2">
      <c r="A93" s="531">
        <v>427</v>
      </c>
      <c r="B93" s="519"/>
      <c r="C93" s="519" t="s">
        <v>605</v>
      </c>
      <c r="D93" s="519" t="s">
        <v>606</v>
      </c>
      <c r="E93" s="519" t="s">
        <v>307</v>
      </c>
      <c r="F93" s="615" t="s">
        <v>448</v>
      </c>
      <c r="G93" s="519" t="s">
        <v>438</v>
      </c>
      <c r="H93" s="615" t="s">
        <v>2642</v>
      </c>
      <c r="I93" s="615"/>
      <c r="J93" s="519" t="s">
        <v>2902</v>
      </c>
      <c r="K93" s="519" t="s">
        <v>599</v>
      </c>
      <c r="L93" s="615" t="s">
        <v>3227</v>
      </c>
      <c r="M93" s="615"/>
      <c r="N93" s="519" t="s">
        <v>607</v>
      </c>
    </row>
    <row r="94" spans="1:14" ht="15" customHeight="1" x14ac:dyDescent="0.2">
      <c r="A94" s="531">
        <v>513</v>
      </c>
      <c r="B94" s="519"/>
      <c r="C94" s="519" t="s">
        <v>1157</v>
      </c>
      <c r="D94" s="519" t="s">
        <v>1158</v>
      </c>
      <c r="E94" s="519" t="s">
        <v>298</v>
      </c>
      <c r="F94" s="615" t="s">
        <v>448</v>
      </c>
      <c r="G94" s="519" t="s">
        <v>438</v>
      </c>
      <c r="H94" s="615" t="s">
        <v>2642</v>
      </c>
      <c r="I94" s="615"/>
      <c r="J94" s="519" t="s">
        <v>1159</v>
      </c>
      <c r="K94" s="519" t="s">
        <v>2656</v>
      </c>
      <c r="L94" s="615" t="s">
        <v>1160</v>
      </c>
      <c r="M94" s="615"/>
      <c r="N94" s="519" t="s">
        <v>1161</v>
      </c>
    </row>
    <row r="95" spans="1:14" ht="15" customHeight="1" x14ac:dyDescent="0.2">
      <c r="A95" s="531">
        <v>527</v>
      </c>
      <c r="B95" s="519"/>
      <c r="C95" s="519" t="s">
        <v>1276</v>
      </c>
      <c r="D95" s="519" t="s">
        <v>1277</v>
      </c>
      <c r="E95" s="519" t="s">
        <v>1269</v>
      </c>
      <c r="F95" s="615" t="s">
        <v>448</v>
      </c>
      <c r="G95" s="519" t="s">
        <v>438</v>
      </c>
      <c r="H95" s="615" t="s">
        <v>2642</v>
      </c>
      <c r="I95" s="615"/>
      <c r="J95" s="519" t="s">
        <v>3120</v>
      </c>
      <c r="K95" s="519" t="s">
        <v>2846</v>
      </c>
      <c r="L95" s="615" t="s">
        <v>1278</v>
      </c>
      <c r="M95" s="615"/>
      <c r="N95" s="519" t="s">
        <v>1279</v>
      </c>
    </row>
    <row r="96" spans="1:14" ht="15" customHeight="1" x14ac:dyDescent="0.2">
      <c r="A96" s="531">
        <v>407</v>
      </c>
      <c r="B96" s="519"/>
      <c r="C96" s="519" t="s">
        <v>469</v>
      </c>
      <c r="D96" s="519" t="s">
        <v>470</v>
      </c>
      <c r="E96" s="519" t="s">
        <v>221</v>
      </c>
      <c r="F96" s="615" t="s">
        <v>448</v>
      </c>
      <c r="G96" s="519" t="s">
        <v>438</v>
      </c>
      <c r="H96" s="615" t="s">
        <v>2642</v>
      </c>
      <c r="I96" s="615"/>
      <c r="J96" s="519" t="s">
        <v>471</v>
      </c>
      <c r="K96" s="519" t="s">
        <v>472</v>
      </c>
      <c r="L96" s="615" t="s">
        <v>473</v>
      </c>
      <c r="M96" s="615"/>
      <c r="N96" s="519" t="s">
        <v>3636</v>
      </c>
    </row>
    <row r="97" spans="1:14" ht="15" customHeight="1" x14ac:dyDescent="0.2">
      <c r="A97" s="531">
        <v>545</v>
      </c>
      <c r="B97" s="519"/>
      <c r="C97" s="519" t="s">
        <v>1389</v>
      </c>
      <c r="D97" s="519" t="s">
        <v>1390</v>
      </c>
      <c r="E97" s="519" t="s">
        <v>1378</v>
      </c>
      <c r="F97" s="615" t="s">
        <v>448</v>
      </c>
      <c r="G97" s="519" t="s">
        <v>438</v>
      </c>
      <c r="H97" s="615" t="s">
        <v>2642</v>
      </c>
      <c r="I97" s="615"/>
      <c r="J97" s="519" t="s">
        <v>1391</v>
      </c>
      <c r="K97" s="519" t="s">
        <v>1392</v>
      </c>
      <c r="L97" s="615" t="s">
        <v>1393</v>
      </c>
      <c r="M97" s="615"/>
      <c r="N97" s="519" t="s">
        <v>3699</v>
      </c>
    </row>
    <row r="98" spans="1:14" ht="15" customHeight="1" x14ac:dyDescent="0.2">
      <c r="A98" s="531">
        <v>472</v>
      </c>
      <c r="B98" s="519"/>
      <c r="C98" s="519" t="s">
        <v>898</v>
      </c>
      <c r="D98" s="519" t="s">
        <v>899</v>
      </c>
      <c r="E98" s="519" t="s">
        <v>882</v>
      </c>
      <c r="F98" s="615" t="s">
        <v>448</v>
      </c>
      <c r="G98" s="519" t="s">
        <v>438</v>
      </c>
      <c r="H98" s="615" t="s">
        <v>2642</v>
      </c>
      <c r="I98" s="615" t="s">
        <v>2032</v>
      </c>
      <c r="J98" s="519" t="s">
        <v>3025</v>
      </c>
      <c r="K98" s="519" t="s">
        <v>2694</v>
      </c>
      <c r="L98" s="615" t="s">
        <v>3279</v>
      </c>
      <c r="M98" s="615"/>
      <c r="N98" s="519" t="s">
        <v>901</v>
      </c>
    </row>
    <row r="99" spans="1:14" ht="15" customHeight="1" x14ac:dyDescent="0.2">
      <c r="A99" s="531">
        <v>487</v>
      </c>
      <c r="B99" s="519"/>
      <c r="C99" s="519" t="s">
        <v>932</v>
      </c>
      <c r="D99" s="519" t="s">
        <v>933</v>
      </c>
      <c r="E99" s="519" t="s">
        <v>122</v>
      </c>
      <c r="F99" s="615" t="s">
        <v>448</v>
      </c>
      <c r="G99" s="519" t="s">
        <v>438</v>
      </c>
      <c r="H99" s="615" t="s">
        <v>2642</v>
      </c>
      <c r="I99" s="615"/>
      <c r="J99" s="519" t="s">
        <v>934</v>
      </c>
      <c r="K99" s="519" t="s">
        <v>2683</v>
      </c>
      <c r="L99" s="615" t="s">
        <v>935</v>
      </c>
      <c r="M99" s="615"/>
      <c r="N99" s="519" t="s">
        <v>936</v>
      </c>
    </row>
    <row r="100" spans="1:14" ht="15" customHeight="1" x14ac:dyDescent="0.2">
      <c r="A100" s="531">
        <v>473</v>
      </c>
      <c r="B100" s="519"/>
      <c r="C100" s="519" t="s">
        <v>902</v>
      </c>
      <c r="D100" s="519" t="s">
        <v>903</v>
      </c>
      <c r="E100" s="519" t="s">
        <v>882</v>
      </c>
      <c r="F100" s="615" t="s">
        <v>448</v>
      </c>
      <c r="G100" s="519" t="s">
        <v>438</v>
      </c>
      <c r="H100" s="615" t="s">
        <v>2642</v>
      </c>
      <c r="I100" s="615" t="s">
        <v>2032</v>
      </c>
      <c r="J100" s="519" t="s">
        <v>3032</v>
      </c>
      <c r="K100" s="519" t="s">
        <v>2694</v>
      </c>
      <c r="L100" s="615" t="s">
        <v>3292</v>
      </c>
      <c r="M100" s="615"/>
      <c r="N100" s="519" t="s">
        <v>904</v>
      </c>
    </row>
    <row r="101" spans="1:14" ht="15" customHeight="1" x14ac:dyDescent="0.2">
      <c r="A101" s="531">
        <v>447</v>
      </c>
      <c r="B101" s="519"/>
      <c r="C101" s="519" t="s">
        <v>815</v>
      </c>
      <c r="D101" s="519" t="s">
        <v>816</v>
      </c>
      <c r="E101" s="519" t="s">
        <v>3824</v>
      </c>
      <c r="F101" s="615" t="s">
        <v>448</v>
      </c>
      <c r="G101" s="519" t="s">
        <v>438</v>
      </c>
      <c r="H101" s="615" t="s">
        <v>2642</v>
      </c>
      <c r="I101" s="615"/>
      <c r="J101" s="519" t="s">
        <v>810</v>
      </c>
      <c r="K101" s="519" t="s">
        <v>2786</v>
      </c>
      <c r="L101" s="615" t="s">
        <v>3293</v>
      </c>
      <c r="M101" s="615"/>
      <c r="N101" s="519" t="s">
        <v>817</v>
      </c>
    </row>
    <row r="102" spans="1:14" ht="15" customHeight="1" x14ac:dyDescent="0.2">
      <c r="A102" s="531">
        <v>621</v>
      </c>
      <c r="B102" s="519"/>
      <c r="C102" s="519" t="s">
        <v>2276</v>
      </c>
      <c r="D102" s="519" t="s">
        <v>2474</v>
      </c>
      <c r="E102" s="519" t="s">
        <v>116</v>
      </c>
      <c r="F102" s="615" t="s">
        <v>448</v>
      </c>
      <c r="G102" s="519" t="s">
        <v>438</v>
      </c>
      <c r="H102" s="615" t="s">
        <v>2642</v>
      </c>
      <c r="I102" s="615" t="s">
        <v>2032</v>
      </c>
      <c r="J102" s="519" t="s">
        <v>3091</v>
      </c>
      <c r="K102" s="519" t="s">
        <v>1592</v>
      </c>
      <c r="L102" s="615" t="s">
        <v>3340</v>
      </c>
      <c r="M102" s="615"/>
      <c r="N102" s="519" t="s">
        <v>3752</v>
      </c>
    </row>
    <row r="103" spans="1:14" ht="15" customHeight="1" x14ac:dyDescent="0.2">
      <c r="A103" s="531">
        <v>528</v>
      </c>
      <c r="B103" s="519"/>
      <c r="C103" s="519" t="s">
        <v>1227</v>
      </c>
      <c r="D103" s="519" t="s">
        <v>1228</v>
      </c>
      <c r="E103" s="519" t="s">
        <v>298</v>
      </c>
      <c r="F103" s="615" t="s">
        <v>448</v>
      </c>
      <c r="G103" s="519" t="s">
        <v>438</v>
      </c>
      <c r="H103" s="615" t="s">
        <v>2642</v>
      </c>
      <c r="I103" s="615" t="s">
        <v>2032</v>
      </c>
      <c r="J103" s="519" t="s">
        <v>3123</v>
      </c>
      <c r="K103" s="519" t="s">
        <v>2848</v>
      </c>
      <c r="L103" s="615" t="s">
        <v>1229</v>
      </c>
      <c r="M103" s="615"/>
      <c r="N103" s="519" t="s">
        <v>1230</v>
      </c>
    </row>
    <row r="104" spans="1:14" ht="15" customHeight="1" x14ac:dyDescent="0.2">
      <c r="A104" s="531">
        <v>532</v>
      </c>
      <c r="B104" s="519"/>
      <c r="C104" s="519" t="s">
        <v>1339</v>
      </c>
      <c r="D104" s="519" t="s">
        <v>1340</v>
      </c>
      <c r="E104" s="519" t="s">
        <v>1330</v>
      </c>
      <c r="F104" s="615" t="s">
        <v>448</v>
      </c>
      <c r="G104" s="519" t="s">
        <v>438</v>
      </c>
      <c r="H104" s="615" t="s">
        <v>2643</v>
      </c>
      <c r="I104" s="615"/>
      <c r="J104" s="519" t="s">
        <v>1341</v>
      </c>
      <c r="K104" s="519" t="s">
        <v>1342</v>
      </c>
      <c r="L104" s="615" t="s">
        <v>1343</v>
      </c>
      <c r="M104" s="615"/>
      <c r="N104" s="519" t="s">
        <v>1344</v>
      </c>
    </row>
    <row r="105" spans="1:14" ht="15" customHeight="1" x14ac:dyDescent="0.2">
      <c r="A105" s="531">
        <v>548</v>
      </c>
      <c r="B105" s="519"/>
      <c r="C105" s="519" t="s">
        <v>1398</v>
      </c>
      <c r="D105" s="519" t="s">
        <v>1399</v>
      </c>
      <c r="E105" s="519" t="s">
        <v>1400</v>
      </c>
      <c r="F105" s="615" t="s">
        <v>448</v>
      </c>
      <c r="G105" s="519" t="s">
        <v>438</v>
      </c>
      <c r="H105" s="615" t="s">
        <v>2643</v>
      </c>
      <c r="I105" s="615"/>
      <c r="J105" s="519" t="s">
        <v>1401</v>
      </c>
      <c r="K105" s="519" t="s">
        <v>2749</v>
      </c>
      <c r="L105" s="615" t="s">
        <v>1394</v>
      </c>
      <c r="M105" s="615"/>
      <c r="N105" s="519" t="s">
        <v>1402</v>
      </c>
    </row>
    <row r="106" spans="1:14" ht="15" customHeight="1" x14ac:dyDescent="0.2">
      <c r="A106" s="531">
        <v>599</v>
      </c>
      <c r="B106" s="519"/>
      <c r="C106" s="519" t="s">
        <v>2271</v>
      </c>
      <c r="D106" s="519" t="s">
        <v>2469</v>
      </c>
      <c r="E106" s="519" t="s">
        <v>116</v>
      </c>
      <c r="F106" s="615" t="s">
        <v>448</v>
      </c>
      <c r="G106" s="519" t="s">
        <v>438</v>
      </c>
      <c r="H106" s="615" t="s">
        <v>2643</v>
      </c>
      <c r="I106" s="615" t="s">
        <v>2032</v>
      </c>
      <c r="J106" s="519" t="s">
        <v>2930</v>
      </c>
      <c r="K106" s="519" t="s">
        <v>1592</v>
      </c>
      <c r="L106" s="615" t="s">
        <v>3209</v>
      </c>
      <c r="M106" s="615"/>
      <c r="N106" s="519" t="s">
        <v>3590</v>
      </c>
    </row>
    <row r="107" spans="1:14" ht="15" customHeight="1" x14ac:dyDescent="0.2">
      <c r="A107" s="531">
        <v>654</v>
      </c>
      <c r="B107" s="519"/>
      <c r="C107" s="519" t="s">
        <v>4197</v>
      </c>
      <c r="D107" s="519" t="s">
        <v>2472</v>
      </c>
      <c r="E107" s="519" t="s">
        <v>314</v>
      </c>
      <c r="F107" s="615" t="s">
        <v>448</v>
      </c>
      <c r="G107" s="519" t="s">
        <v>438</v>
      </c>
      <c r="H107" s="615" t="s">
        <v>2643</v>
      </c>
      <c r="I107" s="615"/>
      <c r="J107" s="519" t="s">
        <v>2988</v>
      </c>
      <c r="K107" s="519" t="s">
        <v>2693</v>
      </c>
      <c r="L107" s="615" t="s">
        <v>929</v>
      </c>
      <c r="M107" s="615"/>
      <c r="N107" s="519" t="s">
        <v>3641</v>
      </c>
    </row>
    <row r="108" spans="1:14" ht="15" customHeight="1" x14ac:dyDescent="0.2">
      <c r="A108" s="531">
        <v>418</v>
      </c>
      <c r="B108" s="519"/>
      <c r="C108" s="519" t="s">
        <v>540</v>
      </c>
      <c r="D108" s="519" t="s">
        <v>2468</v>
      </c>
      <c r="E108" s="519" t="s">
        <v>533</v>
      </c>
      <c r="F108" s="615" t="s">
        <v>448</v>
      </c>
      <c r="G108" s="519" t="s">
        <v>438</v>
      </c>
      <c r="H108" s="615" t="s">
        <v>2642</v>
      </c>
      <c r="I108" s="615"/>
      <c r="J108" s="519" t="s">
        <v>2874</v>
      </c>
      <c r="K108" s="519" t="s">
        <v>2667</v>
      </c>
      <c r="L108" s="615" t="s">
        <v>3166</v>
      </c>
      <c r="M108" s="615"/>
      <c r="N108" s="519" t="s">
        <v>541</v>
      </c>
    </row>
    <row r="109" spans="1:14" ht="15" customHeight="1" x14ac:dyDescent="0.2">
      <c r="A109" s="531">
        <v>429</v>
      </c>
      <c r="B109" s="519"/>
      <c r="C109" s="519" t="s">
        <v>623</v>
      </c>
      <c r="D109" s="519" t="s">
        <v>624</v>
      </c>
      <c r="E109" s="519" t="s">
        <v>307</v>
      </c>
      <c r="F109" s="615" t="s">
        <v>448</v>
      </c>
      <c r="G109" s="519" t="s">
        <v>438</v>
      </c>
      <c r="H109" s="615" t="s">
        <v>2642</v>
      </c>
      <c r="I109" s="615" t="s">
        <v>2032</v>
      </c>
      <c r="J109" s="519" t="s">
        <v>3122</v>
      </c>
      <c r="K109" s="519" t="s">
        <v>2649</v>
      </c>
      <c r="L109" s="615" t="s">
        <v>3372</v>
      </c>
      <c r="M109" s="615"/>
      <c r="N109" s="519" t="s">
        <v>1948</v>
      </c>
    </row>
    <row r="110" spans="1:14" ht="15" customHeight="1" x14ac:dyDescent="0.2">
      <c r="A110" s="531">
        <v>623</v>
      </c>
      <c r="B110" s="519"/>
      <c r="C110" s="519" t="s">
        <v>1825</v>
      </c>
      <c r="D110" s="519" t="s">
        <v>1826</v>
      </c>
      <c r="E110" s="519" t="s">
        <v>3834</v>
      </c>
      <c r="F110" s="615" t="s">
        <v>448</v>
      </c>
      <c r="G110" s="519" t="s">
        <v>438</v>
      </c>
      <c r="H110" s="615" t="s">
        <v>2643</v>
      </c>
      <c r="I110" s="615" t="s">
        <v>2032</v>
      </c>
      <c r="J110" s="519" t="s">
        <v>3107</v>
      </c>
      <c r="K110" s="519" t="s">
        <v>2837</v>
      </c>
      <c r="L110" s="615" t="s">
        <v>1827</v>
      </c>
      <c r="M110" s="615"/>
      <c r="N110" s="519" t="s">
        <v>3768</v>
      </c>
    </row>
    <row r="111" spans="1:14" ht="15" customHeight="1" x14ac:dyDescent="0.2">
      <c r="A111" s="531">
        <v>517</v>
      </c>
      <c r="B111" s="519"/>
      <c r="C111" s="519" t="s">
        <v>2272</v>
      </c>
      <c r="D111" s="519" t="s">
        <v>2470</v>
      </c>
      <c r="E111" s="519" t="s">
        <v>298</v>
      </c>
      <c r="F111" s="615" t="s">
        <v>448</v>
      </c>
      <c r="G111" s="519" t="s">
        <v>438</v>
      </c>
      <c r="H111" s="615" t="s">
        <v>2643</v>
      </c>
      <c r="I111" s="615" t="s">
        <v>2032</v>
      </c>
      <c r="J111" s="519" t="s">
        <v>2976</v>
      </c>
      <c r="K111" s="519" t="s">
        <v>2742</v>
      </c>
      <c r="L111" s="615" t="s">
        <v>3237</v>
      </c>
      <c r="M111" s="615" t="s">
        <v>3441</v>
      </c>
      <c r="N111" s="519" t="s">
        <v>3626</v>
      </c>
    </row>
    <row r="112" spans="1:14" ht="15" customHeight="1" x14ac:dyDescent="0.2">
      <c r="A112" s="531">
        <v>534</v>
      </c>
      <c r="B112" s="519"/>
      <c r="C112" s="519" t="s">
        <v>2263</v>
      </c>
      <c r="D112" s="519" t="s">
        <v>2462</v>
      </c>
      <c r="E112" s="519" t="s">
        <v>1330</v>
      </c>
      <c r="F112" s="615" t="s">
        <v>448</v>
      </c>
      <c r="G112" s="519" t="s">
        <v>438</v>
      </c>
      <c r="H112" s="615" t="s">
        <v>2643</v>
      </c>
      <c r="I112" s="615" t="s">
        <v>2032</v>
      </c>
      <c r="J112" s="519" t="s">
        <v>3008</v>
      </c>
      <c r="K112" s="519" t="s">
        <v>2767</v>
      </c>
      <c r="L112" s="615" t="s">
        <v>3263</v>
      </c>
      <c r="M112" s="615" t="s">
        <v>3455</v>
      </c>
      <c r="N112" s="519" t="s">
        <v>3657</v>
      </c>
    </row>
    <row r="113" spans="1:14" ht="15" customHeight="1" x14ac:dyDescent="0.2">
      <c r="A113" s="531">
        <v>410</v>
      </c>
      <c r="B113" s="519"/>
      <c r="C113" s="519" t="s">
        <v>2278</v>
      </c>
      <c r="D113" s="519" t="s">
        <v>2475</v>
      </c>
      <c r="E113" s="519" t="s">
        <v>221</v>
      </c>
      <c r="F113" s="615" t="s">
        <v>448</v>
      </c>
      <c r="G113" s="519" t="s">
        <v>438</v>
      </c>
      <c r="H113" s="615" t="s">
        <v>2642</v>
      </c>
      <c r="I113" s="615" t="s">
        <v>2032</v>
      </c>
      <c r="J113" s="519" t="s">
        <v>3110</v>
      </c>
      <c r="K113" s="519" t="s">
        <v>472</v>
      </c>
      <c r="L113" s="615" t="s">
        <v>1777</v>
      </c>
      <c r="M113" s="615"/>
      <c r="N113" s="519" t="s">
        <v>3770</v>
      </c>
    </row>
    <row r="114" spans="1:14" ht="15" customHeight="1" x14ac:dyDescent="0.2">
      <c r="A114" s="531">
        <v>589</v>
      </c>
      <c r="B114" s="519"/>
      <c r="C114" s="519" t="s">
        <v>1773</v>
      </c>
      <c r="D114" s="519" t="s">
        <v>1774</v>
      </c>
      <c r="E114" s="519" t="s">
        <v>1775</v>
      </c>
      <c r="F114" s="615" t="s">
        <v>448</v>
      </c>
      <c r="G114" s="519" t="s">
        <v>438</v>
      </c>
      <c r="H114" s="615" t="s">
        <v>2643</v>
      </c>
      <c r="I114" s="615" t="s">
        <v>2032</v>
      </c>
      <c r="J114" s="519" t="s">
        <v>2869</v>
      </c>
      <c r="K114" s="519" t="s">
        <v>2658</v>
      </c>
      <c r="L114" s="615" t="s">
        <v>1777</v>
      </c>
      <c r="M114" s="615"/>
      <c r="N114" s="519" t="s">
        <v>1776</v>
      </c>
    </row>
    <row r="115" spans="1:14" ht="15" customHeight="1" x14ac:dyDescent="0.2">
      <c r="A115" s="531">
        <v>430</v>
      </c>
      <c r="B115" s="519"/>
      <c r="C115" s="519" t="s">
        <v>2274</v>
      </c>
      <c r="D115" s="519" t="s">
        <v>2473</v>
      </c>
      <c r="E115" s="519" t="s">
        <v>641</v>
      </c>
      <c r="F115" s="615" t="s">
        <v>448</v>
      </c>
      <c r="G115" s="519" t="s">
        <v>438</v>
      </c>
      <c r="H115" s="615" t="s">
        <v>2643</v>
      </c>
      <c r="I115" s="615"/>
      <c r="J115" s="519" t="s">
        <v>2997</v>
      </c>
      <c r="K115" s="519" t="s">
        <v>2665</v>
      </c>
      <c r="L115" s="615" t="s">
        <v>3253</v>
      </c>
      <c r="M115" s="615"/>
      <c r="N115" s="519" t="s">
        <v>3646</v>
      </c>
    </row>
    <row r="116" spans="1:14" ht="15" customHeight="1" x14ac:dyDescent="0.2">
      <c r="A116" s="531">
        <v>538</v>
      </c>
      <c r="B116" s="519"/>
      <c r="C116" s="519" t="s">
        <v>2265</v>
      </c>
      <c r="D116" s="519" t="s">
        <v>839</v>
      </c>
      <c r="E116" s="519" t="s">
        <v>1330</v>
      </c>
      <c r="F116" s="615" t="s">
        <v>448</v>
      </c>
      <c r="G116" s="519" t="s">
        <v>438</v>
      </c>
      <c r="H116" s="615" t="s">
        <v>2643</v>
      </c>
      <c r="I116" s="615" t="s">
        <v>2032</v>
      </c>
      <c r="J116" s="519" t="s">
        <v>3060</v>
      </c>
      <c r="K116" s="519" t="s">
        <v>2804</v>
      </c>
      <c r="L116" s="615" t="s">
        <v>3315</v>
      </c>
      <c r="M116" s="615"/>
      <c r="N116" s="519" t="s">
        <v>3716</v>
      </c>
    </row>
    <row r="117" spans="1:14" ht="15" customHeight="1" x14ac:dyDescent="0.2">
      <c r="A117" s="531">
        <v>620</v>
      </c>
      <c r="B117" s="519"/>
      <c r="C117" s="519" t="s">
        <v>2267</v>
      </c>
      <c r="D117" s="519" t="s">
        <v>2466</v>
      </c>
      <c r="E117" s="519" t="s">
        <v>116</v>
      </c>
      <c r="F117" s="615" t="s">
        <v>448</v>
      </c>
      <c r="G117" s="519" t="s">
        <v>438</v>
      </c>
      <c r="H117" s="615" t="s">
        <v>2643</v>
      </c>
      <c r="I117" s="615" t="s">
        <v>2032</v>
      </c>
      <c r="J117" s="519" t="s">
        <v>3084</v>
      </c>
      <c r="K117" s="519" t="s">
        <v>1592</v>
      </c>
      <c r="L117" s="615" t="s">
        <v>3337</v>
      </c>
      <c r="M117" s="615"/>
      <c r="N117" s="519" t="s">
        <v>3744</v>
      </c>
    </row>
    <row r="118" spans="1:14" ht="15" customHeight="1" x14ac:dyDescent="0.2">
      <c r="A118" s="531">
        <v>610</v>
      </c>
      <c r="B118" s="519"/>
      <c r="C118" s="519" t="s">
        <v>2273</v>
      </c>
      <c r="D118" s="519" t="s">
        <v>2471</v>
      </c>
      <c r="E118" s="519" t="s">
        <v>116</v>
      </c>
      <c r="F118" s="615" t="s">
        <v>448</v>
      </c>
      <c r="G118" s="519" t="s">
        <v>438</v>
      </c>
      <c r="H118" s="615" t="s">
        <v>2643</v>
      </c>
      <c r="I118" s="615" t="s">
        <v>2032</v>
      </c>
      <c r="J118" s="519" t="s">
        <v>1709</v>
      </c>
      <c r="K118" s="519" t="s">
        <v>1592</v>
      </c>
      <c r="L118" s="615" t="s">
        <v>3242</v>
      </c>
      <c r="M118" s="615"/>
      <c r="N118" s="519" t="s">
        <v>3631</v>
      </c>
    </row>
    <row r="119" spans="1:14" ht="15" customHeight="1" x14ac:dyDescent="0.2">
      <c r="A119" s="531">
        <v>612</v>
      </c>
      <c r="B119" s="519"/>
      <c r="C119" s="519" t="s">
        <v>2275</v>
      </c>
      <c r="D119" s="519" t="s">
        <v>1892</v>
      </c>
      <c r="E119" s="519" t="s">
        <v>116</v>
      </c>
      <c r="F119" s="615" t="s">
        <v>448</v>
      </c>
      <c r="G119" s="519" t="s">
        <v>438</v>
      </c>
      <c r="H119" s="615" t="s">
        <v>2643</v>
      </c>
      <c r="I119" s="615" t="s">
        <v>2032</v>
      </c>
      <c r="J119" s="519" t="s">
        <v>3001</v>
      </c>
      <c r="K119" s="519" t="s">
        <v>1592</v>
      </c>
      <c r="L119" s="615" t="s">
        <v>3256</v>
      </c>
      <c r="M119" s="615"/>
      <c r="N119" s="519" t="s">
        <v>3649</v>
      </c>
    </row>
    <row r="120" spans="1:14" ht="15" customHeight="1" x14ac:dyDescent="0.2">
      <c r="A120" s="531">
        <v>509</v>
      </c>
      <c r="B120" s="519"/>
      <c r="C120" s="519" t="s">
        <v>2279</v>
      </c>
      <c r="D120" s="519" t="s">
        <v>2476</v>
      </c>
      <c r="E120" s="519" t="s">
        <v>122</v>
      </c>
      <c r="F120" s="615" t="s">
        <v>448</v>
      </c>
      <c r="G120" s="519" t="s">
        <v>438</v>
      </c>
      <c r="H120" s="615" t="s">
        <v>2642</v>
      </c>
      <c r="I120" s="615" t="s">
        <v>2032</v>
      </c>
      <c r="J120" s="519"/>
      <c r="K120" s="519"/>
      <c r="L120" s="615" t="s">
        <v>3370</v>
      </c>
      <c r="M120" s="615"/>
      <c r="N120" s="519" t="s">
        <v>3788</v>
      </c>
    </row>
    <row r="121" spans="1:14" ht="15" customHeight="1" x14ac:dyDescent="0.2">
      <c r="A121" s="531">
        <v>614</v>
      </c>
      <c r="B121" s="519"/>
      <c r="C121" s="519" t="s">
        <v>2264</v>
      </c>
      <c r="D121" s="519" t="s">
        <v>2464</v>
      </c>
      <c r="E121" s="519" t="s">
        <v>116</v>
      </c>
      <c r="F121" s="615" t="s">
        <v>448</v>
      </c>
      <c r="G121" s="519" t="s">
        <v>438</v>
      </c>
      <c r="H121" s="615" t="s">
        <v>2643</v>
      </c>
      <c r="I121" s="615" t="s">
        <v>2032</v>
      </c>
      <c r="J121" s="519" t="s">
        <v>2900</v>
      </c>
      <c r="K121" s="519" t="s">
        <v>1592</v>
      </c>
      <c r="L121" s="615" t="s">
        <v>3290</v>
      </c>
      <c r="M121" s="615"/>
      <c r="N121" s="519" t="s">
        <v>3686</v>
      </c>
    </row>
    <row r="122" spans="1:14" ht="15" customHeight="1" x14ac:dyDescent="0.2">
      <c r="A122" s="531">
        <v>625</v>
      </c>
      <c r="B122" s="519"/>
      <c r="C122" s="519" t="s">
        <v>2269</v>
      </c>
      <c r="D122" s="519" t="s">
        <v>2467</v>
      </c>
      <c r="E122" s="519" t="s">
        <v>116</v>
      </c>
      <c r="F122" s="615" t="s">
        <v>448</v>
      </c>
      <c r="G122" s="519" t="s">
        <v>438</v>
      </c>
      <c r="H122" s="615" t="s">
        <v>2643</v>
      </c>
      <c r="I122" s="615" t="s">
        <v>2032</v>
      </c>
      <c r="J122" s="519" t="s">
        <v>1655</v>
      </c>
      <c r="K122" s="519" t="s">
        <v>1595</v>
      </c>
      <c r="L122" s="615" t="s">
        <v>3367</v>
      </c>
      <c r="M122" s="615"/>
      <c r="N122" s="519" t="s">
        <v>3784</v>
      </c>
    </row>
    <row r="123" spans="1:14" ht="15" customHeight="1" x14ac:dyDescent="0.2">
      <c r="A123" s="531">
        <v>656</v>
      </c>
      <c r="B123" s="519"/>
      <c r="C123" s="519" t="s">
        <v>3840</v>
      </c>
      <c r="D123" s="534">
        <v>37023</v>
      </c>
      <c r="E123" s="519" t="s">
        <v>122</v>
      </c>
      <c r="F123" s="615">
        <v>400</v>
      </c>
      <c r="G123" s="519" t="s">
        <v>438</v>
      </c>
      <c r="H123" s="615"/>
      <c r="I123" s="615" t="s">
        <v>2032</v>
      </c>
      <c r="J123" s="519" t="s">
        <v>934</v>
      </c>
      <c r="K123" s="519"/>
      <c r="L123" s="615"/>
      <c r="M123" s="615"/>
      <c r="N123" s="519"/>
    </row>
    <row r="124" spans="1:14" ht="15" customHeight="1" x14ac:dyDescent="0.2">
      <c r="A124" s="531">
        <v>627</v>
      </c>
      <c r="B124" s="519"/>
      <c r="C124" s="519" t="s">
        <v>2270</v>
      </c>
      <c r="D124" s="519" t="s">
        <v>1708</v>
      </c>
      <c r="E124" s="519" t="s">
        <v>116</v>
      </c>
      <c r="F124" s="615" t="s">
        <v>448</v>
      </c>
      <c r="G124" s="519" t="s">
        <v>438</v>
      </c>
      <c r="H124" s="615" t="s">
        <v>2642</v>
      </c>
      <c r="I124" s="615"/>
      <c r="J124" s="519" t="s">
        <v>1709</v>
      </c>
      <c r="K124" s="519" t="s">
        <v>1592</v>
      </c>
      <c r="L124" s="615"/>
      <c r="M124" s="615"/>
      <c r="N124" s="519" t="s">
        <v>3800</v>
      </c>
    </row>
    <row r="125" spans="1:14" ht="15" customHeight="1" x14ac:dyDescent="0.2">
      <c r="A125" s="531">
        <v>471</v>
      </c>
      <c r="B125" s="519"/>
      <c r="C125" s="519" t="s">
        <v>889</v>
      </c>
      <c r="D125" s="519" t="s">
        <v>890</v>
      </c>
      <c r="E125" s="519" t="s">
        <v>882</v>
      </c>
      <c r="F125" s="615" t="s">
        <v>459</v>
      </c>
      <c r="G125" s="519" t="s">
        <v>438</v>
      </c>
      <c r="H125" s="615" t="s">
        <v>2644</v>
      </c>
      <c r="I125" s="615"/>
      <c r="J125" s="519" t="s">
        <v>891</v>
      </c>
      <c r="K125" s="519" t="s">
        <v>2759</v>
      </c>
      <c r="L125" s="615" t="s">
        <v>892</v>
      </c>
      <c r="M125" s="615"/>
      <c r="N125" s="519" t="s">
        <v>893</v>
      </c>
    </row>
    <row r="126" spans="1:14" ht="15" customHeight="1" x14ac:dyDescent="0.2">
      <c r="A126" s="531">
        <v>428</v>
      </c>
      <c r="B126" s="519"/>
      <c r="C126" s="519" t="s">
        <v>4198</v>
      </c>
      <c r="D126" s="519" t="s">
        <v>614</v>
      </c>
      <c r="E126" s="519" t="s">
        <v>307</v>
      </c>
      <c r="F126" s="615" t="s">
        <v>459</v>
      </c>
      <c r="G126" s="519" t="s">
        <v>438</v>
      </c>
      <c r="H126" s="615" t="s">
        <v>2644</v>
      </c>
      <c r="I126" s="615"/>
      <c r="J126" s="519" t="s">
        <v>2863</v>
      </c>
      <c r="K126" s="519" t="s">
        <v>2816</v>
      </c>
      <c r="L126" s="615" t="s">
        <v>615</v>
      </c>
      <c r="M126" s="615"/>
      <c r="N126" s="519" t="s">
        <v>616</v>
      </c>
    </row>
    <row r="127" spans="1:14" ht="15" customHeight="1" x14ac:dyDescent="0.2">
      <c r="A127" s="531">
        <v>499</v>
      </c>
      <c r="B127" s="519"/>
      <c r="C127" s="519" t="s">
        <v>2282</v>
      </c>
      <c r="D127" s="519" t="s">
        <v>2480</v>
      </c>
      <c r="E127" s="519" t="s">
        <v>3830</v>
      </c>
      <c r="F127" s="615" t="s">
        <v>459</v>
      </c>
      <c r="G127" s="519" t="s">
        <v>438</v>
      </c>
      <c r="H127" s="615" t="s">
        <v>2642</v>
      </c>
      <c r="I127" s="615"/>
      <c r="J127" s="519" t="s">
        <v>980</v>
      </c>
      <c r="K127" s="519" t="s">
        <v>2683</v>
      </c>
      <c r="L127" s="615" t="s">
        <v>3288</v>
      </c>
      <c r="M127" s="615"/>
      <c r="N127" s="519" t="s">
        <v>3684</v>
      </c>
    </row>
    <row r="128" spans="1:14" ht="15" customHeight="1" x14ac:dyDescent="0.2">
      <c r="A128" s="531">
        <v>624</v>
      </c>
      <c r="B128" s="519"/>
      <c r="C128" s="519" t="s">
        <v>2285</v>
      </c>
      <c r="D128" s="519" t="s">
        <v>2483</v>
      </c>
      <c r="E128" s="519" t="s">
        <v>116</v>
      </c>
      <c r="F128" s="615" t="s">
        <v>459</v>
      </c>
      <c r="G128" s="519" t="s">
        <v>438</v>
      </c>
      <c r="H128" s="615" t="s">
        <v>2642</v>
      </c>
      <c r="I128" s="615"/>
      <c r="J128" s="519" t="s">
        <v>1634</v>
      </c>
      <c r="K128" s="519" t="s">
        <v>1595</v>
      </c>
      <c r="L128" s="615" t="s">
        <v>3359</v>
      </c>
      <c r="M128" s="615"/>
      <c r="N128" s="519" t="s">
        <v>3775</v>
      </c>
    </row>
    <row r="129" spans="1:14" ht="15" customHeight="1" x14ac:dyDescent="0.2">
      <c r="A129" s="531">
        <v>537</v>
      </c>
      <c r="B129" s="519"/>
      <c r="C129" s="519" t="s">
        <v>1361</v>
      </c>
      <c r="D129" s="519" t="s">
        <v>1362</v>
      </c>
      <c r="E129" s="519" t="s">
        <v>1330</v>
      </c>
      <c r="F129" s="615" t="s">
        <v>459</v>
      </c>
      <c r="G129" s="519" t="s">
        <v>438</v>
      </c>
      <c r="H129" s="615" t="s">
        <v>2642</v>
      </c>
      <c r="I129" s="615"/>
      <c r="J129" s="519" t="s">
        <v>3042</v>
      </c>
      <c r="K129" s="519" t="s">
        <v>1363</v>
      </c>
      <c r="L129" s="615" t="s">
        <v>1364</v>
      </c>
      <c r="M129" s="615"/>
      <c r="N129" s="519" t="s">
        <v>1365</v>
      </c>
    </row>
    <row r="130" spans="1:14" ht="15" customHeight="1" x14ac:dyDescent="0.2">
      <c r="A130" s="531">
        <v>628</v>
      </c>
      <c r="B130" s="519"/>
      <c r="C130" s="519" t="s">
        <v>2286</v>
      </c>
      <c r="D130" s="519" t="s">
        <v>2485</v>
      </c>
      <c r="E130" s="519" t="s">
        <v>116</v>
      </c>
      <c r="F130" s="615" t="s">
        <v>459</v>
      </c>
      <c r="G130" s="519" t="s">
        <v>438</v>
      </c>
      <c r="H130" s="615" t="s">
        <v>2642</v>
      </c>
      <c r="I130" s="615" t="s">
        <v>2032</v>
      </c>
      <c r="J130" s="519" t="s">
        <v>1672</v>
      </c>
      <c r="K130" s="519" t="s">
        <v>1592</v>
      </c>
      <c r="L130" s="615" t="s">
        <v>3386</v>
      </c>
      <c r="M130" s="615"/>
      <c r="N130" s="519" t="s">
        <v>3807</v>
      </c>
    </row>
    <row r="131" spans="1:14" ht="15" customHeight="1" x14ac:dyDescent="0.2">
      <c r="A131" s="531">
        <v>449</v>
      </c>
      <c r="B131" s="519"/>
      <c r="C131" s="519" t="s">
        <v>732</v>
      </c>
      <c r="D131" s="519" t="s">
        <v>2481</v>
      </c>
      <c r="E131" s="519" t="s">
        <v>299</v>
      </c>
      <c r="F131" s="615" t="s">
        <v>459</v>
      </c>
      <c r="G131" s="519" t="s">
        <v>438</v>
      </c>
      <c r="H131" s="615" t="s">
        <v>2642</v>
      </c>
      <c r="I131" s="615"/>
      <c r="J131" s="519" t="s">
        <v>3048</v>
      </c>
      <c r="K131" s="519" t="s">
        <v>2734</v>
      </c>
      <c r="L131" s="615" t="s">
        <v>3307</v>
      </c>
      <c r="M131" s="615"/>
      <c r="N131" s="519" t="s">
        <v>733</v>
      </c>
    </row>
    <row r="132" spans="1:14" ht="15" customHeight="1" x14ac:dyDescent="0.2">
      <c r="A132" s="531">
        <v>404</v>
      </c>
      <c r="B132" s="519"/>
      <c r="C132" s="519" t="s">
        <v>2284</v>
      </c>
      <c r="D132" s="519" t="s">
        <v>458</v>
      </c>
      <c r="E132" s="519" t="s">
        <v>220</v>
      </c>
      <c r="F132" s="615" t="s">
        <v>459</v>
      </c>
      <c r="G132" s="519" t="s">
        <v>438</v>
      </c>
      <c r="H132" s="615" t="s">
        <v>2642</v>
      </c>
      <c r="I132" s="615"/>
      <c r="J132" s="519" t="s">
        <v>3065</v>
      </c>
      <c r="K132" s="519" t="s">
        <v>2757</v>
      </c>
      <c r="L132" s="615" t="s">
        <v>3324</v>
      </c>
      <c r="M132" s="615"/>
      <c r="N132" s="519" t="s">
        <v>3725</v>
      </c>
    </row>
    <row r="133" spans="1:14" ht="15" customHeight="1" x14ac:dyDescent="0.2">
      <c r="A133" s="531">
        <v>426</v>
      </c>
      <c r="B133" s="519"/>
      <c r="C133" s="519" t="s">
        <v>601</v>
      </c>
      <c r="D133" s="519" t="s">
        <v>602</v>
      </c>
      <c r="E133" s="519" t="s">
        <v>307</v>
      </c>
      <c r="F133" s="615" t="s">
        <v>459</v>
      </c>
      <c r="G133" s="519" t="s">
        <v>438</v>
      </c>
      <c r="H133" s="615" t="s">
        <v>2642</v>
      </c>
      <c r="I133" s="615" t="s">
        <v>2032</v>
      </c>
      <c r="J133" s="519" t="s">
        <v>2902</v>
      </c>
      <c r="K133" s="519" t="s">
        <v>599</v>
      </c>
      <c r="L133" s="615" t="s">
        <v>603</v>
      </c>
      <c r="M133" s="615"/>
      <c r="N133" s="519" t="s">
        <v>604</v>
      </c>
    </row>
    <row r="134" spans="1:14" ht="15" customHeight="1" x14ac:dyDescent="0.2">
      <c r="A134" s="531">
        <v>540</v>
      </c>
      <c r="B134" s="519"/>
      <c r="C134" s="519" t="s">
        <v>1366</v>
      </c>
      <c r="D134" s="519" t="s">
        <v>694</v>
      </c>
      <c r="E134" s="519" t="s">
        <v>1330</v>
      </c>
      <c r="F134" s="615" t="s">
        <v>459</v>
      </c>
      <c r="G134" s="519" t="s">
        <v>438</v>
      </c>
      <c r="H134" s="615" t="s">
        <v>2642</v>
      </c>
      <c r="I134" s="615" t="s">
        <v>2032</v>
      </c>
      <c r="J134" s="519" t="s">
        <v>1367</v>
      </c>
      <c r="K134" s="519" t="s">
        <v>1368</v>
      </c>
      <c r="L134" s="615" t="s">
        <v>1369</v>
      </c>
      <c r="M134" s="615"/>
      <c r="N134" s="519" t="s">
        <v>1370</v>
      </c>
    </row>
    <row r="135" spans="1:14" ht="15" customHeight="1" x14ac:dyDescent="0.2">
      <c r="A135" s="531">
        <v>652</v>
      </c>
      <c r="B135" s="519"/>
      <c r="C135" s="519" t="s">
        <v>2020</v>
      </c>
      <c r="D135" s="519" t="s">
        <v>2021</v>
      </c>
      <c r="E135" s="519" t="s">
        <v>2022</v>
      </c>
      <c r="F135" s="615" t="s">
        <v>459</v>
      </c>
      <c r="G135" s="519" t="s">
        <v>438</v>
      </c>
      <c r="H135" s="615" t="s">
        <v>2642</v>
      </c>
      <c r="I135" s="615"/>
      <c r="J135" s="519" t="s">
        <v>2023</v>
      </c>
      <c r="K135" s="519" t="s">
        <v>2695</v>
      </c>
      <c r="L135" s="615" t="s">
        <v>2024</v>
      </c>
      <c r="M135" s="615"/>
      <c r="N135" s="519" t="s">
        <v>2025</v>
      </c>
    </row>
    <row r="136" spans="1:14" ht="15" customHeight="1" x14ac:dyDescent="0.2">
      <c r="A136" s="531">
        <v>618</v>
      </c>
      <c r="B136" s="519"/>
      <c r="C136" s="519" t="s">
        <v>1710</v>
      </c>
      <c r="D136" s="519" t="s">
        <v>972</v>
      </c>
      <c r="E136" s="519" t="s">
        <v>116</v>
      </c>
      <c r="F136" s="615" t="s">
        <v>459</v>
      </c>
      <c r="G136" s="519" t="s">
        <v>438</v>
      </c>
      <c r="H136" s="615" t="s">
        <v>2642</v>
      </c>
      <c r="I136" s="615" t="s">
        <v>2032</v>
      </c>
      <c r="J136" s="519" t="s">
        <v>1711</v>
      </c>
      <c r="K136" s="519" t="s">
        <v>1595</v>
      </c>
      <c r="L136" s="615" t="s">
        <v>1712</v>
      </c>
      <c r="M136" s="615"/>
      <c r="N136" s="519" t="s">
        <v>1713</v>
      </c>
    </row>
    <row r="137" spans="1:14" ht="15" customHeight="1" x14ac:dyDescent="0.2">
      <c r="A137" s="531">
        <v>641</v>
      </c>
      <c r="B137" s="519"/>
      <c r="C137" s="519" t="s">
        <v>2287</v>
      </c>
      <c r="D137" s="519" t="s">
        <v>2486</v>
      </c>
      <c r="E137" s="519" t="s">
        <v>314</v>
      </c>
      <c r="F137" s="615" t="s">
        <v>459</v>
      </c>
      <c r="G137" s="519" t="s">
        <v>438</v>
      </c>
      <c r="H137" s="615" t="s">
        <v>2643</v>
      </c>
      <c r="I137" s="615"/>
      <c r="J137" s="519" t="s">
        <v>3140</v>
      </c>
      <c r="K137" s="519" t="s">
        <v>2857</v>
      </c>
      <c r="L137" s="615" t="s">
        <v>3394</v>
      </c>
      <c r="M137" s="615"/>
      <c r="N137" s="519" t="s">
        <v>3813</v>
      </c>
    </row>
    <row r="138" spans="1:14" ht="15" customHeight="1" x14ac:dyDescent="0.2">
      <c r="A138" s="531">
        <v>649</v>
      </c>
      <c r="B138" s="519"/>
      <c r="C138" s="519" t="s">
        <v>1993</v>
      </c>
      <c r="D138" s="519" t="s">
        <v>1994</v>
      </c>
      <c r="E138" s="519" t="s">
        <v>1990</v>
      </c>
      <c r="F138" s="615" t="s">
        <v>459</v>
      </c>
      <c r="G138" s="519" t="s">
        <v>438</v>
      </c>
      <c r="H138" s="615" t="s">
        <v>2643</v>
      </c>
      <c r="I138" s="615"/>
      <c r="J138" s="519" t="s">
        <v>2906</v>
      </c>
      <c r="K138" s="519" t="s">
        <v>1995</v>
      </c>
      <c r="L138" s="615" t="s">
        <v>3189</v>
      </c>
      <c r="M138" s="615"/>
      <c r="N138" s="519" t="s">
        <v>1996</v>
      </c>
    </row>
    <row r="139" spans="1:14" ht="15" customHeight="1" x14ac:dyDescent="0.2">
      <c r="A139" s="531">
        <v>619</v>
      </c>
      <c r="B139" s="519"/>
      <c r="C139" s="519" t="s">
        <v>1715</v>
      </c>
      <c r="D139" s="519" t="s">
        <v>1716</v>
      </c>
      <c r="E139" s="519" t="s">
        <v>116</v>
      </c>
      <c r="F139" s="615" t="s">
        <v>459</v>
      </c>
      <c r="G139" s="519" t="s">
        <v>438</v>
      </c>
      <c r="H139" s="615" t="s">
        <v>2643</v>
      </c>
      <c r="I139" s="615" t="s">
        <v>2032</v>
      </c>
      <c r="J139" s="519" t="s">
        <v>3077</v>
      </c>
      <c r="K139" s="519" t="s">
        <v>1592</v>
      </c>
      <c r="L139" s="615" t="s">
        <v>1717</v>
      </c>
      <c r="M139" s="615"/>
      <c r="N139" s="519" t="s">
        <v>1718</v>
      </c>
    </row>
    <row r="140" spans="1:14" ht="15" customHeight="1" x14ac:dyDescent="0.2">
      <c r="A140" s="531">
        <v>415</v>
      </c>
      <c r="B140" s="519"/>
      <c r="C140" s="519" t="s">
        <v>508</v>
      </c>
      <c r="D140" s="519" t="s">
        <v>509</v>
      </c>
      <c r="E140" s="519" t="s">
        <v>497</v>
      </c>
      <c r="F140" s="615" t="s">
        <v>459</v>
      </c>
      <c r="G140" s="519" t="s">
        <v>438</v>
      </c>
      <c r="H140" s="615" t="s">
        <v>2642</v>
      </c>
      <c r="I140" s="615"/>
      <c r="J140" s="519" t="s">
        <v>510</v>
      </c>
      <c r="K140" s="519" t="s">
        <v>2805</v>
      </c>
      <c r="L140" s="615" t="s">
        <v>3317</v>
      </c>
      <c r="M140" s="615"/>
      <c r="N140" s="519" t="s">
        <v>512</v>
      </c>
    </row>
    <row r="141" spans="1:14" ht="15" customHeight="1" x14ac:dyDescent="0.2">
      <c r="A141" s="531">
        <v>554</v>
      </c>
      <c r="B141" s="519"/>
      <c r="C141" s="519" t="s">
        <v>4199</v>
      </c>
      <c r="D141" s="519" t="s">
        <v>654</v>
      </c>
      <c r="E141" s="519" t="s">
        <v>1442</v>
      </c>
      <c r="F141" s="615" t="s">
        <v>459</v>
      </c>
      <c r="G141" s="519" t="s">
        <v>438</v>
      </c>
      <c r="H141" s="615" t="s">
        <v>2643</v>
      </c>
      <c r="I141" s="615" t="s">
        <v>2032</v>
      </c>
      <c r="J141" s="519" t="s">
        <v>1443</v>
      </c>
      <c r="K141" s="519" t="s">
        <v>1444</v>
      </c>
      <c r="L141" s="615" t="s">
        <v>1445</v>
      </c>
      <c r="M141" s="615"/>
      <c r="N141" s="519" t="s">
        <v>1446</v>
      </c>
    </row>
    <row r="142" spans="1:14" ht="15" customHeight="1" x14ac:dyDescent="0.2">
      <c r="A142" s="531">
        <v>541</v>
      </c>
      <c r="B142" s="519"/>
      <c r="C142" s="519" t="s">
        <v>1371</v>
      </c>
      <c r="D142" s="519" t="s">
        <v>2484</v>
      </c>
      <c r="E142" s="519" t="s">
        <v>1330</v>
      </c>
      <c r="F142" s="615" t="s">
        <v>459</v>
      </c>
      <c r="G142" s="519" t="s">
        <v>438</v>
      </c>
      <c r="H142" s="615" t="s">
        <v>2643</v>
      </c>
      <c r="I142" s="615" t="s">
        <v>2032</v>
      </c>
      <c r="J142" s="519" t="s">
        <v>1372</v>
      </c>
      <c r="K142" s="519" t="s">
        <v>1332</v>
      </c>
      <c r="L142" s="615" t="s">
        <v>1373</v>
      </c>
      <c r="M142" s="615"/>
      <c r="N142" s="519" t="s">
        <v>3781</v>
      </c>
    </row>
    <row r="143" spans="1:14" ht="15" customHeight="1" x14ac:dyDescent="0.2">
      <c r="A143" s="531">
        <v>574</v>
      </c>
      <c r="B143" s="519"/>
      <c r="C143" s="519" t="s">
        <v>1487</v>
      </c>
      <c r="D143" s="519" t="s">
        <v>1488</v>
      </c>
      <c r="E143" s="519" t="s">
        <v>1470</v>
      </c>
      <c r="F143" s="615" t="s">
        <v>459</v>
      </c>
      <c r="G143" s="519" t="s">
        <v>438</v>
      </c>
      <c r="H143" s="615" t="s">
        <v>2643</v>
      </c>
      <c r="I143" s="615"/>
      <c r="J143" s="519" t="s">
        <v>1484</v>
      </c>
      <c r="K143" s="519" t="s">
        <v>2679</v>
      </c>
      <c r="L143" s="615" t="s">
        <v>3310</v>
      </c>
      <c r="M143" s="615"/>
      <c r="N143" s="519" t="s">
        <v>1489</v>
      </c>
    </row>
    <row r="144" spans="1:14" ht="15" customHeight="1" x14ac:dyDescent="0.2">
      <c r="A144" s="531">
        <v>435</v>
      </c>
      <c r="B144" s="519"/>
      <c r="C144" s="519" t="s">
        <v>2280</v>
      </c>
      <c r="D144" s="519" t="s">
        <v>2477</v>
      </c>
      <c r="E144" s="519" t="s">
        <v>836</v>
      </c>
      <c r="F144" s="615" t="s">
        <v>459</v>
      </c>
      <c r="G144" s="519" t="s">
        <v>438</v>
      </c>
      <c r="H144" s="615" t="s">
        <v>2643</v>
      </c>
      <c r="I144" s="615"/>
      <c r="J144" s="519" t="s">
        <v>2865</v>
      </c>
      <c r="K144" s="519" t="s">
        <v>2651</v>
      </c>
      <c r="L144" s="615" t="s">
        <v>3152</v>
      </c>
      <c r="M144" s="615"/>
      <c r="N144" s="519" t="s">
        <v>3534</v>
      </c>
    </row>
    <row r="145" spans="1:14" ht="15" customHeight="1" x14ac:dyDescent="0.2">
      <c r="A145" s="531">
        <v>450</v>
      </c>
      <c r="B145" s="519"/>
      <c r="C145" s="519" t="s">
        <v>2283</v>
      </c>
      <c r="D145" s="519" t="s">
        <v>2482</v>
      </c>
      <c r="E145" s="519" t="s">
        <v>299</v>
      </c>
      <c r="F145" s="615" t="s">
        <v>459</v>
      </c>
      <c r="G145" s="519" t="s">
        <v>438</v>
      </c>
      <c r="H145" s="615" t="s">
        <v>12</v>
      </c>
      <c r="I145" s="615" t="s">
        <v>2032</v>
      </c>
      <c r="J145" s="519" t="s">
        <v>3051</v>
      </c>
      <c r="K145" s="519" t="s">
        <v>2717</v>
      </c>
      <c r="L145" s="615" t="s">
        <v>3308</v>
      </c>
      <c r="M145" s="615"/>
      <c r="N145" s="519" t="s">
        <v>3707</v>
      </c>
    </row>
    <row r="146" spans="1:14" ht="15" customHeight="1" x14ac:dyDescent="0.2">
      <c r="A146" s="531">
        <v>593</v>
      </c>
      <c r="B146" s="519"/>
      <c r="C146" s="519" t="s">
        <v>2281</v>
      </c>
      <c r="D146" s="519" t="s">
        <v>2479</v>
      </c>
      <c r="E146" s="519" t="s">
        <v>116</v>
      </c>
      <c r="F146" s="615" t="s">
        <v>459</v>
      </c>
      <c r="G146" s="519" t="s">
        <v>438</v>
      </c>
      <c r="H146" s="615" t="s">
        <v>2643</v>
      </c>
      <c r="I146" s="615" t="s">
        <v>2032</v>
      </c>
      <c r="J146" s="519" t="s">
        <v>1624</v>
      </c>
      <c r="K146" s="519" t="s">
        <v>1595</v>
      </c>
      <c r="L146" s="615"/>
      <c r="M146" s="615"/>
      <c r="N146" s="519" t="s">
        <v>3561</v>
      </c>
    </row>
    <row r="147" spans="1:14" ht="15" customHeight="1" x14ac:dyDescent="0.2">
      <c r="A147" s="531">
        <v>655</v>
      </c>
      <c r="B147" s="519"/>
      <c r="C147" s="519" t="s">
        <v>3847</v>
      </c>
      <c r="D147" s="534">
        <v>35713</v>
      </c>
      <c r="E147" s="519" t="s">
        <v>3842</v>
      </c>
      <c r="F147" s="615">
        <v>800</v>
      </c>
      <c r="G147" s="519" t="s">
        <v>3841</v>
      </c>
      <c r="H147" s="615" t="s">
        <v>2642</v>
      </c>
      <c r="I147" s="615"/>
      <c r="J147" s="327" t="s">
        <v>3844</v>
      </c>
      <c r="K147" s="614" t="s">
        <v>3845</v>
      </c>
      <c r="L147" s="204" t="s">
        <v>3848</v>
      </c>
      <c r="M147" s="204"/>
      <c r="N147" s="519"/>
    </row>
    <row r="148" spans="1:14" ht="15" customHeight="1" x14ac:dyDescent="0.2">
      <c r="A148" s="531">
        <v>492</v>
      </c>
      <c r="B148" s="519"/>
      <c r="C148" s="519" t="s">
        <v>1066</v>
      </c>
      <c r="D148" s="519" t="s">
        <v>1067</v>
      </c>
      <c r="E148" s="519" t="s">
        <v>1068</v>
      </c>
      <c r="F148" s="615" t="s">
        <v>432</v>
      </c>
      <c r="G148" s="519" t="s">
        <v>438</v>
      </c>
      <c r="H148" s="615" t="s">
        <v>2644</v>
      </c>
      <c r="I148" s="615"/>
      <c r="J148" s="519" t="s">
        <v>2926</v>
      </c>
      <c r="K148" s="519" t="s">
        <v>2660</v>
      </c>
      <c r="L148" s="615" t="s">
        <v>1069</v>
      </c>
      <c r="M148" s="615"/>
      <c r="N148" s="519" t="s">
        <v>3588</v>
      </c>
    </row>
    <row r="149" spans="1:14" ht="15" customHeight="1" x14ac:dyDescent="0.2">
      <c r="A149" s="531">
        <v>417</v>
      </c>
      <c r="B149" s="519"/>
      <c r="C149" s="519" t="s">
        <v>534</v>
      </c>
      <c r="D149" s="519" t="s">
        <v>535</v>
      </c>
      <c r="E149" s="519" t="s">
        <v>533</v>
      </c>
      <c r="F149" s="615" t="s">
        <v>432</v>
      </c>
      <c r="G149" s="519" t="s">
        <v>438</v>
      </c>
      <c r="H149" s="615" t="s">
        <v>2644</v>
      </c>
      <c r="I149" s="615"/>
      <c r="J149" s="519" t="s">
        <v>2866</v>
      </c>
      <c r="K149" s="519" t="s">
        <v>2653</v>
      </c>
      <c r="L149" s="615" t="s">
        <v>536</v>
      </c>
      <c r="M149" s="615"/>
      <c r="N149" s="519" t="s">
        <v>537</v>
      </c>
    </row>
    <row r="150" spans="1:14" ht="15" customHeight="1" x14ac:dyDescent="0.2">
      <c r="A150" s="531">
        <v>499</v>
      </c>
      <c r="B150" s="519"/>
      <c r="C150" s="519" t="s">
        <v>2282</v>
      </c>
      <c r="D150" s="519" t="s">
        <v>2480</v>
      </c>
      <c r="E150" s="519" t="s">
        <v>3830</v>
      </c>
      <c r="F150" s="615" t="s">
        <v>432</v>
      </c>
      <c r="G150" s="519" t="s">
        <v>438</v>
      </c>
      <c r="H150" s="615" t="s">
        <v>2642</v>
      </c>
      <c r="I150" s="615"/>
      <c r="J150" s="519" t="s">
        <v>980</v>
      </c>
      <c r="K150" s="519" t="s">
        <v>2683</v>
      </c>
      <c r="L150" s="615" t="s">
        <v>3289</v>
      </c>
      <c r="M150" s="615"/>
      <c r="N150" s="519" t="s">
        <v>3684</v>
      </c>
    </row>
    <row r="151" spans="1:14" ht="15" customHeight="1" x14ac:dyDescent="0.2">
      <c r="A151" s="531">
        <v>516</v>
      </c>
      <c r="B151" s="519"/>
      <c r="C151" s="519" t="s">
        <v>1285</v>
      </c>
      <c r="D151" s="519" t="s">
        <v>1286</v>
      </c>
      <c r="E151" s="519" t="s">
        <v>1287</v>
      </c>
      <c r="F151" s="615" t="s">
        <v>432</v>
      </c>
      <c r="G151" s="519" t="s">
        <v>438</v>
      </c>
      <c r="H151" s="615" t="s">
        <v>2644</v>
      </c>
      <c r="I151" s="615"/>
      <c r="J151" s="519" t="s">
        <v>2960</v>
      </c>
      <c r="K151" s="519" t="s">
        <v>2729</v>
      </c>
      <c r="L151" s="615" t="s">
        <v>3228</v>
      </c>
      <c r="M151" s="615"/>
      <c r="N151" s="519" t="s">
        <v>1288</v>
      </c>
    </row>
    <row r="152" spans="1:14" ht="15" customHeight="1" x14ac:dyDescent="0.2">
      <c r="A152" s="531">
        <v>602</v>
      </c>
      <c r="B152" s="519"/>
      <c r="C152" s="519" t="s">
        <v>2288</v>
      </c>
      <c r="D152" s="519" t="s">
        <v>1771</v>
      </c>
      <c r="E152" s="519" t="s">
        <v>1772</v>
      </c>
      <c r="F152" s="615" t="s">
        <v>432</v>
      </c>
      <c r="G152" s="519" t="s">
        <v>438</v>
      </c>
      <c r="H152" s="615" t="s">
        <v>2642</v>
      </c>
      <c r="I152" s="615" t="s">
        <v>2032</v>
      </c>
      <c r="J152" s="519" t="s">
        <v>2941</v>
      </c>
      <c r="K152" s="519" t="s">
        <v>2713</v>
      </c>
      <c r="L152" s="615" t="s">
        <v>3216</v>
      </c>
      <c r="M152" s="615"/>
      <c r="N152" s="519" t="s">
        <v>3602</v>
      </c>
    </row>
    <row r="153" spans="1:14" ht="15" customHeight="1" x14ac:dyDescent="0.2">
      <c r="A153" s="531">
        <v>628</v>
      </c>
      <c r="B153" s="519"/>
      <c r="C153" s="519" t="s">
        <v>2286</v>
      </c>
      <c r="D153" s="519" t="s">
        <v>2485</v>
      </c>
      <c r="E153" s="519" t="s">
        <v>116</v>
      </c>
      <c r="F153" s="615" t="s">
        <v>432</v>
      </c>
      <c r="G153" s="519" t="s">
        <v>438</v>
      </c>
      <c r="H153" s="615" t="s">
        <v>2642</v>
      </c>
      <c r="I153" s="615"/>
      <c r="J153" s="519" t="s">
        <v>1672</v>
      </c>
      <c r="K153" s="519" t="s">
        <v>1592</v>
      </c>
      <c r="L153" s="615" t="s">
        <v>3387</v>
      </c>
      <c r="M153" s="615"/>
      <c r="N153" s="519" t="s">
        <v>3807</v>
      </c>
    </row>
    <row r="154" spans="1:14" ht="15" customHeight="1" x14ac:dyDescent="0.2">
      <c r="A154" s="531">
        <v>652</v>
      </c>
      <c r="B154" s="519"/>
      <c r="C154" s="519" t="s">
        <v>2020</v>
      </c>
      <c r="D154" s="519" t="s">
        <v>2021</v>
      </c>
      <c r="E154" s="519" t="s">
        <v>2022</v>
      </c>
      <c r="F154" s="615" t="s">
        <v>432</v>
      </c>
      <c r="G154" s="519" t="s">
        <v>438</v>
      </c>
      <c r="H154" s="615" t="s">
        <v>2642</v>
      </c>
      <c r="I154" s="615"/>
      <c r="J154" s="519" t="s">
        <v>2023</v>
      </c>
      <c r="K154" s="519" t="s">
        <v>2695</v>
      </c>
      <c r="L154" s="615" t="s">
        <v>3198</v>
      </c>
      <c r="M154" s="615"/>
      <c r="N154" s="519" t="s">
        <v>2025</v>
      </c>
    </row>
    <row r="155" spans="1:14" ht="15" customHeight="1" x14ac:dyDescent="0.2">
      <c r="A155" s="531">
        <v>449</v>
      </c>
      <c r="B155" s="519"/>
      <c r="C155" s="519" t="s">
        <v>732</v>
      </c>
      <c r="D155" s="519" t="s">
        <v>2481</v>
      </c>
      <c r="E155" s="519" t="s">
        <v>299</v>
      </c>
      <c r="F155" s="615" t="s">
        <v>432</v>
      </c>
      <c r="G155" s="519" t="s">
        <v>438</v>
      </c>
      <c r="H155" s="615" t="s">
        <v>2642</v>
      </c>
      <c r="I155" s="615" t="s">
        <v>2032</v>
      </c>
      <c r="J155" s="519" t="s">
        <v>3048</v>
      </c>
      <c r="K155" s="519" t="s">
        <v>2734</v>
      </c>
      <c r="L155" s="615" t="s">
        <v>3306</v>
      </c>
      <c r="M155" s="615"/>
      <c r="N155" s="519" t="s">
        <v>733</v>
      </c>
    </row>
    <row r="156" spans="1:14" ht="15" customHeight="1" x14ac:dyDescent="0.2">
      <c r="A156" s="531">
        <v>415</v>
      </c>
      <c r="B156" s="519"/>
      <c r="C156" s="519" t="s">
        <v>508</v>
      </c>
      <c r="D156" s="519" t="s">
        <v>509</v>
      </c>
      <c r="E156" s="519" t="s">
        <v>497</v>
      </c>
      <c r="F156" s="615" t="s">
        <v>432</v>
      </c>
      <c r="G156" s="519" t="s">
        <v>438</v>
      </c>
      <c r="H156" s="615" t="s">
        <v>2642</v>
      </c>
      <c r="I156" s="615"/>
      <c r="J156" s="519" t="s">
        <v>510</v>
      </c>
      <c r="K156" s="519" t="s">
        <v>2805</v>
      </c>
      <c r="L156" s="615" t="s">
        <v>511</v>
      </c>
      <c r="M156" s="615"/>
      <c r="N156" s="519" t="s">
        <v>512</v>
      </c>
    </row>
    <row r="157" spans="1:14" ht="15" customHeight="1" x14ac:dyDescent="0.2">
      <c r="A157" s="531">
        <v>537</v>
      </c>
      <c r="B157" s="519"/>
      <c r="C157" s="519" t="s">
        <v>1361</v>
      </c>
      <c r="D157" s="519" t="s">
        <v>1362</v>
      </c>
      <c r="E157" s="519" t="s">
        <v>1330</v>
      </c>
      <c r="F157" s="615" t="s">
        <v>432</v>
      </c>
      <c r="G157" s="519" t="s">
        <v>438</v>
      </c>
      <c r="H157" s="615" t="s">
        <v>2642</v>
      </c>
      <c r="I157" s="615"/>
      <c r="J157" s="519" t="s">
        <v>3042</v>
      </c>
      <c r="K157" s="519" t="s">
        <v>1363</v>
      </c>
      <c r="L157" s="615" t="s">
        <v>3299</v>
      </c>
      <c r="M157" s="615"/>
      <c r="N157" s="519" t="s">
        <v>1365</v>
      </c>
    </row>
    <row r="158" spans="1:14" ht="15" customHeight="1" x14ac:dyDescent="0.2">
      <c r="A158" s="531">
        <v>404</v>
      </c>
      <c r="B158" s="519"/>
      <c r="C158" s="519" t="s">
        <v>2284</v>
      </c>
      <c r="D158" s="519" t="s">
        <v>458</v>
      </c>
      <c r="E158" s="519" t="s">
        <v>220</v>
      </c>
      <c r="F158" s="615" t="s">
        <v>432</v>
      </c>
      <c r="G158" s="519" t="s">
        <v>438</v>
      </c>
      <c r="H158" s="615" t="s">
        <v>2642</v>
      </c>
      <c r="I158" s="615"/>
      <c r="J158" s="519" t="s">
        <v>3065</v>
      </c>
      <c r="K158" s="519" t="s">
        <v>2757</v>
      </c>
      <c r="L158" s="615" t="s">
        <v>3323</v>
      </c>
      <c r="M158" s="615"/>
      <c r="N158" s="519" t="s">
        <v>3725</v>
      </c>
    </row>
    <row r="159" spans="1:14" ht="15" customHeight="1" x14ac:dyDescent="0.2">
      <c r="A159" s="531">
        <v>618</v>
      </c>
      <c r="B159" s="519"/>
      <c r="C159" s="519" t="s">
        <v>1710</v>
      </c>
      <c r="D159" s="519" t="s">
        <v>972</v>
      </c>
      <c r="E159" s="519" t="s">
        <v>116</v>
      </c>
      <c r="F159" s="615" t="s">
        <v>432</v>
      </c>
      <c r="G159" s="519" t="s">
        <v>438</v>
      </c>
      <c r="H159" s="615" t="s">
        <v>2642</v>
      </c>
      <c r="I159" s="615" t="s">
        <v>2032</v>
      </c>
      <c r="J159" s="519" t="s">
        <v>1711</v>
      </c>
      <c r="K159" s="519" t="s">
        <v>1595</v>
      </c>
      <c r="L159" s="615" t="s">
        <v>1714</v>
      </c>
      <c r="M159" s="615"/>
      <c r="N159" s="519" t="s">
        <v>1713</v>
      </c>
    </row>
    <row r="160" spans="1:14" ht="15" customHeight="1" x14ac:dyDescent="0.2">
      <c r="A160" s="531">
        <v>554</v>
      </c>
      <c r="B160" s="519"/>
      <c r="C160" s="519" t="s">
        <v>4199</v>
      </c>
      <c r="D160" s="519" t="s">
        <v>654</v>
      </c>
      <c r="E160" s="519" t="s">
        <v>1442</v>
      </c>
      <c r="F160" s="615" t="s">
        <v>432</v>
      </c>
      <c r="G160" s="519" t="s">
        <v>438</v>
      </c>
      <c r="H160" s="615" t="s">
        <v>2643</v>
      </c>
      <c r="I160" s="615" t="s">
        <v>2032</v>
      </c>
      <c r="J160" s="519" t="s">
        <v>1443</v>
      </c>
      <c r="K160" s="519" t="s">
        <v>1444</v>
      </c>
      <c r="L160" s="615" t="s">
        <v>3150</v>
      </c>
      <c r="M160" s="615"/>
      <c r="N160" s="519" t="s">
        <v>1446</v>
      </c>
    </row>
    <row r="161" spans="1:14" ht="15" customHeight="1" x14ac:dyDescent="0.2">
      <c r="A161" s="531">
        <v>649</v>
      </c>
      <c r="B161" s="519"/>
      <c r="C161" s="519" t="s">
        <v>1993</v>
      </c>
      <c r="D161" s="519" t="s">
        <v>1994</v>
      </c>
      <c r="E161" s="519" t="s">
        <v>1990</v>
      </c>
      <c r="F161" s="615" t="s">
        <v>432</v>
      </c>
      <c r="G161" s="519" t="s">
        <v>438</v>
      </c>
      <c r="H161" s="615" t="s">
        <v>2643</v>
      </c>
      <c r="I161" s="615"/>
      <c r="J161" s="519" t="s">
        <v>2906</v>
      </c>
      <c r="K161" s="519" t="s">
        <v>1995</v>
      </c>
      <c r="L161" s="615" t="s">
        <v>3188</v>
      </c>
      <c r="M161" s="615"/>
      <c r="N161" s="519" t="s">
        <v>1996</v>
      </c>
    </row>
    <row r="162" spans="1:14" ht="15" customHeight="1" x14ac:dyDescent="0.2">
      <c r="A162" s="531">
        <v>541</v>
      </c>
      <c r="B162" s="519"/>
      <c r="C162" s="519" t="s">
        <v>1371</v>
      </c>
      <c r="D162" s="519" t="s">
        <v>2484</v>
      </c>
      <c r="E162" s="519" t="s">
        <v>1330</v>
      </c>
      <c r="F162" s="615" t="s">
        <v>432</v>
      </c>
      <c r="G162" s="519" t="s">
        <v>438</v>
      </c>
      <c r="H162" s="615" t="s">
        <v>2643</v>
      </c>
      <c r="I162" s="615" t="s">
        <v>2032</v>
      </c>
      <c r="J162" s="519" t="s">
        <v>1372</v>
      </c>
      <c r="K162" s="519" t="s">
        <v>1332</v>
      </c>
      <c r="L162" s="615" t="s">
        <v>3363</v>
      </c>
      <c r="M162" s="615"/>
      <c r="N162" s="519" t="s">
        <v>3781</v>
      </c>
    </row>
    <row r="163" spans="1:14" ht="15" customHeight="1" x14ac:dyDescent="0.2">
      <c r="A163" s="531">
        <v>435</v>
      </c>
      <c r="B163" s="519"/>
      <c r="C163" s="519" t="s">
        <v>2280</v>
      </c>
      <c r="D163" s="519" t="s">
        <v>2477</v>
      </c>
      <c r="E163" s="519" t="s">
        <v>836</v>
      </c>
      <c r="F163" s="615" t="s">
        <v>432</v>
      </c>
      <c r="G163" s="519" t="s">
        <v>438</v>
      </c>
      <c r="H163" s="615" t="s">
        <v>2643</v>
      </c>
      <c r="I163" s="615"/>
      <c r="J163" s="519" t="s">
        <v>2865</v>
      </c>
      <c r="K163" s="519" t="s">
        <v>2651</v>
      </c>
      <c r="L163" s="615" t="s">
        <v>3151</v>
      </c>
      <c r="M163" s="615"/>
      <c r="N163" s="519" t="s">
        <v>3533</v>
      </c>
    </row>
    <row r="164" spans="1:14" ht="15" customHeight="1" x14ac:dyDescent="0.2">
      <c r="A164" s="531">
        <v>574</v>
      </c>
      <c r="B164" s="519"/>
      <c r="C164" s="519" t="s">
        <v>1487</v>
      </c>
      <c r="D164" s="519" t="s">
        <v>1488</v>
      </c>
      <c r="E164" s="519" t="s">
        <v>1470</v>
      </c>
      <c r="F164" s="615" t="s">
        <v>432</v>
      </c>
      <c r="G164" s="519" t="s">
        <v>438</v>
      </c>
      <c r="H164" s="615" t="s">
        <v>2643</v>
      </c>
      <c r="I164" s="615"/>
      <c r="J164" s="519" t="s">
        <v>1484</v>
      </c>
      <c r="K164" s="519" t="s">
        <v>2679</v>
      </c>
      <c r="L164" s="615" t="s">
        <v>3309</v>
      </c>
      <c r="M164" s="615"/>
      <c r="N164" s="519" t="s">
        <v>1489</v>
      </c>
    </row>
    <row r="165" spans="1:14" ht="15" customHeight="1" x14ac:dyDescent="0.2">
      <c r="A165" s="531">
        <v>602</v>
      </c>
      <c r="B165" s="519"/>
      <c r="C165" s="519" t="s">
        <v>2288</v>
      </c>
      <c r="D165" s="519" t="s">
        <v>1771</v>
      </c>
      <c r="E165" s="519" t="s">
        <v>1772</v>
      </c>
      <c r="F165" s="615" t="s">
        <v>538</v>
      </c>
      <c r="G165" s="519" t="s">
        <v>438</v>
      </c>
      <c r="H165" s="615" t="s">
        <v>2642</v>
      </c>
      <c r="I165" s="615"/>
      <c r="J165" s="519" t="s">
        <v>2941</v>
      </c>
      <c r="K165" s="519" t="s">
        <v>2713</v>
      </c>
      <c r="L165" s="615" t="s">
        <v>3217</v>
      </c>
      <c r="M165" s="615"/>
      <c r="N165" s="519" t="s">
        <v>3602</v>
      </c>
    </row>
    <row r="166" spans="1:14" ht="15" customHeight="1" x14ac:dyDescent="0.2">
      <c r="A166" s="531">
        <v>587</v>
      </c>
      <c r="B166" s="519"/>
      <c r="C166" s="519" t="s">
        <v>2290</v>
      </c>
      <c r="D166" s="519" t="s">
        <v>1576</v>
      </c>
      <c r="E166" s="519" t="s">
        <v>1577</v>
      </c>
      <c r="F166" s="615" t="s">
        <v>538</v>
      </c>
      <c r="G166" s="519" t="s">
        <v>438</v>
      </c>
      <c r="H166" s="615" t="s">
        <v>2642</v>
      </c>
      <c r="I166" s="615"/>
      <c r="J166" s="519" t="s">
        <v>1578</v>
      </c>
      <c r="K166" s="519" t="s">
        <v>1579</v>
      </c>
      <c r="L166" s="615" t="s">
        <v>3213</v>
      </c>
      <c r="M166" s="615"/>
      <c r="N166" s="519" t="s">
        <v>3598</v>
      </c>
    </row>
    <row r="167" spans="1:14" ht="15" customHeight="1" x14ac:dyDescent="0.2">
      <c r="A167" s="531">
        <v>584</v>
      </c>
      <c r="B167" s="519"/>
      <c r="C167" s="519" t="s">
        <v>1560</v>
      </c>
      <c r="D167" s="519" t="s">
        <v>1561</v>
      </c>
      <c r="E167" s="519" t="s">
        <v>1562</v>
      </c>
      <c r="F167" s="615" t="s">
        <v>538</v>
      </c>
      <c r="G167" s="519" t="s">
        <v>438</v>
      </c>
      <c r="H167" s="615" t="s">
        <v>2644</v>
      </c>
      <c r="I167" s="615"/>
      <c r="J167" s="519" t="s">
        <v>1563</v>
      </c>
      <c r="K167" s="519" t="s">
        <v>2689</v>
      </c>
      <c r="L167" s="615" t="s">
        <v>3190</v>
      </c>
      <c r="M167" s="615"/>
      <c r="N167" s="519" t="s">
        <v>1564</v>
      </c>
    </row>
    <row r="168" spans="1:14" ht="15" customHeight="1" x14ac:dyDescent="0.2">
      <c r="A168" s="531">
        <v>462</v>
      </c>
      <c r="B168" s="519"/>
      <c r="C168" s="519" t="s">
        <v>2289</v>
      </c>
      <c r="D168" s="519" t="s">
        <v>2487</v>
      </c>
      <c r="E168" s="519" t="s">
        <v>3818</v>
      </c>
      <c r="F168" s="615" t="s">
        <v>538</v>
      </c>
      <c r="G168" s="519" t="s">
        <v>438</v>
      </c>
      <c r="H168" s="615" t="s">
        <v>2644</v>
      </c>
      <c r="I168" s="615"/>
      <c r="J168" s="519" t="s">
        <v>2868</v>
      </c>
      <c r="K168" s="519" t="s">
        <v>2655</v>
      </c>
      <c r="L168" s="615"/>
      <c r="M168" s="615"/>
      <c r="N168" s="519" t="s">
        <v>3538</v>
      </c>
    </row>
    <row r="169" spans="1:14" ht="15" customHeight="1" x14ac:dyDescent="0.2">
      <c r="A169" s="531">
        <v>597</v>
      </c>
      <c r="B169" s="519"/>
      <c r="C169" s="519" t="s">
        <v>1632</v>
      </c>
      <c r="D169" s="519" t="s">
        <v>1633</v>
      </c>
      <c r="E169" s="519" t="s">
        <v>116</v>
      </c>
      <c r="F169" s="615" t="s">
        <v>519</v>
      </c>
      <c r="G169" s="519" t="s">
        <v>438</v>
      </c>
      <c r="H169" s="615" t="s">
        <v>2644</v>
      </c>
      <c r="I169" s="615" t="s">
        <v>2032</v>
      </c>
      <c r="J169" s="519" t="s">
        <v>2913</v>
      </c>
      <c r="K169" s="519" t="s">
        <v>1595</v>
      </c>
      <c r="L169" s="615" t="s">
        <v>1635</v>
      </c>
      <c r="M169" s="615"/>
      <c r="N169" s="519" t="s">
        <v>1636</v>
      </c>
    </row>
    <row r="170" spans="1:14" ht="15" customHeight="1" x14ac:dyDescent="0.2">
      <c r="A170" s="531">
        <v>454</v>
      </c>
      <c r="B170" s="519"/>
      <c r="C170" s="519" t="s">
        <v>2293</v>
      </c>
      <c r="D170" s="519" t="s">
        <v>1895</v>
      </c>
      <c r="E170" s="519" t="s">
        <v>3832</v>
      </c>
      <c r="F170" s="615" t="s">
        <v>519</v>
      </c>
      <c r="G170" s="519" t="s">
        <v>438</v>
      </c>
      <c r="H170" s="615" t="s">
        <v>2642</v>
      </c>
      <c r="I170" s="615"/>
      <c r="J170" s="519" t="s">
        <v>3061</v>
      </c>
      <c r="K170" s="519" t="s">
        <v>2808</v>
      </c>
      <c r="L170" s="615" t="s">
        <v>1896</v>
      </c>
      <c r="M170" s="615"/>
      <c r="N170" s="519" t="s">
        <v>3720</v>
      </c>
    </row>
    <row r="171" spans="1:14" ht="15" customHeight="1" x14ac:dyDescent="0.2">
      <c r="A171" s="531">
        <v>603</v>
      </c>
      <c r="B171" s="519"/>
      <c r="C171" s="519" t="s">
        <v>2292</v>
      </c>
      <c r="D171" s="519" t="s">
        <v>2489</v>
      </c>
      <c r="E171" s="519" t="s">
        <v>116</v>
      </c>
      <c r="F171" s="615" t="s">
        <v>519</v>
      </c>
      <c r="G171" s="519" t="s">
        <v>438</v>
      </c>
      <c r="H171" s="615" t="s">
        <v>2643</v>
      </c>
      <c r="I171" s="615" t="s">
        <v>2032</v>
      </c>
      <c r="J171" s="519" t="s">
        <v>2953</v>
      </c>
      <c r="K171" s="519" t="s">
        <v>1595</v>
      </c>
      <c r="L171" s="615" t="s">
        <v>3223</v>
      </c>
      <c r="M171" s="615"/>
      <c r="N171" s="519" t="s">
        <v>3612</v>
      </c>
    </row>
    <row r="172" spans="1:14" ht="15" customHeight="1" x14ac:dyDescent="0.2">
      <c r="A172" s="531">
        <v>436</v>
      </c>
      <c r="B172" s="519"/>
      <c r="C172" s="519" t="s">
        <v>2291</v>
      </c>
      <c r="D172" s="519" t="s">
        <v>2488</v>
      </c>
      <c r="E172" s="519" t="s">
        <v>299</v>
      </c>
      <c r="F172" s="615" t="s">
        <v>519</v>
      </c>
      <c r="G172" s="519" t="s">
        <v>438</v>
      </c>
      <c r="H172" s="615" t="s">
        <v>2642</v>
      </c>
      <c r="I172" s="615" t="s">
        <v>2032</v>
      </c>
      <c r="J172" s="519" t="s">
        <v>2872</v>
      </c>
      <c r="K172" s="519" t="s">
        <v>2661</v>
      </c>
      <c r="L172" s="615" t="s">
        <v>3162</v>
      </c>
      <c r="M172" s="615"/>
      <c r="N172" s="519" t="s">
        <v>3542</v>
      </c>
    </row>
    <row r="173" spans="1:14" ht="15" customHeight="1" x14ac:dyDescent="0.2">
      <c r="A173" s="531">
        <v>514</v>
      </c>
      <c r="B173" s="519"/>
      <c r="C173" s="519" t="s">
        <v>1168</v>
      </c>
      <c r="D173" s="519" t="s">
        <v>1169</v>
      </c>
      <c r="E173" s="519" t="s">
        <v>298</v>
      </c>
      <c r="F173" s="615" t="s">
        <v>519</v>
      </c>
      <c r="G173" s="519" t="s">
        <v>438</v>
      </c>
      <c r="H173" s="615" t="s">
        <v>2642</v>
      </c>
      <c r="I173" s="615"/>
      <c r="J173" s="519" t="s">
        <v>2888</v>
      </c>
      <c r="K173" s="519" t="s">
        <v>2659</v>
      </c>
      <c r="L173" s="615" t="s">
        <v>2232</v>
      </c>
      <c r="M173" s="615"/>
      <c r="N173" s="519" t="s">
        <v>1171</v>
      </c>
    </row>
    <row r="174" spans="1:14" ht="15" customHeight="1" x14ac:dyDescent="0.2">
      <c r="A174" s="531">
        <v>640</v>
      </c>
      <c r="B174" s="519"/>
      <c r="C174" s="519" t="s">
        <v>1886</v>
      </c>
      <c r="D174" s="519" t="s">
        <v>1887</v>
      </c>
      <c r="E174" s="519" t="s">
        <v>1888</v>
      </c>
      <c r="F174" s="615" t="s">
        <v>519</v>
      </c>
      <c r="G174" s="519" t="s">
        <v>438</v>
      </c>
      <c r="H174" s="615" t="s">
        <v>2642</v>
      </c>
      <c r="I174" s="615"/>
      <c r="J174" s="519" t="s">
        <v>3057</v>
      </c>
      <c r="K174" s="519" t="s">
        <v>2802</v>
      </c>
      <c r="L174" s="615" t="s">
        <v>1172</v>
      </c>
      <c r="M174" s="615"/>
      <c r="N174" s="519" t="s">
        <v>3713</v>
      </c>
    </row>
    <row r="175" spans="1:14" ht="15" customHeight="1" x14ac:dyDescent="0.2">
      <c r="A175" s="531">
        <v>615</v>
      </c>
      <c r="B175" s="519"/>
      <c r="C175" s="519" t="s">
        <v>1688</v>
      </c>
      <c r="D175" s="519" t="s">
        <v>1689</v>
      </c>
      <c r="E175" s="519" t="s">
        <v>116</v>
      </c>
      <c r="F175" s="615" t="s">
        <v>519</v>
      </c>
      <c r="G175" s="519" t="s">
        <v>438</v>
      </c>
      <c r="H175" s="615" t="s">
        <v>2642</v>
      </c>
      <c r="I175" s="615"/>
      <c r="J175" s="519" t="s">
        <v>1690</v>
      </c>
      <c r="K175" s="519" t="s">
        <v>1592</v>
      </c>
      <c r="L175" s="615" t="s">
        <v>1519</v>
      </c>
      <c r="M175" s="615" t="s">
        <v>3474</v>
      </c>
      <c r="N175" s="519" t="s">
        <v>1692</v>
      </c>
    </row>
    <row r="176" spans="1:14" ht="15" customHeight="1" x14ac:dyDescent="0.2">
      <c r="A176" s="531">
        <v>490</v>
      </c>
      <c r="B176" s="519"/>
      <c r="C176" s="519" t="s">
        <v>941</v>
      </c>
      <c r="D176" s="519" t="s">
        <v>942</v>
      </c>
      <c r="E176" s="519" t="s">
        <v>122</v>
      </c>
      <c r="F176" s="615" t="s">
        <v>519</v>
      </c>
      <c r="G176" s="519" t="s">
        <v>438</v>
      </c>
      <c r="H176" s="615" t="s">
        <v>2642</v>
      </c>
      <c r="I176" s="615"/>
      <c r="J176" s="519" t="s">
        <v>2921</v>
      </c>
      <c r="K176" s="519" t="s">
        <v>917</v>
      </c>
      <c r="L176" s="615" t="s">
        <v>943</v>
      </c>
      <c r="M176" s="615"/>
      <c r="N176" s="519" t="s">
        <v>944</v>
      </c>
    </row>
    <row r="177" spans="1:14" ht="15" customHeight="1" x14ac:dyDescent="0.2">
      <c r="A177" s="531">
        <v>542</v>
      </c>
      <c r="B177" s="519"/>
      <c r="C177" s="519" t="s">
        <v>1380</v>
      </c>
      <c r="D177" s="519" t="s">
        <v>1381</v>
      </c>
      <c r="E177" s="519" t="s">
        <v>1378</v>
      </c>
      <c r="F177" s="615" t="s">
        <v>519</v>
      </c>
      <c r="G177" s="519" t="s">
        <v>438</v>
      </c>
      <c r="H177" s="615" t="s">
        <v>2642</v>
      </c>
      <c r="I177" s="615"/>
      <c r="J177" s="519" t="s">
        <v>1382</v>
      </c>
      <c r="K177" s="519" t="s">
        <v>2705</v>
      </c>
      <c r="L177" s="615" t="s">
        <v>943</v>
      </c>
      <c r="M177" s="615"/>
      <c r="N177" s="519" t="s">
        <v>1383</v>
      </c>
    </row>
    <row r="178" spans="1:14" ht="15" customHeight="1" x14ac:dyDescent="0.2">
      <c r="A178" s="531">
        <v>598</v>
      </c>
      <c r="B178" s="519"/>
      <c r="C178" s="519" t="s">
        <v>1649</v>
      </c>
      <c r="D178" s="519" t="s">
        <v>1650</v>
      </c>
      <c r="E178" s="519" t="s">
        <v>1770</v>
      </c>
      <c r="F178" s="615" t="s">
        <v>519</v>
      </c>
      <c r="G178" s="519" t="s">
        <v>438</v>
      </c>
      <c r="H178" s="615" t="s">
        <v>2642</v>
      </c>
      <c r="I178" s="615" t="s">
        <v>2032</v>
      </c>
      <c r="J178" s="519" t="s">
        <v>2924</v>
      </c>
      <c r="K178" s="519" t="s">
        <v>2704</v>
      </c>
      <c r="L178" s="615" t="s">
        <v>1651</v>
      </c>
      <c r="M178" s="615"/>
      <c r="N178" s="519" t="s">
        <v>3586</v>
      </c>
    </row>
    <row r="179" spans="1:14" ht="15" customHeight="1" x14ac:dyDescent="0.2">
      <c r="A179" s="531">
        <v>440</v>
      </c>
      <c r="B179" s="519"/>
      <c r="C179" s="519" t="s">
        <v>808</v>
      </c>
      <c r="D179" s="519" t="s">
        <v>809</v>
      </c>
      <c r="E179" s="519" t="s">
        <v>3824</v>
      </c>
      <c r="F179" s="615" t="s">
        <v>519</v>
      </c>
      <c r="G179" s="519" t="s">
        <v>438</v>
      </c>
      <c r="H179" s="615" t="s">
        <v>2642</v>
      </c>
      <c r="I179" s="615" t="s">
        <v>2032</v>
      </c>
      <c r="J179" s="519" t="s">
        <v>810</v>
      </c>
      <c r="K179" s="519" t="s">
        <v>2663</v>
      </c>
      <c r="L179" s="615" t="s">
        <v>813</v>
      </c>
      <c r="M179" s="615"/>
      <c r="N179" s="519" t="s">
        <v>814</v>
      </c>
    </row>
    <row r="180" spans="1:14" ht="15" customHeight="1" x14ac:dyDescent="0.2">
      <c r="A180" s="531">
        <v>419</v>
      </c>
      <c r="B180" s="519"/>
      <c r="C180" s="519" t="s">
        <v>576</v>
      </c>
      <c r="D180" s="519" t="s">
        <v>577</v>
      </c>
      <c r="E180" s="519" t="s">
        <v>578</v>
      </c>
      <c r="F180" s="615" t="s">
        <v>519</v>
      </c>
      <c r="G180" s="519" t="s">
        <v>438</v>
      </c>
      <c r="H180" s="615" t="s">
        <v>2642</v>
      </c>
      <c r="I180" s="615"/>
      <c r="J180" s="519" t="s">
        <v>2886</v>
      </c>
      <c r="K180" s="519" t="s">
        <v>2675</v>
      </c>
      <c r="L180" s="615" t="s">
        <v>579</v>
      </c>
      <c r="M180" s="615"/>
      <c r="N180" s="519" t="s">
        <v>580</v>
      </c>
    </row>
    <row r="181" spans="1:14" ht="15" customHeight="1" x14ac:dyDescent="0.2">
      <c r="A181" s="531">
        <v>582</v>
      </c>
      <c r="B181" s="519"/>
      <c r="C181" s="519" t="s">
        <v>1547</v>
      </c>
      <c r="D181" s="519" t="s">
        <v>1548</v>
      </c>
      <c r="E181" s="519" t="s">
        <v>1516</v>
      </c>
      <c r="F181" s="615" t="s">
        <v>519</v>
      </c>
      <c r="G181" s="519" t="s">
        <v>438</v>
      </c>
      <c r="H181" s="615" t="s">
        <v>2642</v>
      </c>
      <c r="I181" s="615"/>
      <c r="J181" s="519" t="s">
        <v>3115</v>
      </c>
      <c r="K181" s="519" t="s">
        <v>2696</v>
      </c>
      <c r="L181" s="615" t="s">
        <v>1549</v>
      </c>
      <c r="M181" s="615"/>
      <c r="N181" s="519" t="s">
        <v>1550</v>
      </c>
    </row>
    <row r="182" spans="1:14" ht="15" customHeight="1" x14ac:dyDescent="0.2">
      <c r="A182" s="531">
        <v>575</v>
      </c>
      <c r="B182" s="519"/>
      <c r="C182" s="519" t="s">
        <v>1490</v>
      </c>
      <c r="D182" s="519" t="s">
        <v>1491</v>
      </c>
      <c r="E182" s="519" t="s">
        <v>1470</v>
      </c>
      <c r="F182" s="615" t="s">
        <v>519</v>
      </c>
      <c r="G182" s="519" t="s">
        <v>438</v>
      </c>
      <c r="H182" s="615" t="s">
        <v>2643</v>
      </c>
      <c r="I182" s="615"/>
      <c r="J182" s="519" t="s">
        <v>1492</v>
      </c>
      <c r="K182" s="519" t="s">
        <v>2679</v>
      </c>
      <c r="L182" s="615" t="s">
        <v>1493</v>
      </c>
      <c r="M182" s="615"/>
      <c r="N182" s="519" t="s">
        <v>1494</v>
      </c>
    </row>
    <row r="183" spans="1:14" ht="15" customHeight="1" x14ac:dyDescent="0.2">
      <c r="A183" s="531">
        <v>467</v>
      </c>
      <c r="B183" s="519"/>
      <c r="C183" s="519" t="s">
        <v>2294</v>
      </c>
      <c r="D183" s="519" t="s">
        <v>987</v>
      </c>
      <c r="E183" s="519" t="s">
        <v>3818</v>
      </c>
      <c r="F183" s="615" t="s">
        <v>519</v>
      </c>
      <c r="G183" s="519" t="s">
        <v>438</v>
      </c>
      <c r="H183" s="615" t="s">
        <v>2643</v>
      </c>
      <c r="I183" s="615"/>
      <c r="J183" s="519" t="s">
        <v>3097</v>
      </c>
      <c r="K183" s="519" t="s">
        <v>2687</v>
      </c>
      <c r="L183" s="615" t="s">
        <v>3348</v>
      </c>
      <c r="M183" s="615"/>
      <c r="N183" s="519" t="s">
        <v>3759</v>
      </c>
    </row>
    <row r="184" spans="1:14" ht="15" customHeight="1" x14ac:dyDescent="0.2">
      <c r="A184" s="531">
        <v>607</v>
      </c>
      <c r="B184" s="519"/>
      <c r="C184" s="519" t="s">
        <v>1661</v>
      </c>
      <c r="D184" s="519" t="s">
        <v>1662</v>
      </c>
      <c r="E184" s="519" t="s">
        <v>116</v>
      </c>
      <c r="F184" s="615" t="s">
        <v>519</v>
      </c>
      <c r="G184" s="519" t="s">
        <v>438</v>
      </c>
      <c r="H184" s="615" t="s">
        <v>2643</v>
      </c>
      <c r="I184" s="615" t="s">
        <v>2032</v>
      </c>
      <c r="J184" s="519" t="s">
        <v>1631</v>
      </c>
      <c r="K184" s="519" t="s">
        <v>1595</v>
      </c>
      <c r="L184" s="615" t="s">
        <v>1663</v>
      </c>
      <c r="M184" s="615"/>
      <c r="N184" s="519" t="s">
        <v>1664</v>
      </c>
    </row>
    <row r="185" spans="1:14" ht="15" customHeight="1" x14ac:dyDescent="0.2">
      <c r="A185" s="531">
        <v>572</v>
      </c>
      <c r="B185" s="519"/>
      <c r="C185" s="519" t="s">
        <v>2253</v>
      </c>
      <c r="D185" s="519" t="s">
        <v>2451</v>
      </c>
      <c r="E185" s="519" t="s">
        <v>1470</v>
      </c>
      <c r="F185" s="615" t="s">
        <v>519</v>
      </c>
      <c r="G185" s="519" t="s">
        <v>438</v>
      </c>
      <c r="H185" s="615" t="s">
        <v>2643</v>
      </c>
      <c r="I185" s="615" t="s">
        <v>2032</v>
      </c>
      <c r="J185" s="519" t="s">
        <v>2938</v>
      </c>
      <c r="K185" s="519" t="s">
        <v>2679</v>
      </c>
      <c r="L185" s="615" t="s">
        <v>3214</v>
      </c>
      <c r="M185" s="615"/>
      <c r="N185" s="519" t="s">
        <v>3599</v>
      </c>
    </row>
    <row r="186" spans="1:14" ht="15" customHeight="1" x14ac:dyDescent="0.2">
      <c r="A186" s="531">
        <v>563</v>
      </c>
      <c r="B186" s="519"/>
      <c r="C186" s="519" t="s">
        <v>4200</v>
      </c>
      <c r="D186" s="519" t="s">
        <v>2490</v>
      </c>
      <c r="E186" s="519" t="s">
        <v>3819</v>
      </c>
      <c r="F186" s="615" t="s">
        <v>519</v>
      </c>
      <c r="G186" s="519" t="s">
        <v>438</v>
      </c>
      <c r="H186" s="615" t="s">
        <v>2644</v>
      </c>
      <c r="I186" s="615" t="s">
        <v>2032</v>
      </c>
      <c r="J186" s="519" t="s">
        <v>2883</v>
      </c>
      <c r="K186" s="519"/>
      <c r="L186" s="615"/>
      <c r="M186" s="615"/>
      <c r="N186" s="519" t="s">
        <v>3702</v>
      </c>
    </row>
    <row r="187" spans="1:14" ht="15" customHeight="1" x14ac:dyDescent="0.2">
      <c r="A187" s="531">
        <v>564</v>
      </c>
      <c r="B187" s="519"/>
      <c r="C187" s="519" t="s">
        <v>4201</v>
      </c>
      <c r="D187" s="519" t="s">
        <v>2491</v>
      </c>
      <c r="E187" s="519" t="s">
        <v>3819</v>
      </c>
      <c r="F187" s="615" t="s">
        <v>519</v>
      </c>
      <c r="G187" s="519" t="s">
        <v>438</v>
      </c>
      <c r="H187" s="615" t="s">
        <v>2644</v>
      </c>
      <c r="I187" s="615" t="s">
        <v>2032</v>
      </c>
      <c r="J187" s="519" t="s">
        <v>2883</v>
      </c>
      <c r="K187" s="519"/>
      <c r="L187" s="615"/>
      <c r="M187" s="615"/>
      <c r="N187" s="519" t="s">
        <v>3730</v>
      </c>
    </row>
    <row r="188" spans="1:14" ht="15" customHeight="1" x14ac:dyDescent="0.2">
      <c r="A188" s="531">
        <v>622</v>
      </c>
      <c r="B188" s="519"/>
      <c r="C188" s="519" t="s">
        <v>2295</v>
      </c>
      <c r="D188" s="519" t="s">
        <v>2492</v>
      </c>
      <c r="E188" s="519" t="s">
        <v>116</v>
      </c>
      <c r="F188" s="615" t="s">
        <v>519</v>
      </c>
      <c r="G188" s="519" t="s">
        <v>438</v>
      </c>
      <c r="H188" s="615" t="s">
        <v>2643</v>
      </c>
      <c r="I188" s="615" t="s">
        <v>2032</v>
      </c>
      <c r="J188" s="519" t="s">
        <v>1631</v>
      </c>
      <c r="K188" s="519" t="s">
        <v>1595</v>
      </c>
      <c r="L188" s="615"/>
      <c r="M188" s="615"/>
      <c r="N188" s="519" t="s">
        <v>3762</v>
      </c>
    </row>
    <row r="189" spans="1:14" ht="15" customHeight="1" x14ac:dyDescent="0.2">
      <c r="A189" s="531">
        <v>544</v>
      </c>
      <c r="B189" s="519"/>
      <c r="C189" s="519" t="s">
        <v>2298</v>
      </c>
      <c r="D189" s="519" t="s">
        <v>2495</v>
      </c>
      <c r="E189" s="519" t="s">
        <v>1378</v>
      </c>
      <c r="F189" s="615" t="s">
        <v>436</v>
      </c>
      <c r="G189" s="519" t="s">
        <v>438</v>
      </c>
      <c r="H189" s="615" t="s">
        <v>2642</v>
      </c>
      <c r="I189" s="615"/>
      <c r="J189" s="519" t="s">
        <v>2986</v>
      </c>
      <c r="K189" s="519" t="s">
        <v>2750</v>
      </c>
      <c r="L189" s="615" t="s">
        <v>3247</v>
      </c>
      <c r="M189" s="615"/>
      <c r="N189" s="519" t="s">
        <v>3639</v>
      </c>
    </row>
    <row r="190" spans="1:14" ht="15" customHeight="1" x14ac:dyDescent="0.2">
      <c r="A190" s="531">
        <v>543</v>
      </c>
      <c r="B190" s="519"/>
      <c r="C190" s="519" t="s">
        <v>1384</v>
      </c>
      <c r="D190" s="519" t="s">
        <v>1385</v>
      </c>
      <c r="E190" s="519" t="s">
        <v>1378</v>
      </c>
      <c r="F190" s="615" t="s">
        <v>436</v>
      </c>
      <c r="G190" s="519" t="s">
        <v>438</v>
      </c>
      <c r="H190" s="615" t="s">
        <v>2642</v>
      </c>
      <c r="I190" s="615" t="s">
        <v>2032</v>
      </c>
      <c r="J190" s="519" t="s">
        <v>1386</v>
      </c>
      <c r="K190" s="519" t="s">
        <v>1379</v>
      </c>
      <c r="L190" s="615" t="s">
        <v>3226</v>
      </c>
      <c r="M190" s="615"/>
      <c r="N190" s="519" t="s">
        <v>1387</v>
      </c>
    </row>
    <row r="191" spans="1:14" ht="15" customHeight="1" x14ac:dyDescent="0.2">
      <c r="A191" s="531">
        <v>511</v>
      </c>
      <c r="B191" s="519"/>
      <c r="C191" s="519" t="s">
        <v>1232</v>
      </c>
      <c r="D191" s="519" t="s">
        <v>1233</v>
      </c>
      <c r="E191" s="519" t="s">
        <v>122</v>
      </c>
      <c r="F191" s="615" t="s">
        <v>436</v>
      </c>
      <c r="G191" s="519" t="s">
        <v>438</v>
      </c>
      <c r="H191" s="615" t="s">
        <v>12</v>
      </c>
      <c r="I191" s="615"/>
      <c r="J191" s="519" t="s">
        <v>3133</v>
      </c>
      <c r="K191" s="519" t="s">
        <v>917</v>
      </c>
      <c r="L191" s="615" t="s">
        <v>1949</v>
      </c>
      <c r="M191" s="615"/>
      <c r="N191" s="519" t="s">
        <v>3802</v>
      </c>
    </row>
    <row r="192" spans="1:14" ht="15" customHeight="1" x14ac:dyDescent="0.2">
      <c r="A192" s="531">
        <v>433</v>
      </c>
      <c r="B192" s="519"/>
      <c r="C192" s="519" t="s">
        <v>2296</v>
      </c>
      <c r="D192" s="519" t="s">
        <v>2493</v>
      </c>
      <c r="E192" s="519" t="s">
        <v>836</v>
      </c>
      <c r="F192" s="615" t="s">
        <v>436</v>
      </c>
      <c r="G192" s="519" t="s">
        <v>438</v>
      </c>
      <c r="H192" s="615" t="s">
        <v>2643</v>
      </c>
      <c r="I192" s="615"/>
      <c r="J192" s="519" t="s">
        <v>2860</v>
      </c>
      <c r="K192" s="519" t="s">
        <v>2646</v>
      </c>
      <c r="L192" s="615" t="s">
        <v>3146</v>
      </c>
      <c r="M192" s="615"/>
      <c r="N192" s="519" t="s">
        <v>3528</v>
      </c>
    </row>
    <row r="193" spans="1:14" ht="15" customHeight="1" x14ac:dyDescent="0.2">
      <c r="A193" s="531">
        <v>553</v>
      </c>
      <c r="B193" s="519"/>
      <c r="C193" s="519" t="s">
        <v>2299</v>
      </c>
      <c r="D193" s="519" t="s">
        <v>2496</v>
      </c>
      <c r="E193" s="519" t="s">
        <v>3831</v>
      </c>
      <c r="F193" s="615" t="s">
        <v>436</v>
      </c>
      <c r="G193" s="519" t="s">
        <v>438</v>
      </c>
      <c r="H193" s="615"/>
      <c r="I193" s="615"/>
      <c r="J193" s="519" t="s">
        <v>3037</v>
      </c>
      <c r="K193" s="519" t="s">
        <v>1452</v>
      </c>
      <c r="L193" s="615" t="s">
        <v>3297</v>
      </c>
      <c r="M193" s="615"/>
      <c r="N193" s="519" t="s">
        <v>3696</v>
      </c>
    </row>
    <row r="194" spans="1:14" ht="15" customHeight="1" x14ac:dyDescent="0.2">
      <c r="A194" s="531">
        <v>462</v>
      </c>
      <c r="B194" s="519"/>
      <c r="C194" s="519" t="s">
        <v>2289</v>
      </c>
      <c r="D194" s="519" t="s">
        <v>2487</v>
      </c>
      <c r="E194" s="519" t="s">
        <v>3818</v>
      </c>
      <c r="F194" s="615" t="s">
        <v>436</v>
      </c>
      <c r="G194" s="519" t="s">
        <v>438</v>
      </c>
      <c r="H194" s="615" t="s">
        <v>2644</v>
      </c>
      <c r="I194" s="615"/>
      <c r="J194" s="519" t="s">
        <v>2868</v>
      </c>
      <c r="K194" s="519" t="s">
        <v>2655</v>
      </c>
      <c r="L194" s="615" t="s">
        <v>3155</v>
      </c>
      <c r="M194" s="615"/>
      <c r="N194" s="519" t="s">
        <v>3538</v>
      </c>
    </row>
    <row r="195" spans="1:14" ht="15" customHeight="1" x14ac:dyDescent="0.2">
      <c r="A195" s="531">
        <v>634</v>
      </c>
      <c r="B195" s="519"/>
      <c r="C195" s="519" t="s">
        <v>1833</v>
      </c>
      <c r="D195" s="519" t="s">
        <v>1834</v>
      </c>
      <c r="E195" s="519" t="s">
        <v>313</v>
      </c>
      <c r="F195" s="615" t="s">
        <v>436</v>
      </c>
      <c r="G195" s="519" t="s">
        <v>438</v>
      </c>
      <c r="H195" s="615" t="s">
        <v>2644</v>
      </c>
      <c r="I195" s="615" t="s">
        <v>2032</v>
      </c>
      <c r="J195" s="519" t="s">
        <v>1835</v>
      </c>
      <c r="K195" s="519" t="s">
        <v>2844</v>
      </c>
      <c r="L195" s="615" t="s">
        <v>1836</v>
      </c>
      <c r="M195" s="615"/>
      <c r="N195" s="519" t="s">
        <v>1837</v>
      </c>
    </row>
    <row r="196" spans="1:14" ht="15" customHeight="1" x14ac:dyDescent="0.2">
      <c r="A196" s="531">
        <v>606</v>
      </c>
      <c r="B196" s="519"/>
      <c r="C196" s="519" t="s">
        <v>2297</v>
      </c>
      <c r="D196" s="519" t="s">
        <v>2494</v>
      </c>
      <c r="E196" s="519" t="s">
        <v>116</v>
      </c>
      <c r="F196" s="615" t="s">
        <v>436</v>
      </c>
      <c r="G196" s="519" t="s">
        <v>438</v>
      </c>
      <c r="H196" s="615" t="s">
        <v>2642</v>
      </c>
      <c r="I196" s="615"/>
      <c r="J196" s="519" t="s">
        <v>1687</v>
      </c>
      <c r="K196" s="519" t="s">
        <v>1595</v>
      </c>
      <c r="L196" s="615"/>
      <c r="M196" s="615"/>
      <c r="N196" s="519" t="s">
        <v>3620</v>
      </c>
    </row>
    <row r="197" spans="1:14" ht="15" customHeight="1" x14ac:dyDescent="0.2">
      <c r="A197" s="531">
        <v>493</v>
      </c>
      <c r="B197" s="519"/>
      <c r="C197" s="519" t="s">
        <v>959</v>
      </c>
      <c r="D197" s="519" t="s">
        <v>960</v>
      </c>
      <c r="E197" s="519" t="s">
        <v>122</v>
      </c>
      <c r="F197" s="615" t="s">
        <v>484</v>
      </c>
      <c r="G197" s="519" t="s">
        <v>438</v>
      </c>
      <c r="H197" s="615" t="s">
        <v>2642</v>
      </c>
      <c r="I197" s="615" t="s">
        <v>2032</v>
      </c>
      <c r="J197" s="519" t="s">
        <v>2958</v>
      </c>
      <c r="K197" s="519" t="s">
        <v>2726</v>
      </c>
      <c r="L197" s="615" t="s">
        <v>961</v>
      </c>
      <c r="M197" s="615"/>
      <c r="N197" s="519" t="s">
        <v>962</v>
      </c>
    </row>
    <row r="198" spans="1:14" ht="15" customHeight="1" x14ac:dyDescent="0.2">
      <c r="A198" s="531">
        <v>595</v>
      </c>
      <c r="B198" s="519"/>
      <c r="C198" s="519" t="s">
        <v>2302</v>
      </c>
      <c r="D198" s="519" t="s">
        <v>2499</v>
      </c>
      <c r="E198" s="519" t="s">
        <v>116</v>
      </c>
      <c r="F198" s="615" t="s">
        <v>484</v>
      </c>
      <c r="G198" s="519" t="s">
        <v>438</v>
      </c>
      <c r="H198" s="615" t="s">
        <v>2642</v>
      </c>
      <c r="I198" s="615" t="s">
        <v>2032</v>
      </c>
      <c r="J198" s="519" t="s">
        <v>1631</v>
      </c>
      <c r="K198" s="519" t="s">
        <v>1595</v>
      </c>
      <c r="L198" s="615" t="s">
        <v>988</v>
      </c>
      <c r="M198" s="615"/>
      <c r="N198" s="519" t="s">
        <v>3565</v>
      </c>
    </row>
    <row r="199" spans="1:14" ht="15" customHeight="1" x14ac:dyDescent="0.2">
      <c r="A199" s="531">
        <v>465</v>
      </c>
      <c r="B199" s="519"/>
      <c r="C199" s="519" t="s">
        <v>2301</v>
      </c>
      <c r="D199" s="519" t="s">
        <v>2498</v>
      </c>
      <c r="E199" s="519" t="s">
        <v>3818</v>
      </c>
      <c r="F199" s="615" t="s">
        <v>484</v>
      </c>
      <c r="G199" s="519" t="s">
        <v>438</v>
      </c>
      <c r="H199" s="615" t="s">
        <v>2643</v>
      </c>
      <c r="I199" s="615" t="s">
        <v>2032</v>
      </c>
      <c r="J199" s="519" t="s">
        <v>2903</v>
      </c>
      <c r="K199" s="519" t="s">
        <v>2687</v>
      </c>
      <c r="L199" s="615" t="s">
        <v>3185</v>
      </c>
      <c r="M199" s="615"/>
      <c r="N199" s="519" t="s">
        <v>3564</v>
      </c>
    </row>
    <row r="200" spans="1:14" ht="15" customHeight="1" x14ac:dyDescent="0.2">
      <c r="A200" s="531">
        <v>503</v>
      </c>
      <c r="B200" s="519"/>
      <c r="C200" s="519" t="s">
        <v>4195</v>
      </c>
      <c r="D200" s="519" t="s">
        <v>2465</v>
      </c>
      <c r="E200" s="519" t="s">
        <v>122</v>
      </c>
      <c r="F200" s="615" t="s">
        <v>484</v>
      </c>
      <c r="G200" s="519" t="s">
        <v>438</v>
      </c>
      <c r="H200" s="615" t="s">
        <v>2643</v>
      </c>
      <c r="I200" s="615" t="s">
        <v>2032</v>
      </c>
      <c r="J200" s="519" t="s">
        <v>2958</v>
      </c>
      <c r="K200" s="519" t="s">
        <v>2726</v>
      </c>
      <c r="L200" s="615" t="s">
        <v>3329</v>
      </c>
      <c r="M200" s="615"/>
      <c r="N200" s="519" t="s">
        <v>3733</v>
      </c>
    </row>
    <row r="201" spans="1:14" ht="15" customHeight="1" x14ac:dyDescent="0.2">
      <c r="A201" s="531">
        <v>588</v>
      </c>
      <c r="B201" s="519"/>
      <c r="C201" s="519" t="s">
        <v>2300</v>
      </c>
      <c r="D201" s="519" t="s">
        <v>2497</v>
      </c>
      <c r="E201" s="519" t="s">
        <v>116</v>
      </c>
      <c r="F201" s="615" t="s">
        <v>484</v>
      </c>
      <c r="G201" s="519" t="s">
        <v>438</v>
      </c>
      <c r="H201" s="615" t="s">
        <v>2643</v>
      </c>
      <c r="I201" s="615" t="s">
        <v>2032</v>
      </c>
      <c r="J201" s="519" t="s">
        <v>1631</v>
      </c>
      <c r="K201" s="519" t="s">
        <v>1595</v>
      </c>
      <c r="L201" s="615" t="s">
        <v>3147</v>
      </c>
      <c r="M201" s="615"/>
      <c r="N201" s="519" t="s">
        <v>3530</v>
      </c>
    </row>
    <row r="202" spans="1:14" ht="15" customHeight="1" x14ac:dyDescent="0.2">
      <c r="A202" s="531">
        <v>570</v>
      </c>
      <c r="B202" s="519"/>
      <c r="C202" s="519" t="s">
        <v>2303</v>
      </c>
      <c r="D202" s="519" t="s">
        <v>2500</v>
      </c>
      <c r="E202" s="519" t="s">
        <v>1462</v>
      </c>
      <c r="F202" s="615" t="s">
        <v>484</v>
      </c>
      <c r="G202" s="519" t="s">
        <v>438</v>
      </c>
      <c r="H202" s="615" t="s">
        <v>12</v>
      </c>
      <c r="I202" s="615"/>
      <c r="J202" s="519" t="s">
        <v>2991</v>
      </c>
      <c r="K202" s="519" t="s">
        <v>1298</v>
      </c>
      <c r="L202" s="615" t="s">
        <v>3249</v>
      </c>
      <c r="M202" s="615"/>
      <c r="N202" s="519" t="s">
        <v>3643</v>
      </c>
    </row>
    <row r="203" spans="1:14" ht="15" customHeight="1" x14ac:dyDescent="0.2">
      <c r="A203" s="531">
        <v>510</v>
      </c>
      <c r="B203" s="519"/>
      <c r="C203" s="519" t="s">
        <v>1079</v>
      </c>
      <c r="D203" s="519" t="s">
        <v>1080</v>
      </c>
      <c r="E203" s="519" t="s">
        <v>1073</v>
      </c>
      <c r="F203" s="615" t="s">
        <v>484</v>
      </c>
      <c r="G203" s="519" t="s">
        <v>438</v>
      </c>
      <c r="H203" s="615" t="s">
        <v>2644</v>
      </c>
      <c r="I203" s="615"/>
      <c r="J203" s="519" t="s">
        <v>3126</v>
      </c>
      <c r="K203" s="519" t="s">
        <v>2850</v>
      </c>
      <c r="L203" s="615" t="s">
        <v>1081</v>
      </c>
      <c r="M203" s="615"/>
      <c r="N203" s="519" t="s">
        <v>1082</v>
      </c>
    </row>
    <row r="204" spans="1:14" ht="15" customHeight="1" x14ac:dyDescent="0.2">
      <c r="A204" s="531">
        <v>526</v>
      </c>
      <c r="B204" s="519"/>
      <c r="C204" s="519" t="s">
        <v>1222</v>
      </c>
      <c r="D204" s="519" t="s">
        <v>1223</v>
      </c>
      <c r="E204" s="519" t="s">
        <v>298</v>
      </c>
      <c r="F204" s="615" t="s">
        <v>484</v>
      </c>
      <c r="G204" s="519" t="s">
        <v>438</v>
      </c>
      <c r="H204" s="615" t="s">
        <v>2642</v>
      </c>
      <c r="I204" s="615" t="s">
        <v>2032</v>
      </c>
      <c r="J204" s="519" t="s">
        <v>957</v>
      </c>
      <c r="K204" s="519" t="s">
        <v>2659</v>
      </c>
      <c r="L204" s="615" t="s">
        <v>3356</v>
      </c>
      <c r="M204" s="615"/>
      <c r="N204" s="519" t="s">
        <v>1224</v>
      </c>
    </row>
    <row r="205" spans="1:14" ht="15" customHeight="1" x14ac:dyDescent="0.2">
      <c r="A205" s="531">
        <v>424</v>
      </c>
      <c r="B205" s="519"/>
      <c r="C205" s="519" t="s">
        <v>563</v>
      </c>
      <c r="D205" s="519" t="s">
        <v>564</v>
      </c>
      <c r="E205" s="519" t="s">
        <v>533</v>
      </c>
      <c r="F205" s="615" t="s">
        <v>484</v>
      </c>
      <c r="G205" s="519" t="s">
        <v>438</v>
      </c>
      <c r="H205" s="615" t="s">
        <v>2642</v>
      </c>
      <c r="I205" s="615"/>
      <c r="J205" s="519" t="s">
        <v>3108</v>
      </c>
      <c r="K205" s="519" t="s">
        <v>2653</v>
      </c>
      <c r="L205" s="615" t="s">
        <v>3355</v>
      </c>
      <c r="M205" s="615"/>
      <c r="N205" s="519" t="s">
        <v>565</v>
      </c>
    </row>
    <row r="206" spans="1:14" ht="15" customHeight="1" x14ac:dyDescent="0.2">
      <c r="A206" s="531">
        <v>604</v>
      </c>
      <c r="B206" s="519"/>
      <c r="C206" s="519" t="s">
        <v>1761</v>
      </c>
      <c r="D206" s="519" t="s">
        <v>1762</v>
      </c>
      <c r="E206" s="519" t="s">
        <v>1759</v>
      </c>
      <c r="F206" s="615" t="s">
        <v>484</v>
      </c>
      <c r="G206" s="519" t="s">
        <v>438</v>
      </c>
      <c r="H206" s="615" t="s">
        <v>2642</v>
      </c>
      <c r="I206" s="615"/>
      <c r="J206" s="519" t="s">
        <v>2959</v>
      </c>
      <c r="K206" s="519" t="s">
        <v>2727</v>
      </c>
      <c r="L206" s="615" t="s">
        <v>1763</v>
      </c>
      <c r="M206" s="615"/>
      <c r="N206" s="519" t="s">
        <v>1764</v>
      </c>
    </row>
    <row r="207" spans="1:14" ht="15" customHeight="1" x14ac:dyDescent="0.2">
      <c r="A207" s="531">
        <v>425</v>
      </c>
      <c r="B207" s="519"/>
      <c r="C207" s="519" t="s">
        <v>597</v>
      </c>
      <c r="D207" s="519" t="s">
        <v>598</v>
      </c>
      <c r="E207" s="519" t="s">
        <v>307</v>
      </c>
      <c r="F207" s="615" t="s">
        <v>484</v>
      </c>
      <c r="G207" s="519" t="s">
        <v>438</v>
      </c>
      <c r="H207" s="615" t="s">
        <v>2642</v>
      </c>
      <c r="I207" s="615"/>
      <c r="J207" s="519" t="s">
        <v>2902</v>
      </c>
      <c r="K207" s="519" t="s">
        <v>599</v>
      </c>
      <c r="L207" s="615" t="s">
        <v>1928</v>
      </c>
      <c r="M207" s="615"/>
      <c r="N207" s="519" t="s">
        <v>600</v>
      </c>
    </row>
    <row r="208" spans="1:14" ht="15" customHeight="1" x14ac:dyDescent="0.2">
      <c r="A208" s="531">
        <v>518</v>
      </c>
      <c r="B208" s="519"/>
      <c r="C208" s="519" t="s">
        <v>1187</v>
      </c>
      <c r="D208" s="519" t="s">
        <v>843</v>
      </c>
      <c r="E208" s="519" t="s">
        <v>298</v>
      </c>
      <c r="F208" s="615" t="s">
        <v>484</v>
      </c>
      <c r="G208" s="519" t="s">
        <v>438</v>
      </c>
      <c r="H208" s="615" t="s">
        <v>2642</v>
      </c>
      <c r="I208" s="615"/>
      <c r="J208" s="519" t="s">
        <v>957</v>
      </c>
      <c r="K208" s="519" t="s">
        <v>2659</v>
      </c>
      <c r="L208" s="615" t="s">
        <v>1188</v>
      </c>
      <c r="M208" s="615"/>
      <c r="N208" s="519" t="s">
        <v>1189</v>
      </c>
    </row>
    <row r="209" spans="1:14" ht="15" customHeight="1" x14ac:dyDescent="0.2">
      <c r="A209" s="531">
        <v>531</v>
      </c>
      <c r="B209" s="519"/>
      <c r="C209" s="519" t="s">
        <v>1335</v>
      </c>
      <c r="D209" s="519" t="s">
        <v>1336</v>
      </c>
      <c r="E209" s="519" t="s">
        <v>1330</v>
      </c>
      <c r="F209" s="615" t="s">
        <v>484</v>
      </c>
      <c r="G209" s="519" t="s">
        <v>438</v>
      </c>
      <c r="H209" s="615" t="s">
        <v>2642</v>
      </c>
      <c r="I209" s="615"/>
      <c r="J209" s="519" t="s">
        <v>1331</v>
      </c>
      <c r="K209" s="519" t="s">
        <v>1332</v>
      </c>
      <c r="L209" s="615" t="s">
        <v>1337</v>
      </c>
      <c r="M209" s="615"/>
      <c r="N209" s="519" t="s">
        <v>1338</v>
      </c>
    </row>
    <row r="210" spans="1:14" ht="15" customHeight="1" x14ac:dyDescent="0.2">
      <c r="A210" s="531">
        <v>512</v>
      </c>
      <c r="B210" s="519"/>
      <c r="C210" s="519" t="s">
        <v>1063</v>
      </c>
      <c r="D210" s="519" t="s">
        <v>1064</v>
      </c>
      <c r="E210" s="519" t="s">
        <v>1061</v>
      </c>
      <c r="F210" s="615" t="s">
        <v>484</v>
      </c>
      <c r="G210" s="519" t="s">
        <v>438</v>
      </c>
      <c r="H210" s="615" t="s">
        <v>2642</v>
      </c>
      <c r="I210" s="615"/>
      <c r="J210" s="519" t="s">
        <v>3134</v>
      </c>
      <c r="K210" s="519" t="s">
        <v>2852</v>
      </c>
      <c r="L210" s="615" t="s">
        <v>1065</v>
      </c>
      <c r="M210" s="615"/>
      <c r="N210" s="519" t="s">
        <v>3804</v>
      </c>
    </row>
    <row r="211" spans="1:14" ht="15" customHeight="1" x14ac:dyDescent="0.2">
      <c r="A211" s="531">
        <v>509</v>
      </c>
      <c r="B211" s="519"/>
      <c r="C211" s="519" t="s">
        <v>2279</v>
      </c>
      <c r="D211" s="519" t="s">
        <v>2476</v>
      </c>
      <c r="E211" s="519" t="s">
        <v>122</v>
      </c>
      <c r="F211" s="615" t="s">
        <v>484</v>
      </c>
      <c r="G211" s="519" t="s">
        <v>438</v>
      </c>
      <c r="H211" s="615" t="s">
        <v>2642</v>
      </c>
      <c r="I211" s="615" t="s">
        <v>2032</v>
      </c>
      <c r="J211" s="519"/>
      <c r="K211" s="519"/>
      <c r="L211" s="615"/>
      <c r="M211" s="615"/>
      <c r="N211" s="519" t="s">
        <v>3788</v>
      </c>
    </row>
    <row r="212" spans="1:14" ht="15" customHeight="1" x14ac:dyDescent="0.2">
      <c r="A212" s="531">
        <v>402</v>
      </c>
      <c r="B212" s="519"/>
      <c r="C212" s="519" t="s">
        <v>450</v>
      </c>
      <c r="D212" s="519" t="s">
        <v>451</v>
      </c>
      <c r="E212" s="519" t="s">
        <v>220</v>
      </c>
      <c r="F212" s="615" t="s">
        <v>464</v>
      </c>
      <c r="G212" s="519" t="s">
        <v>438</v>
      </c>
      <c r="H212" s="615" t="s">
        <v>2643</v>
      </c>
      <c r="I212" s="615"/>
      <c r="J212" s="519" t="s">
        <v>2928</v>
      </c>
      <c r="K212" s="519" t="s">
        <v>2707</v>
      </c>
      <c r="L212" s="615"/>
      <c r="M212" s="615"/>
      <c r="N212" s="519" t="s">
        <v>454</v>
      </c>
    </row>
    <row r="213" spans="1:14" ht="15" customHeight="1" x14ac:dyDescent="0.2">
      <c r="A213" s="531">
        <v>405</v>
      </c>
      <c r="B213" s="519"/>
      <c r="C213" s="519" t="s">
        <v>2268</v>
      </c>
      <c r="D213" s="519" t="s">
        <v>1510</v>
      </c>
      <c r="E213" s="519" t="s">
        <v>220</v>
      </c>
      <c r="F213" s="615" t="s">
        <v>464</v>
      </c>
      <c r="G213" s="519" t="s">
        <v>438</v>
      </c>
      <c r="H213" s="615" t="s">
        <v>2643</v>
      </c>
      <c r="I213" s="615"/>
      <c r="J213" s="519" t="s">
        <v>3094</v>
      </c>
      <c r="K213" s="519" t="s">
        <v>2827</v>
      </c>
      <c r="L213" s="615"/>
      <c r="M213" s="615"/>
      <c r="N213" s="519" t="s">
        <v>3754</v>
      </c>
    </row>
    <row r="214" spans="1:14" ht="15" customHeight="1" x14ac:dyDescent="0.2">
      <c r="A214" s="531">
        <v>406</v>
      </c>
      <c r="B214" s="519"/>
      <c r="C214" s="519" t="s">
        <v>2262</v>
      </c>
      <c r="D214" s="519" t="s">
        <v>2461</v>
      </c>
      <c r="E214" s="519" t="s">
        <v>220</v>
      </c>
      <c r="F214" s="615" t="s">
        <v>464</v>
      </c>
      <c r="G214" s="519" t="s">
        <v>438</v>
      </c>
      <c r="H214" s="615" t="s">
        <v>2642</v>
      </c>
      <c r="I214" s="615"/>
      <c r="J214" s="519" t="s">
        <v>3094</v>
      </c>
      <c r="K214" s="519" t="s">
        <v>2707</v>
      </c>
      <c r="L214" s="615"/>
      <c r="M214" s="615"/>
      <c r="N214" s="519" t="s">
        <v>3803</v>
      </c>
    </row>
    <row r="215" spans="1:14" ht="15" customHeight="1" x14ac:dyDescent="0.2">
      <c r="A215" s="531">
        <v>419</v>
      </c>
      <c r="B215" s="519"/>
      <c r="C215" s="519" t="s">
        <v>576</v>
      </c>
      <c r="D215" s="519" t="s">
        <v>577</v>
      </c>
      <c r="E215" s="519" t="s">
        <v>578</v>
      </c>
      <c r="F215" s="615" t="s">
        <v>464</v>
      </c>
      <c r="G215" s="519" t="s">
        <v>438</v>
      </c>
      <c r="H215" s="615" t="s">
        <v>2642</v>
      </c>
      <c r="I215" s="615" t="s">
        <v>2032</v>
      </c>
      <c r="J215" s="519" t="s">
        <v>2886</v>
      </c>
      <c r="K215" s="519" t="s">
        <v>2675</v>
      </c>
      <c r="L215" s="615"/>
      <c r="M215" s="615"/>
      <c r="N215" s="519" t="s">
        <v>3550</v>
      </c>
    </row>
    <row r="216" spans="1:14" ht="15" customHeight="1" x14ac:dyDescent="0.2">
      <c r="A216" s="531">
        <v>438</v>
      </c>
      <c r="B216" s="519"/>
      <c r="C216" s="519" t="s">
        <v>2251</v>
      </c>
      <c r="D216" s="519" t="s">
        <v>2450</v>
      </c>
      <c r="E216" s="519" t="s">
        <v>299</v>
      </c>
      <c r="F216" s="615" t="s">
        <v>464</v>
      </c>
      <c r="G216" s="519" t="s">
        <v>438</v>
      </c>
      <c r="H216" s="615" t="s">
        <v>2642</v>
      </c>
      <c r="I216" s="615"/>
      <c r="J216" s="519" t="s">
        <v>2917</v>
      </c>
      <c r="K216" s="519" t="s">
        <v>2663</v>
      </c>
      <c r="L216" s="615"/>
      <c r="M216" s="615"/>
      <c r="N216" s="519" t="s">
        <v>3580</v>
      </c>
    </row>
    <row r="217" spans="1:14" ht="15" customHeight="1" x14ac:dyDescent="0.2">
      <c r="A217" s="531">
        <v>445</v>
      </c>
      <c r="B217" s="519"/>
      <c r="C217" s="519" t="s">
        <v>712</v>
      </c>
      <c r="D217" s="519" t="s">
        <v>713</v>
      </c>
      <c r="E217" s="519" t="s">
        <v>299</v>
      </c>
      <c r="F217" s="615" t="s">
        <v>464</v>
      </c>
      <c r="G217" s="519" t="s">
        <v>438</v>
      </c>
      <c r="H217" s="615" t="s">
        <v>2642</v>
      </c>
      <c r="I217" s="615"/>
      <c r="J217" s="519" t="s">
        <v>714</v>
      </c>
      <c r="K217" s="519" t="s">
        <v>2734</v>
      </c>
      <c r="L217" s="615"/>
      <c r="M217" s="615"/>
      <c r="N217" s="519" t="s">
        <v>715</v>
      </c>
    </row>
    <row r="218" spans="1:14" ht="15" customHeight="1" x14ac:dyDescent="0.2">
      <c r="A218" s="531">
        <v>451</v>
      </c>
      <c r="B218" s="519"/>
      <c r="C218" s="519" t="s">
        <v>734</v>
      </c>
      <c r="D218" s="519" t="s">
        <v>735</v>
      </c>
      <c r="E218" s="519" t="s">
        <v>299</v>
      </c>
      <c r="F218" s="615" t="s">
        <v>464</v>
      </c>
      <c r="G218" s="519" t="s">
        <v>438</v>
      </c>
      <c r="H218" s="615" t="s">
        <v>2644</v>
      </c>
      <c r="I218" s="615"/>
      <c r="J218" s="519" t="s">
        <v>2977</v>
      </c>
      <c r="K218" s="519" t="s">
        <v>2734</v>
      </c>
      <c r="L218" s="615"/>
      <c r="M218" s="615"/>
      <c r="N218" s="519" t="s">
        <v>736</v>
      </c>
    </row>
    <row r="219" spans="1:14" ht="15" customHeight="1" x14ac:dyDescent="0.2">
      <c r="A219" s="531">
        <v>440</v>
      </c>
      <c r="B219" s="519"/>
      <c r="C219" s="519" t="s">
        <v>808</v>
      </c>
      <c r="D219" s="519" t="s">
        <v>809</v>
      </c>
      <c r="E219" s="519" t="s">
        <v>3824</v>
      </c>
      <c r="F219" s="615" t="s">
        <v>464</v>
      </c>
      <c r="G219" s="519" t="s">
        <v>438</v>
      </c>
      <c r="H219" s="615" t="s">
        <v>2642</v>
      </c>
      <c r="I219" s="615" t="s">
        <v>2032</v>
      </c>
      <c r="J219" s="519" t="s">
        <v>810</v>
      </c>
      <c r="K219" s="519" t="s">
        <v>2663</v>
      </c>
      <c r="L219" s="615"/>
      <c r="M219" s="615"/>
      <c r="N219" s="519" t="s">
        <v>814</v>
      </c>
    </row>
    <row r="220" spans="1:14" ht="15" customHeight="1" x14ac:dyDescent="0.2">
      <c r="A220" s="531">
        <v>454</v>
      </c>
      <c r="B220" s="519"/>
      <c r="C220" s="519" t="s">
        <v>2293</v>
      </c>
      <c r="D220" s="519" t="s">
        <v>1895</v>
      </c>
      <c r="E220" s="519" t="s">
        <v>3832</v>
      </c>
      <c r="F220" s="615" t="s">
        <v>464</v>
      </c>
      <c r="G220" s="519" t="s">
        <v>438</v>
      </c>
      <c r="H220" s="615" t="s">
        <v>2642</v>
      </c>
      <c r="I220" s="615"/>
      <c r="J220" s="519" t="s">
        <v>3061</v>
      </c>
      <c r="K220" s="519" t="s">
        <v>2808</v>
      </c>
      <c r="L220" s="615"/>
      <c r="M220" s="615"/>
      <c r="N220" s="519" t="s">
        <v>3719</v>
      </c>
    </row>
    <row r="221" spans="1:14" ht="15" customHeight="1" x14ac:dyDescent="0.2">
      <c r="A221" s="531">
        <v>478</v>
      </c>
      <c r="B221" s="519"/>
      <c r="C221" s="519" t="s">
        <v>4194</v>
      </c>
      <c r="D221" s="519" t="s">
        <v>2459</v>
      </c>
      <c r="E221" s="519" t="s">
        <v>882</v>
      </c>
      <c r="F221" s="615" t="s">
        <v>464</v>
      </c>
      <c r="G221" s="519" t="s">
        <v>438</v>
      </c>
      <c r="H221" s="615" t="s">
        <v>2643</v>
      </c>
      <c r="I221" s="615"/>
      <c r="J221" s="519" t="s">
        <v>3085</v>
      </c>
      <c r="K221" s="519" t="s">
        <v>2759</v>
      </c>
      <c r="L221" s="615"/>
      <c r="M221" s="615"/>
      <c r="N221" s="519" t="s">
        <v>3746</v>
      </c>
    </row>
    <row r="222" spans="1:14" ht="15" customHeight="1" x14ac:dyDescent="0.2">
      <c r="A222" s="531">
        <v>469</v>
      </c>
      <c r="B222" s="519"/>
      <c r="C222" s="519" t="s">
        <v>883</v>
      </c>
      <c r="D222" s="519" t="s">
        <v>884</v>
      </c>
      <c r="E222" s="519" t="s">
        <v>882</v>
      </c>
      <c r="F222" s="615" t="s">
        <v>464</v>
      </c>
      <c r="G222" s="519" t="s">
        <v>438</v>
      </c>
      <c r="H222" s="615" t="s">
        <v>2643</v>
      </c>
      <c r="I222" s="615"/>
      <c r="J222" s="519" t="s">
        <v>2912</v>
      </c>
      <c r="K222" s="519" t="s">
        <v>2694</v>
      </c>
      <c r="L222" s="615"/>
      <c r="M222" s="615"/>
      <c r="N222" s="519" t="s">
        <v>886</v>
      </c>
    </row>
    <row r="223" spans="1:14" ht="15" customHeight="1" x14ac:dyDescent="0.2">
      <c r="A223" s="531">
        <v>470</v>
      </c>
      <c r="B223" s="519"/>
      <c r="C223" s="519" t="s">
        <v>2254</v>
      </c>
      <c r="D223" s="519" t="s">
        <v>2452</v>
      </c>
      <c r="E223" s="519" t="s">
        <v>882</v>
      </c>
      <c r="F223" s="615" t="s">
        <v>464</v>
      </c>
      <c r="G223" s="519" t="s">
        <v>438</v>
      </c>
      <c r="H223" s="615" t="s">
        <v>2643</v>
      </c>
      <c r="I223" s="615"/>
      <c r="J223" s="519" t="s">
        <v>2912</v>
      </c>
      <c r="K223" s="519" t="s">
        <v>2694</v>
      </c>
      <c r="L223" s="615"/>
      <c r="M223" s="615"/>
      <c r="N223" s="519" t="s">
        <v>3619</v>
      </c>
    </row>
    <row r="224" spans="1:14" ht="15" customHeight="1" x14ac:dyDescent="0.2">
      <c r="A224" s="531">
        <v>472</v>
      </c>
      <c r="B224" s="519"/>
      <c r="C224" s="519" t="s">
        <v>898</v>
      </c>
      <c r="D224" s="519" t="s">
        <v>899</v>
      </c>
      <c r="E224" s="519" t="s">
        <v>882</v>
      </c>
      <c r="F224" s="615" t="s">
        <v>464</v>
      </c>
      <c r="G224" s="519" t="s">
        <v>438</v>
      </c>
      <c r="H224" s="615" t="s">
        <v>2642</v>
      </c>
      <c r="I224" s="615"/>
      <c r="J224" s="519" t="s">
        <v>3025</v>
      </c>
      <c r="K224" s="519" t="s">
        <v>2694</v>
      </c>
      <c r="L224" s="615"/>
      <c r="M224" s="615"/>
      <c r="N224" s="519" t="s">
        <v>901</v>
      </c>
    </row>
    <row r="225" spans="1:14" ht="15" customHeight="1" x14ac:dyDescent="0.2">
      <c r="A225" s="531">
        <v>474</v>
      </c>
      <c r="B225" s="519"/>
      <c r="C225" s="519" t="s">
        <v>2257</v>
      </c>
      <c r="D225" s="519" t="s">
        <v>2455</v>
      </c>
      <c r="E225" s="519" t="s">
        <v>882</v>
      </c>
      <c r="F225" s="615" t="s">
        <v>464</v>
      </c>
      <c r="G225" s="519" t="s">
        <v>438</v>
      </c>
      <c r="H225" s="615" t="s">
        <v>2643</v>
      </c>
      <c r="I225" s="615"/>
      <c r="J225" s="519" t="s">
        <v>3052</v>
      </c>
      <c r="K225" s="519" t="s">
        <v>2800</v>
      </c>
      <c r="L225" s="615"/>
      <c r="M225" s="615"/>
      <c r="N225" s="519" t="s">
        <v>3708</v>
      </c>
    </row>
    <row r="226" spans="1:14" ht="15" customHeight="1" x14ac:dyDescent="0.2">
      <c r="A226" s="531">
        <v>475</v>
      </c>
      <c r="B226" s="519"/>
      <c r="C226" s="519" t="s">
        <v>2258</v>
      </c>
      <c r="D226" s="519" t="s">
        <v>2456</v>
      </c>
      <c r="E226" s="519" t="s">
        <v>882</v>
      </c>
      <c r="F226" s="615" t="s">
        <v>464</v>
      </c>
      <c r="G226" s="519" t="s">
        <v>438</v>
      </c>
      <c r="H226" s="615" t="s">
        <v>2643</v>
      </c>
      <c r="I226" s="615"/>
      <c r="J226" s="519" t="s">
        <v>3056</v>
      </c>
      <c r="K226" s="519" t="s">
        <v>2800</v>
      </c>
      <c r="L226" s="615"/>
      <c r="M226" s="615"/>
      <c r="N226" s="519" t="s">
        <v>3712</v>
      </c>
    </row>
    <row r="227" spans="1:14" ht="15" customHeight="1" x14ac:dyDescent="0.2">
      <c r="A227" s="531">
        <v>476</v>
      </c>
      <c r="B227" s="519"/>
      <c r="C227" s="519" t="s">
        <v>2259</v>
      </c>
      <c r="D227" s="519" t="s">
        <v>2457</v>
      </c>
      <c r="E227" s="519" t="s">
        <v>882</v>
      </c>
      <c r="F227" s="615" t="s">
        <v>464</v>
      </c>
      <c r="G227" s="519" t="s">
        <v>438</v>
      </c>
      <c r="H227" s="615" t="s">
        <v>2643</v>
      </c>
      <c r="I227" s="615"/>
      <c r="J227" s="519" t="s">
        <v>3056</v>
      </c>
      <c r="K227" s="519" t="s">
        <v>2800</v>
      </c>
      <c r="L227" s="615"/>
      <c r="M227" s="615"/>
      <c r="N227" s="519" t="s">
        <v>3715</v>
      </c>
    </row>
    <row r="228" spans="1:14" ht="15" customHeight="1" x14ac:dyDescent="0.2">
      <c r="A228" s="531">
        <v>477</v>
      </c>
      <c r="B228" s="519"/>
      <c r="C228" s="519" t="s">
        <v>2260</v>
      </c>
      <c r="D228" s="519" t="s">
        <v>2458</v>
      </c>
      <c r="E228" s="519" t="s">
        <v>882</v>
      </c>
      <c r="F228" s="615" t="s">
        <v>464</v>
      </c>
      <c r="G228" s="519" t="s">
        <v>438</v>
      </c>
      <c r="H228" s="615" t="s">
        <v>2642</v>
      </c>
      <c r="I228" s="615"/>
      <c r="J228" s="519" t="s">
        <v>3064</v>
      </c>
      <c r="K228" s="519" t="s">
        <v>2694</v>
      </c>
      <c r="L228" s="615"/>
      <c r="M228" s="615"/>
      <c r="N228" s="519" t="s">
        <v>3724</v>
      </c>
    </row>
    <row r="229" spans="1:14" ht="15" customHeight="1" x14ac:dyDescent="0.2">
      <c r="A229" s="531">
        <v>481</v>
      </c>
      <c r="B229" s="519"/>
      <c r="C229" s="519" t="s">
        <v>2252</v>
      </c>
      <c r="D229" s="519" t="s">
        <v>1428</v>
      </c>
      <c r="E229" s="519" t="s">
        <v>911</v>
      </c>
      <c r="F229" s="615" t="s">
        <v>464</v>
      </c>
      <c r="G229" s="519" t="s">
        <v>438</v>
      </c>
      <c r="H229" s="615" t="s">
        <v>2643</v>
      </c>
      <c r="I229" s="615"/>
      <c r="J229" s="519" t="s">
        <v>2918</v>
      </c>
      <c r="K229" s="519" t="s">
        <v>2671</v>
      </c>
      <c r="L229" s="615"/>
      <c r="M229" s="615"/>
      <c r="N229" s="519" t="s">
        <v>3581</v>
      </c>
    </row>
    <row r="230" spans="1:14" ht="15" customHeight="1" x14ac:dyDescent="0.2">
      <c r="A230" s="531">
        <v>483</v>
      </c>
      <c r="B230" s="519"/>
      <c r="C230" s="519" t="s">
        <v>2304</v>
      </c>
      <c r="D230" s="519" t="s">
        <v>2502</v>
      </c>
      <c r="E230" s="519" t="s">
        <v>911</v>
      </c>
      <c r="F230" s="615" t="s">
        <v>464</v>
      </c>
      <c r="G230" s="519" t="s">
        <v>438</v>
      </c>
      <c r="H230" s="615" t="s">
        <v>2643</v>
      </c>
      <c r="I230" s="615"/>
      <c r="J230" s="519" t="s">
        <v>3009</v>
      </c>
      <c r="K230" s="519" t="s">
        <v>2769</v>
      </c>
      <c r="L230" s="615"/>
      <c r="M230" s="615"/>
      <c r="N230" s="519" t="s">
        <v>3659</v>
      </c>
    </row>
    <row r="231" spans="1:14" ht="15" customHeight="1" x14ac:dyDescent="0.2">
      <c r="A231" s="531">
        <v>484</v>
      </c>
      <c r="B231" s="519"/>
      <c r="C231" s="519" t="s">
        <v>2277</v>
      </c>
      <c r="D231" s="519" t="s">
        <v>1984</v>
      </c>
      <c r="E231" s="519" t="s">
        <v>911</v>
      </c>
      <c r="F231" s="615" t="s">
        <v>464</v>
      </c>
      <c r="G231" s="519" t="s">
        <v>438</v>
      </c>
      <c r="H231" s="615" t="s">
        <v>2643</v>
      </c>
      <c r="I231" s="615"/>
      <c r="J231" s="519" t="s">
        <v>3009</v>
      </c>
      <c r="K231" s="519" t="s">
        <v>2834</v>
      </c>
      <c r="L231" s="615"/>
      <c r="M231" s="615"/>
      <c r="N231" s="519" t="s">
        <v>3765</v>
      </c>
    </row>
    <row r="232" spans="1:14" ht="15" customHeight="1" x14ac:dyDescent="0.2">
      <c r="A232" s="531">
        <v>515</v>
      </c>
      <c r="B232" s="519"/>
      <c r="C232" s="519" t="s">
        <v>4202</v>
      </c>
      <c r="D232" s="519" t="s">
        <v>2501</v>
      </c>
      <c r="E232" s="519" t="s">
        <v>298</v>
      </c>
      <c r="F232" s="615" t="s">
        <v>464</v>
      </c>
      <c r="G232" s="519" t="s">
        <v>438</v>
      </c>
      <c r="H232" s="615" t="s">
        <v>2642</v>
      </c>
      <c r="I232" s="615"/>
      <c r="J232" s="519" t="s">
        <v>2888</v>
      </c>
      <c r="K232" s="519" t="s">
        <v>2701</v>
      </c>
      <c r="L232" s="615"/>
      <c r="M232" s="615"/>
      <c r="N232" s="519" t="s">
        <v>3583</v>
      </c>
    </row>
    <row r="233" spans="1:14" ht="15" customHeight="1" x14ac:dyDescent="0.2">
      <c r="A233" s="531">
        <v>514</v>
      </c>
      <c r="B233" s="519"/>
      <c r="C233" s="519" t="s">
        <v>1168</v>
      </c>
      <c r="D233" s="519" t="s">
        <v>1169</v>
      </c>
      <c r="E233" s="519" t="s">
        <v>298</v>
      </c>
      <c r="F233" s="615" t="s">
        <v>464</v>
      </c>
      <c r="G233" s="519" t="s">
        <v>438</v>
      </c>
      <c r="H233" s="615" t="s">
        <v>2642</v>
      </c>
      <c r="I233" s="615"/>
      <c r="J233" s="519" t="s">
        <v>2888</v>
      </c>
      <c r="K233" s="519" t="s">
        <v>2659</v>
      </c>
      <c r="L233" s="615"/>
      <c r="M233" s="615"/>
      <c r="N233" s="519" t="s">
        <v>1171</v>
      </c>
    </row>
    <row r="234" spans="1:14" ht="15" customHeight="1" x14ac:dyDescent="0.2">
      <c r="A234" s="531">
        <v>522</v>
      </c>
      <c r="B234" s="519"/>
      <c r="C234" s="519" t="s">
        <v>1207</v>
      </c>
      <c r="D234" s="519" t="s">
        <v>1208</v>
      </c>
      <c r="E234" s="519" t="s">
        <v>298</v>
      </c>
      <c r="F234" s="615" t="s">
        <v>464</v>
      </c>
      <c r="G234" s="519" t="s">
        <v>438</v>
      </c>
      <c r="H234" s="615" t="s">
        <v>2643</v>
      </c>
      <c r="I234" s="615"/>
      <c r="J234" s="519" t="s">
        <v>1413</v>
      </c>
      <c r="K234" s="519" t="s">
        <v>2784</v>
      </c>
      <c r="L234" s="615"/>
      <c r="M234" s="615"/>
      <c r="N234" s="519" t="s">
        <v>1415</v>
      </c>
    </row>
    <row r="235" spans="1:14" ht="15" customHeight="1" x14ac:dyDescent="0.2">
      <c r="A235" s="531">
        <v>527</v>
      </c>
      <c r="B235" s="519"/>
      <c r="C235" s="519" t="s">
        <v>1276</v>
      </c>
      <c r="D235" s="519" t="s">
        <v>1277</v>
      </c>
      <c r="E235" s="519" t="s">
        <v>1269</v>
      </c>
      <c r="F235" s="615" t="s">
        <v>464</v>
      </c>
      <c r="G235" s="519" t="s">
        <v>438</v>
      </c>
      <c r="H235" s="615" t="s">
        <v>2642</v>
      </c>
      <c r="I235" s="615"/>
      <c r="J235" s="519" t="s">
        <v>3120</v>
      </c>
      <c r="K235" s="519" t="s">
        <v>2846</v>
      </c>
      <c r="L235" s="615"/>
      <c r="M235" s="615"/>
      <c r="N235" s="519" t="s">
        <v>1279</v>
      </c>
    </row>
    <row r="236" spans="1:14" ht="15" customHeight="1" x14ac:dyDescent="0.2">
      <c r="A236" s="531">
        <v>597</v>
      </c>
      <c r="B236" s="519"/>
      <c r="C236" s="519" t="s">
        <v>1632</v>
      </c>
      <c r="D236" s="519" t="s">
        <v>1633</v>
      </c>
      <c r="E236" s="519" t="s">
        <v>116</v>
      </c>
      <c r="F236" s="615" t="s">
        <v>464</v>
      </c>
      <c r="G236" s="519" t="s">
        <v>438</v>
      </c>
      <c r="H236" s="615" t="s">
        <v>2644</v>
      </c>
      <c r="I236" s="615" t="s">
        <v>2032</v>
      </c>
      <c r="J236" s="519" t="s">
        <v>2913</v>
      </c>
      <c r="K236" s="519" t="s">
        <v>1595</v>
      </c>
      <c r="L236" s="615"/>
      <c r="M236" s="615"/>
      <c r="N236" s="519" t="s">
        <v>1636</v>
      </c>
    </row>
    <row r="237" spans="1:14" ht="15" customHeight="1" x14ac:dyDescent="0.2">
      <c r="A237" s="531">
        <v>605</v>
      </c>
      <c r="B237" s="519"/>
      <c r="C237" s="519" t="s">
        <v>1656</v>
      </c>
      <c r="D237" s="519" t="s">
        <v>1657</v>
      </c>
      <c r="E237" s="519" t="s">
        <v>116</v>
      </c>
      <c r="F237" s="615" t="s">
        <v>464</v>
      </c>
      <c r="G237" s="519" t="s">
        <v>438</v>
      </c>
      <c r="H237" s="615" t="s">
        <v>2642</v>
      </c>
      <c r="I237" s="615"/>
      <c r="J237" s="519" t="s">
        <v>1658</v>
      </c>
      <c r="K237" s="519" t="s">
        <v>2728</v>
      </c>
      <c r="L237" s="615"/>
      <c r="M237" s="615"/>
      <c r="N237" s="519" t="s">
        <v>1660</v>
      </c>
    </row>
    <row r="238" spans="1:14" ht="15" customHeight="1" x14ac:dyDescent="0.2">
      <c r="A238" s="531">
        <v>607</v>
      </c>
      <c r="B238" s="519"/>
      <c r="C238" s="519" t="s">
        <v>1661</v>
      </c>
      <c r="D238" s="519" t="s">
        <v>1662</v>
      </c>
      <c r="E238" s="519" t="s">
        <v>116</v>
      </c>
      <c r="F238" s="615" t="s">
        <v>464</v>
      </c>
      <c r="G238" s="519" t="s">
        <v>438</v>
      </c>
      <c r="H238" s="615" t="s">
        <v>2643</v>
      </c>
      <c r="I238" s="615" t="s">
        <v>2032</v>
      </c>
      <c r="J238" s="519" t="s">
        <v>1631</v>
      </c>
      <c r="K238" s="519" t="s">
        <v>1595</v>
      </c>
      <c r="L238" s="615"/>
      <c r="M238" s="615"/>
      <c r="N238" s="519" t="s">
        <v>1664</v>
      </c>
    </row>
    <row r="239" spans="1:14" ht="15" customHeight="1" x14ac:dyDescent="0.2">
      <c r="A239" s="531">
        <v>620</v>
      </c>
      <c r="B239" s="519"/>
      <c r="C239" s="519" t="s">
        <v>2267</v>
      </c>
      <c r="D239" s="519" t="s">
        <v>2466</v>
      </c>
      <c r="E239" s="519" t="s">
        <v>116</v>
      </c>
      <c r="F239" s="615" t="s">
        <v>464</v>
      </c>
      <c r="G239" s="519" t="s">
        <v>438</v>
      </c>
      <c r="H239" s="615" t="s">
        <v>2643</v>
      </c>
      <c r="I239" s="615" t="s">
        <v>2032</v>
      </c>
      <c r="J239" s="519" t="s">
        <v>3084</v>
      </c>
      <c r="K239" s="519" t="s">
        <v>1592</v>
      </c>
      <c r="L239" s="615"/>
      <c r="M239" s="615"/>
      <c r="N239" s="519" t="s">
        <v>3744</v>
      </c>
    </row>
    <row r="240" spans="1:14" ht="15" customHeight="1" x14ac:dyDescent="0.2">
      <c r="A240" s="531">
        <v>622</v>
      </c>
      <c r="B240" s="519"/>
      <c r="C240" s="519" t="s">
        <v>2295</v>
      </c>
      <c r="D240" s="519" t="s">
        <v>2492</v>
      </c>
      <c r="E240" s="519" t="s">
        <v>116</v>
      </c>
      <c r="F240" s="615" t="s">
        <v>464</v>
      </c>
      <c r="G240" s="519" t="s">
        <v>438</v>
      </c>
      <c r="H240" s="615" t="s">
        <v>2643</v>
      </c>
      <c r="I240" s="615" t="s">
        <v>2032</v>
      </c>
      <c r="J240" s="519" t="s">
        <v>1631</v>
      </c>
      <c r="K240" s="519" t="s">
        <v>1595</v>
      </c>
      <c r="L240" s="615"/>
      <c r="M240" s="615"/>
      <c r="N240" s="519" t="s">
        <v>3762</v>
      </c>
    </row>
    <row r="241" spans="1:14" ht="15" customHeight="1" x14ac:dyDescent="0.2">
      <c r="A241" s="531">
        <v>627</v>
      </c>
      <c r="B241" s="519"/>
      <c r="C241" s="519" t="s">
        <v>2270</v>
      </c>
      <c r="D241" s="519" t="s">
        <v>1708</v>
      </c>
      <c r="E241" s="519" t="s">
        <v>116</v>
      </c>
      <c r="F241" s="615" t="s">
        <v>464</v>
      </c>
      <c r="G241" s="519" t="s">
        <v>438</v>
      </c>
      <c r="H241" s="615" t="s">
        <v>2642</v>
      </c>
      <c r="I241" s="615"/>
      <c r="J241" s="519" t="s">
        <v>1709</v>
      </c>
      <c r="K241" s="519" t="s">
        <v>1592</v>
      </c>
      <c r="L241" s="615"/>
      <c r="M241" s="615"/>
      <c r="N241" s="519" t="s">
        <v>3800</v>
      </c>
    </row>
    <row r="242" spans="1:14" ht="15" customHeight="1" x14ac:dyDescent="0.2">
      <c r="A242" s="531">
        <v>626</v>
      </c>
      <c r="B242" s="519"/>
      <c r="C242" s="519" t="s">
        <v>1745</v>
      </c>
      <c r="D242" s="519" t="s">
        <v>458</v>
      </c>
      <c r="E242" s="519" t="s">
        <v>1746</v>
      </c>
      <c r="F242" s="615" t="s">
        <v>464</v>
      </c>
      <c r="G242" s="519" t="s">
        <v>438</v>
      </c>
      <c r="H242" s="615" t="s">
        <v>2644</v>
      </c>
      <c r="I242" s="615"/>
      <c r="J242" s="519" t="s">
        <v>3121</v>
      </c>
      <c r="K242" s="519" t="s">
        <v>2847</v>
      </c>
      <c r="L242" s="615"/>
      <c r="M242" s="615"/>
      <c r="N242" s="519" t="s">
        <v>1749</v>
      </c>
    </row>
    <row r="243" spans="1:14" ht="15" customHeight="1" x14ac:dyDescent="0.2">
      <c r="A243" s="531">
        <v>598</v>
      </c>
      <c r="B243" s="519"/>
      <c r="C243" s="519" t="s">
        <v>1649</v>
      </c>
      <c r="D243" s="519" t="s">
        <v>1650</v>
      </c>
      <c r="E243" s="519" t="s">
        <v>1770</v>
      </c>
      <c r="F243" s="615" t="s">
        <v>464</v>
      </c>
      <c r="G243" s="519" t="s">
        <v>438</v>
      </c>
      <c r="H243" s="615" t="s">
        <v>2642</v>
      </c>
      <c r="I243" s="615" t="s">
        <v>2032</v>
      </c>
      <c r="J243" s="519" t="s">
        <v>2924</v>
      </c>
      <c r="K243" s="519" t="s">
        <v>2704</v>
      </c>
      <c r="L243" s="615"/>
      <c r="M243" s="615"/>
      <c r="N243" s="519" t="s">
        <v>1652</v>
      </c>
    </row>
    <row r="244" spans="1:14" ht="15" customHeight="1" x14ac:dyDescent="0.2">
      <c r="A244" s="531">
        <v>589</v>
      </c>
      <c r="B244" s="519"/>
      <c r="C244" s="519" t="s">
        <v>1773</v>
      </c>
      <c r="D244" s="519" t="s">
        <v>1774</v>
      </c>
      <c r="E244" s="519" t="s">
        <v>1775</v>
      </c>
      <c r="F244" s="615" t="s">
        <v>464</v>
      </c>
      <c r="G244" s="519" t="s">
        <v>438</v>
      </c>
      <c r="H244" s="615" t="s">
        <v>2643</v>
      </c>
      <c r="I244" s="615" t="s">
        <v>2032</v>
      </c>
      <c r="J244" s="519" t="s">
        <v>2869</v>
      </c>
      <c r="K244" s="519" t="s">
        <v>2658</v>
      </c>
      <c r="L244" s="615"/>
      <c r="M244" s="615"/>
      <c r="N244" s="519" t="s">
        <v>1776</v>
      </c>
    </row>
    <row r="245" spans="1:14" ht="15" customHeight="1" x14ac:dyDescent="0.2">
      <c r="A245" s="531">
        <v>642</v>
      </c>
      <c r="B245" s="519"/>
      <c r="C245" s="519" t="s">
        <v>2250</v>
      </c>
      <c r="D245" s="519" t="s">
        <v>2449</v>
      </c>
      <c r="E245" s="519" t="s">
        <v>3821</v>
      </c>
      <c r="F245" s="615" t="s">
        <v>464</v>
      </c>
      <c r="G245" s="519" t="s">
        <v>438</v>
      </c>
      <c r="H245" s="615" t="s">
        <v>2643</v>
      </c>
      <c r="I245" s="615"/>
      <c r="J245" s="519" t="s">
        <v>2908</v>
      </c>
      <c r="K245" s="519" t="s">
        <v>2690</v>
      </c>
      <c r="L245" s="615"/>
      <c r="M245" s="615"/>
      <c r="N245" s="519" t="s">
        <v>3570</v>
      </c>
    </row>
    <row r="246" spans="1:14" ht="15" customHeight="1" x14ac:dyDescent="0.2">
      <c r="A246" s="531">
        <v>645</v>
      </c>
      <c r="B246" s="519"/>
      <c r="C246" s="519" t="s">
        <v>2266</v>
      </c>
      <c r="D246" s="519" t="s">
        <v>1985</v>
      </c>
      <c r="E246" s="519" t="s">
        <v>3833</v>
      </c>
      <c r="F246" s="615" t="s">
        <v>464</v>
      </c>
      <c r="G246" s="519" t="s">
        <v>438</v>
      </c>
      <c r="H246" s="615" t="s">
        <v>2642</v>
      </c>
      <c r="I246" s="615" t="s">
        <v>2032</v>
      </c>
      <c r="J246" s="519" t="s">
        <v>3062</v>
      </c>
      <c r="K246" s="519" t="s">
        <v>2810</v>
      </c>
      <c r="L246" s="615"/>
      <c r="M246" s="615"/>
      <c r="N246" s="519" t="s">
        <v>3721</v>
      </c>
    </row>
    <row r="247" spans="1:14" ht="15" customHeight="1" x14ac:dyDescent="0.2">
      <c r="A247" s="531">
        <v>656</v>
      </c>
      <c r="B247" s="519"/>
      <c r="C247" s="519" t="s">
        <v>3840</v>
      </c>
      <c r="D247" s="534">
        <v>37023</v>
      </c>
      <c r="E247" s="519" t="s">
        <v>122</v>
      </c>
      <c r="F247" s="615" t="s">
        <v>539</v>
      </c>
      <c r="G247" s="519" t="s">
        <v>438</v>
      </c>
      <c r="H247" s="615"/>
      <c r="I247" s="615" t="s">
        <v>2032</v>
      </c>
      <c r="J247" s="519" t="s">
        <v>934</v>
      </c>
      <c r="K247" s="519"/>
      <c r="L247" s="615"/>
      <c r="M247" s="615"/>
      <c r="N247" s="519"/>
    </row>
    <row r="248" spans="1:14" ht="15" customHeight="1" x14ac:dyDescent="0.2">
      <c r="A248" s="531">
        <v>419</v>
      </c>
      <c r="B248" s="519"/>
      <c r="C248" s="519" t="s">
        <v>576</v>
      </c>
      <c r="D248" s="519" t="s">
        <v>577</v>
      </c>
      <c r="E248" s="519" t="s">
        <v>578</v>
      </c>
      <c r="F248" s="615" t="s">
        <v>539</v>
      </c>
      <c r="G248" s="519" t="s">
        <v>438</v>
      </c>
      <c r="H248" s="615" t="s">
        <v>2642</v>
      </c>
      <c r="I248" s="615" t="s">
        <v>2032</v>
      </c>
      <c r="J248" s="519" t="s">
        <v>2886</v>
      </c>
      <c r="K248" s="519" t="s">
        <v>2675</v>
      </c>
      <c r="L248" s="615"/>
      <c r="M248" s="615"/>
      <c r="N248" s="519" t="s">
        <v>580</v>
      </c>
    </row>
    <row r="249" spans="1:14" ht="15" customHeight="1" x14ac:dyDescent="0.2">
      <c r="A249" s="531">
        <v>428</v>
      </c>
      <c r="B249" s="519"/>
      <c r="C249" s="519" t="s">
        <v>4198</v>
      </c>
      <c r="D249" s="519" t="s">
        <v>614</v>
      </c>
      <c r="E249" s="519" t="s">
        <v>307</v>
      </c>
      <c r="F249" s="615" t="s">
        <v>539</v>
      </c>
      <c r="G249" s="519" t="s">
        <v>438</v>
      </c>
      <c r="H249" s="615" t="s">
        <v>2644</v>
      </c>
      <c r="I249" s="615"/>
      <c r="J249" s="519" t="s">
        <v>2863</v>
      </c>
      <c r="K249" s="519" t="s">
        <v>2816</v>
      </c>
      <c r="L249" s="615"/>
      <c r="M249" s="615"/>
      <c r="N249" s="519" t="s">
        <v>616</v>
      </c>
    </row>
    <row r="250" spans="1:14" ht="15" customHeight="1" x14ac:dyDescent="0.2">
      <c r="A250" s="531">
        <v>425</v>
      </c>
      <c r="B250" s="519"/>
      <c r="C250" s="519" t="s">
        <v>597</v>
      </c>
      <c r="D250" s="519" t="s">
        <v>598</v>
      </c>
      <c r="E250" s="519" t="s">
        <v>307</v>
      </c>
      <c r="F250" s="615" t="s">
        <v>539</v>
      </c>
      <c r="G250" s="519" t="s">
        <v>438</v>
      </c>
      <c r="H250" s="615" t="s">
        <v>2642</v>
      </c>
      <c r="I250" s="615"/>
      <c r="J250" s="519" t="s">
        <v>2902</v>
      </c>
      <c r="K250" s="519" t="s">
        <v>599</v>
      </c>
      <c r="L250" s="615"/>
      <c r="M250" s="615"/>
      <c r="N250" s="519" t="s">
        <v>600</v>
      </c>
    </row>
    <row r="251" spans="1:14" ht="15" customHeight="1" x14ac:dyDescent="0.2">
      <c r="A251" s="531">
        <v>426</v>
      </c>
      <c r="B251" s="519"/>
      <c r="C251" s="519" t="s">
        <v>601</v>
      </c>
      <c r="D251" s="519" t="s">
        <v>602</v>
      </c>
      <c r="E251" s="519" t="s">
        <v>307</v>
      </c>
      <c r="F251" s="615" t="s">
        <v>539</v>
      </c>
      <c r="G251" s="519" t="s">
        <v>438</v>
      </c>
      <c r="H251" s="615" t="s">
        <v>2642</v>
      </c>
      <c r="I251" s="615"/>
      <c r="J251" s="519" t="s">
        <v>2902</v>
      </c>
      <c r="K251" s="519" t="s">
        <v>599</v>
      </c>
      <c r="L251" s="615"/>
      <c r="M251" s="615"/>
      <c r="N251" s="519" t="s">
        <v>604</v>
      </c>
    </row>
    <row r="252" spans="1:14" ht="15" customHeight="1" x14ac:dyDescent="0.2">
      <c r="A252" s="531">
        <v>427</v>
      </c>
      <c r="B252" s="519"/>
      <c r="C252" s="519" t="s">
        <v>605</v>
      </c>
      <c r="D252" s="519" t="s">
        <v>606</v>
      </c>
      <c r="E252" s="519" t="s">
        <v>307</v>
      </c>
      <c r="F252" s="615" t="s">
        <v>539</v>
      </c>
      <c r="G252" s="519" t="s">
        <v>438</v>
      </c>
      <c r="H252" s="615" t="s">
        <v>2642</v>
      </c>
      <c r="I252" s="615"/>
      <c r="J252" s="519" t="s">
        <v>2902</v>
      </c>
      <c r="K252" s="519" t="s">
        <v>599</v>
      </c>
      <c r="L252" s="615"/>
      <c r="M252" s="615"/>
      <c r="N252" s="519" t="s">
        <v>607</v>
      </c>
    </row>
    <row r="253" spans="1:14" ht="15" customHeight="1" x14ac:dyDescent="0.2">
      <c r="A253" s="531">
        <v>429</v>
      </c>
      <c r="B253" s="519"/>
      <c r="C253" s="519" t="s">
        <v>623</v>
      </c>
      <c r="D253" s="519" t="s">
        <v>624</v>
      </c>
      <c r="E253" s="519" t="s">
        <v>307</v>
      </c>
      <c r="F253" s="615" t="s">
        <v>539</v>
      </c>
      <c r="G253" s="519" t="s">
        <v>438</v>
      </c>
      <c r="H253" s="615" t="s">
        <v>2642</v>
      </c>
      <c r="I253" s="615"/>
      <c r="J253" s="519" t="s">
        <v>3122</v>
      </c>
      <c r="K253" s="519" t="s">
        <v>2649</v>
      </c>
      <c r="L253" s="615"/>
      <c r="M253" s="615"/>
      <c r="N253" s="519" t="s">
        <v>1948</v>
      </c>
    </row>
    <row r="254" spans="1:14" ht="15" customHeight="1" x14ac:dyDescent="0.2">
      <c r="A254" s="531">
        <v>471</v>
      </c>
      <c r="B254" s="519"/>
      <c r="C254" s="519" t="s">
        <v>889</v>
      </c>
      <c r="D254" s="519" t="s">
        <v>890</v>
      </c>
      <c r="E254" s="519" t="s">
        <v>882</v>
      </c>
      <c r="F254" s="615" t="s">
        <v>539</v>
      </c>
      <c r="G254" s="519" t="s">
        <v>438</v>
      </c>
      <c r="H254" s="615" t="s">
        <v>2644</v>
      </c>
      <c r="I254" s="615"/>
      <c r="J254" s="519" t="s">
        <v>891</v>
      </c>
      <c r="K254" s="519" t="s">
        <v>2759</v>
      </c>
      <c r="L254" s="615"/>
      <c r="M254" s="615"/>
      <c r="N254" s="519" t="s">
        <v>893</v>
      </c>
    </row>
    <row r="255" spans="1:14" ht="15" customHeight="1" x14ac:dyDescent="0.2">
      <c r="A255" s="531">
        <v>472</v>
      </c>
      <c r="B255" s="519"/>
      <c r="C255" s="519" t="s">
        <v>898</v>
      </c>
      <c r="D255" s="519" t="s">
        <v>899</v>
      </c>
      <c r="E255" s="519" t="s">
        <v>882</v>
      </c>
      <c r="F255" s="615" t="s">
        <v>539</v>
      </c>
      <c r="G255" s="519" t="s">
        <v>438</v>
      </c>
      <c r="H255" s="615" t="s">
        <v>2642</v>
      </c>
      <c r="I255" s="615"/>
      <c r="J255" s="519" t="s">
        <v>3025</v>
      </c>
      <c r="K255" s="519" t="s">
        <v>2694</v>
      </c>
      <c r="L255" s="615"/>
      <c r="M255" s="615"/>
      <c r="N255" s="519" t="s">
        <v>901</v>
      </c>
    </row>
    <row r="256" spans="1:14" ht="15" customHeight="1" x14ac:dyDescent="0.2">
      <c r="A256" s="531">
        <v>473</v>
      </c>
      <c r="B256" s="519"/>
      <c r="C256" s="519" t="s">
        <v>902</v>
      </c>
      <c r="D256" s="519" t="s">
        <v>903</v>
      </c>
      <c r="E256" s="519" t="s">
        <v>882</v>
      </c>
      <c r="F256" s="615" t="s">
        <v>539</v>
      </c>
      <c r="G256" s="519" t="s">
        <v>438</v>
      </c>
      <c r="H256" s="615" t="s">
        <v>2642</v>
      </c>
      <c r="I256" s="615"/>
      <c r="J256" s="519" t="s">
        <v>3032</v>
      </c>
      <c r="K256" s="519" t="s">
        <v>2694</v>
      </c>
      <c r="L256" s="615"/>
      <c r="M256" s="615"/>
      <c r="N256" s="519" t="s">
        <v>904</v>
      </c>
    </row>
    <row r="257" spans="1:14" ht="15" customHeight="1" x14ac:dyDescent="0.2">
      <c r="A257" s="531">
        <v>487</v>
      </c>
      <c r="B257" s="519"/>
      <c r="C257" s="519" t="s">
        <v>932</v>
      </c>
      <c r="D257" s="519" t="s">
        <v>933</v>
      </c>
      <c r="E257" s="519" t="s">
        <v>122</v>
      </c>
      <c r="F257" s="615" t="s">
        <v>539</v>
      </c>
      <c r="G257" s="519" t="s">
        <v>438</v>
      </c>
      <c r="H257" s="615" t="s">
        <v>2642</v>
      </c>
      <c r="I257" s="615"/>
      <c r="J257" s="519" t="s">
        <v>934</v>
      </c>
      <c r="K257" s="519" t="s">
        <v>2683</v>
      </c>
      <c r="L257" s="615"/>
      <c r="M257" s="615"/>
      <c r="N257" s="519" t="s">
        <v>936</v>
      </c>
    </row>
    <row r="258" spans="1:14" ht="15" customHeight="1" x14ac:dyDescent="0.2">
      <c r="A258" s="531">
        <v>496</v>
      </c>
      <c r="B258" s="519"/>
      <c r="C258" s="519" t="s">
        <v>989</v>
      </c>
      <c r="D258" s="519" t="s">
        <v>990</v>
      </c>
      <c r="E258" s="519" t="s">
        <v>122</v>
      </c>
      <c r="F258" s="615" t="s">
        <v>539</v>
      </c>
      <c r="G258" s="519" t="s">
        <v>438</v>
      </c>
      <c r="H258" s="615" t="s">
        <v>2642</v>
      </c>
      <c r="I258" s="615"/>
      <c r="J258" s="519" t="s">
        <v>991</v>
      </c>
      <c r="K258" s="519" t="s">
        <v>2726</v>
      </c>
      <c r="L258" s="615"/>
      <c r="M258" s="615"/>
      <c r="N258" s="519" t="s">
        <v>992</v>
      </c>
    </row>
    <row r="259" spans="1:14" ht="15" customHeight="1" x14ac:dyDescent="0.2">
      <c r="A259" s="531">
        <v>512</v>
      </c>
      <c r="B259" s="519"/>
      <c r="C259" s="519" t="s">
        <v>1063</v>
      </c>
      <c r="D259" s="519" t="s">
        <v>1064</v>
      </c>
      <c r="E259" s="519" t="s">
        <v>1061</v>
      </c>
      <c r="F259" s="615" t="s">
        <v>539</v>
      </c>
      <c r="G259" s="519" t="s">
        <v>438</v>
      </c>
      <c r="H259" s="615" t="s">
        <v>2642</v>
      </c>
      <c r="I259" s="615"/>
      <c r="J259" s="519" t="s">
        <v>3134</v>
      </c>
      <c r="K259" s="519" t="s">
        <v>2852</v>
      </c>
      <c r="L259" s="615"/>
      <c r="M259" s="615"/>
      <c r="N259" s="519" t="s">
        <v>3804</v>
      </c>
    </row>
    <row r="260" spans="1:14" ht="15" customHeight="1" x14ac:dyDescent="0.2">
      <c r="A260" s="531">
        <v>517</v>
      </c>
      <c r="B260" s="519"/>
      <c r="C260" s="519" t="s">
        <v>2272</v>
      </c>
      <c r="D260" s="519" t="s">
        <v>2470</v>
      </c>
      <c r="E260" s="519" t="s">
        <v>298</v>
      </c>
      <c r="F260" s="615" t="s">
        <v>539</v>
      </c>
      <c r="G260" s="519" t="s">
        <v>438</v>
      </c>
      <c r="H260" s="615" t="s">
        <v>2643</v>
      </c>
      <c r="I260" s="615"/>
      <c r="J260" s="519" t="s">
        <v>2976</v>
      </c>
      <c r="K260" s="519" t="s">
        <v>2742</v>
      </c>
      <c r="L260" s="615"/>
      <c r="M260" s="615"/>
      <c r="N260" s="519" t="s">
        <v>3626</v>
      </c>
    </row>
    <row r="261" spans="1:14" ht="15" customHeight="1" x14ac:dyDescent="0.2">
      <c r="A261" s="531">
        <v>518</v>
      </c>
      <c r="B261" s="519"/>
      <c r="C261" s="519" t="s">
        <v>1187</v>
      </c>
      <c r="D261" s="519" t="s">
        <v>843</v>
      </c>
      <c r="E261" s="519" t="s">
        <v>298</v>
      </c>
      <c r="F261" s="615" t="s">
        <v>539</v>
      </c>
      <c r="G261" s="519" t="s">
        <v>438</v>
      </c>
      <c r="H261" s="615" t="s">
        <v>2642</v>
      </c>
      <c r="I261" s="615"/>
      <c r="J261" s="519" t="s">
        <v>957</v>
      </c>
      <c r="K261" s="519" t="s">
        <v>2659</v>
      </c>
      <c r="L261" s="615"/>
      <c r="M261" s="615"/>
      <c r="N261" s="519" t="s">
        <v>1189</v>
      </c>
    </row>
    <row r="262" spans="1:14" ht="15" customHeight="1" x14ac:dyDescent="0.2">
      <c r="A262" s="531">
        <v>526</v>
      </c>
      <c r="B262" s="519"/>
      <c r="C262" s="519" t="s">
        <v>1222</v>
      </c>
      <c r="D262" s="519" t="s">
        <v>1223</v>
      </c>
      <c r="E262" s="519" t="s">
        <v>298</v>
      </c>
      <c r="F262" s="615" t="s">
        <v>539</v>
      </c>
      <c r="G262" s="519" t="s">
        <v>438</v>
      </c>
      <c r="H262" s="615" t="s">
        <v>2642</v>
      </c>
      <c r="I262" s="615" t="s">
        <v>2032</v>
      </c>
      <c r="J262" s="519" t="s">
        <v>957</v>
      </c>
      <c r="K262" s="519" t="s">
        <v>2659</v>
      </c>
      <c r="L262" s="615"/>
      <c r="M262" s="615"/>
      <c r="N262" s="519" t="s">
        <v>1224</v>
      </c>
    </row>
    <row r="263" spans="1:14" ht="15" customHeight="1" x14ac:dyDescent="0.2">
      <c r="A263" s="531">
        <v>527</v>
      </c>
      <c r="B263" s="519"/>
      <c r="C263" s="519" t="s">
        <v>1276</v>
      </c>
      <c r="D263" s="519" t="s">
        <v>1277</v>
      </c>
      <c r="E263" s="519" t="s">
        <v>1269</v>
      </c>
      <c r="F263" s="615" t="s">
        <v>539</v>
      </c>
      <c r="G263" s="519" t="s">
        <v>438</v>
      </c>
      <c r="H263" s="615" t="s">
        <v>2642</v>
      </c>
      <c r="I263" s="615"/>
      <c r="J263" s="519" t="s">
        <v>3120</v>
      </c>
      <c r="K263" s="519" t="s">
        <v>2846</v>
      </c>
      <c r="L263" s="615"/>
      <c r="M263" s="615"/>
      <c r="N263" s="519" t="s">
        <v>1279</v>
      </c>
    </row>
    <row r="264" spans="1:14" ht="15" customHeight="1" x14ac:dyDescent="0.2">
      <c r="A264" s="531">
        <v>531</v>
      </c>
      <c r="B264" s="519"/>
      <c r="C264" s="519" t="s">
        <v>1335</v>
      </c>
      <c r="D264" s="519" t="s">
        <v>1336</v>
      </c>
      <c r="E264" s="519" t="s">
        <v>1330</v>
      </c>
      <c r="F264" s="615" t="s">
        <v>539</v>
      </c>
      <c r="G264" s="519" t="s">
        <v>438</v>
      </c>
      <c r="H264" s="615" t="s">
        <v>2642</v>
      </c>
      <c r="I264" s="615"/>
      <c r="J264" s="519" t="s">
        <v>1331</v>
      </c>
      <c r="K264" s="519" t="s">
        <v>1332</v>
      </c>
      <c r="L264" s="615"/>
      <c r="M264" s="615"/>
      <c r="N264" s="519" t="s">
        <v>1338</v>
      </c>
    </row>
    <row r="265" spans="1:14" ht="15" customHeight="1" x14ac:dyDescent="0.2">
      <c r="A265" s="531">
        <v>532</v>
      </c>
      <c r="B265" s="519"/>
      <c r="C265" s="519" t="s">
        <v>1339</v>
      </c>
      <c r="D265" s="519" t="s">
        <v>1340</v>
      </c>
      <c r="E265" s="519" t="s">
        <v>1330</v>
      </c>
      <c r="F265" s="615" t="s">
        <v>539</v>
      </c>
      <c r="G265" s="519" t="s">
        <v>438</v>
      </c>
      <c r="H265" s="615" t="s">
        <v>2643</v>
      </c>
      <c r="I265" s="615"/>
      <c r="J265" s="519" t="s">
        <v>1341</v>
      </c>
      <c r="K265" s="519" t="s">
        <v>1342</v>
      </c>
      <c r="L265" s="615"/>
      <c r="M265" s="615"/>
      <c r="N265" s="519" t="s">
        <v>1344</v>
      </c>
    </row>
    <row r="266" spans="1:14" ht="15" customHeight="1" x14ac:dyDescent="0.2">
      <c r="A266" s="531">
        <v>534</v>
      </c>
      <c r="B266" s="519"/>
      <c r="C266" s="519" t="s">
        <v>2263</v>
      </c>
      <c r="D266" s="519" t="s">
        <v>2462</v>
      </c>
      <c r="E266" s="519" t="s">
        <v>1330</v>
      </c>
      <c r="F266" s="615" t="s">
        <v>539</v>
      </c>
      <c r="G266" s="519" t="s">
        <v>438</v>
      </c>
      <c r="H266" s="615" t="s">
        <v>2643</v>
      </c>
      <c r="I266" s="615"/>
      <c r="J266" s="519" t="s">
        <v>3008</v>
      </c>
      <c r="K266" s="519" t="s">
        <v>2767</v>
      </c>
      <c r="L266" s="615"/>
      <c r="M266" s="615"/>
      <c r="N266" s="519" t="s">
        <v>3657</v>
      </c>
    </row>
    <row r="267" spans="1:14" ht="15" customHeight="1" x14ac:dyDescent="0.2">
      <c r="A267" s="531">
        <v>538</v>
      </c>
      <c r="B267" s="519"/>
      <c r="C267" s="519" t="s">
        <v>2265</v>
      </c>
      <c r="D267" s="519" t="s">
        <v>839</v>
      </c>
      <c r="E267" s="519" t="s">
        <v>1330</v>
      </c>
      <c r="F267" s="615" t="s">
        <v>539</v>
      </c>
      <c r="G267" s="519" t="s">
        <v>438</v>
      </c>
      <c r="H267" s="615" t="s">
        <v>2643</v>
      </c>
      <c r="I267" s="615"/>
      <c r="J267" s="519" t="s">
        <v>3060</v>
      </c>
      <c r="K267" s="519" t="s">
        <v>2804</v>
      </c>
      <c r="L267" s="615"/>
      <c r="M267" s="615"/>
      <c r="N267" s="519" t="s">
        <v>3716</v>
      </c>
    </row>
    <row r="268" spans="1:14" ht="15" customHeight="1" x14ac:dyDescent="0.2">
      <c r="A268" s="531">
        <v>540</v>
      </c>
      <c r="B268" s="519"/>
      <c r="C268" s="519" t="s">
        <v>1366</v>
      </c>
      <c r="D268" s="519" t="s">
        <v>694</v>
      </c>
      <c r="E268" s="519" t="s">
        <v>1330</v>
      </c>
      <c r="F268" s="615" t="s">
        <v>539</v>
      </c>
      <c r="G268" s="519" t="s">
        <v>438</v>
      </c>
      <c r="H268" s="615" t="s">
        <v>2642</v>
      </c>
      <c r="I268" s="615"/>
      <c r="J268" s="519" t="s">
        <v>1367</v>
      </c>
      <c r="K268" s="519" t="s">
        <v>1368</v>
      </c>
      <c r="L268" s="615"/>
      <c r="M268" s="615"/>
      <c r="N268" s="519" t="s">
        <v>1370</v>
      </c>
    </row>
    <row r="269" spans="1:14" ht="15" customHeight="1" x14ac:dyDescent="0.2">
      <c r="A269" s="531">
        <v>595</v>
      </c>
      <c r="B269" s="519"/>
      <c r="C269" s="519" t="s">
        <v>2302</v>
      </c>
      <c r="D269" s="519" t="s">
        <v>2499</v>
      </c>
      <c r="E269" s="519" t="s">
        <v>116</v>
      </c>
      <c r="F269" s="615" t="s">
        <v>539</v>
      </c>
      <c r="G269" s="519" t="s">
        <v>438</v>
      </c>
      <c r="H269" s="615" t="s">
        <v>2642</v>
      </c>
      <c r="I269" s="615" t="s">
        <v>2032</v>
      </c>
      <c r="J269" s="519" t="s">
        <v>1631</v>
      </c>
      <c r="K269" s="519" t="s">
        <v>1595</v>
      </c>
      <c r="L269" s="615"/>
      <c r="M269" s="615"/>
      <c r="N269" s="519" t="s">
        <v>3565</v>
      </c>
    </row>
    <row r="270" spans="1:14" ht="15" customHeight="1" x14ac:dyDescent="0.2">
      <c r="A270" s="531">
        <v>599</v>
      </c>
      <c r="B270" s="519"/>
      <c r="C270" s="519" t="s">
        <v>2271</v>
      </c>
      <c r="D270" s="519" t="s">
        <v>2469</v>
      </c>
      <c r="E270" s="519" t="s">
        <v>116</v>
      </c>
      <c r="F270" s="615" t="s">
        <v>539</v>
      </c>
      <c r="G270" s="519" t="s">
        <v>438</v>
      </c>
      <c r="H270" s="615" t="s">
        <v>2643</v>
      </c>
      <c r="I270" s="615" t="s">
        <v>2032</v>
      </c>
      <c r="J270" s="519" t="s">
        <v>2930</v>
      </c>
      <c r="K270" s="519" t="s">
        <v>1592</v>
      </c>
      <c r="L270" s="615"/>
      <c r="M270" s="615"/>
      <c r="N270" s="519" t="s">
        <v>3590</v>
      </c>
    </row>
    <row r="271" spans="1:14" ht="15" customHeight="1" x14ac:dyDescent="0.2">
      <c r="A271" s="531">
        <v>610</v>
      </c>
      <c r="B271" s="519"/>
      <c r="C271" s="519" t="s">
        <v>2273</v>
      </c>
      <c r="D271" s="519" t="s">
        <v>2471</v>
      </c>
      <c r="E271" s="519" t="s">
        <v>116</v>
      </c>
      <c r="F271" s="615" t="s">
        <v>539</v>
      </c>
      <c r="G271" s="519" t="s">
        <v>438</v>
      </c>
      <c r="H271" s="615" t="s">
        <v>2643</v>
      </c>
      <c r="I271" s="615" t="s">
        <v>2032</v>
      </c>
      <c r="J271" s="519" t="s">
        <v>1709</v>
      </c>
      <c r="K271" s="519" t="s">
        <v>1592</v>
      </c>
      <c r="L271" s="615"/>
      <c r="M271" s="615"/>
      <c r="N271" s="519" t="s">
        <v>3631</v>
      </c>
    </row>
    <row r="272" spans="1:14" ht="15" customHeight="1" x14ac:dyDescent="0.2">
      <c r="A272" s="531">
        <v>612</v>
      </c>
      <c r="B272" s="519"/>
      <c r="C272" s="519" t="s">
        <v>2275</v>
      </c>
      <c r="D272" s="519" t="s">
        <v>1892</v>
      </c>
      <c r="E272" s="519" t="s">
        <v>116</v>
      </c>
      <c r="F272" s="615" t="s">
        <v>539</v>
      </c>
      <c r="G272" s="519" t="s">
        <v>438</v>
      </c>
      <c r="H272" s="615" t="s">
        <v>2643</v>
      </c>
      <c r="I272" s="615" t="s">
        <v>2032</v>
      </c>
      <c r="J272" s="519" t="s">
        <v>3001</v>
      </c>
      <c r="K272" s="519" t="s">
        <v>1592</v>
      </c>
      <c r="L272" s="615"/>
      <c r="M272" s="615"/>
      <c r="N272" s="519" t="s">
        <v>3649</v>
      </c>
    </row>
    <row r="273" spans="1:14" ht="15" customHeight="1" x14ac:dyDescent="0.2">
      <c r="A273" s="531">
        <v>614</v>
      </c>
      <c r="B273" s="519"/>
      <c r="C273" s="519" t="s">
        <v>2264</v>
      </c>
      <c r="D273" s="519" t="s">
        <v>2464</v>
      </c>
      <c r="E273" s="519" t="s">
        <v>116</v>
      </c>
      <c r="F273" s="615" t="s">
        <v>539</v>
      </c>
      <c r="G273" s="519" t="s">
        <v>438</v>
      </c>
      <c r="H273" s="615" t="s">
        <v>2643</v>
      </c>
      <c r="I273" s="615" t="s">
        <v>2032</v>
      </c>
      <c r="J273" s="519" t="s">
        <v>2900</v>
      </c>
      <c r="K273" s="519" t="s">
        <v>1592</v>
      </c>
      <c r="L273" s="615"/>
      <c r="M273" s="615"/>
      <c r="N273" s="519" t="s">
        <v>3686</v>
      </c>
    </row>
    <row r="274" spans="1:14" ht="15" customHeight="1" x14ac:dyDescent="0.2">
      <c r="A274" s="531">
        <v>620</v>
      </c>
      <c r="B274" s="519"/>
      <c r="C274" s="519" t="s">
        <v>2267</v>
      </c>
      <c r="D274" s="519" t="s">
        <v>2466</v>
      </c>
      <c r="E274" s="519" t="s">
        <v>116</v>
      </c>
      <c r="F274" s="615" t="s">
        <v>539</v>
      </c>
      <c r="G274" s="519" t="s">
        <v>438</v>
      </c>
      <c r="H274" s="615" t="s">
        <v>2643</v>
      </c>
      <c r="I274" s="615" t="s">
        <v>2032</v>
      </c>
      <c r="J274" s="519" t="s">
        <v>3084</v>
      </c>
      <c r="K274" s="519" t="s">
        <v>1592</v>
      </c>
      <c r="L274" s="615"/>
      <c r="M274" s="615"/>
      <c r="N274" s="519" t="s">
        <v>3744</v>
      </c>
    </row>
    <row r="275" spans="1:14" ht="15" customHeight="1" x14ac:dyDescent="0.2">
      <c r="A275" s="531">
        <v>621</v>
      </c>
      <c r="B275" s="519"/>
      <c r="C275" s="519" t="s">
        <v>2276</v>
      </c>
      <c r="D275" s="519" t="s">
        <v>2474</v>
      </c>
      <c r="E275" s="519" t="s">
        <v>116</v>
      </c>
      <c r="F275" s="615" t="s">
        <v>539</v>
      </c>
      <c r="G275" s="519" t="s">
        <v>438</v>
      </c>
      <c r="H275" s="615" t="s">
        <v>2642</v>
      </c>
      <c r="I275" s="615" t="s">
        <v>2032</v>
      </c>
      <c r="J275" s="519" t="s">
        <v>3091</v>
      </c>
      <c r="K275" s="519" t="s">
        <v>1592</v>
      </c>
      <c r="L275" s="615"/>
      <c r="M275" s="615"/>
      <c r="N275" s="519" t="s">
        <v>3752</v>
      </c>
    </row>
    <row r="276" spans="1:14" ht="15" customHeight="1" x14ac:dyDescent="0.2">
      <c r="A276" s="531">
        <v>624</v>
      </c>
      <c r="B276" s="519"/>
      <c r="C276" s="519" t="s">
        <v>2285</v>
      </c>
      <c r="D276" s="519" t="s">
        <v>2483</v>
      </c>
      <c r="E276" s="519" t="s">
        <v>116</v>
      </c>
      <c r="F276" s="615" t="s">
        <v>539</v>
      </c>
      <c r="G276" s="519" t="s">
        <v>438</v>
      </c>
      <c r="H276" s="615" t="s">
        <v>2642</v>
      </c>
      <c r="I276" s="615"/>
      <c r="J276" s="519" t="s">
        <v>1634</v>
      </c>
      <c r="K276" s="519" t="s">
        <v>1595</v>
      </c>
      <c r="L276" s="615"/>
      <c r="M276" s="615"/>
      <c r="N276" s="519" t="s">
        <v>3775</v>
      </c>
    </row>
    <row r="277" spans="1:14" ht="13.5" customHeight="1" x14ac:dyDescent="0.2">
      <c r="A277" s="531">
        <v>625</v>
      </c>
      <c r="B277" s="519"/>
      <c r="C277" s="519" t="s">
        <v>2269</v>
      </c>
      <c r="D277" s="519" t="s">
        <v>2467</v>
      </c>
      <c r="E277" s="519" t="s">
        <v>116</v>
      </c>
      <c r="F277" s="615" t="s">
        <v>539</v>
      </c>
      <c r="G277" s="519" t="s">
        <v>438</v>
      </c>
      <c r="H277" s="615" t="s">
        <v>2643</v>
      </c>
      <c r="I277" s="615" t="s">
        <v>2032</v>
      </c>
      <c r="J277" s="519" t="s">
        <v>1655</v>
      </c>
      <c r="K277" s="519" t="s">
        <v>1595</v>
      </c>
      <c r="L277" s="615"/>
      <c r="M277" s="615"/>
      <c r="N277" s="519" t="s">
        <v>3784</v>
      </c>
    </row>
    <row r="278" spans="1:14" ht="15" customHeight="1" x14ac:dyDescent="0.2">
      <c r="A278" s="531">
        <v>627</v>
      </c>
      <c r="B278" s="519"/>
      <c r="C278" s="519" t="s">
        <v>2270</v>
      </c>
      <c r="D278" s="519" t="s">
        <v>1708</v>
      </c>
      <c r="E278" s="519" t="s">
        <v>116</v>
      </c>
      <c r="F278" s="615" t="s">
        <v>539</v>
      </c>
      <c r="G278" s="519" t="s">
        <v>438</v>
      </c>
      <c r="H278" s="615" t="s">
        <v>2642</v>
      </c>
      <c r="I278" s="615"/>
      <c r="J278" s="519" t="s">
        <v>1709</v>
      </c>
      <c r="K278" s="519" t="s">
        <v>1592</v>
      </c>
      <c r="L278" s="615"/>
      <c r="M278" s="615"/>
      <c r="N278" s="519" t="s">
        <v>3800</v>
      </c>
    </row>
    <row r="279" spans="1:14" ht="15" customHeight="1" x14ac:dyDescent="0.2">
      <c r="A279" s="531">
        <v>626</v>
      </c>
      <c r="B279" s="519"/>
      <c r="C279" s="519" t="s">
        <v>1745</v>
      </c>
      <c r="D279" s="519" t="s">
        <v>458</v>
      </c>
      <c r="E279" s="519" t="s">
        <v>1746</v>
      </c>
      <c r="F279" s="615" t="s">
        <v>539</v>
      </c>
      <c r="G279" s="519" t="s">
        <v>438</v>
      </c>
      <c r="H279" s="615" t="s">
        <v>2644</v>
      </c>
      <c r="I279" s="615"/>
      <c r="J279" s="519" t="s">
        <v>3121</v>
      </c>
      <c r="K279" s="519" t="s">
        <v>2847</v>
      </c>
      <c r="L279" s="615"/>
      <c r="M279" s="615"/>
      <c r="N279" s="519" t="s">
        <v>1749</v>
      </c>
    </row>
    <row r="280" spans="1:14" ht="15" customHeight="1" x14ac:dyDescent="0.2">
      <c r="A280" s="531">
        <v>604</v>
      </c>
      <c r="B280" s="519"/>
      <c r="C280" s="519" t="s">
        <v>1761</v>
      </c>
      <c r="D280" s="519" t="s">
        <v>1762</v>
      </c>
      <c r="E280" s="519" t="s">
        <v>1759</v>
      </c>
      <c r="F280" s="615" t="s">
        <v>539</v>
      </c>
      <c r="G280" s="519" t="s">
        <v>438</v>
      </c>
      <c r="H280" s="615" t="s">
        <v>2642</v>
      </c>
      <c r="I280" s="615"/>
      <c r="J280" s="519" t="s">
        <v>2959</v>
      </c>
      <c r="K280" s="519" t="s">
        <v>2727</v>
      </c>
      <c r="L280" s="615"/>
      <c r="M280" s="615"/>
      <c r="N280" s="519" t="s">
        <v>3617</v>
      </c>
    </row>
    <row r="281" spans="1:14" ht="15" customHeight="1" x14ac:dyDescent="0.2">
      <c r="A281" s="531">
        <v>623</v>
      </c>
      <c r="B281" s="519"/>
      <c r="C281" s="519" t="s">
        <v>1825</v>
      </c>
      <c r="D281" s="519" t="s">
        <v>1826</v>
      </c>
      <c r="E281" s="519" t="s">
        <v>3834</v>
      </c>
      <c r="F281" s="615" t="s">
        <v>539</v>
      </c>
      <c r="G281" s="519" t="s">
        <v>438</v>
      </c>
      <c r="H281" s="615" t="s">
        <v>2643</v>
      </c>
      <c r="I281" s="615" t="s">
        <v>2032</v>
      </c>
      <c r="J281" s="519" t="s">
        <v>3107</v>
      </c>
      <c r="K281" s="519" t="s">
        <v>2837</v>
      </c>
      <c r="L281" s="615"/>
      <c r="M281" s="615"/>
      <c r="N281" s="519" t="s">
        <v>1828</v>
      </c>
    </row>
    <row r="282" spans="1:14" ht="15" customHeight="1" x14ac:dyDescent="0.2">
      <c r="A282" s="531">
        <v>589</v>
      </c>
      <c r="B282" s="519"/>
      <c r="C282" s="519" t="s">
        <v>1773</v>
      </c>
      <c r="D282" s="519" t="s">
        <v>1774</v>
      </c>
      <c r="E282" s="519" t="s">
        <v>1775</v>
      </c>
      <c r="F282" s="615" t="s">
        <v>539</v>
      </c>
      <c r="G282" s="519" t="s">
        <v>438</v>
      </c>
      <c r="H282" s="615" t="s">
        <v>2643</v>
      </c>
      <c r="I282" s="615" t="s">
        <v>2032</v>
      </c>
      <c r="J282" s="519" t="s">
        <v>2869</v>
      </c>
      <c r="K282" s="519" t="s">
        <v>2658</v>
      </c>
      <c r="L282" s="615"/>
      <c r="M282" s="615"/>
      <c r="N282" s="519" t="s">
        <v>1776</v>
      </c>
    </row>
    <row r="283" spans="1:14" ht="15" customHeight="1" x14ac:dyDescent="0.2">
      <c r="A283" s="531">
        <v>468</v>
      </c>
      <c r="B283" s="519"/>
      <c r="C283" s="519" t="s">
        <v>2313</v>
      </c>
      <c r="D283" s="519" t="s">
        <v>2512</v>
      </c>
      <c r="E283" s="519" t="s">
        <v>3818</v>
      </c>
      <c r="F283" s="615" t="s">
        <v>468</v>
      </c>
      <c r="G283" s="519" t="s">
        <v>438</v>
      </c>
      <c r="H283" s="615" t="s">
        <v>12</v>
      </c>
      <c r="I283" s="615"/>
      <c r="J283" s="519" t="s">
        <v>3143</v>
      </c>
      <c r="K283" s="519" t="s">
        <v>2687</v>
      </c>
      <c r="L283" s="615" t="s">
        <v>3395</v>
      </c>
      <c r="M283" s="615" t="s">
        <v>3395</v>
      </c>
      <c r="N283" s="519" t="s">
        <v>3814</v>
      </c>
    </row>
    <row r="284" spans="1:14" ht="15" customHeight="1" x14ac:dyDescent="0.2">
      <c r="A284" s="531">
        <v>608</v>
      </c>
      <c r="B284" s="519"/>
      <c r="C284" s="519" t="s">
        <v>2306</v>
      </c>
      <c r="D284" s="519" t="s">
        <v>2505</v>
      </c>
      <c r="E284" s="519" t="s">
        <v>116</v>
      </c>
      <c r="F284" s="615" t="s">
        <v>468</v>
      </c>
      <c r="G284" s="519" t="s">
        <v>438</v>
      </c>
      <c r="H284" s="615" t="s">
        <v>2643</v>
      </c>
      <c r="I284" s="615" t="s">
        <v>2032</v>
      </c>
      <c r="J284" s="519" t="s">
        <v>2895</v>
      </c>
      <c r="K284" s="519" t="s">
        <v>1592</v>
      </c>
      <c r="L284" s="615" t="s">
        <v>3236</v>
      </c>
      <c r="M284" s="615" t="s">
        <v>3236</v>
      </c>
      <c r="N284" s="519" t="s">
        <v>3625</v>
      </c>
    </row>
    <row r="285" spans="1:14" ht="15" customHeight="1" x14ac:dyDescent="0.2">
      <c r="A285" s="531">
        <v>579</v>
      </c>
      <c r="B285" s="519"/>
      <c r="C285" s="519" t="s">
        <v>2309</v>
      </c>
      <c r="D285" s="519" t="s">
        <v>2508</v>
      </c>
      <c r="E285" s="519" t="s">
        <v>1516</v>
      </c>
      <c r="F285" s="615" t="s">
        <v>468</v>
      </c>
      <c r="G285" s="519" t="s">
        <v>438</v>
      </c>
      <c r="H285" s="615" t="s">
        <v>2643</v>
      </c>
      <c r="I285" s="615"/>
      <c r="J285" s="519" t="s">
        <v>3029</v>
      </c>
      <c r="K285" s="519" t="s">
        <v>2696</v>
      </c>
      <c r="L285" s="615" t="s">
        <v>3285</v>
      </c>
      <c r="M285" s="615" t="s">
        <v>3285</v>
      </c>
      <c r="N285" s="519" t="s">
        <v>3682</v>
      </c>
    </row>
    <row r="286" spans="1:14" ht="15" customHeight="1" x14ac:dyDescent="0.2">
      <c r="A286" s="531">
        <v>585</v>
      </c>
      <c r="B286" s="519"/>
      <c r="C286" s="519" t="s">
        <v>2310</v>
      </c>
      <c r="D286" s="519" t="s">
        <v>2509</v>
      </c>
      <c r="E286" s="519" t="s">
        <v>1562</v>
      </c>
      <c r="F286" s="615" t="s">
        <v>468</v>
      </c>
      <c r="G286" s="519" t="s">
        <v>438</v>
      </c>
      <c r="H286" s="615" t="s">
        <v>2643</v>
      </c>
      <c r="I286" s="615"/>
      <c r="J286" s="519" t="s">
        <v>3072</v>
      </c>
      <c r="K286" s="519" t="s">
        <v>2815</v>
      </c>
      <c r="L286" s="615" t="s">
        <v>3285</v>
      </c>
      <c r="M286" s="615" t="s">
        <v>3395</v>
      </c>
      <c r="N286" s="519" t="s">
        <v>3729</v>
      </c>
    </row>
    <row r="287" spans="1:14" ht="15" customHeight="1" x14ac:dyDescent="0.2">
      <c r="A287" s="531">
        <v>466</v>
      </c>
      <c r="B287" s="519"/>
      <c r="C287" s="519" t="s">
        <v>2308</v>
      </c>
      <c r="D287" s="519" t="s">
        <v>2507</v>
      </c>
      <c r="E287" s="519" t="s">
        <v>3818</v>
      </c>
      <c r="F287" s="615" t="s">
        <v>468</v>
      </c>
      <c r="G287" s="519" t="s">
        <v>438</v>
      </c>
      <c r="H287" s="615" t="s">
        <v>2642</v>
      </c>
      <c r="I287" s="615"/>
      <c r="J287" s="519" t="s">
        <v>3019</v>
      </c>
      <c r="K287" s="519" t="s">
        <v>2687</v>
      </c>
      <c r="L287" s="615" t="s">
        <v>996</v>
      </c>
      <c r="M287" s="615" t="s">
        <v>997</v>
      </c>
      <c r="N287" s="519" t="s">
        <v>3671</v>
      </c>
    </row>
    <row r="288" spans="1:14" ht="15" customHeight="1" x14ac:dyDescent="0.2">
      <c r="A288" s="531">
        <v>609</v>
      </c>
      <c r="B288" s="519"/>
      <c r="C288" s="519" t="s">
        <v>2307</v>
      </c>
      <c r="D288" s="519" t="s">
        <v>2506</v>
      </c>
      <c r="E288" s="519" t="s">
        <v>116</v>
      </c>
      <c r="F288" s="615" t="s">
        <v>468</v>
      </c>
      <c r="G288" s="519" t="s">
        <v>438</v>
      </c>
      <c r="H288" s="615" t="s">
        <v>2642</v>
      </c>
      <c r="I288" s="615" t="s">
        <v>2032</v>
      </c>
      <c r="J288" s="519" t="s">
        <v>2895</v>
      </c>
      <c r="K288" s="519" t="s">
        <v>1592</v>
      </c>
      <c r="L288" s="615" t="s">
        <v>996</v>
      </c>
      <c r="M288" s="615" t="s">
        <v>3442</v>
      </c>
      <c r="N288" s="519" t="s">
        <v>3630</v>
      </c>
    </row>
    <row r="289" spans="1:14" ht="15" customHeight="1" x14ac:dyDescent="0.2">
      <c r="A289" s="531">
        <v>480</v>
      </c>
      <c r="B289" s="519"/>
      <c r="C289" s="519" t="s">
        <v>2305</v>
      </c>
      <c r="D289" s="519" t="s">
        <v>2503</v>
      </c>
      <c r="E289" s="519" t="s">
        <v>911</v>
      </c>
      <c r="F289" s="615" t="s">
        <v>468</v>
      </c>
      <c r="G289" s="519" t="s">
        <v>438</v>
      </c>
      <c r="H289" s="615" t="s">
        <v>2642</v>
      </c>
      <c r="I289" s="615" t="s">
        <v>2032</v>
      </c>
      <c r="J289" s="519" t="s">
        <v>2880</v>
      </c>
      <c r="K289" s="519" t="s">
        <v>2671</v>
      </c>
      <c r="L289" s="615" t="s">
        <v>3171</v>
      </c>
      <c r="M289" s="615" t="s">
        <v>3171</v>
      </c>
      <c r="N289" s="519" t="s">
        <v>3548</v>
      </c>
    </row>
    <row r="290" spans="1:14" ht="15" customHeight="1" x14ac:dyDescent="0.2">
      <c r="A290" s="531">
        <v>432</v>
      </c>
      <c r="B290" s="519"/>
      <c r="C290" s="519" t="s">
        <v>645</v>
      </c>
      <c r="D290" s="519" t="s">
        <v>646</v>
      </c>
      <c r="E290" s="519" t="s">
        <v>641</v>
      </c>
      <c r="F290" s="615" t="s">
        <v>468</v>
      </c>
      <c r="G290" s="519" t="s">
        <v>438</v>
      </c>
      <c r="H290" s="615" t="s">
        <v>2642</v>
      </c>
      <c r="I290" s="615"/>
      <c r="J290" s="519" t="s">
        <v>647</v>
      </c>
      <c r="K290" s="519" t="s">
        <v>2665</v>
      </c>
      <c r="L290" s="615" t="s">
        <v>909</v>
      </c>
      <c r="M290" s="615" t="s">
        <v>909</v>
      </c>
      <c r="N290" s="519" t="s">
        <v>648</v>
      </c>
    </row>
    <row r="291" spans="1:14" ht="15" customHeight="1" x14ac:dyDescent="0.2">
      <c r="A291" s="531">
        <v>479</v>
      </c>
      <c r="B291" s="519"/>
      <c r="C291" s="519" t="s">
        <v>906</v>
      </c>
      <c r="D291" s="519" t="s">
        <v>907</v>
      </c>
      <c r="E291" s="519" t="s">
        <v>908</v>
      </c>
      <c r="F291" s="615" t="s">
        <v>468</v>
      </c>
      <c r="G291" s="519" t="s">
        <v>438</v>
      </c>
      <c r="H291" s="615" t="s">
        <v>2642</v>
      </c>
      <c r="I291" s="615"/>
      <c r="J291" s="519" t="s">
        <v>2946</v>
      </c>
      <c r="K291" s="519" t="s">
        <v>2718</v>
      </c>
      <c r="L291" s="615" t="s">
        <v>909</v>
      </c>
      <c r="M291" s="615" t="s">
        <v>909</v>
      </c>
      <c r="N291" s="519" t="s">
        <v>3606</v>
      </c>
    </row>
    <row r="292" spans="1:14" ht="15" customHeight="1" x14ac:dyDescent="0.2">
      <c r="A292" s="531">
        <v>434</v>
      </c>
      <c r="B292" s="519"/>
      <c r="C292" s="519" t="s">
        <v>800</v>
      </c>
      <c r="D292" s="519" t="s">
        <v>801</v>
      </c>
      <c r="E292" s="519" t="s">
        <v>802</v>
      </c>
      <c r="F292" s="615" t="s">
        <v>468</v>
      </c>
      <c r="G292" s="519" t="s">
        <v>438</v>
      </c>
      <c r="H292" s="615" t="s">
        <v>2642</v>
      </c>
      <c r="I292" s="615"/>
      <c r="J292" s="519" t="s">
        <v>2864</v>
      </c>
      <c r="K292" s="519" t="s">
        <v>685</v>
      </c>
      <c r="L292" s="615" t="s">
        <v>803</v>
      </c>
      <c r="M292" s="615" t="s">
        <v>909</v>
      </c>
      <c r="N292" s="519" t="s">
        <v>804</v>
      </c>
    </row>
    <row r="293" spans="1:14" ht="15" customHeight="1" x14ac:dyDescent="0.2">
      <c r="A293" s="531">
        <v>482</v>
      </c>
      <c r="B293" s="519"/>
      <c r="C293" s="519" t="s">
        <v>912</v>
      </c>
      <c r="D293" s="519" t="s">
        <v>913</v>
      </c>
      <c r="E293" s="519" t="s">
        <v>914</v>
      </c>
      <c r="F293" s="615" t="s">
        <v>468</v>
      </c>
      <c r="G293" s="519" t="s">
        <v>438</v>
      </c>
      <c r="H293" s="615" t="s">
        <v>2644</v>
      </c>
      <c r="I293" s="615"/>
      <c r="J293" s="519" t="s">
        <v>2984</v>
      </c>
      <c r="K293" s="519" t="s">
        <v>2747</v>
      </c>
      <c r="L293" s="615" t="s">
        <v>915</v>
      </c>
      <c r="M293" s="615" t="s">
        <v>909</v>
      </c>
      <c r="N293" s="519" t="s">
        <v>3637</v>
      </c>
    </row>
    <row r="294" spans="1:14" ht="15" customHeight="1" x14ac:dyDescent="0.2">
      <c r="A294" s="531">
        <v>506</v>
      </c>
      <c r="B294" s="519"/>
      <c r="C294" s="519" t="s">
        <v>1128</v>
      </c>
      <c r="D294" s="519" t="s">
        <v>1129</v>
      </c>
      <c r="E294" s="519" t="s">
        <v>1130</v>
      </c>
      <c r="F294" s="615" t="s">
        <v>468</v>
      </c>
      <c r="G294" s="519" t="s">
        <v>438</v>
      </c>
      <c r="H294" s="615" t="s">
        <v>2642</v>
      </c>
      <c r="I294" s="615"/>
      <c r="J294" s="519" t="s">
        <v>3104</v>
      </c>
      <c r="K294" s="519" t="s">
        <v>2833</v>
      </c>
      <c r="L294" s="615" t="s">
        <v>1049</v>
      </c>
      <c r="M294" s="615" t="s">
        <v>1049</v>
      </c>
      <c r="N294" s="519" t="s">
        <v>1131</v>
      </c>
    </row>
    <row r="295" spans="1:14" ht="15" customHeight="1" x14ac:dyDescent="0.2">
      <c r="A295" s="531">
        <v>611</v>
      </c>
      <c r="B295" s="519"/>
      <c r="C295" s="519" t="s">
        <v>1675</v>
      </c>
      <c r="D295" s="519" t="s">
        <v>1676</v>
      </c>
      <c r="E295" s="519" t="s">
        <v>116</v>
      </c>
      <c r="F295" s="615" t="s">
        <v>468</v>
      </c>
      <c r="G295" s="519" t="s">
        <v>438</v>
      </c>
      <c r="H295" s="615" t="s">
        <v>2644</v>
      </c>
      <c r="I295" s="615" t="s">
        <v>2032</v>
      </c>
      <c r="J295" s="519" t="s">
        <v>2990</v>
      </c>
      <c r="K295" s="519" t="s">
        <v>2738</v>
      </c>
      <c r="L295" s="615" t="s">
        <v>1049</v>
      </c>
      <c r="M295" s="615" t="s">
        <v>909</v>
      </c>
      <c r="N295" s="519" t="s">
        <v>1677</v>
      </c>
    </row>
    <row r="296" spans="1:14" ht="15" customHeight="1" x14ac:dyDescent="0.2">
      <c r="A296" s="531">
        <v>521</v>
      </c>
      <c r="B296" s="519"/>
      <c r="C296" s="519" t="s">
        <v>2084</v>
      </c>
      <c r="D296" s="519" t="s">
        <v>867</v>
      </c>
      <c r="E296" s="519" t="s">
        <v>3823</v>
      </c>
      <c r="F296" s="615" t="s">
        <v>468</v>
      </c>
      <c r="G296" s="519" t="s">
        <v>438</v>
      </c>
      <c r="H296" s="615" t="s">
        <v>2645</v>
      </c>
      <c r="I296" s="615"/>
      <c r="J296" s="519" t="s">
        <v>1264</v>
      </c>
      <c r="K296" s="519" t="s">
        <v>1177</v>
      </c>
      <c r="L296" s="615" t="s">
        <v>1265</v>
      </c>
      <c r="M296" s="615" t="s">
        <v>3453</v>
      </c>
      <c r="N296" s="519" t="s">
        <v>3653</v>
      </c>
    </row>
    <row r="297" spans="1:14" ht="15" customHeight="1" x14ac:dyDescent="0.2">
      <c r="A297" s="531">
        <v>648</v>
      </c>
      <c r="B297" s="519"/>
      <c r="C297" s="519" t="s">
        <v>2312</v>
      </c>
      <c r="D297" s="519" t="s">
        <v>2511</v>
      </c>
      <c r="E297" s="519" t="s">
        <v>317</v>
      </c>
      <c r="F297" s="615" t="s">
        <v>468</v>
      </c>
      <c r="G297" s="519" t="s">
        <v>438</v>
      </c>
      <c r="H297" s="615" t="s">
        <v>2642</v>
      </c>
      <c r="I297" s="615"/>
      <c r="J297" s="519" t="s">
        <v>1981</v>
      </c>
      <c r="K297" s="519" t="s">
        <v>2685</v>
      </c>
      <c r="L297" s="615" t="s">
        <v>3380</v>
      </c>
      <c r="M297" s="615" t="s">
        <v>996</v>
      </c>
      <c r="N297" s="519" t="s">
        <v>3799</v>
      </c>
    </row>
    <row r="298" spans="1:14" ht="15" customHeight="1" x14ac:dyDescent="0.2">
      <c r="A298" s="531">
        <v>401</v>
      </c>
      <c r="B298" s="519"/>
      <c r="C298" s="519" t="s">
        <v>2311</v>
      </c>
      <c r="D298" s="519" t="s">
        <v>2510</v>
      </c>
      <c r="E298" s="519" t="s">
        <v>431</v>
      </c>
      <c r="F298" s="615" t="s">
        <v>468</v>
      </c>
      <c r="G298" s="519" t="s">
        <v>438</v>
      </c>
      <c r="H298" s="615" t="s">
        <v>2642</v>
      </c>
      <c r="I298" s="615"/>
      <c r="J298" s="519" t="s">
        <v>1240</v>
      </c>
      <c r="K298" s="519" t="s">
        <v>435</v>
      </c>
      <c r="L298" s="615" t="s">
        <v>3364</v>
      </c>
      <c r="M298" s="615" t="s">
        <v>3364</v>
      </c>
      <c r="N298" s="519" t="s">
        <v>3782</v>
      </c>
    </row>
    <row r="299" spans="1:14" ht="15" customHeight="1" x14ac:dyDescent="0.2">
      <c r="A299" s="531">
        <v>556</v>
      </c>
      <c r="B299" s="519"/>
      <c r="C299" s="519" t="s">
        <v>4203</v>
      </c>
      <c r="D299" s="519" t="s">
        <v>2504</v>
      </c>
      <c r="E299" s="519" t="s">
        <v>3819</v>
      </c>
      <c r="F299" s="615" t="s">
        <v>468</v>
      </c>
      <c r="G299" s="519" t="s">
        <v>438</v>
      </c>
      <c r="H299" s="615" t="s">
        <v>2644</v>
      </c>
      <c r="I299" s="615" t="s">
        <v>2032</v>
      </c>
      <c r="J299" s="519" t="s">
        <v>2931</v>
      </c>
      <c r="K299" s="519"/>
      <c r="L299" s="615"/>
      <c r="M299" s="615"/>
      <c r="N299" s="519" t="s">
        <v>3591</v>
      </c>
    </row>
    <row r="300" spans="1:14" ht="15" customHeight="1" x14ac:dyDescent="0.2">
      <c r="A300" s="531">
        <v>546</v>
      </c>
      <c r="B300" s="519"/>
      <c r="C300" s="519" t="s">
        <v>2314</v>
      </c>
      <c r="D300" s="519" t="s">
        <v>2513</v>
      </c>
      <c r="E300" s="519" t="s">
        <v>1400</v>
      </c>
      <c r="F300" s="615" t="s">
        <v>460</v>
      </c>
      <c r="G300" s="519" t="s">
        <v>438</v>
      </c>
      <c r="H300" s="615" t="s">
        <v>13</v>
      </c>
      <c r="I300" s="615"/>
      <c r="J300" s="519" t="s">
        <v>2893</v>
      </c>
      <c r="K300" s="519" t="s">
        <v>2680</v>
      </c>
      <c r="L300" s="615" t="s">
        <v>3177</v>
      </c>
      <c r="M300" s="615"/>
      <c r="N300" s="519" t="s">
        <v>3556</v>
      </c>
    </row>
    <row r="301" spans="1:14" ht="15" customHeight="1" x14ac:dyDescent="0.2">
      <c r="A301" s="531">
        <v>646</v>
      </c>
      <c r="B301" s="519"/>
      <c r="C301" s="519" t="s">
        <v>2316</v>
      </c>
      <c r="D301" s="519" t="s">
        <v>2514</v>
      </c>
      <c r="E301" s="519" t="s">
        <v>1947</v>
      </c>
      <c r="F301" s="615" t="s">
        <v>460</v>
      </c>
      <c r="G301" s="519" t="s">
        <v>438</v>
      </c>
      <c r="H301" s="615" t="s">
        <v>2643</v>
      </c>
      <c r="I301" s="615"/>
      <c r="J301" s="519" t="s">
        <v>3004</v>
      </c>
      <c r="K301" s="519" t="s">
        <v>662</v>
      </c>
      <c r="L301" s="615" t="s">
        <v>3257</v>
      </c>
      <c r="M301" s="615" t="s">
        <v>3257</v>
      </c>
      <c r="N301" s="519" t="s">
        <v>3651</v>
      </c>
    </row>
    <row r="302" spans="1:14" ht="15" customHeight="1" x14ac:dyDescent="0.2">
      <c r="A302" s="531">
        <v>519</v>
      </c>
      <c r="B302" s="519"/>
      <c r="C302" s="519" t="s">
        <v>1190</v>
      </c>
      <c r="D302" s="519" t="s">
        <v>1191</v>
      </c>
      <c r="E302" s="519" t="s">
        <v>298</v>
      </c>
      <c r="F302" s="615" t="s">
        <v>460</v>
      </c>
      <c r="G302" s="519" t="s">
        <v>438</v>
      </c>
      <c r="H302" s="615" t="s">
        <v>2643</v>
      </c>
      <c r="I302" s="615"/>
      <c r="J302" s="519" t="s">
        <v>1192</v>
      </c>
      <c r="K302" s="519" t="s">
        <v>2751</v>
      </c>
      <c r="L302" s="615" t="s">
        <v>1193</v>
      </c>
      <c r="M302" s="615" t="s">
        <v>3447</v>
      </c>
      <c r="N302" s="519" t="s">
        <v>1194</v>
      </c>
    </row>
    <row r="303" spans="1:14" ht="15" customHeight="1" x14ac:dyDescent="0.2">
      <c r="A303" s="531">
        <v>416</v>
      </c>
      <c r="B303" s="519"/>
      <c r="C303" s="519" t="s">
        <v>514</v>
      </c>
      <c r="D303" s="519" t="s">
        <v>515</v>
      </c>
      <c r="E303" s="519" t="s">
        <v>497</v>
      </c>
      <c r="F303" s="615" t="s">
        <v>460</v>
      </c>
      <c r="G303" s="519" t="s">
        <v>438</v>
      </c>
      <c r="H303" s="615" t="s">
        <v>2643</v>
      </c>
      <c r="I303" s="615"/>
      <c r="J303" s="519" t="s">
        <v>516</v>
      </c>
      <c r="K303" s="519" t="s">
        <v>2698</v>
      </c>
      <c r="L303" s="615" t="s">
        <v>3345</v>
      </c>
      <c r="M303" s="615" t="s">
        <v>3345</v>
      </c>
      <c r="N303" s="519" t="s">
        <v>517</v>
      </c>
    </row>
    <row r="304" spans="1:14" ht="15" customHeight="1" x14ac:dyDescent="0.2">
      <c r="A304" s="531">
        <v>591</v>
      </c>
      <c r="B304" s="519"/>
      <c r="C304" s="519" t="s">
        <v>1606</v>
      </c>
      <c r="D304" s="519" t="s">
        <v>1607</v>
      </c>
      <c r="E304" s="519" t="s">
        <v>116</v>
      </c>
      <c r="F304" s="615" t="s">
        <v>460</v>
      </c>
      <c r="G304" s="519" t="s">
        <v>438</v>
      </c>
      <c r="H304" s="615" t="s">
        <v>2643</v>
      </c>
      <c r="I304" s="615" t="s">
        <v>2032</v>
      </c>
      <c r="J304" s="519" t="s">
        <v>1602</v>
      </c>
      <c r="K304" s="519" t="s">
        <v>1603</v>
      </c>
      <c r="L304" s="615" t="s">
        <v>1608</v>
      </c>
      <c r="M304" s="615" t="s">
        <v>3413</v>
      </c>
      <c r="N304" s="519" t="s">
        <v>1609</v>
      </c>
    </row>
    <row r="305" spans="1:14" ht="15" customHeight="1" x14ac:dyDescent="0.2">
      <c r="A305" s="531">
        <v>443</v>
      </c>
      <c r="B305" s="519"/>
      <c r="C305" s="519" t="s">
        <v>698</v>
      </c>
      <c r="D305" s="519" t="s">
        <v>699</v>
      </c>
      <c r="E305" s="519" t="s">
        <v>299</v>
      </c>
      <c r="F305" s="615" t="s">
        <v>460</v>
      </c>
      <c r="G305" s="519" t="s">
        <v>438</v>
      </c>
      <c r="H305" s="615" t="s">
        <v>2643</v>
      </c>
      <c r="I305" s="615" t="s">
        <v>2032</v>
      </c>
      <c r="J305" s="519" t="s">
        <v>2967</v>
      </c>
      <c r="K305" s="519" t="s">
        <v>2734</v>
      </c>
      <c r="L305" s="615" t="s">
        <v>1325</v>
      </c>
      <c r="M305" s="615" t="s">
        <v>1325</v>
      </c>
      <c r="N305" s="519" t="s">
        <v>701</v>
      </c>
    </row>
    <row r="306" spans="1:14" ht="15" customHeight="1" x14ac:dyDescent="0.2">
      <c r="A306" s="531">
        <v>502</v>
      </c>
      <c r="B306" s="519"/>
      <c r="C306" s="519" t="s">
        <v>1004</v>
      </c>
      <c r="D306" s="519" t="s">
        <v>1005</v>
      </c>
      <c r="E306" s="519" t="s">
        <v>122</v>
      </c>
      <c r="F306" s="615" t="s">
        <v>460</v>
      </c>
      <c r="G306" s="519" t="s">
        <v>438</v>
      </c>
      <c r="H306" s="615" t="s">
        <v>2642</v>
      </c>
      <c r="I306" s="615"/>
      <c r="J306" s="519" t="s">
        <v>3041</v>
      </c>
      <c r="K306" s="519" t="s">
        <v>2683</v>
      </c>
      <c r="L306" s="615" t="s">
        <v>1007</v>
      </c>
      <c r="M306" s="615" t="s">
        <v>3472</v>
      </c>
      <c r="N306" s="519" t="s">
        <v>1008</v>
      </c>
    </row>
    <row r="307" spans="1:14" ht="15" customHeight="1" x14ac:dyDescent="0.2">
      <c r="A307" s="531">
        <v>596</v>
      </c>
      <c r="B307" s="519"/>
      <c r="C307" s="519" t="s">
        <v>2315</v>
      </c>
      <c r="D307" s="519" t="s">
        <v>1720</v>
      </c>
      <c r="E307" s="519" t="s">
        <v>116</v>
      </c>
      <c r="F307" s="615" t="s">
        <v>460</v>
      </c>
      <c r="G307" s="519" t="s">
        <v>438</v>
      </c>
      <c r="H307" s="615" t="s">
        <v>2642</v>
      </c>
      <c r="I307" s="615"/>
      <c r="J307" s="519" t="s">
        <v>2905</v>
      </c>
      <c r="K307" s="519" t="s">
        <v>1592</v>
      </c>
      <c r="L307" s="615" t="s">
        <v>3187</v>
      </c>
      <c r="M307" s="615" t="s">
        <v>3419</v>
      </c>
      <c r="N307" s="519" t="s">
        <v>3567</v>
      </c>
    </row>
    <row r="308" spans="1:14" ht="15" customHeight="1" x14ac:dyDescent="0.2">
      <c r="A308" s="531">
        <v>442</v>
      </c>
      <c r="B308" s="519"/>
      <c r="C308" s="519" t="s">
        <v>693</v>
      </c>
      <c r="D308" s="519" t="s">
        <v>694</v>
      </c>
      <c r="E308" s="519" t="s">
        <v>299</v>
      </c>
      <c r="F308" s="615" t="s">
        <v>460</v>
      </c>
      <c r="G308" s="519" t="s">
        <v>438</v>
      </c>
      <c r="H308" s="615" t="s">
        <v>2642</v>
      </c>
      <c r="I308" s="615"/>
      <c r="J308" s="519" t="s">
        <v>695</v>
      </c>
      <c r="K308" s="519" t="s">
        <v>2663</v>
      </c>
      <c r="L308" s="615" t="s">
        <v>696</v>
      </c>
      <c r="M308" s="615" t="s">
        <v>702</v>
      </c>
      <c r="N308" s="519" t="s">
        <v>697</v>
      </c>
    </row>
    <row r="309" spans="1:14" ht="15" customHeight="1" x14ac:dyDescent="0.2">
      <c r="A309" s="531">
        <v>408</v>
      </c>
      <c r="B309" s="519"/>
      <c r="C309" s="519" t="s">
        <v>492</v>
      </c>
      <c r="D309" s="519" t="s">
        <v>493</v>
      </c>
      <c r="E309" s="519" t="s">
        <v>3829</v>
      </c>
      <c r="F309" s="615" t="s">
        <v>460</v>
      </c>
      <c r="G309" s="519" t="s">
        <v>438</v>
      </c>
      <c r="H309" s="615" t="s">
        <v>2642</v>
      </c>
      <c r="I309" s="615"/>
      <c r="J309" s="519" t="s">
        <v>3024</v>
      </c>
      <c r="K309" s="519" t="s">
        <v>2781</v>
      </c>
      <c r="L309" s="615" t="s">
        <v>494</v>
      </c>
      <c r="M309" s="615" t="s">
        <v>1929</v>
      </c>
      <c r="N309" s="519" t="s">
        <v>495</v>
      </c>
    </row>
    <row r="310" spans="1:14" ht="15" customHeight="1" x14ac:dyDescent="0.2">
      <c r="A310" s="531">
        <v>409</v>
      </c>
      <c r="B310" s="519"/>
      <c r="C310" s="519" t="s">
        <v>2317</v>
      </c>
      <c r="D310" s="519" t="s">
        <v>2515</v>
      </c>
      <c r="E310" s="519" t="s">
        <v>221</v>
      </c>
      <c r="F310" s="615" t="s">
        <v>460</v>
      </c>
      <c r="G310" s="519" t="s">
        <v>438</v>
      </c>
      <c r="H310" s="615" t="s">
        <v>2642</v>
      </c>
      <c r="I310" s="615" t="s">
        <v>2032</v>
      </c>
      <c r="J310" s="519" t="s">
        <v>3013</v>
      </c>
      <c r="K310" s="519" t="s">
        <v>472</v>
      </c>
      <c r="L310" s="615" t="s">
        <v>3302</v>
      </c>
      <c r="M310" s="615" t="s">
        <v>1937</v>
      </c>
      <c r="N310" s="519" t="s">
        <v>3700</v>
      </c>
    </row>
    <row r="311" spans="1:14" ht="15" customHeight="1" x14ac:dyDescent="0.2">
      <c r="A311" s="531">
        <v>488</v>
      </c>
      <c r="B311" s="519"/>
      <c r="C311" s="519" t="s">
        <v>2321</v>
      </c>
      <c r="D311" s="519" t="s">
        <v>2517</v>
      </c>
      <c r="E311" s="519" t="s">
        <v>1139</v>
      </c>
      <c r="F311" s="615" t="s">
        <v>452</v>
      </c>
      <c r="G311" s="519" t="s">
        <v>438</v>
      </c>
      <c r="H311" s="615" t="s">
        <v>2642</v>
      </c>
      <c r="I311" s="615"/>
      <c r="J311" s="519" t="s">
        <v>2909</v>
      </c>
      <c r="K311" s="519" t="s">
        <v>2691</v>
      </c>
      <c r="L311" s="615" t="s">
        <v>3193</v>
      </c>
      <c r="M311" s="615" t="s">
        <v>3421</v>
      </c>
      <c r="N311" s="519" t="s">
        <v>3572</v>
      </c>
    </row>
    <row r="312" spans="1:14" ht="15" customHeight="1" x14ac:dyDescent="0.2">
      <c r="A312" s="531">
        <v>515</v>
      </c>
      <c r="B312" s="519"/>
      <c r="C312" s="519" t="s">
        <v>4202</v>
      </c>
      <c r="D312" s="519" t="s">
        <v>2501</v>
      </c>
      <c r="E312" s="519" t="s">
        <v>298</v>
      </c>
      <c r="F312" s="615" t="s">
        <v>452</v>
      </c>
      <c r="G312" s="519" t="s">
        <v>438</v>
      </c>
      <c r="H312" s="615" t="s">
        <v>2642</v>
      </c>
      <c r="I312" s="615" t="s">
        <v>2032</v>
      </c>
      <c r="J312" s="519" t="s">
        <v>2888</v>
      </c>
      <c r="K312" s="519" t="s">
        <v>2701</v>
      </c>
      <c r="L312" s="615" t="s">
        <v>3193</v>
      </c>
      <c r="M312" s="615" t="s">
        <v>3429</v>
      </c>
      <c r="N312" s="519" t="s">
        <v>3583</v>
      </c>
    </row>
    <row r="313" spans="1:14" ht="15" customHeight="1" x14ac:dyDescent="0.2">
      <c r="A313" s="531">
        <v>650</v>
      </c>
      <c r="B313" s="519"/>
      <c r="C313" s="519" t="s">
        <v>1997</v>
      </c>
      <c r="D313" s="519" t="s">
        <v>1998</v>
      </c>
      <c r="E313" s="519" t="s">
        <v>1990</v>
      </c>
      <c r="F313" s="615" t="s">
        <v>452</v>
      </c>
      <c r="G313" s="519" t="s">
        <v>438</v>
      </c>
      <c r="H313" s="615" t="s">
        <v>2642</v>
      </c>
      <c r="I313" s="615"/>
      <c r="J313" s="519" t="s">
        <v>1999</v>
      </c>
      <c r="K313" s="519" t="s">
        <v>2722</v>
      </c>
      <c r="L313" s="615" t="s">
        <v>2000</v>
      </c>
      <c r="M313" s="615" t="s">
        <v>3436</v>
      </c>
      <c r="N313" s="519" t="s">
        <v>2001</v>
      </c>
    </row>
    <row r="314" spans="1:14" ht="15" customHeight="1" x14ac:dyDescent="0.2">
      <c r="A314" s="531">
        <v>633</v>
      </c>
      <c r="B314" s="519"/>
      <c r="C314" s="519" t="s">
        <v>1821</v>
      </c>
      <c r="D314" s="519" t="s">
        <v>1822</v>
      </c>
      <c r="E314" s="519" t="s">
        <v>313</v>
      </c>
      <c r="F314" s="615" t="s">
        <v>452</v>
      </c>
      <c r="G314" s="519" t="s">
        <v>438</v>
      </c>
      <c r="H314" s="615" t="s">
        <v>2642</v>
      </c>
      <c r="I314" s="615" t="s">
        <v>2032</v>
      </c>
      <c r="J314" s="519" t="s">
        <v>1801</v>
      </c>
      <c r="K314" s="519" t="s">
        <v>2824</v>
      </c>
      <c r="L314" s="615" t="s">
        <v>1823</v>
      </c>
      <c r="M314" s="615"/>
      <c r="N314" s="519" t="s">
        <v>1824</v>
      </c>
    </row>
    <row r="315" spans="1:14" ht="15" customHeight="1" x14ac:dyDescent="0.2">
      <c r="A315" s="531">
        <v>402</v>
      </c>
      <c r="B315" s="519"/>
      <c r="C315" s="519" t="s">
        <v>450</v>
      </c>
      <c r="D315" s="519" t="s">
        <v>451</v>
      </c>
      <c r="E315" s="519" t="s">
        <v>220</v>
      </c>
      <c r="F315" s="615" t="s">
        <v>452</v>
      </c>
      <c r="G315" s="519" t="s">
        <v>438</v>
      </c>
      <c r="H315" s="615" t="s">
        <v>2643</v>
      </c>
      <c r="I315" s="615"/>
      <c r="J315" s="519" t="s">
        <v>2928</v>
      </c>
      <c r="K315" s="519" t="s">
        <v>2707</v>
      </c>
      <c r="L315" s="615" t="s">
        <v>453</v>
      </c>
      <c r="M315" s="615" t="s">
        <v>3193</v>
      </c>
      <c r="N315" s="519" t="s">
        <v>454</v>
      </c>
    </row>
    <row r="316" spans="1:14" ht="15" customHeight="1" x14ac:dyDescent="0.2">
      <c r="A316" s="531">
        <v>580</v>
      </c>
      <c r="B316" s="519"/>
      <c r="C316" s="519" t="s">
        <v>1544</v>
      </c>
      <c r="D316" s="519" t="s">
        <v>1545</v>
      </c>
      <c r="E316" s="519" t="s">
        <v>1516</v>
      </c>
      <c r="F316" s="615" t="s">
        <v>452</v>
      </c>
      <c r="G316" s="519" t="s">
        <v>438</v>
      </c>
      <c r="H316" s="615" t="s">
        <v>2642</v>
      </c>
      <c r="I316" s="615"/>
      <c r="J316" s="519" t="s">
        <v>3102</v>
      </c>
      <c r="K316" s="519" t="s">
        <v>2696</v>
      </c>
      <c r="L316" s="615" t="s">
        <v>453</v>
      </c>
      <c r="M316" s="615" t="s">
        <v>453</v>
      </c>
      <c r="N316" s="519" t="s">
        <v>1546</v>
      </c>
    </row>
    <row r="317" spans="1:14" ht="15" customHeight="1" x14ac:dyDescent="0.2">
      <c r="A317" s="531">
        <v>600</v>
      </c>
      <c r="B317" s="519"/>
      <c r="C317" s="519" t="s">
        <v>1778</v>
      </c>
      <c r="D317" s="519" t="s">
        <v>1779</v>
      </c>
      <c r="E317" s="519" t="s">
        <v>1775</v>
      </c>
      <c r="F317" s="615" t="s">
        <v>452</v>
      </c>
      <c r="G317" s="519" t="s">
        <v>438</v>
      </c>
      <c r="H317" s="615" t="s">
        <v>2642</v>
      </c>
      <c r="I317" s="615"/>
      <c r="J317" s="519" t="s">
        <v>2933</v>
      </c>
      <c r="K317" s="519" t="s">
        <v>2710</v>
      </c>
      <c r="L317" s="615" t="s">
        <v>1780</v>
      </c>
      <c r="M317" s="615" t="s">
        <v>1653</v>
      </c>
      <c r="N317" s="519" t="s">
        <v>1781</v>
      </c>
    </row>
    <row r="318" spans="1:14" ht="15" customHeight="1" x14ac:dyDescent="0.2">
      <c r="A318" s="531">
        <v>445</v>
      </c>
      <c r="B318" s="519"/>
      <c r="C318" s="519" t="s">
        <v>712</v>
      </c>
      <c r="D318" s="519" t="s">
        <v>713</v>
      </c>
      <c r="E318" s="519" t="s">
        <v>299</v>
      </c>
      <c r="F318" s="615" t="s">
        <v>452</v>
      </c>
      <c r="G318" s="519" t="s">
        <v>438</v>
      </c>
      <c r="H318" s="615" t="s">
        <v>2642</v>
      </c>
      <c r="I318" s="615"/>
      <c r="J318" s="519" t="s">
        <v>714</v>
      </c>
      <c r="K318" s="519" t="s">
        <v>2734</v>
      </c>
      <c r="L318" s="615" t="s">
        <v>716</v>
      </c>
      <c r="M318" s="615" t="s">
        <v>1727</v>
      </c>
      <c r="N318" s="519" t="s">
        <v>715</v>
      </c>
    </row>
    <row r="319" spans="1:14" ht="15" customHeight="1" x14ac:dyDescent="0.2">
      <c r="A319" s="531">
        <v>573</v>
      </c>
      <c r="B319" s="519"/>
      <c r="C319" s="519" t="s">
        <v>2323</v>
      </c>
      <c r="D319" s="519" t="s">
        <v>1545</v>
      </c>
      <c r="E319" s="519" t="s">
        <v>1470</v>
      </c>
      <c r="F319" s="615" t="s">
        <v>452</v>
      </c>
      <c r="G319" s="519" t="s">
        <v>438</v>
      </c>
      <c r="H319" s="615" t="s">
        <v>2643</v>
      </c>
      <c r="I319" s="615"/>
      <c r="J319" s="519" t="s">
        <v>2944</v>
      </c>
      <c r="K319" s="519" t="s">
        <v>1480</v>
      </c>
      <c r="L319" s="615" t="s">
        <v>3219</v>
      </c>
      <c r="M319" s="615"/>
      <c r="N319" s="519" t="s">
        <v>3604</v>
      </c>
    </row>
    <row r="320" spans="1:14" ht="15" customHeight="1" x14ac:dyDescent="0.2">
      <c r="A320" s="531">
        <v>576</v>
      </c>
      <c r="B320" s="519"/>
      <c r="C320" s="519" t="s">
        <v>2318</v>
      </c>
      <c r="D320" s="519" t="s">
        <v>2516</v>
      </c>
      <c r="E320" s="519" t="s">
        <v>1516</v>
      </c>
      <c r="F320" s="615" t="s">
        <v>452</v>
      </c>
      <c r="G320" s="519" t="s">
        <v>438</v>
      </c>
      <c r="H320" s="615" t="s">
        <v>2643</v>
      </c>
      <c r="I320" s="615" t="s">
        <v>2032</v>
      </c>
      <c r="J320" s="519" t="s">
        <v>2862</v>
      </c>
      <c r="K320" s="519" t="s">
        <v>1521</v>
      </c>
      <c r="L320" s="615" t="s">
        <v>3149</v>
      </c>
      <c r="M320" s="615" t="s">
        <v>1969</v>
      </c>
      <c r="N320" s="519" t="s">
        <v>3531</v>
      </c>
    </row>
    <row r="321" spans="1:14" ht="15" customHeight="1" x14ac:dyDescent="0.2">
      <c r="A321" s="531">
        <v>577</v>
      </c>
      <c r="B321" s="519"/>
      <c r="C321" s="519" t="s">
        <v>2319</v>
      </c>
      <c r="D321" s="519" t="s">
        <v>595</v>
      </c>
      <c r="E321" s="519" t="s">
        <v>1516</v>
      </c>
      <c r="F321" s="615" t="s">
        <v>452</v>
      </c>
      <c r="G321" s="519" t="s">
        <v>438</v>
      </c>
      <c r="H321" s="615" t="s">
        <v>12</v>
      </c>
      <c r="I321" s="615" t="s">
        <v>2032</v>
      </c>
      <c r="J321" s="519" t="s">
        <v>1538</v>
      </c>
      <c r="K321" s="519" t="s">
        <v>2650</v>
      </c>
      <c r="L321" s="615" t="s">
        <v>3149</v>
      </c>
      <c r="M321" s="615" t="s">
        <v>2189</v>
      </c>
      <c r="N321" s="519" t="s">
        <v>3532</v>
      </c>
    </row>
    <row r="322" spans="1:14" ht="15" customHeight="1" x14ac:dyDescent="0.2">
      <c r="A322" s="531">
        <v>464</v>
      </c>
      <c r="B322" s="519"/>
      <c r="C322" s="519" t="s">
        <v>2320</v>
      </c>
      <c r="D322" s="519" t="s">
        <v>1784</v>
      </c>
      <c r="E322" s="519" t="s">
        <v>3818</v>
      </c>
      <c r="F322" s="615" t="s">
        <v>452</v>
      </c>
      <c r="G322" s="519" t="s">
        <v>438</v>
      </c>
      <c r="H322" s="615" t="s">
        <v>2643</v>
      </c>
      <c r="I322" s="615" t="s">
        <v>2032</v>
      </c>
      <c r="J322" s="519" t="s">
        <v>2887</v>
      </c>
      <c r="K322" s="519" t="s">
        <v>2676</v>
      </c>
      <c r="L322" s="615" t="s">
        <v>686</v>
      </c>
      <c r="M322" s="615" t="s">
        <v>3410</v>
      </c>
      <c r="N322" s="519" t="s">
        <v>3551</v>
      </c>
    </row>
    <row r="323" spans="1:14" ht="15" customHeight="1" x14ac:dyDescent="0.2">
      <c r="A323" s="531">
        <v>632</v>
      </c>
      <c r="B323" s="519"/>
      <c r="C323" s="519" t="s">
        <v>1814</v>
      </c>
      <c r="D323" s="519" t="s">
        <v>1815</v>
      </c>
      <c r="E323" s="519" t="s">
        <v>313</v>
      </c>
      <c r="F323" s="615" t="s">
        <v>452</v>
      </c>
      <c r="G323" s="519" t="s">
        <v>438</v>
      </c>
      <c r="H323" s="615" t="s">
        <v>2644</v>
      </c>
      <c r="I323" s="615"/>
      <c r="J323" s="519" t="s">
        <v>1816</v>
      </c>
      <c r="K323" s="519" t="s">
        <v>2799</v>
      </c>
      <c r="L323" s="615" t="s">
        <v>1817</v>
      </c>
      <c r="M323" s="615"/>
      <c r="N323" s="519" t="s">
        <v>1818</v>
      </c>
    </row>
    <row r="324" spans="1:14" ht="15" customHeight="1" x14ac:dyDescent="0.2">
      <c r="A324" s="531">
        <v>466</v>
      </c>
      <c r="B324" s="519"/>
      <c r="C324" s="519" t="s">
        <v>2308</v>
      </c>
      <c r="D324" s="519" t="s">
        <v>2507</v>
      </c>
      <c r="E324" s="519" t="s">
        <v>3818</v>
      </c>
      <c r="F324" s="615" t="s">
        <v>452</v>
      </c>
      <c r="G324" s="519" t="s">
        <v>438</v>
      </c>
      <c r="H324" s="615" t="s">
        <v>2642</v>
      </c>
      <c r="I324" s="615"/>
      <c r="J324" s="519" t="s">
        <v>3019</v>
      </c>
      <c r="K324" s="519" t="s">
        <v>2687</v>
      </c>
      <c r="L324" s="615" t="s">
        <v>3274</v>
      </c>
      <c r="M324" s="615" t="s">
        <v>686</v>
      </c>
      <c r="N324" s="519" t="s">
        <v>3671</v>
      </c>
    </row>
    <row r="325" spans="1:14" ht="15" customHeight="1" x14ac:dyDescent="0.2">
      <c r="A325" s="531">
        <v>504</v>
      </c>
      <c r="B325" s="519"/>
      <c r="C325" s="519" t="s">
        <v>2326</v>
      </c>
      <c r="D325" s="519" t="s">
        <v>2521</v>
      </c>
      <c r="E325" s="519" t="s">
        <v>122</v>
      </c>
      <c r="F325" s="615" t="s">
        <v>452</v>
      </c>
      <c r="G325" s="519" t="s">
        <v>438</v>
      </c>
      <c r="H325" s="615" t="s">
        <v>2643</v>
      </c>
      <c r="I325" s="615" t="s">
        <v>2032</v>
      </c>
      <c r="J325" s="519" t="s">
        <v>952</v>
      </c>
      <c r="K325" s="519" t="s">
        <v>917</v>
      </c>
      <c r="L325" s="615" t="s">
        <v>1987</v>
      </c>
      <c r="M325" s="615"/>
      <c r="N325" s="519" t="s">
        <v>3761</v>
      </c>
    </row>
    <row r="326" spans="1:14" ht="15" customHeight="1" x14ac:dyDescent="0.2">
      <c r="A326" s="531">
        <v>457</v>
      </c>
      <c r="B326" s="519"/>
      <c r="C326" s="519" t="s">
        <v>2325</v>
      </c>
      <c r="D326" s="519" t="s">
        <v>2520</v>
      </c>
      <c r="E326" s="519" t="s">
        <v>299</v>
      </c>
      <c r="F326" s="615" t="s">
        <v>452</v>
      </c>
      <c r="G326" s="519" t="s">
        <v>438</v>
      </c>
      <c r="H326" s="615" t="s">
        <v>2643</v>
      </c>
      <c r="I326" s="615" t="s">
        <v>2032</v>
      </c>
      <c r="J326" s="519" t="s">
        <v>3076</v>
      </c>
      <c r="K326" s="519" t="s">
        <v>2663</v>
      </c>
      <c r="L326" s="615" t="s">
        <v>3330</v>
      </c>
      <c r="M326" s="615" t="s">
        <v>3330</v>
      </c>
      <c r="N326" s="519" t="s">
        <v>3735</v>
      </c>
    </row>
    <row r="327" spans="1:14" ht="15" customHeight="1" x14ac:dyDescent="0.2">
      <c r="A327" s="531">
        <v>456</v>
      </c>
      <c r="B327" s="519"/>
      <c r="C327" s="519" t="s">
        <v>748</v>
      </c>
      <c r="D327" s="519" t="s">
        <v>749</v>
      </c>
      <c r="E327" s="519" t="s">
        <v>299</v>
      </c>
      <c r="F327" s="615" t="s">
        <v>452</v>
      </c>
      <c r="G327" s="519" t="s">
        <v>438</v>
      </c>
      <c r="H327" s="615" t="s">
        <v>2643</v>
      </c>
      <c r="I327" s="615" t="s">
        <v>2032</v>
      </c>
      <c r="J327" s="519" t="s">
        <v>750</v>
      </c>
      <c r="K327" s="519" t="s">
        <v>2734</v>
      </c>
      <c r="L327" s="615" t="s">
        <v>751</v>
      </c>
      <c r="M327" s="615" t="s">
        <v>3489</v>
      </c>
      <c r="N327" s="519" t="s">
        <v>752</v>
      </c>
    </row>
    <row r="328" spans="1:14" ht="15" customHeight="1" x14ac:dyDescent="0.2">
      <c r="A328" s="531">
        <v>601</v>
      </c>
      <c r="B328" s="519"/>
      <c r="C328" s="519" t="s">
        <v>2322</v>
      </c>
      <c r="D328" s="519" t="s">
        <v>2518</v>
      </c>
      <c r="E328" s="519" t="s">
        <v>116</v>
      </c>
      <c r="F328" s="615" t="s">
        <v>452</v>
      </c>
      <c r="G328" s="519" t="s">
        <v>438</v>
      </c>
      <c r="H328" s="615" t="s">
        <v>2643</v>
      </c>
      <c r="I328" s="615" t="s">
        <v>2032</v>
      </c>
      <c r="J328" s="519" t="s">
        <v>2939</v>
      </c>
      <c r="K328" s="519" t="s">
        <v>1595</v>
      </c>
      <c r="L328" s="615" t="s">
        <v>1653</v>
      </c>
      <c r="M328" s="615"/>
      <c r="N328" s="519" t="s">
        <v>3600</v>
      </c>
    </row>
    <row r="329" spans="1:14" ht="15" customHeight="1" x14ac:dyDescent="0.2">
      <c r="A329" s="531">
        <v>653</v>
      </c>
      <c r="B329" s="519"/>
      <c r="C329" s="519" t="s">
        <v>2026</v>
      </c>
      <c r="D329" s="519" t="s">
        <v>2027</v>
      </c>
      <c r="E329" s="519" t="s">
        <v>2022</v>
      </c>
      <c r="F329" s="615" t="s">
        <v>452</v>
      </c>
      <c r="G329" s="519" t="s">
        <v>438</v>
      </c>
      <c r="H329" s="615" t="s">
        <v>2642</v>
      </c>
      <c r="I329" s="615"/>
      <c r="J329" s="519" t="s">
        <v>2023</v>
      </c>
      <c r="K329" s="519" t="s">
        <v>2695</v>
      </c>
      <c r="L329" s="615" t="s">
        <v>921</v>
      </c>
      <c r="M329" s="615" t="s">
        <v>3330</v>
      </c>
      <c r="N329" s="519" t="s">
        <v>2028</v>
      </c>
    </row>
    <row r="330" spans="1:14" ht="15" customHeight="1" x14ac:dyDescent="0.2">
      <c r="A330" s="531">
        <v>630</v>
      </c>
      <c r="B330" s="519"/>
      <c r="C330" s="519" t="s">
        <v>1740</v>
      </c>
      <c r="D330" s="519" t="s">
        <v>1741</v>
      </c>
      <c r="E330" s="519" t="s">
        <v>116</v>
      </c>
      <c r="F330" s="615" t="s">
        <v>452</v>
      </c>
      <c r="G330" s="519" t="s">
        <v>438</v>
      </c>
      <c r="H330" s="615" t="s">
        <v>2643</v>
      </c>
      <c r="I330" s="615" t="s">
        <v>2032</v>
      </c>
      <c r="J330" s="519" t="s">
        <v>1742</v>
      </c>
      <c r="K330" s="519" t="s">
        <v>1592</v>
      </c>
      <c r="L330" s="615" t="s">
        <v>1743</v>
      </c>
      <c r="M330" s="615" t="s">
        <v>3526</v>
      </c>
      <c r="N330" s="519" t="s">
        <v>1744</v>
      </c>
    </row>
    <row r="331" spans="1:14" ht="15" customHeight="1" x14ac:dyDescent="0.2">
      <c r="A331" s="531">
        <v>549</v>
      </c>
      <c r="B331" s="519"/>
      <c r="C331" s="519" t="s">
        <v>4204</v>
      </c>
      <c r="D331" s="519" t="s">
        <v>1782</v>
      </c>
      <c r="E331" s="519" t="s">
        <v>3826</v>
      </c>
      <c r="F331" s="615" t="s">
        <v>452</v>
      </c>
      <c r="G331" s="519" t="s">
        <v>438</v>
      </c>
      <c r="H331" s="615" t="s">
        <v>2643</v>
      </c>
      <c r="I331" s="615"/>
      <c r="J331" s="519" t="s">
        <v>2998</v>
      </c>
      <c r="K331" s="519" t="s">
        <v>2756</v>
      </c>
      <c r="L331" s="615" t="s">
        <v>725</v>
      </c>
      <c r="M331" s="615" t="s">
        <v>686</v>
      </c>
      <c r="N331" s="519" t="s">
        <v>1783</v>
      </c>
    </row>
    <row r="332" spans="1:14" ht="15" customHeight="1" x14ac:dyDescent="0.2">
      <c r="A332" s="531">
        <v>613</v>
      </c>
      <c r="B332" s="519"/>
      <c r="C332" s="519" t="s">
        <v>2324</v>
      </c>
      <c r="D332" s="519" t="s">
        <v>2519</v>
      </c>
      <c r="E332" s="519" t="s">
        <v>116</v>
      </c>
      <c r="F332" s="615" t="s">
        <v>452</v>
      </c>
      <c r="G332" s="519" t="s">
        <v>438</v>
      </c>
      <c r="H332" s="615" t="s">
        <v>2643</v>
      </c>
      <c r="I332" s="615" t="s">
        <v>2032</v>
      </c>
      <c r="J332" s="519" t="s">
        <v>3003</v>
      </c>
      <c r="K332" s="519" t="s">
        <v>2744</v>
      </c>
      <c r="L332" s="615" t="s">
        <v>725</v>
      </c>
      <c r="M332" s="615" t="s">
        <v>725</v>
      </c>
      <c r="N332" s="519" t="s">
        <v>3650</v>
      </c>
    </row>
    <row r="333" spans="1:14" ht="15" customHeight="1" x14ac:dyDescent="0.2">
      <c r="A333" s="531">
        <v>578</v>
      </c>
      <c r="B333" s="519"/>
      <c r="C333" s="519" t="s">
        <v>1514</v>
      </c>
      <c r="D333" s="519" t="s">
        <v>1515</v>
      </c>
      <c r="E333" s="519" t="s">
        <v>1516</v>
      </c>
      <c r="F333" s="615" t="s">
        <v>452</v>
      </c>
      <c r="G333" s="519" t="s">
        <v>438</v>
      </c>
      <c r="H333" s="615">
        <v>1</v>
      </c>
      <c r="I333" s="615" t="s">
        <v>2032</v>
      </c>
      <c r="J333" s="519" t="s">
        <v>2897</v>
      </c>
      <c r="K333" s="519" t="s">
        <v>2682</v>
      </c>
      <c r="L333" s="615" t="s">
        <v>3181</v>
      </c>
      <c r="M333" s="615" t="s">
        <v>3181</v>
      </c>
      <c r="N333" s="519" t="s">
        <v>1517</v>
      </c>
    </row>
    <row r="334" spans="1:14" ht="15" customHeight="1" x14ac:dyDescent="0.2">
      <c r="A334" s="531">
        <v>536</v>
      </c>
      <c r="B334" s="519"/>
      <c r="C334" s="519" t="s">
        <v>1357</v>
      </c>
      <c r="D334" s="519" t="s">
        <v>1358</v>
      </c>
      <c r="E334" s="519" t="s">
        <v>1330</v>
      </c>
      <c r="F334" s="615" t="s">
        <v>452</v>
      </c>
      <c r="G334" s="519" t="s">
        <v>438</v>
      </c>
      <c r="H334" s="615" t="s">
        <v>2642</v>
      </c>
      <c r="I334" s="615"/>
      <c r="J334" s="519" t="s">
        <v>3023</v>
      </c>
      <c r="K334" s="519" t="s">
        <v>1332</v>
      </c>
      <c r="L334" s="615" t="s">
        <v>1359</v>
      </c>
      <c r="M334" s="615" t="s">
        <v>3465</v>
      </c>
      <c r="N334" s="519" t="s">
        <v>1360</v>
      </c>
    </row>
    <row r="335" spans="1:14" ht="15" customHeight="1" x14ac:dyDescent="0.2">
      <c r="A335" s="531">
        <v>446</v>
      </c>
      <c r="B335" s="519"/>
      <c r="C335" s="519" t="s">
        <v>2328</v>
      </c>
      <c r="D335" s="519" t="s">
        <v>2522</v>
      </c>
      <c r="E335" s="519" t="s">
        <v>299</v>
      </c>
      <c r="F335" s="615" t="s">
        <v>439</v>
      </c>
      <c r="G335" s="519" t="s">
        <v>438</v>
      </c>
      <c r="H335" s="615" t="s">
        <v>2643</v>
      </c>
      <c r="I335" s="615" t="s">
        <v>2032</v>
      </c>
      <c r="J335" s="519" t="s">
        <v>769</v>
      </c>
      <c r="K335" s="519" t="s">
        <v>2768</v>
      </c>
      <c r="L335" s="615" t="s">
        <v>3265</v>
      </c>
      <c r="M335" s="615" t="s">
        <v>3456</v>
      </c>
      <c r="N335" s="519" t="s">
        <v>3658</v>
      </c>
    </row>
    <row r="336" spans="1:14" ht="15" customHeight="1" x14ac:dyDescent="0.2">
      <c r="A336" s="531">
        <v>453</v>
      </c>
      <c r="B336" s="519"/>
      <c r="C336" s="519" t="s">
        <v>2329</v>
      </c>
      <c r="D336" s="519" t="s">
        <v>2523</v>
      </c>
      <c r="E336" s="519" t="s">
        <v>299</v>
      </c>
      <c r="F336" s="615" t="s">
        <v>439</v>
      </c>
      <c r="G336" s="519" t="s">
        <v>438</v>
      </c>
      <c r="H336" s="615" t="s">
        <v>2643</v>
      </c>
      <c r="I336" s="615" t="s">
        <v>2032</v>
      </c>
      <c r="J336" s="519" t="s">
        <v>2872</v>
      </c>
      <c r="K336" s="519" t="s">
        <v>2661</v>
      </c>
      <c r="L336" s="615" t="s">
        <v>3319</v>
      </c>
      <c r="M336" s="615" t="s">
        <v>3483</v>
      </c>
      <c r="N336" s="519" t="s">
        <v>3717</v>
      </c>
    </row>
    <row r="337" spans="1:14" ht="15" customHeight="1" x14ac:dyDescent="0.2">
      <c r="A337" s="531">
        <v>452</v>
      </c>
      <c r="B337" s="519"/>
      <c r="C337" s="519" t="s">
        <v>737</v>
      </c>
      <c r="D337" s="519" t="s">
        <v>738</v>
      </c>
      <c r="E337" s="519" t="s">
        <v>299</v>
      </c>
      <c r="F337" s="615" t="s">
        <v>439</v>
      </c>
      <c r="G337" s="519" t="s">
        <v>438</v>
      </c>
      <c r="H337" s="615" t="s">
        <v>2643</v>
      </c>
      <c r="I337" s="615"/>
      <c r="J337" s="519" t="s">
        <v>739</v>
      </c>
      <c r="K337" s="519" t="s">
        <v>2661</v>
      </c>
      <c r="L337" s="615" t="s">
        <v>740</v>
      </c>
      <c r="M337" s="615" t="s">
        <v>3480</v>
      </c>
      <c r="N337" s="519" t="s">
        <v>741</v>
      </c>
    </row>
    <row r="338" spans="1:14" ht="15" customHeight="1" x14ac:dyDescent="0.2">
      <c r="A338" s="531">
        <v>525</v>
      </c>
      <c r="B338" s="519"/>
      <c r="C338" s="519" t="s">
        <v>2331</v>
      </c>
      <c r="D338" s="519" t="s">
        <v>2525</v>
      </c>
      <c r="E338" s="519" t="s">
        <v>1311</v>
      </c>
      <c r="F338" s="615" t="s">
        <v>439</v>
      </c>
      <c r="G338" s="519" t="s">
        <v>438</v>
      </c>
      <c r="H338" s="615" t="s">
        <v>2643</v>
      </c>
      <c r="I338" s="615"/>
      <c r="J338" s="519" t="s">
        <v>3106</v>
      </c>
      <c r="K338" s="519" t="s">
        <v>2836</v>
      </c>
      <c r="L338" s="615" t="s">
        <v>3353</v>
      </c>
      <c r="M338" s="615" t="s">
        <v>3353</v>
      </c>
      <c r="N338" s="519" t="s">
        <v>3767</v>
      </c>
    </row>
    <row r="339" spans="1:14" ht="15" customHeight="1" x14ac:dyDescent="0.2">
      <c r="A339" s="531">
        <v>616</v>
      </c>
      <c r="B339" s="519"/>
      <c r="C339" s="519" t="s">
        <v>1693</v>
      </c>
      <c r="D339" s="519" t="s">
        <v>1694</v>
      </c>
      <c r="E339" s="519" t="s">
        <v>116</v>
      </c>
      <c r="F339" s="615" t="s">
        <v>439</v>
      </c>
      <c r="G339" s="519" t="s">
        <v>438</v>
      </c>
      <c r="H339" s="615" t="s">
        <v>2642</v>
      </c>
      <c r="I339" s="615" t="s">
        <v>2032</v>
      </c>
      <c r="J339" s="519" t="s">
        <v>1695</v>
      </c>
      <c r="K339" s="519" t="s">
        <v>1620</v>
      </c>
      <c r="L339" s="615" t="s">
        <v>1696</v>
      </c>
      <c r="M339" s="615" t="s">
        <v>3477</v>
      </c>
      <c r="N339" s="519" t="s">
        <v>1697</v>
      </c>
    </row>
    <row r="340" spans="1:14" ht="15" customHeight="1" x14ac:dyDescent="0.2">
      <c r="A340" s="531">
        <v>497</v>
      </c>
      <c r="B340" s="519"/>
      <c r="C340" s="519" t="s">
        <v>1084</v>
      </c>
      <c r="D340" s="519" t="s">
        <v>998</v>
      </c>
      <c r="E340" s="519" t="s">
        <v>1083</v>
      </c>
      <c r="F340" s="615" t="s">
        <v>439</v>
      </c>
      <c r="G340" s="519" t="s">
        <v>438</v>
      </c>
      <c r="H340" s="615" t="s">
        <v>2642</v>
      </c>
      <c r="I340" s="615"/>
      <c r="J340" s="519" t="s">
        <v>3002</v>
      </c>
      <c r="K340" s="519" t="s">
        <v>2760</v>
      </c>
      <c r="L340" s="615" t="s">
        <v>1085</v>
      </c>
      <c r="M340" s="615" t="s">
        <v>3451</v>
      </c>
      <c r="N340" s="519" t="s">
        <v>1086</v>
      </c>
    </row>
    <row r="341" spans="1:14" ht="15" customHeight="1" x14ac:dyDescent="0.2">
      <c r="A341" s="531">
        <v>455</v>
      </c>
      <c r="B341" s="519"/>
      <c r="C341" s="519" t="s">
        <v>744</v>
      </c>
      <c r="D341" s="519" t="s">
        <v>745</v>
      </c>
      <c r="E341" s="519" t="s">
        <v>299</v>
      </c>
      <c r="F341" s="615" t="s">
        <v>439</v>
      </c>
      <c r="G341" s="519" t="s">
        <v>438</v>
      </c>
      <c r="H341" s="615" t="s">
        <v>2642</v>
      </c>
      <c r="I341" s="615" t="s">
        <v>2032</v>
      </c>
      <c r="J341" s="519" t="s">
        <v>3067</v>
      </c>
      <c r="K341" s="519" t="s">
        <v>2734</v>
      </c>
      <c r="L341" s="615" t="s">
        <v>746</v>
      </c>
      <c r="M341" s="615" t="s">
        <v>3487</v>
      </c>
      <c r="N341" s="519" t="s">
        <v>747</v>
      </c>
    </row>
    <row r="342" spans="1:14" ht="15" customHeight="1" x14ac:dyDescent="0.2">
      <c r="A342" s="531">
        <v>594</v>
      </c>
      <c r="B342" s="519"/>
      <c r="C342" s="519" t="s">
        <v>1614</v>
      </c>
      <c r="D342" s="519" t="s">
        <v>1615</v>
      </c>
      <c r="E342" s="519" t="s">
        <v>116</v>
      </c>
      <c r="F342" s="615" t="s">
        <v>439</v>
      </c>
      <c r="G342" s="519" t="s">
        <v>438</v>
      </c>
      <c r="H342" s="615" t="s">
        <v>2642</v>
      </c>
      <c r="I342" s="615" t="s">
        <v>2032</v>
      </c>
      <c r="J342" s="519" t="s">
        <v>1616</v>
      </c>
      <c r="K342" s="519" t="s">
        <v>1595</v>
      </c>
      <c r="L342" s="615" t="s">
        <v>711</v>
      </c>
      <c r="M342" s="615" t="s">
        <v>700</v>
      </c>
      <c r="N342" s="519" t="s">
        <v>1617</v>
      </c>
    </row>
    <row r="343" spans="1:14" ht="15" customHeight="1" x14ac:dyDescent="0.2">
      <c r="A343" s="531">
        <v>590</v>
      </c>
      <c r="B343" s="519"/>
      <c r="C343" s="519" t="s">
        <v>2327</v>
      </c>
      <c r="D343" s="519" t="s">
        <v>1601</v>
      </c>
      <c r="E343" s="519" t="s">
        <v>116</v>
      </c>
      <c r="F343" s="615" t="s">
        <v>439</v>
      </c>
      <c r="G343" s="519" t="s">
        <v>438</v>
      </c>
      <c r="H343" s="615" t="s">
        <v>2642</v>
      </c>
      <c r="I343" s="615"/>
      <c r="J343" s="519" t="s">
        <v>1602</v>
      </c>
      <c r="K343" s="519" t="s">
        <v>1603</v>
      </c>
      <c r="L343" s="615" t="s">
        <v>1604</v>
      </c>
      <c r="M343" s="615" t="s">
        <v>3409</v>
      </c>
      <c r="N343" s="519" t="s">
        <v>1605</v>
      </c>
    </row>
    <row r="344" spans="1:14" ht="15" customHeight="1" x14ac:dyDescent="0.2">
      <c r="A344" s="531">
        <v>422</v>
      </c>
      <c r="B344" s="519"/>
      <c r="C344" s="519" t="s">
        <v>2330</v>
      </c>
      <c r="D344" s="519" t="s">
        <v>2524</v>
      </c>
      <c r="E344" s="519" t="s">
        <v>533</v>
      </c>
      <c r="F344" s="615" t="s">
        <v>439</v>
      </c>
      <c r="G344" s="519" t="s">
        <v>438</v>
      </c>
      <c r="H344" s="615" t="s">
        <v>2642</v>
      </c>
      <c r="I344" s="615"/>
      <c r="J344" s="519" t="s">
        <v>3080</v>
      </c>
      <c r="K344" s="519" t="s">
        <v>2667</v>
      </c>
      <c r="L344" s="615" t="s">
        <v>3244</v>
      </c>
      <c r="M344" s="615" t="s">
        <v>3492</v>
      </c>
      <c r="N344" s="519" t="s">
        <v>3740</v>
      </c>
    </row>
    <row r="345" spans="1:14" ht="15" customHeight="1" x14ac:dyDescent="0.2">
      <c r="A345" s="531">
        <v>569</v>
      </c>
      <c r="B345" s="519"/>
      <c r="C345" s="519" t="s">
        <v>4205</v>
      </c>
      <c r="D345" s="519" t="s">
        <v>2526</v>
      </c>
      <c r="E345" s="519" t="s">
        <v>3819</v>
      </c>
      <c r="F345" s="615" t="s">
        <v>439</v>
      </c>
      <c r="G345" s="519" t="s">
        <v>438</v>
      </c>
      <c r="H345" s="615" t="s">
        <v>2644</v>
      </c>
      <c r="I345" s="615" t="s">
        <v>2032</v>
      </c>
      <c r="J345" s="519" t="s">
        <v>2987</v>
      </c>
      <c r="K345" s="519"/>
      <c r="L345" s="615"/>
      <c r="M345" s="615"/>
      <c r="N345" s="519" t="s">
        <v>3790</v>
      </c>
    </row>
    <row r="346" spans="1:14" ht="15" customHeight="1" x14ac:dyDescent="0.2">
      <c r="A346" s="531">
        <v>573</v>
      </c>
      <c r="B346" s="519"/>
      <c r="C346" s="519" t="s">
        <v>2323</v>
      </c>
      <c r="D346" s="519" t="s">
        <v>1545</v>
      </c>
      <c r="E346" s="519" t="s">
        <v>1470</v>
      </c>
      <c r="F346" s="615" t="s">
        <v>439</v>
      </c>
      <c r="G346" s="519" t="s">
        <v>438</v>
      </c>
      <c r="H346" s="615" t="s">
        <v>2643</v>
      </c>
      <c r="I346" s="615"/>
      <c r="J346" s="519" t="s">
        <v>2944</v>
      </c>
      <c r="K346" s="519" t="s">
        <v>1480</v>
      </c>
      <c r="L346" s="615"/>
      <c r="M346" s="615"/>
      <c r="N346" s="519" t="s">
        <v>3604</v>
      </c>
    </row>
    <row r="347" spans="1:14" ht="15" customHeight="1" x14ac:dyDescent="0.2">
      <c r="A347" s="531">
        <v>414</v>
      </c>
      <c r="B347" s="519"/>
      <c r="C347" s="519" t="s">
        <v>2333</v>
      </c>
      <c r="D347" s="519" t="s">
        <v>2529</v>
      </c>
      <c r="E347" s="519" t="s">
        <v>497</v>
      </c>
      <c r="F347" s="615" t="s">
        <v>487</v>
      </c>
      <c r="G347" s="519" t="s">
        <v>438</v>
      </c>
      <c r="H347" s="615" t="s">
        <v>2643</v>
      </c>
      <c r="I347" s="615"/>
      <c r="J347" s="519" t="s">
        <v>3054</v>
      </c>
      <c r="K347" s="519" t="s">
        <v>2698</v>
      </c>
      <c r="L347" s="615" t="s">
        <v>3311</v>
      </c>
      <c r="M347" s="615" t="s">
        <v>3479</v>
      </c>
      <c r="N347" s="519" t="s">
        <v>3710</v>
      </c>
    </row>
    <row r="348" spans="1:14" ht="15" customHeight="1" x14ac:dyDescent="0.2">
      <c r="A348" s="531">
        <v>586</v>
      </c>
      <c r="B348" s="519"/>
      <c r="C348" s="519" t="s">
        <v>1572</v>
      </c>
      <c r="D348" s="519" t="s">
        <v>884</v>
      </c>
      <c r="E348" s="519" t="s">
        <v>1562</v>
      </c>
      <c r="F348" s="615" t="s">
        <v>487</v>
      </c>
      <c r="G348" s="519" t="s">
        <v>438</v>
      </c>
      <c r="H348" s="615" t="s">
        <v>2643</v>
      </c>
      <c r="I348" s="615"/>
      <c r="J348" s="519" t="s">
        <v>1573</v>
      </c>
      <c r="K348" s="519" t="s">
        <v>2689</v>
      </c>
      <c r="L348" s="615" t="s">
        <v>1574</v>
      </c>
      <c r="M348" s="615" t="s">
        <v>3505</v>
      </c>
      <c r="N348" s="519" t="s">
        <v>1575</v>
      </c>
    </row>
    <row r="349" spans="1:14" ht="15" customHeight="1" x14ac:dyDescent="0.2">
      <c r="A349" s="531">
        <v>617</v>
      </c>
      <c r="B349" s="519"/>
      <c r="C349" s="519" t="s">
        <v>1702</v>
      </c>
      <c r="D349" s="519" t="s">
        <v>1703</v>
      </c>
      <c r="E349" s="519" t="s">
        <v>116</v>
      </c>
      <c r="F349" s="615" t="s">
        <v>487</v>
      </c>
      <c r="G349" s="519" t="s">
        <v>438</v>
      </c>
      <c r="H349" s="615" t="s">
        <v>2642</v>
      </c>
      <c r="I349" s="615"/>
      <c r="J349" s="519" t="s">
        <v>1704</v>
      </c>
      <c r="K349" s="519" t="s">
        <v>1592</v>
      </c>
      <c r="L349" s="615" t="s">
        <v>1705</v>
      </c>
      <c r="M349" s="615"/>
      <c r="N349" s="519" t="s">
        <v>1707</v>
      </c>
    </row>
    <row r="350" spans="1:14" ht="15" customHeight="1" x14ac:dyDescent="0.2">
      <c r="A350" s="531">
        <v>403</v>
      </c>
      <c r="B350" s="519"/>
      <c r="C350" s="519" t="s">
        <v>2332</v>
      </c>
      <c r="D350" s="519" t="s">
        <v>2527</v>
      </c>
      <c r="E350" s="519" t="s">
        <v>220</v>
      </c>
      <c r="F350" s="615" t="s">
        <v>487</v>
      </c>
      <c r="G350" s="519" t="s">
        <v>438</v>
      </c>
      <c r="H350" s="615" t="s">
        <v>2643</v>
      </c>
      <c r="I350" s="615"/>
      <c r="J350" s="519" t="s">
        <v>2999</v>
      </c>
      <c r="K350" s="519" t="s">
        <v>2757</v>
      </c>
      <c r="L350" s="615" t="s">
        <v>3254</v>
      </c>
      <c r="M350" s="615" t="s">
        <v>3450</v>
      </c>
      <c r="N350" s="519" t="s">
        <v>3647</v>
      </c>
    </row>
    <row r="351" spans="1:14" ht="15" customHeight="1" x14ac:dyDescent="0.2">
      <c r="A351" s="531">
        <v>520</v>
      </c>
      <c r="B351" s="519"/>
      <c r="C351" s="519" t="s">
        <v>1195</v>
      </c>
      <c r="D351" s="519" t="s">
        <v>1196</v>
      </c>
      <c r="E351" s="519" t="s">
        <v>3825</v>
      </c>
      <c r="F351" s="615" t="s">
        <v>487</v>
      </c>
      <c r="G351" s="519" t="s">
        <v>438</v>
      </c>
      <c r="H351" s="615" t="s">
        <v>2642</v>
      </c>
      <c r="I351" s="615" t="s">
        <v>2032</v>
      </c>
      <c r="J351" s="519" t="s">
        <v>2996</v>
      </c>
      <c r="K351" s="519" t="s">
        <v>2755</v>
      </c>
      <c r="L351" s="615" t="s">
        <v>3252</v>
      </c>
      <c r="M351" s="615" t="s">
        <v>3252</v>
      </c>
      <c r="N351" s="519" t="s">
        <v>3645</v>
      </c>
    </row>
    <row r="352" spans="1:14" ht="15" customHeight="1" x14ac:dyDescent="0.2">
      <c r="A352" s="531">
        <v>636</v>
      </c>
      <c r="B352" s="519"/>
      <c r="C352" s="519" t="s">
        <v>1864</v>
      </c>
      <c r="D352" s="519" t="s">
        <v>1865</v>
      </c>
      <c r="E352" s="519" t="s">
        <v>1866</v>
      </c>
      <c r="F352" s="615" t="s">
        <v>487</v>
      </c>
      <c r="G352" s="519" t="s">
        <v>438</v>
      </c>
      <c r="H352" s="615" t="s">
        <v>2642</v>
      </c>
      <c r="I352" s="615" t="s">
        <v>2032</v>
      </c>
      <c r="J352" s="519" t="s">
        <v>2963</v>
      </c>
      <c r="K352" s="519" t="s">
        <v>2732</v>
      </c>
      <c r="L352" s="615" t="s">
        <v>1867</v>
      </c>
      <c r="M352" s="615" t="s">
        <v>3438</v>
      </c>
      <c r="N352" s="519" t="s">
        <v>1868</v>
      </c>
    </row>
    <row r="353" spans="1:14" ht="15" customHeight="1" x14ac:dyDescent="0.2">
      <c r="A353" s="531">
        <v>461</v>
      </c>
      <c r="B353" s="519"/>
      <c r="C353" s="519" t="s">
        <v>783</v>
      </c>
      <c r="D353" s="519" t="s">
        <v>784</v>
      </c>
      <c r="E353" s="519" t="s">
        <v>299</v>
      </c>
      <c r="F353" s="615" t="s">
        <v>487</v>
      </c>
      <c r="G353" s="519" t="s">
        <v>438</v>
      </c>
      <c r="H353" s="615" t="s">
        <v>2642</v>
      </c>
      <c r="I353" s="615"/>
      <c r="J353" s="519" t="s">
        <v>785</v>
      </c>
      <c r="K353" s="519" t="s">
        <v>2663</v>
      </c>
      <c r="L353" s="615" t="s">
        <v>3377</v>
      </c>
      <c r="M353" s="615" t="s">
        <v>3377</v>
      </c>
      <c r="N353" s="519" t="s">
        <v>786</v>
      </c>
    </row>
    <row r="354" spans="1:14" ht="15" customHeight="1" x14ac:dyDescent="0.2">
      <c r="A354" s="531">
        <v>539</v>
      </c>
      <c r="B354" s="519"/>
      <c r="C354" s="519" t="s">
        <v>1017</v>
      </c>
      <c r="D354" s="519" t="s">
        <v>1587</v>
      </c>
      <c r="E354" s="519" t="s">
        <v>1330</v>
      </c>
      <c r="F354" s="615" t="s">
        <v>487</v>
      </c>
      <c r="G354" s="519" t="s">
        <v>438</v>
      </c>
      <c r="H354" s="615" t="s">
        <v>2642</v>
      </c>
      <c r="I354" s="615"/>
      <c r="J354" s="519" t="s">
        <v>1108</v>
      </c>
      <c r="K354" s="519" t="s">
        <v>1332</v>
      </c>
      <c r="L354" s="615" t="s">
        <v>1018</v>
      </c>
      <c r="M354" s="615" t="s">
        <v>1111</v>
      </c>
      <c r="N354" s="519" t="s">
        <v>3745</v>
      </c>
    </row>
    <row r="355" spans="1:14" ht="15" customHeight="1" x14ac:dyDescent="0.2">
      <c r="A355" s="531">
        <v>638</v>
      </c>
      <c r="B355" s="519"/>
      <c r="C355" s="519" t="s">
        <v>2334</v>
      </c>
      <c r="D355" s="519" t="s">
        <v>2530</v>
      </c>
      <c r="E355" s="519" t="s">
        <v>1853</v>
      </c>
      <c r="F355" s="615" t="s">
        <v>487</v>
      </c>
      <c r="G355" s="519" t="s">
        <v>438</v>
      </c>
      <c r="H355" s="615" t="s">
        <v>2642</v>
      </c>
      <c r="I355" s="615"/>
      <c r="J355" s="519" t="s">
        <v>2877</v>
      </c>
      <c r="K355" s="519" t="s">
        <v>2806</v>
      </c>
      <c r="L355" s="615" t="s">
        <v>3320</v>
      </c>
      <c r="M355" s="615" t="s">
        <v>3484</v>
      </c>
      <c r="N355" s="519" t="s">
        <v>3718</v>
      </c>
    </row>
    <row r="356" spans="1:14" ht="15" customHeight="1" x14ac:dyDescent="0.2">
      <c r="A356" s="531">
        <v>530</v>
      </c>
      <c r="B356" s="519"/>
      <c r="C356" s="519" t="s">
        <v>1234</v>
      </c>
      <c r="D356" s="519" t="s">
        <v>799</v>
      </c>
      <c r="E356" s="519" t="s">
        <v>298</v>
      </c>
      <c r="F356" s="615" t="s">
        <v>487</v>
      </c>
      <c r="G356" s="519" t="s">
        <v>438</v>
      </c>
      <c r="H356" s="615" t="s">
        <v>2642</v>
      </c>
      <c r="I356" s="615" t="s">
        <v>2032</v>
      </c>
      <c r="J356" s="519" t="s">
        <v>3139</v>
      </c>
      <c r="K356" s="519" t="s">
        <v>2848</v>
      </c>
      <c r="L356" s="615" t="s">
        <v>1235</v>
      </c>
      <c r="M356" s="615" t="s">
        <v>3268</v>
      </c>
      <c r="N356" s="519" t="s">
        <v>1236</v>
      </c>
    </row>
    <row r="357" spans="1:14" ht="15" customHeight="1" x14ac:dyDescent="0.2">
      <c r="A357" s="531">
        <v>498</v>
      </c>
      <c r="B357" s="519"/>
      <c r="C357" s="519" t="s">
        <v>1059</v>
      </c>
      <c r="D357" s="519" t="s">
        <v>1060</v>
      </c>
      <c r="E357" s="519" t="s">
        <v>1061</v>
      </c>
      <c r="F357" s="615" t="s">
        <v>487</v>
      </c>
      <c r="G357" s="519" t="s">
        <v>438</v>
      </c>
      <c r="H357" s="615" t="s">
        <v>2644</v>
      </c>
      <c r="I357" s="615" t="s">
        <v>2032</v>
      </c>
      <c r="J357" s="519" t="s">
        <v>3013</v>
      </c>
      <c r="K357" s="519" t="s">
        <v>2772</v>
      </c>
      <c r="L357" s="615" t="s">
        <v>1062</v>
      </c>
      <c r="M357" s="615" t="s">
        <v>3462</v>
      </c>
      <c r="N357" s="519" t="s">
        <v>3666</v>
      </c>
    </row>
    <row r="358" spans="1:14" ht="15" customHeight="1" x14ac:dyDescent="0.2">
      <c r="A358" s="531">
        <v>491</v>
      </c>
      <c r="B358" s="519"/>
      <c r="C358" s="519" t="s">
        <v>1642</v>
      </c>
      <c r="D358" s="519" t="s">
        <v>1340</v>
      </c>
      <c r="E358" s="519" t="s">
        <v>3822</v>
      </c>
      <c r="F358" s="615" t="s">
        <v>487</v>
      </c>
      <c r="G358" s="519" t="s">
        <v>438</v>
      </c>
      <c r="H358" s="615" t="s">
        <v>2642</v>
      </c>
      <c r="I358" s="615"/>
      <c r="J358" s="519" t="s">
        <v>2923</v>
      </c>
      <c r="K358" s="519" t="s">
        <v>2703</v>
      </c>
      <c r="L358" s="615" t="s">
        <v>3208</v>
      </c>
      <c r="M358" s="615" t="s">
        <v>3208</v>
      </c>
      <c r="N358" s="519" t="s">
        <v>3585</v>
      </c>
    </row>
    <row r="359" spans="1:14" ht="15" customHeight="1" x14ac:dyDescent="0.2">
      <c r="A359" s="531">
        <v>529</v>
      </c>
      <c r="B359" s="519"/>
      <c r="C359" s="519" t="s">
        <v>2335</v>
      </c>
      <c r="D359" s="519" t="s">
        <v>2532</v>
      </c>
      <c r="E359" s="519" t="s">
        <v>298</v>
      </c>
      <c r="F359" s="615" t="s">
        <v>487</v>
      </c>
      <c r="G359" s="519" t="s">
        <v>438</v>
      </c>
      <c r="H359" s="615" t="s">
        <v>2644</v>
      </c>
      <c r="I359" s="615" t="s">
        <v>2032</v>
      </c>
      <c r="J359" s="519" t="s">
        <v>3073</v>
      </c>
      <c r="K359" s="519" t="s">
        <v>1177</v>
      </c>
      <c r="L359" s="615" t="s">
        <v>1231</v>
      </c>
      <c r="M359" s="615" t="s">
        <v>3517</v>
      </c>
      <c r="N359" s="519" t="s">
        <v>3792</v>
      </c>
    </row>
    <row r="360" spans="1:14" ht="15" customHeight="1" x14ac:dyDescent="0.2">
      <c r="A360" s="531">
        <v>523</v>
      </c>
      <c r="B360" s="519"/>
      <c r="C360" s="519" t="s">
        <v>1304</v>
      </c>
      <c r="D360" s="519" t="s">
        <v>1305</v>
      </c>
      <c r="E360" s="519" t="s">
        <v>1303</v>
      </c>
      <c r="F360" s="615" t="s">
        <v>487</v>
      </c>
      <c r="G360" s="519" t="s">
        <v>438</v>
      </c>
      <c r="H360" s="615" t="s">
        <v>2644</v>
      </c>
      <c r="I360" s="615"/>
      <c r="J360" s="519" t="s">
        <v>1306</v>
      </c>
      <c r="K360" s="519" t="s">
        <v>2791</v>
      </c>
      <c r="L360" s="615" t="s">
        <v>1307</v>
      </c>
      <c r="M360" s="615" t="s">
        <v>3475</v>
      </c>
      <c r="N360" s="519" t="s">
        <v>1308</v>
      </c>
    </row>
    <row r="361" spans="1:14" ht="15" customHeight="1" x14ac:dyDescent="0.2">
      <c r="A361" s="531">
        <v>561</v>
      </c>
      <c r="B361" s="519"/>
      <c r="C361" s="519" t="s">
        <v>4206</v>
      </c>
      <c r="D361" s="519" t="s">
        <v>2528</v>
      </c>
      <c r="E361" s="519" t="s">
        <v>3819</v>
      </c>
      <c r="F361" s="615" t="s">
        <v>487</v>
      </c>
      <c r="G361" s="519" t="s">
        <v>438</v>
      </c>
      <c r="H361" s="615" t="s">
        <v>2644</v>
      </c>
      <c r="I361" s="615" t="s">
        <v>2032</v>
      </c>
      <c r="J361" s="519" t="s">
        <v>3026</v>
      </c>
      <c r="K361" s="519"/>
      <c r="L361" s="615"/>
      <c r="M361" s="615"/>
      <c r="N361" s="519" t="s">
        <v>3677</v>
      </c>
    </row>
    <row r="362" spans="1:14" ht="15" customHeight="1" x14ac:dyDescent="0.2">
      <c r="A362" s="531">
        <v>566</v>
      </c>
      <c r="B362" s="519"/>
      <c r="C362" s="519" t="s">
        <v>4207</v>
      </c>
      <c r="D362" s="519" t="s">
        <v>2531</v>
      </c>
      <c r="E362" s="519" t="s">
        <v>3819</v>
      </c>
      <c r="F362" s="615" t="s">
        <v>487</v>
      </c>
      <c r="G362" s="519" t="s">
        <v>438</v>
      </c>
      <c r="H362" s="615" t="s">
        <v>2644</v>
      </c>
      <c r="I362" s="615" t="s">
        <v>2032</v>
      </c>
      <c r="J362" s="519" t="s">
        <v>3098</v>
      </c>
      <c r="K362" s="519"/>
      <c r="L362" s="615"/>
      <c r="M362" s="615"/>
      <c r="N362" s="519" t="s">
        <v>3760</v>
      </c>
    </row>
    <row r="363" spans="1:14" ht="15" customHeight="1" x14ac:dyDescent="0.2">
      <c r="A363" s="531">
        <v>644</v>
      </c>
      <c r="B363" s="519"/>
      <c r="C363" s="519" t="s">
        <v>2337</v>
      </c>
      <c r="D363" s="519" t="s">
        <v>2534</v>
      </c>
      <c r="E363" s="519" t="s">
        <v>315</v>
      </c>
      <c r="F363" s="615" t="s">
        <v>457</v>
      </c>
      <c r="G363" s="519" t="s">
        <v>438</v>
      </c>
      <c r="H363" s="615" t="s">
        <v>2643</v>
      </c>
      <c r="I363" s="615"/>
      <c r="J363" s="519" t="s">
        <v>2980</v>
      </c>
      <c r="K363" s="519" t="s">
        <v>1900</v>
      </c>
      <c r="L363" s="615" t="s">
        <v>1543</v>
      </c>
      <c r="M363" s="615" t="s">
        <v>1543</v>
      </c>
      <c r="N363" s="519" t="s">
        <v>3632</v>
      </c>
    </row>
    <row r="364" spans="1:14" ht="15" customHeight="1" x14ac:dyDescent="0.2">
      <c r="A364" s="531">
        <v>637</v>
      </c>
      <c r="B364" s="519"/>
      <c r="C364" s="519" t="s">
        <v>2338</v>
      </c>
      <c r="D364" s="519" t="s">
        <v>656</v>
      </c>
      <c r="E364" s="519" t="s">
        <v>1853</v>
      </c>
      <c r="F364" s="615" t="s">
        <v>457</v>
      </c>
      <c r="G364" s="519" t="s">
        <v>438</v>
      </c>
      <c r="H364" s="615" t="s">
        <v>2643</v>
      </c>
      <c r="I364" s="615"/>
      <c r="J364" s="519" t="s">
        <v>1858</v>
      </c>
      <c r="K364" s="519" t="s">
        <v>2770</v>
      </c>
      <c r="L364" s="615" t="s">
        <v>1559</v>
      </c>
      <c r="M364" s="615" t="s">
        <v>3457</v>
      </c>
      <c r="N364" s="519" t="s">
        <v>3660</v>
      </c>
    </row>
    <row r="365" spans="1:14" ht="15" customHeight="1" x14ac:dyDescent="0.2">
      <c r="A365" s="531">
        <v>576</v>
      </c>
      <c r="B365" s="519"/>
      <c r="C365" s="519" t="s">
        <v>2318</v>
      </c>
      <c r="D365" s="519" t="s">
        <v>2516</v>
      </c>
      <c r="E365" s="519" t="s">
        <v>1516</v>
      </c>
      <c r="F365" s="615" t="s">
        <v>457</v>
      </c>
      <c r="G365" s="519" t="s">
        <v>438</v>
      </c>
      <c r="H365" s="615" t="s">
        <v>2643</v>
      </c>
      <c r="I365" s="615"/>
      <c r="J365" s="519" t="s">
        <v>2862</v>
      </c>
      <c r="K365" s="519" t="s">
        <v>1521</v>
      </c>
      <c r="L365" s="615" t="s">
        <v>3148</v>
      </c>
      <c r="M365" s="615" t="s">
        <v>3397</v>
      </c>
      <c r="N365" s="519" t="s">
        <v>3531</v>
      </c>
    </row>
    <row r="366" spans="1:14" ht="15" customHeight="1" x14ac:dyDescent="0.2">
      <c r="A366" s="531">
        <v>508</v>
      </c>
      <c r="B366" s="519"/>
      <c r="C366" s="519" t="s">
        <v>4208</v>
      </c>
      <c r="D366" s="519" t="s">
        <v>2536</v>
      </c>
      <c r="E366" s="519" t="s">
        <v>122</v>
      </c>
      <c r="F366" s="615" t="s">
        <v>457</v>
      </c>
      <c r="G366" s="519" t="s">
        <v>438</v>
      </c>
      <c r="H366" s="615" t="s">
        <v>2643</v>
      </c>
      <c r="I366" s="615" t="s">
        <v>2032</v>
      </c>
      <c r="J366" s="519" t="s">
        <v>952</v>
      </c>
      <c r="K366" s="519" t="s">
        <v>923</v>
      </c>
      <c r="L366" s="615" t="s">
        <v>3360</v>
      </c>
      <c r="M366" s="615" t="s">
        <v>3511</v>
      </c>
      <c r="N366" s="519" t="s">
        <v>3778</v>
      </c>
    </row>
    <row r="367" spans="1:14" ht="15" customHeight="1" x14ac:dyDescent="0.2">
      <c r="A367" s="531">
        <v>464</v>
      </c>
      <c r="B367" s="519"/>
      <c r="C367" s="519" t="s">
        <v>2320</v>
      </c>
      <c r="D367" s="519" t="s">
        <v>1784</v>
      </c>
      <c r="E367" s="519" t="s">
        <v>3818</v>
      </c>
      <c r="F367" s="615" t="s">
        <v>457</v>
      </c>
      <c r="G367" s="519" t="s">
        <v>438</v>
      </c>
      <c r="H367" s="615" t="s">
        <v>2643</v>
      </c>
      <c r="I367" s="615"/>
      <c r="J367" s="519" t="s">
        <v>2887</v>
      </c>
      <c r="K367" s="519" t="s">
        <v>2676</v>
      </c>
      <c r="L367" s="615" t="s">
        <v>1466</v>
      </c>
      <c r="M367" s="615" t="s">
        <v>1466</v>
      </c>
      <c r="N367" s="519" t="s">
        <v>3551</v>
      </c>
    </row>
    <row r="368" spans="1:14" ht="15" customHeight="1" x14ac:dyDescent="0.2">
      <c r="A368" s="531">
        <v>635</v>
      </c>
      <c r="B368" s="519"/>
      <c r="C368" s="519" t="s">
        <v>1849</v>
      </c>
      <c r="D368" s="519" t="s">
        <v>1850</v>
      </c>
      <c r="E368" s="519" t="s">
        <v>1846</v>
      </c>
      <c r="F368" s="615" t="s">
        <v>457</v>
      </c>
      <c r="G368" s="519" t="s">
        <v>438</v>
      </c>
      <c r="H368" s="615" t="s">
        <v>2643</v>
      </c>
      <c r="I368" s="615"/>
      <c r="J368" s="519" t="s">
        <v>3119</v>
      </c>
      <c r="K368" s="519" t="s">
        <v>2809</v>
      </c>
      <c r="L368" s="615" t="s">
        <v>3365</v>
      </c>
      <c r="M368" s="615" t="s">
        <v>3513</v>
      </c>
      <c r="N368" s="519" t="s">
        <v>1851</v>
      </c>
    </row>
    <row r="369" spans="1:14" ht="15" customHeight="1" x14ac:dyDescent="0.2">
      <c r="A369" s="531">
        <v>630</v>
      </c>
      <c r="B369" s="519"/>
      <c r="C369" s="519" t="s">
        <v>1740</v>
      </c>
      <c r="D369" s="519" t="s">
        <v>1741</v>
      </c>
      <c r="E369" s="519" t="s">
        <v>116</v>
      </c>
      <c r="F369" s="615" t="s">
        <v>457</v>
      </c>
      <c r="G369" s="519" t="s">
        <v>438</v>
      </c>
      <c r="H369" s="615" t="s">
        <v>2643</v>
      </c>
      <c r="I369" s="615" t="s">
        <v>2032</v>
      </c>
      <c r="J369" s="519" t="s">
        <v>1742</v>
      </c>
      <c r="K369" s="519" t="s">
        <v>1592</v>
      </c>
      <c r="L369" s="615" t="s">
        <v>1743</v>
      </c>
      <c r="M369" s="615" t="s">
        <v>3526</v>
      </c>
      <c r="N369" s="519" t="s">
        <v>1744</v>
      </c>
    </row>
    <row r="370" spans="1:14" ht="15" customHeight="1" x14ac:dyDescent="0.2">
      <c r="A370" s="531">
        <v>444</v>
      </c>
      <c r="B370" s="519"/>
      <c r="C370" s="519" t="s">
        <v>860</v>
      </c>
      <c r="D370" s="519" t="s">
        <v>861</v>
      </c>
      <c r="E370" s="519" t="s">
        <v>862</v>
      </c>
      <c r="F370" s="615" t="s">
        <v>457</v>
      </c>
      <c r="G370" s="519" t="s">
        <v>438</v>
      </c>
      <c r="H370" s="615" t="s">
        <v>2645</v>
      </c>
      <c r="I370" s="615"/>
      <c r="J370" s="519" t="s">
        <v>743</v>
      </c>
      <c r="K370" s="519" t="s">
        <v>2663</v>
      </c>
      <c r="L370" s="615" t="s">
        <v>864</v>
      </c>
      <c r="M370" s="615" t="s">
        <v>922</v>
      </c>
      <c r="N370" s="519" t="s">
        <v>3633</v>
      </c>
    </row>
    <row r="371" spans="1:14" ht="15" customHeight="1" x14ac:dyDescent="0.2">
      <c r="A371" s="531">
        <v>583</v>
      </c>
      <c r="B371" s="519"/>
      <c r="C371" s="519" t="s">
        <v>2336</v>
      </c>
      <c r="D371" s="519" t="s">
        <v>2533</v>
      </c>
      <c r="E371" s="519" t="s">
        <v>1562</v>
      </c>
      <c r="F371" s="615" t="s">
        <v>457</v>
      </c>
      <c r="G371" s="519" t="s">
        <v>438</v>
      </c>
      <c r="H371" s="615" t="s">
        <v>2643</v>
      </c>
      <c r="I371" s="615"/>
      <c r="J371" s="519" t="s">
        <v>2861</v>
      </c>
      <c r="K371" s="519" t="s">
        <v>2647</v>
      </c>
      <c r="L371" s="615" t="s">
        <v>505</v>
      </c>
      <c r="M371" s="615" t="s">
        <v>505</v>
      </c>
      <c r="N371" s="519" t="s">
        <v>3529</v>
      </c>
    </row>
    <row r="372" spans="1:14" ht="15" customHeight="1" x14ac:dyDescent="0.2">
      <c r="A372" s="531">
        <v>515</v>
      </c>
      <c r="B372" s="519"/>
      <c r="C372" s="519" t="s">
        <v>4202</v>
      </c>
      <c r="D372" s="519" t="s">
        <v>2501</v>
      </c>
      <c r="E372" s="519" t="s">
        <v>298</v>
      </c>
      <c r="F372" s="615" t="s">
        <v>457</v>
      </c>
      <c r="G372" s="519" t="s">
        <v>438</v>
      </c>
      <c r="H372" s="615" t="s">
        <v>2642</v>
      </c>
      <c r="I372" s="615"/>
      <c r="J372" s="519" t="s">
        <v>2888</v>
      </c>
      <c r="K372" s="519" t="s">
        <v>2701</v>
      </c>
      <c r="L372" s="615" t="s">
        <v>3205</v>
      </c>
      <c r="M372" s="615" t="s">
        <v>3428</v>
      </c>
      <c r="N372" s="519" t="s">
        <v>3583</v>
      </c>
    </row>
    <row r="373" spans="1:14" ht="15" customHeight="1" x14ac:dyDescent="0.2">
      <c r="A373" s="531">
        <v>524</v>
      </c>
      <c r="B373" s="519"/>
      <c r="C373" s="519" t="s">
        <v>1315</v>
      </c>
      <c r="D373" s="519" t="s">
        <v>1316</v>
      </c>
      <c r="E373" s="519" t="s">
        <v>1311</v>
      </c>
      <c r="F373" s="615" t="s">
        <v>457</v>
      </c>
      <c r="G373" s="519" t="s">
        <v>438</v>
      </c>
      <c r="H373" s="615" t="s">
        <v>2642</v>
      </c>
      <c r="I373" s="615" t="s">
        <v>2032</v>
      </c>
      <c r="J373" s="519" t="s">
        <v>1317</v>
      </c>
      <c r="K373" s="519" t="s">
        <v>2809</v>
      </c>
      <c r="L373" s="615" t="s">
        <v>1318</v>
      </c>
      <c r="M373" s="615" t="s">
        <v>3501</v>
      </c>
      <c r="N373" s="519" t="s">
        <v>1319</v>
      </c>
    </row>
    <row r="374" spans="1:14" ht="15" customHeight="1" x14ac:dyDescent="0.2">
      <c r="A374" s="531">
        <v>629</v>
      </c>
      <c r="B374" s="519"/>
      <c r="C374" s="519" t="s">
        <v>1735</v>
      </c>
      <c r="D374" s="519" t="s">
        <v>1736</v>
      </c>
      <c r="E374" s="519" t="s">
        <v>116</v>
      </c>
      <c r="F374" s="615" t="s">
        <v>457</v>
      </c>
      <c r="G374" s="519" t="s">
        <v>438</v>
      </c>
      <c r="H374" s="615" t="s">
        <v>2642</v>
      </c>
      <c r="I374" s="615"/>
      <c r="J374" s="519" t="s">
        <v>1737</v>
      </c>
      <c r="K374" s="519" t="s">
        <v>1592</v>
      </c>
      <c r="L374" s="615" t="s">
        <v>1738</v>
      </c>
      <c r="M374" s="615" t="s">
        <v>1691</v>
      </c>
      <c r="N374" s="519" t="s">
        <v>1739</v>
      </c>
    </row>
    <row r="375" spans="1:14" ht="15" customHeight="1" x14ac:dyDescent="0.2">
      <c r="A375" s="531">
        <v>488</v>
      </c>
      <c r="B375" s="519"/>
      <c r="C375" s="519" t="s">
        <v>2321</v>
      </c>
      <c r="D375" s="519" t="s">
        <v>2517</v>
      </c>
      <c r="E375" s="519" t="s">
        <v>1139</v>
      </c>
      <c r="F375" s="615" t="s">
        <v>457</v>
      </c>
      <c r="G375" s="519" t="s">
        <v>438</v>
      </c>
      <c r="H375" s="615" t="s">
        <v>2642</v>
      </c>
      <c r="I375" s="615" t="s">
        <v>2032</v>
      </c>
      <c r="J375" s="519" t="s">
        <v>2909</v>
      </c>
      <c r="K375" s="519" t="s">
        <v>2691</v>
      </c>
      <c r="L375" s="615" t="s">
        <v>3194</v>
      </c>
      <c r="M375" s="615" t="s">
        <v>3422</v>
      </c>
      <c r="N375" s="519" t="s">
        <v>3573</v>
      </c>
    </row>
    <row r="376" spans="1:14" ht="15" customHeight="1" x14ac:dyDescent="0.2">
      <c r="A376" s="531">
        <v>413</v>
      </c>
      <c r="B376" s="519"/>
      <c r="C376" s="519" t="s">
        <v>501</v>
      </c>
      <c r="D376" s="519" t="s">
        <v>502</v>
      </c>
      <c r="E376" s="519" t="s">
        <v>497</v>
      </c>
      <c r="F376" s="615" t="s">
        <v>457</v>
      </c>
      <c r="G376" s="519" t="s">
        <v>438</v>
      </c>
      <c r="H376" s="615" t="s">
        <v>2642</v>
      </c>
      <c r="I376" s="615"/>
      <c r="J376" s="519" t="s">
        <v>503</v>
      </c>
      <c r="K376" s="519" t="s">
        <v>2698</v>
      </c>
      <c r="L376" s="615" t="s">
        <v>504</v>
      </c>
      <c r="M376" s="615" t="s">
        <v>3365</v>
      </c>
      <c r="N376" s="519" t="s">
        <v>506</v>
      </c>
    </row>
    <row r="377" spans="1:14" ht="15" customHeight="1" x14ac:dyDescent="0.2">
      <c r="A377" s="531">
        <v>501</v>
      </c>
      <c r="B377" s="519"/>
      <c r="C377" s="519" t="s">
        <v>1056</v>
      </c>
      <c r="D377" s="519" t="s">
        <v>1057</v>
      </c>
      <c r="E377" s="519" t="s">
        <v>122</v>
      </c>
      <c r="F377" s="615" t="s">
        <v>457</v>
      </c>
      <c r="G377" s="519" t="s">
        <v>438</v>
      </c>
      <c r="H377" s="615" t="s">
        <v>2644</v>
      </c>
      <c r="I377" s="615"/>
      <c r="J377" s="519" t="s">
        <v>927</v>
      </c>
      <c r="K377" s="519" t="s">
        <v>2660</v>
      </c>
      <c r="L377" s="615" t="s">
        <v>1058</v>
      </c>
      <c r="M377" s="615" t="s">
        <v>1020</v>
      </c>
      <c r="N377" s="519" t="s">
        <v>3693</v>
      </c>
    </row>
    <row r="378" spans="1:14" ht="15" customHeight="1" x14ac:dyDescent="0.2">
      <c r="A378" s="531">
        <v>565</v>
      </c>
      <c r="B378" s="519"/>
      <c r="C378" s="519" t="s">
        <v>4209</v>
      </c>
      <c r="D378" s="519" t="s">
        <v>2535</v>
      </c>
      <c r="E378" s="519" t="s">
        <v>3819</v>
      </c>
      <c r="F378" s="615" t="s">
        <v>457</v>
      </c>
      <c r="G378" s="519" t="s">
        <v>438</v>
      </c>
      <c r="H378" s="615" t="s">
        <v>2644</v>
      </c>
      <c r="I378" s="615" t="s">
        <v>2032</v>
      </c>
      <c r="J378" s="519" t="s">
        <v>2927</v>
      </c>
      <c r="K378" s="519"/>
      <c r="L378" s="615"/>
      <c r="M378" s="615"/>
      <c r="N378" s="519" t="s">
        <v>3756</v>
      </c>
    </row>
    <row r="379" spans="1:14" ht="15" customHeight="1" x14ac:dyDescent="0.2">
      <c r="A379" s="531">
        <v>441</v>
      </c>
      <c r="B379" s="519"/>
      <c r="C379" s="519" t="s">
        <v>689</v>
      </c>
      <c r="D379" s="519" t="s">
        <v>690</v>
      </c>
      <c r="E379" s="519" t="s">
        <v>299</v>
      </c>
      <c r="F379" s="615" t="s">
        <v>447</v>
      </c>
      <c r="G379" s="519" t="s">
        <v>438</v>
      </c>
      <c r="H379" s="615" t="s">
        <v>2642</v>
      </c>
      <c r="I379" s="615" t="s">
        <v>2032</v>
      </c>
      <c r="J379" s="519" t="s">
        <v>2962</v>
      </c>
      <c r="K379" s="519" t="s">
        <v>2730</v>
      </c>
      <c r="L379" s="615" t="s">
        <v>691</v>
      </c>
      <c r="M379" s="615" t="s">
        <v>2092</v>
      </c>
      <c r="N379" s="519" t="s">
        <v>692</v>
      </c>
    </row>
    <row r="380" spans="1:14" ht="15" customHeight="1" x14ac:dyDescent="0.2">
      <c r="A380" s="531">
        <v>494</v>
      </c>
      <c r="B380" s="519"/>
      <c r="C380" s="519" t="s">
        <v>2340</v>
      </c>
      <c r="D380" s="519" t="s">
        <v>2538</v>
      </c>
      <c r="E380" s="519" t="s">
        <v>122</v>
      </c>
      <c r="F380" s="615" t="s">
        <v>447</v>
      </c>
      <c r="G380" s="519" t="s">
        <v>438</v>
      </c>
      <c r="H380" s="615" t="s">
        <v>2642</v>
      </c>
      <c r="I380" s="615" t="s">
        <v>2032</v>
      </c>
      <c r="J380" s="519" t="s">
        <v>1031</v>
      </c>
      <c r="K380" s="519" t="s">
        <v>2726</v>
      </c>
      <c r="L380" s="615" t="s">
        <v>3232</v>
      </c>
      <c r="M380" s="615" t="s">
        <v>3232</v>
      </c>
      <c r="N380" s="519" t="s">
        <v>3621</v>
      </c>
    </row>
    <row r="381" spans="1:14" ht="15" customHeight="1" x14ac:dyDescent="0.2">
      <c r="A381" s="531">
        <v>437</v>
      </c>
      <c r="B381" s="519"/>
      <c r="C381" s="519" t="s">
        <v>674</v>
      </c>
      <c r="D381" s="519" t="s">
        <v>675</v>
      </c>
      <c r="E381" s="519" t="s">
        <v>299</v>
      </c>
      <c r="F381" s="615" t="s">
        <v>447</v>
      </c>
      <c r="G381" s="519" t="s">
        <v>438</v>
      </c>
      <c r="H381" s="615" t="s">
        <v>2644</v>
      </c>
      <c r="I381" s="615"/>
      <c r="J381" s="519" t="s">
        <v>676</v>
      </c>
      <c r="K381" s="519" t="s">
        <v>2663</v>
      </c>
      <c r="L381" s="615" t="s">
        <v>677</v>
      </c>
      <c r="M381" s="615" t="s">
        <v>925</v>
      </c>
      <c r="N381" s="519" t="s">
        <v>678</v>
      </c>
    </row>
    <row r="382" spans="1:14" ht="15" customHeight="1" x14ac:dyDescent="0.2">
      <c r="A382" s="531">
        <v>495</v>
      </c>
      <c r="B382" s="519"/>
      <c r="C382" s="519" t="s">
        <v>983</v>
      </c>
      <c r="D382" s="519" t="s">
        <v>984</v>
      </c>
      <c r="E382" s="519" t="s">
        <v>122</v>
      </c>
      <c r="F382" s="615" t="s">
        <v>447</v>
      </c>
      <c r="G382" s="519" t="s">
        <v>438</v>
      </c>
      <c r="H382" s="615" t="s">
        <v>2644</v>
      </c>
      <c r="I382" s="615"/>
      <c r="J382" s="519" t="s">
        <v>2975</v>
      </c>
      <c r="K382" s="519" t="s">
        <v>2740</v>
      </c>
      <c r="L382" s="615" t="s">
        <v>985</v>
      </c>
      <c r="M382" s="615" t="s">
        <v>938</v>
      </c>
      <c r="N382" s="519" t="s">
        <v>986</v>
      </c>
    </row>
    <row r="383" spans="1:14" ht="15" customHeight="1" x14ac:dyDescent="0.2">
      <c r="A383" s="531">
        <v>439</v>
      </c>
      <c r="B383" s="519"/>
      <c r="C383" s="519" t="s">
        <v>2339</v>
      </c>
      <c r="D383" s="519" t="s">
        <v>2537</v>
      </c>
      <c r="E383" s="519" t="s">
        <v>299</v>
      </c>
      <c r="F383" s="615" t="s">
        <v>447</v>
      </c>
      <c r="G383" s="519" t="s">
        <v>438</v>
      </c>
      <c r="H383" s="615" t="s">
        <v>2643</v>
      </c>
      <c r="I383" s="615" t="s">
        <v>2032</v>
      </c>
      <c r="J383" s="519" t="s">
        <v>2936</v>
      </c>
      <c r="K383" s="519" t="s">
        <v>2661</v>
      </c>
      <c r="L383" s="615" t="s">
        <v>3212</v>
      </c>
      <c r="M383" s="615" t="s">
        <v>3212</v>
      </c>
      <c r="N383" s="519" t="s">
        <v>3596</v>
      </c>
    </row>
    <row r="384" spans="1:14" ht="15" customHeight="1" x14ac:dyDescent="0.2">
      <c r="A384" s="531">
        <v>448</v>
      </c>
      <c r="B384" s="519"/>
      <c r="C384" s="519" t="s">
        <v>2342</v>
      </c>
      <c r="D384" s="519" t="s">
        <v>2540</v>
      </c>
      <c r="E384" s="519" t="s">
        <v>299</v>
      </c>
      <c r="F384" s="615" t="s">
        <v>447</v>
      </c>
      <c r="G384" s="519" t="s">
        <v>438</v>
      </c>
      <c r="H384" s="615" t="s">
        <v>2642</v>
      </c>
      <c r="I384" s="615" t="s">
        <v>2032</v>
      </c>
      <c r="J384" s="519" t="s">
        <v>3045</v>
      </c>
      <c r="K384" s="519" t="s">
        <v>2793</v>
      </c>
      <c r="L384" s="615" t="s">
        <v>924</v>
      </c>
      <c r="M384" s="615" t="s">
        <v>3476</v>
      </c>
      <c r="N384" s="519" t="s">
        <v>3703</v>
      </c>
    </row>
    <row r="385" spans="1:14" ht="15" customHeight="1" x14ac:dyDescent="0.2">
      <c r="A385" s="531">
        <v>551</v>
      </c>
      <c r="B385" s="519"/>
      <c r="C385" s="519" t="s">
        <v>2343</v>
      </c>
      <c r="D385" s="519" t="s">
        <v>2541</v>
      </c>
      <c r="E385" s="519" t="s">
        <v>1400</v>
      </c>
      <c r="F385" s="615" t="s">
        <v>447</v>
      </c>
      <c r="G385" s="519" t="s">
        <v>438</v>
      </c>
      <c r="H385" s="615" t="s">
        <v>2642</v>
      </c>
      <c r="I385" s="615" t="s">
        <v>2032</v>
      </c>
      <c r="J385" s="519" t="s">
        <v>3030</v>
      </c>
      <c r="K385" s="519" t="s">
        <v>2785</v>
      </c>
      <c r="L385" s="615" t="s">
        <v>3339</v>
      </c>
      <c r="M385" s="615" t="s">
        <v>3339</v>
      </c>
      <c r="N385" s="519" t="s">
        <v>3747</v>
      </c>
    </row>
    <row r="386" spans="1:14" ht="15" customHeight="1" x14ac:dyDescent="0.2">
      <c r="A386" s="531">
        <v>552</v>
      </c>
      <c r="B386" s="519"/>
      <c r="C386" s="519" t="s">
        <v>1410</v>
      </c>
      <c r="D386" s="519" t="s">
        <v>1411</v>
      </c>
      <c r="E386" s="519" t="s">
        <v>1400</v>
      </c>
      <c r="F386" s="615" t="s">
        <v>447</v>
      </c>
      <c r="G386" s="519" t="s">
        <v>438</v>
      </c>
      <c r="H386" s="615" t="s">
        <v>2642</v>
      </c>
      <c r="I386" s="615" t="s">
        <v>2032</v>
      </c>
      <c r="J386" s="519" t="s">
        <v>3030</v>
      </c>
      <c r="K386" s="519" t="s">
        <v>2785</v>
      </c>
      <c r="L386" s="615" t="s">
        <v>3339</v>
      </c>
      <c r="M386" s="615" t="s">
        <v>3339</v>
      </c>
      <c r="N386" s="519" t="s">
        <v>1412</v>
      </c>
    </row>
    <row r="387" spans="1:14" ht="15" customHeight="1" x14ac:dyDescent="0.2">
      <c r="A387" s="531">
        <v>550</v>
      </c>
      <c r="B387" s="519"/>
      <c r="C387" s="519" t="s">
        <v>2341</v>
      </c>
      <c r="D387" s="519" t="s">
        <v>2539</v>
      </c>
      <c r="E387" s="519" t="s">
        <v>1400</v>
      </c>
      <c r="F387" s="615" t="s">
        <v>447</v>
      </c>
      <c r="G387" s="519" t="s">
        <v>438</v>
      </c>
      <c r="H387" s="615" t="s">
        <v>2644</v>
      </c>
      <c r="I387" s="615"/>
      <c r="J387" s="519" t="s">
        <v>3030</v>
      </c>
      <c r="K387" s="519" t="s">
        <v>2785</v>
      </c>
      <c r="L387" s="615" t="s">
        <v>3287</v>
      </c>
      <c r="M387" s="615" t="s">
        <v>3287</v>
      </c>
      <c r="N387" s="519" t="s">
        <v>3683</v>
      </c>
    </row>
    <row r="388" spans="1:14" ht="15" customHeight="1" x14ac:dyDescent="0.2">
      <c r="A388" s="531">
        <v>453</v>
      </c>
      <c r="B388" s="519"/>
      <c r="C388" s="519" t="s">
        <v>2329</v>
      </c>
      <c r="D388" s="519" t="s">
        <v>2523</v>
      </c>
      <c r="E388" s="519" t="s">
        <v>299</v>
      </c>
      <c r="F388" s="615" t="s">
        <v>455</v>
      </c>
      <c r="G388" s="519" t="s">
        <v>438</v>
      </c>
      <c r="H388" s="615" t="s">
        <v>2643</v>
      </c>
      <c r="I388" s="615" t="s">
        <v>2032</v>
      </c>
      <c r="J388" s="519" t="s">
        <v>2872</v>
      </c>
      <c r="K388" s="519" t="s">
        <v>2661</v>
      </c>
      <c r="L388" s="615" t="s">
        <v>3318</v>
      </c>
      <c r="M388" s="615" t="s">
        <v>1519</v>
      </c>
      <c r="N388" s="519" t="s">
        <v>3717</v>
      </c>
    </row>
    <row r="389" spans="1:14" ht="15" customHeight="1" x14ac:dyDescent="0.2">
      <c r="A389" s="531">
        <v>458</v>
      </c>
      <c r="B389" s="519"/>
      <c r="C389" s="519" t="s">
        <v>758</v>
      </c>
      <c r="D389" s="519" t="s">
        <v>759</v>
      </c>
      <c r="E389" s="519" t="s">
        <v>299</v>
      </c>
      <c r="F389" s="615" t="s">
        <v>455</v>
      </c>
      <c r="G389" s="519" t="s">
        <v>438</v>
      </c>
      <c r="H389" s="615" t="s">
        <v>2643</v>
      </c>
      <c r="I389" s="615" t="s">
        <v>2032</v>
      </c>
      <c r="J389" s="519" t="s">
        <v>3067</v>
      </c>
      <c r="K389" s="519" t="s">
        <v>2663</v>
      </c>
      <c r="L389" s="615" t="s">
        <v>760</v>
      </c>
      <c r="M389" s="615" t="s">
        <v>3497</v>
      </c>
      <c r="N389" s="519" t="s">
        <v>761</v>
      </c>
    </row>
    <row r="390" spans="1:14" ht="15" customHeight="1" x14ac:dyDescent="0.2">
      <c r="A390" s="531">
        <v>416</v>
      </c>
      <c r="B390" s="519"/>
      <c r="C390" s="519" t="s">
        <v>514</v>
      </c>
      <c r="D390" s="519" t="s">
        <v>515</v>
      </c>
      <c r="E390" s="519" t="s">
        <v>497</v>
      </c>
      <c r="F390" s="615" t="s">
        <v>455</v>
      </c>
      <c r="G390" s="519" t="s">
        <v>438</v>
      </c>
      <c r="H390" s="615" t="s">
        <v>2643</v>
      </c>
      <c r="I390" s="615"/>
      <c r="J390" s="519" t="s">
        <v>516</v>
      </c>
      <c r="K390" s="519" t="s">
        <v>2698</v>
      </c>
      <c r="L390" s="615" t="s">
        <v>3346</v>
      </c>
      <c r="M390" s="615" t="s">
        <v>3346</v>
      </c>
      <c r="N390" s="519" t="s">
        <v>517</v>
      </c>
    </row>
    <row r="391" spans="1:14" ht="15" customHeight="1" x14ac:dyDescent="0.2">
      <c r="A391" s="531">
        <v>505</v>
      </c>
      <c r="B391" s="519"/>
      <c r="C391" s="519" t="s">
        <v>1027</v>
      </c>
      <c r="D391" s="519" t="s">
        <v>1028</v>
      </c>
      <c r="E391" s="519" t="s">
        <v>122</v>
      </c>
      <c r="F391" s="615" t="s">
        <v>455</v>
      </c>
      <c r="G391" s="519" t="s">
        <v>438</v>
      </c>
      <c r="H391" s="615" t="s">
        <v>2642</v>
      </c>
      <c r="I391" s="615" t="s">
        <v>2032</v>
      </c>
      <c r="J391" s="519" t="s">
        <v>3100</v>
      </c>
      <c r="K391" s="519" t="s">
        <v>2830</v>
      </c>
      <c r="L391" s="615" t="s">
        <v>3350</v>
      </c>
      <c r="M391" s="615" t="s">
        <v>3350</v>
      </c>
      <c r="N391" s="519" t="s">
        <v>1029</v>
      </c>
    </row>
    <row r="392" spans="1:14" ht="15" customHeight="1" x14ac:dyDescent="0.2">
      <c r="A392" s="531">
        <v>647</v>
      </c>
      <c r="B392" s="519"/>
      <c r="C392" s="519" t="s">
        <v>1960</v>
      </c>
      <c r="D392" s="519" t="s">
        <v>1961</v>
      </c>
      <c r="E392" s="519" t="s">
        <v>1947</v>
      </c>
      <c r="F392" s="615" t="s">
        <v>455</v>
      </c>
      <c r="G392" s="519" t="s">
        <v>438</v>
      </c>
      <c r="H392" s="615" t="s">
        <v>2642</v>
      </c>
      <c r="I392" s="615"/>
      <c r="J392" s="519" t="s">
        <v>1962</v>
      </c>
      <c r="K392" s="519" t="s">
        <v>472</v>
      </c>
      <c r="L392" s="615" t="s">
        <v>1963</v>
      </c>
      <c r="M392" s="615" t="s">
        <v>3524</v>
      </c>
      <c r="N392" s="519" t="s">
        <v>1964</v>
      </c>
    </row>
    <row r="393" spans="1:14" ht="15" customHeight="1" x14ac:dyDescent="0.2">
      <c r="A393" s="531">
        <v>592</v>
      </c>
      <c r="B393" s="519"/>
      <c r="C393" s="519" t="s">
        <v>1610</v>
      </c>
      <c r="D393" s="519" t="s">
        <v>1611</v>
      </c>
      <c r="E393" s="519" t="s">
        <v>116</v>
      </c>
      <c r="F393" s="615" t="s">
        <v>455</v>
      </c>
      <c r="G393" s="519" t="s">
        <v>438</v>
      </c>
      <c r="H393" s="615" t="s">
        <v>2642</v>
      </c>
      <c r="I393" s="615"/>
      <c r="J393" s="519" t="s">
        <v>1612</v>
      </c>
      <c r="K393" s="519" t="s">
        <v>1592</v>
      </c>
      <c r="L393" s="615" t="s">
        <v>1310</v>
      </c>
      <c r="M393" s="615" t="s">
        <v>3416</v>
      </c>
      <c r="N393" s="519" t="s">
        <v>1613</v>
      </c>
    </row>
    <row r="394" spans="1:14" ht="15" customHeight="1" x14ac:dyDescent="0.2">
      <c r="A394" s="531">
        <v>485</v>
      </c>
      <c r="B394" s="519"/>
      <c r="C394" s="519" t="s">
        <v>1052</v>
      </c>
      <c r="D394" s="519" t="s">
        <v>724</v>
      </c>
      <c r="E394" s="519" t="s">
        <v>1053</v>
      </c>
      <c r="F394" s="615" t="s">
        <v>455</v>
      </c>
      <c r="G394" s="519" t="s">
        <v>438</v>
      </c>
      <c r="H394" s="615" t="s">
        <v>2642</v>
      </c>
      <c r="I394" s="615" t="s">
        <v>2032</v>
      </c>
      <c r="J394" s="519" t="s">
        <v>928</v>
      </c>
      <c r="K394" s="519" t="s">
        <v>2666</v>
      </c>
      <c r="L394" s="615" t="s">
        <v>1054</v>
      </c>
      <c r="M394" s="615" t="s">
        <v>3405</v>
      </c>
      <c r="N394" s="519" t="s">
        <v>1055</v>
      </c>
    </row>
    <row r="395" spans="1:14" ht="15" customHeight="1" x14ac:dyDescent="0.2">
      <c r="A395" s="531">
        <v>460</v>
      </c>
      <c r="B395" s="519"/>
      <c r="C395" s="519" t="s">
        <v>777</v>
      </c>
      <c r="D395" s="519" t="s">
        <v>2544</v>
      </c>
      <c r="E395" s="519" t="s">
        <v>299</v>
      </c>
      <c r="F395" s="615" t="s">
        <v>455</v>
      </c>
      <c r="G395" s="519" t="s">
        <v>438</v>
      </c>
      <c r="H395" s="615" t="s">
        <v>2642</v>
      </c>
      <c r="I395" s="615"/>
      <c r="J395" s="519" t="s">
        <v>785</v>
      </c>
      <c r="K395" s="519" t="s">
        <v>2663</v>
      </c>
      <c r="L395" s="615" t="s">
        <v>778</v>
      </c>
      <c r="M395" s="615" t="s">
        <v>3509</v>
      </c>
      <c r="N395" s="519" t="s">
        <v>779</v>
      </c>
    </row>
    <row r="396" spans="1:14" ht="15" customHeight="1" x14ac:dyDescent="0.2">
      <c r="A396" s="531">
        <v>507</v>
      </c>
      <c r="B396" s="519"/>
      <c r="C396" s="519" t="s">
        <v>1042</v>
      </c>
      <c r="D396" s="519" t="s">
        <v>675</v>
      </c>
      <c r="E396" s="519" t="s">
        <v>122</v>
      </c>
      <c r="F396" s="615" t="s">
        <v>455</v>
      </c>
      <c r="G396" s="519" t="s">
        <v>438</v>
      </c>
      <c r="H396" s="615" t="s">
        <v>2642</v>
      </c>
      <c r="I396" s="615"/>
      <c r="J396" s="519" t="s">
        <v>928</v>
      </c>
      <c r="K396" s="519" t="s">
        <v>923</v>
      </c>
      <c r="L396" s="615" t="s">
        <v>1043</v>
      </c>
      <c r="M396" s="615" t="s">
        <v>3510</v>
      </c>
      <c r="N396" s="519" t="s">
        <v>1044</v>
      </c>
    </row>
    <row r="397" spans="1:14" ht="15" customHeight="1" x14ac:dyDescent="0.2">
      <c r="A397" s="531">
        <v>489</v>
      </c>
      <c r="B397" s="519"/>
      <c r="C397" s="519" t="s">
        <v>2344</v>
      </c>
      <c r="D397" s="519" t="s">
        <v>2542</v>
      </c>
      <c r="E397" s="519" t="s">
        <v>1149</v>
      </c>
      <c r="F397" s="615" t="s">
        <v>455</v>
      </c>
      <c r="G397" s="519" t="s">
        <v>438</v>
      </c>
      <c r="H397" s="615" t="s">
        <v>2642</v>
      </c>
      <c r="I397" s="615" t="s">
        <v>2032</v>
      </c>
      <c r="J397" s="519" t="s">
        <v>2919</v>
      </c>
      <c r="K397" s="519" t="s">
        <v>2700</v>
      </c>
      <c r="L397" s="615" t="s">
        <v>3204</v>
      </c>
      <c r="M397" s="615"/>
      <c r="N397" s="519" t="s">
        <v>3582</v>
      </c>
    </row>
    <row r="398" spans="1:14" ht="15" customHeight="1" x14ac:dyDescent="0.2">
      <c r="A398" s="531">
        <v>557</v>
      </c>
      <c r="B398" s="519"/>
      <c r="C398" s="519" t="s">
        <v>4210</v>
      </c>
      <c r="D398" s="519" t="s">
        <v>2543</v>
      </c>
      <c r="E398" s="519" t="s">
        <v>3819</v>
      </c>
      <c r="F398" s="615" t="s">
        <v>455</v>
      </c>
      <c r="G398" s="519" t="s">
        <v>438</v>
      </c>
      <c r="H398" s="615" t="s">
        <v>2644</v>
      </c>
      <c r="I398" s="615" t="s">
        <v>2032</v>
      </c>
      <c r="J398" s="519" t="s">
        <v>2940</v>
      </c>
      <c r="K398" s="519"/>
      <c r="L398" s="615"/>
      <c r="M398" s="615"/>
      <c r="N398" s="519" t="s">
        <v>3601</v>
      </c>
    </row>
    <row r="399" spans="1:14" ht="15" customHeight="1" x14ac:dyDescent="0.2">
      <c r="A399" s="531">
        <v>567</v>
      </c>
      <c r="B399" s="519"/>
      <c r="C399" s="519" t="s">
        <v>4211</v>
      </c>
      <c r="D399" s="519" t="s">
        <v>2545</v>
      </c>
      <c r="E399" s="519" t="s">
        <v>3819</v>
      </c>
      <c r="F399" s="615" t="s">
        <v>455</v>
      </c>
      <c r="G399" s="519" t="s">
        <v>438</v>
      </c>
      <c r="H399" s="615" t="s">
        <v>2644</v>
      </c>
      <c r="I399" s="615" t="s">
        <v>2032</v>
      </c>
      <c r="J399" s="519" t="s">
        <v>2885</v>
      </c>
      <c r="K399" s="519"/>
      <c r="L399" s="615"/>
      <c r="M399" s="615"/>
      <c r="N399" s="519" t="s">
        <v>3773</v>
      </c>
    </row>
    <row r="400" spans="1:14" ht="15" customHeight="1" x14ac:dyDescent="0.2">
      <c r="A400" s="531"/>
      <c r="B400" s="519"/>
      <c r="C400" s="519"/>
      <c r="D400" s="519"/>
      <c r="E400" s="519"/>
      <c r="F400" s="615"/>
      <c r="G400" s="519"/>
      <c r="H400" s="615"/>
      <c r="I400" s="615"/>
      <c r="J400" s="519"/>
      <c r="K400" s="519"/>
      <c r="L400" s="615"/>
      <c r="M400" s="615"/>
      <c r="N400" s="519"/>
    </row>
    <row r="401" spans="1:14" ht="15" customHeight="1" x14ac:dyDescent="0.2">
      <c r="A401" s="531">
        <v>381</v>
      </c>
      <c r="B401" s="519">
        <v>11</v>
      </c>
      <c r="C401" s="519" t="s">
        <v>2423</v>
      </c>
      <c r="D401" s="519" t="s">
        <v>2620</v>
      </c>
      <c r="E401" s="519" t="s">
        <v>1853</v>
      </c>
      <c r="F401" s="615" t="s">
        <v>442</v>
      </c>
      <c r="G401" s="519" t="s">
        <v>428</v>
      </c>
      <c r="H401" s="615" t="s">
        <v>2643</v>
      </c>
      <c r="I401" s="615" t="s">
        <v>2032</v>
      </c>
      <c r="J401" s="519" t="s">
        <v>3093</v>
      </c>
      <c r="K401" s="519" t="s">
        <v>2770</v>
      </c>
      <c r="L401" s="615" t="s">
        <v>499</v>
      </c>
      <c r="M401" s="615"/>
      <c r="N401" s="519" t="s">
        <v>3753</v>
      </c>
    </row>
    <row r="402" spans="1:14" ht="15" customHeight="1" x14ac:dyDescent="0.2">
      <c r="A402" s="531">
        <v>118</v>
      </c>
      <c r="B402" s="519">
        <v>12</v>
      </c>
      <c r="C402" s="519" t="s">
        <v>530</v>
      </c>
      <c r="D402" s="519" t="s">
        <v>531</v>
      </c>
      <c r="E402" s="519" t="s">
        <v>300</v>
      </c>
      <c r="F402" s="615" t="s">
        <v>442</v>
      </c>
      <c r="G402" s="519" t="s">
        <v>428</v>
      </c>
      <c r="H402" s="615" t="s">
        <v>2642</v>
      </c>
      <c r="I402" s="615"/>
      <c r="J402" s="519" t="s">
        <v>3039</v>
      </c>
      <c r="K402" s="519" t="s">
        <v>2788</v>
      </c>
      <c r="L402" s="615" t="s">
        <v>3298</v>
      </c>
      <c r="M402" s="615"/>
      <c r="N402" s="519" t="s">
        <v>3697</v>
      </c>
    </row>
    <row r="403" spans="1:14" ht="15" customHeight="1" x14ac:dyDescent="0.2">
      <c r="A403" s="531">
        <v>223</v>
      </c>
      <c r="B403" s="519">
        <v>13</v>
      </c>
      <c r="C403" s="519" t="s">
        <v>1163</v>
      </c>
      <c r="D403" s="519" t="s">
        <v>1164</v>
      </c>
      <c r="E403" s="519" t="s">
        <v>298</v>
      </c>
      <c r="F403" s="615" t="s">
        <v>442</v>
      </c>
      <c r="G403" s="519" t="s">
        <v>428</v>
      </c>
      <c r="H403" s="615" t="s">
        <v>2642</v>
      </c>
      <c r="I403" s="615" t="s">
        <v>2032</v>
      </c>
      <c r="J403" s="519" t="s">
        <v>1165</v>
      </c>
      <c r="K403" s="519" t="s">
        <v>2659</v>
      </c>
      <c r="L403" s="615" t="s">
        <v>954</v>
      </c>
      <c r="M403" s="615"/>
      <c r="N403" s="519" t="s">
        <v>1166</v>
      </c>
    </row>
    <row r="404" spans="1:14" ht="15" customHeight="1" x14ac:dyDescent="0.2">
      <c r="A404" s="531">
        <v>395</v>
      </c>
      <c r="B404" s="519">
        <v>14</v>
      </c>
      <c r="C404" s="519" t="s">
        <v>1918</v>
      </c>
      <c r="D404" s="519" t="s">
        <v>1919</v>
      </c>
      <c r="E404" s="519" t="s">
        <v>315</v>
      </c>
      <c r="F404" s="615" t="s">
        <v>442</v>
      </c>
      <c r="G404" s="519" t="s">
        <v>428</v>
      </c>
      <c r="H404" s="615" t="s">
        <v>2644</v>
      </c>
      <c r="I404" s="615"/>
      <c r="J404" s="519" t="s">
        <v>3040</v>
      </c>
      <c r="K404" s="519" t="s">
        <v>1900</v>
      </c>
      <c r="L404" s="615" t="s">
        <v>570</v>
      </c>
      <c r="M404" s="615"/>
      <c r="N404" s="519" t="s">
        <v>1920</v>
      </c>
    </row>
    <row r="405" spans="1:14" ht="15" customHeight="1" x14ac:dyDescent="0.2">
      <c r="A405" s="531">
        <v>234</v>
      </c>
      <c r="B405" s="519">
        <v>15</v>
      </c>
      <c r="C405" s="519" t="s">
        <v>1299</v>
      </c>
      <c r="D405" s="519" t="s">
        <v>1300</v>
      </c>
      <c r="E405" s="519" t="s">
        <v>1297</v>
      </c>
      <c r="F405" s="615" t="s">
        <v>442</v>
      </c>
      <c r="G405" s="519" t="s">
        <v>428</v>
      </c>
      <c r="H405" s="615" t="s">
        <v>2644</v>
      </c>
      <c r="I405" s="615"/>
      <c r="J405" s="519" t="s">
        <v>3011</v>
      </c>
      <c r="K405" s="519" t="s">
        <v>2771</v>
      </c>
      <c r="L405" s="615" t="s">
        <v>361</v>
      </c>
      <c r="M405" s="615"/>
      <c r="N405" s="519" t="s">
        <v>1302</v>
      </c>
    </row>
    <row r="406" spans="1:14" ht="15" customHeight="1" x14ac:dyDescent="0.2">
      <c r="A406" s="531">
        <v>274</v>
      </c>
      <c r="B406" s="519">
        <v>16</v>
      </c>
      <c r="C406" s="519" t="s">
        <v>4212</v>
      </c>
      <c r="D406" s="519" t="s">
        <v>1683</v>
      </c>
      <c r="E406" s="519" t="s">
        <v>3819</v>
      </c>
      <c r="F406" s="615" t="s">
        <v>442</v>
      </c>
      <c r="G406" s="519" t="s">
        <v>428</v>
      </c>
      <c r="H406" s="615" t="s">
        <v>2642</v>
      </c>
      <c r="I406" s="615" t="s">
        <v>2032</v>
      </c>
      <c r="J406" s="519" t="s">
        <v>2951</v>
      </c>
      <c r="K406" s="519"/>
      <c r="L406" s="615"/>
      <c r="M406" s="615"/>
      <c r="N406" s="519" t="s">
        <v>3610</v>
      </c>
    </row>
    <row r="407" spans="1:14" ht="15" customHeight="1" x14ac:dyDescent="0.2">
      <c r="A407" s="531">
        <v>168</v>
      </c>
      <c r="B407" s="519">
        <v>17</v>
      </c>
      <c r="C407" s="519" t="s">
        <v>773</v>
      </c>
      <c r="D407" s="519" t="s">
        <v>774</v>
      </c>
      <c r="E407" s="519" t="s">
        <v>299</v>
      </c>
      <c r="F407" s="615" t="s">
        <v>442</v>
      </c>
      <c r="G407" s="519" t="s">
        <v>428</v>
      </c>
      <c r="H407" s="615" t="s">
        <v>2642</v>
      </c>
      <c r="I407" s="615" t="s">
        <v>2032</v>
      </c>
      <c r="J407" s="519" t="s">
        <v>688</v>
      </c>
      <c r="K407" s="519" t="s">
        <v>2734</v>
      </c>
      <c r="L407" s="615" t="s">
        <v>775</v>
      </c>
      <c r="M407" s="615"/>
      <c r="N407" s="519" t="s">
        <v>776</v>
      </c>
    </row>
    <row r="408" spans="1:14" ht="15" customHeight="1" x14ac:dyDescent="0.2">
      <c r="A408" s="531">
        <v>365</v>
      </c>
      <c r="B408" s="519">
        <v>18</v>
      </c>
      <c r="C408" s="519" t="s">
        <v>2444</v>
      </c>
      <c r="D408" s="519" t="s">
        <v>2639</v>
      </c>
      <c r="E408" s="519" t="s">
        <v>116</v>
      </c>
      <c r="F408" s="615" t="s">
        <v>442</v>
      </c>
      <c r="G408" s="519" t="s">
        <v>428</v>
      </c>
      <c r="H408" s="615" t="s">
        <v>2642</v>
      </c>
      <c r="I408" s="615"/>
      <c r="J408" s="519" t="s">
        <v>1619</v>
      </c>
      <c r="K408" s="519" t="s">
        <v>1592</v>
      </c>
      <c r="L408" s="615" t="s">
        <v>3391</v>
      </c>
      <c r="M408" s="615"/>
      <c r="N408" s="519" t="s">
        <v>3810</v>
      </c>
    </row>
    <row r="409" spans="1:14" ht="15" customHeight="1" x14ac:dyDescent="0.2">
      <c r="A409" s="531">
        <v>311</v>
      </c>
      <c r="B409" s="519">
        <v>21</v>
      </c>
      <c r="C409" s="519" t="s">
        <v>2421</v>
      </c>
      <c r="D409" s="519" t="s">
        <v>2618</v>
      </c>
      <c r="E409" s="519" t="s">
        <v>1516</v>
      </c>
      <c r="F409" s="615" t="s">
        <v>442</v>
      </c>
      <c r="G409" s="519" t="s">
        <v>428</v>
      </c>
      <c r="H409" s="615" t="s">
        <v>2643</v>
      </c>
      <c r="I409" s="615"/>
      <c r="J409" s="519" t="s">
        <v>3088</v>
      </c>
      <c r="K409" s="519" t="s">
        <v>1518</v>
      </c>
      <c r="L409" s="615"/>
      <c r="M409" s="615"/>
      <c r="N409" s="519" t="s">
        <v>3750</v>
      </c>
    </row>
    <row r="410" spans="1:14" ht="15" customHeight="1" x14ac:dyDescent="0.2">
      <c r="A410" s="531">
        <v>355</v>
      </c>
      <c r="B410" s="519">
        <v>22</v>
      </c>
      <c r="C410" s="519" t="s">
        <v>1723</v>
      </c>
      <c r="D410" s="519" t="s">
        <v>1724</v>
      </c>
      <c r="E410" s="519" t="s">
        <v>116</v>
      </c>
      <c r="F410" s="615" t="s">
        <v>442</v>
      </c>
      <c r="G410" s="519" t="s">
        <v>428</v>
      </c>
      <c r="H410" s="615" t="s">
        <v>2642</v>
      </c>
      <c r="I410" s="615" t="s">
        <v>2032</v>
      </c>
      <c r="J410" s="519" t="s">
        <v>1619</v>
      </c>
      <c r="K410" s="519" t="s">
        <v>1592</v>
      </c>
      <c r="L410" s="615" t="s">
        <v>1725</v>
      </c>
      <c r="M410" s="615"/>
      <c r="N410" s="519" t="s">
        <v>1726</v>
      </c>
    </row>
    <row r="411" spans="1:14" ht="15" customHeight="1" x14ac:dyDescent="0.2">
      <c r="A411" s="531">
        <v>388</v>
      </c>
      <c r="B411" s="519">
        <v>23</v>
      </c>
      <c r="C411" s="519" t="s">
        <v>2378</v>
      </c>
      <c r="D411" s="519" t="s">
        <v>2578</v>
      </c>
      <c r="E411" s="519" t="s">
        <v>1889</v>
      </c>
      <c r="F411" s="615" t="s">
        <v>442</v>
      </c>
      <c r="G411" s="519" t="s">
        <v>428</v>
      </c>
      <c r="H411" s="615" t="s">
        <v>2644</v>
      </c>
      <c r="I411" s="615"/>
      <c r="J411" s="519" t="s">
        <v>2948</v>
      </c>
      <c r="K411" s="519" t="s">
        <v>2720</v>
      </c>
      <c r="L411" s="615" t="s">
        <v>3220</v>
      </c>
      <c r="M411" s="615"/>
      <c r="N411" s="519" t="s">
        <v>3608</v>
      </c>
    </row>
    <row r="412" spans="1:14" ht="15" customHeight="1" x14ac:dyDescent="0.2">
      <c r="A412" s="531">
        <v>222</v>
      </c>
      <c r="B412" s="519">
        <v>24</v>
      </c>
      <c r="C412" s="519" t="s">
        <v>2443</v>
      </c>
      <c r="D412" s="519" t="s">
        <v>2638</v>
      </c>
      <c r="E412" s="519" t="s">
        <v>1153</v>
      </c>
      <c r="F412" s="615" t="s">
        <v>442</v>
      </c>
      <c r="G412" s="519" t="s">
        <v>428</v>
      </c>
      <c r="H412" s="615" t="s">
        <v>2642</v>
      </c>
      <c r="I412" s="615" t="s">
        <v>2032</v>
      </c>
      <c r="J412" s="519" t="s">
        <v>3137</v>
      </c>
      <c r="K412" s="519" t="s">
        <v>2855</v>
      </c>
      <c r="L412" s="615" t="s">
        <v>3389</v>
      </c>
      <c r="M412" s="615"/>
      <c r="N412" s="519" t="s">
        <v>3809</v>
      </c>
    </row>
    <row r="413" spans="1:14" ht="15" customHeight="1" x14ac:dyDescent="0.2">
      <c r="A413" s="531">
        <v>166</v>
      </c>
      <c r="B413" s="519">
        <v>25</v>
      </c>
      <c r="C413" s="519" t="s">
        <v>794</v>
      </c>
      <c r="D413" s="519" t="s">
        <v>795</v>
      </c>
      <c r="E413" s="519" t="s">
        <v>796</v>
      </c>
      <c r="F413" s="615" t="s">
        <v>442</v>
      </c>
      <c r="G413" s="519" t="s">
        <v>428</v>
      </c>
      <c r="H413" s="615" t="s">
        <v>2644</v>
      </c>
      <c r="I413" s="615"/>
      <c r="J413" s="519" t="s">
        <v>3111</v>
      </c>
      <c r="K413" s="519" t="s">
        <v>2840</v>
      </c>
      <c r="L413" s="615" t="s">
        <v>797</v>
      </c>
      <c r="M413" s="615"/>
      <c r="N413" s="519" t="s">
        <v>798</v>
      </c>
    </row>
    <row r="414" spans="1:14" ht="15" customHeight="1" x14ac:dyDescent="0.2">
      <c r="A414" s="531">
        <v>379</v>
      </c>
      <c r="B414" s="519">
        <v>26</v>
      </c>
      <c r="C414" s="519" t="s">
        <v>2411</v>
      </c>
      <c r="D414" s="519" t="s">
        <v>2484</v>
      </c>
      <c r="E414" s="519" t="s">
        <v>1853</v>
      </c>
      <c r="F414" s="615" t="s">
        <v>442</v>
      </c>
      <c r="G414" s="519" t="s">
        <v>428</v>
      </c>
      <c r="H414" s="615" t="s">
        <v>2642</v>
      </c>
      <c r="I414" s="615"/>
      <c r="J414" s="519" t="s">
        <v>3044</v>
      </c>
      <c r="K414" s="519" t="s">
        <v>2770</v>
      </c>
      <c r="L414" s="615" t="s">
        <v>1467</v>
      </c>
      <c r="M414" s="615"/>
      <c r="N414" s="519" t="s">
        <v>3698</v>
      </c>
    </row>
    <row r="415" spans="1:14" ht="15" customHeight="1" x14ac:dyDescent="0.2">
      <c r="A415" s="531">
        <v>336</v>
      </c>
      <c r="B415" s="519">
        <v>27</v>
      </c>
      <c r="C415" s="519" t="s">
        <v>1181</v>
      </c>
      <c r="D415" s="519" t="s">
        <v>1182</v>
      </c>
      <c r="E415" s="519" t="s">
        <v>116</v>
      </c>
      <c r="F415" s="615" t="s">
        <v>442</v>
      </c>
      <c r="G415" s="519" t="s">
        <v>428</v>
      </c>
      <c r="H415" s="615" t="s">
        <v>2642</v>
      </c>
      <c r="I415" s="615" t="s">
        <v>2032</v>
      </c>
      <c r="J415" s="519" t="s">
        <v>2955</v>
      </c>
      <c r="K415" s="519" t="s">
        <v>1595</v>
      </c>
      <c r="L415" s="615" t="s">
        <v>422</v>
      </c>
      <c r="M415" s="615"/>
      <c r="N415" s="519" t="s">
        <v>3614</v>
      </c>
    </row>
    <row r="416" spans="1:14" ht="15" customHeight="1" x14ac:dyDescent="0.2">
      <c r="A416" s="531">
        <v>362</v>
      </c>
      <c r="B416" s="519">
        <v>28</v>
      </c>
      <c r="C416" s="519" t="s">
        <v>2431</v>
      </c>
      <c r="D416" s="519" t="s">
        <v>2627</v>
      </c>
      <c r="E416" s="519" t="s">
        <v>116</v>
      </c>
      <c r="F416" s="615" t="s">
        <v>442</v>
      </c>
      <c r="G416" s="519" t="s">
        <v>428</v>
      </c>
      <c r="H416" s="615" t="s">
        <v>2643</v>
      </c>
      <c r="I416" s="615" t="s">
        <v>2032</v>
      </c>
      <c r="J416" s="519" t="s">
        <v>3117</v>
      </c>
      <c r="K416" s="519" t="s">
        <v>1595</v>
      </c>
      <c r="L416" s="615" t="s">
        <v>499</v>
      </c>
      <c r="M416" s="615"/>
      <c r="N416" s="519" t="s">
        <v>3780</v>
      </c>
    </row>
    <row r="417" spans="1:14" ht="15" customHeight="1" x14ac:dyDescent="0.2">
      <c r="A417" s="531">
        <v>360</v>
      </c>
      <c r="B417" s="519">
        <v>31</v>
      </c>
      <c r="C417" s="519" t="s">
        <v>2428</v>
      </c>
      <c r="D417" s="519" t="s">
        <v>2623</v>
      </c>
      <c r="E417" s="519" t="s">
        <v>116</v>
      </c>
      <c r="F417" s="615" t="s">
        <v>442</v>
      </c>
      <c r="G417" s="519" t="s">
        <v>428</v>
      </c>
      <c r="H417" s="615" t="s">
        <v>2643</v>
      </c>
      <c r="I417" s="615" t="s">
        <v>2032</v>
      </c>
      <c r="J417" s="519" t="s">
        <v>2900</v>
      </c>
      <c r="K417" s="519" t="s">
        <v>1592</v>
      </c>
      <c r="L417" s="615"/>
      <c r="M417" s="615"/>
      <c r="N417" s="519" t="s">
        <v>3774</v>
      </c>
    </row>
    <row r="418" spans="1:14" ht="15" customHeight="1" x14ac:dyDescent="0.2">
      <c r="A418" s="531">
        <v>146</v>
      </c>
      <c r="B418" s="519">
        <v>32</v>
      </c>
      <c r="C418" s="519" t="s">
        <v>440</v>
      </c>
      <c r="D418" s="519" t="s">
        <v>441</v>
      </c>
      <c r="E418" s="519" t="s">
        <v>299</v>
      </c>
      <c r="F418" s="615" t="s">
        <v>442</v>
      </c>
      <c r="G418" s="519" t="s">
        <v>428</v>
      </c>
      <c r="H418" s="615" t="s">
        <v>2643</v>
      </c>
      <c r="I418" s="615" t="s">
        <v>2032</v>
      </c>
      <c r="J418" s="519" t="s">
        <v>2977</v>
      </c>
      <c r="K418" s="519" t="s">
        <v>2661</v>
      </c>
      <c r="L418" s="615" t="s">
        <v>3239</v>
      </c>
      <c r="M418" s="615"/>
      <c r="N418" s="519" t="s">
        <v>3628</v>
      </c>
    </row>
    <row r="419" spans="1:14" ht="15" customHeight="1" x14ac:dyDescent="0.2">
      <c r="A419" s="531">
        <v>154</v>
      </c>
      <c r="B419" s="519">
        <v>33</v>
      </c>
      <c r="C419" s="519" t="s">
        <v>848</v>
      </c>
      <c r="D419" s="519" t="s">
        <v>849</v>
      </c>
      <c r="E419" s="519" t="s">
        <v>846</v>
      </c>
      <c r="F419" s="615" t="s">
        <v>442</v>
      </c>
      <c r="G419" s="519" t="s">
        <v>428</v>
      </c>
      <c r="H419" s="615" t="s">
        <v>2644</v>
      </c>
      <c r="I419" s="615" t="s">
        <v>2032</v>
      </c>
      <c r="J419" s="519" t="s">
        <v>3049</v>
      </c>
      <c r="K419" s="519" t="s">
        <v>2797</v>
      </c>
      <c r="L419" s="615" t="s">
        <v>775</v>
      </c>
      <c r="M419" s="615"/>
      <c r="N419" s="519" t="s">
        <v>3706</v>
      </c>
    </row>
    <row r="420" spans="1:14" ht="15" customHeight="1" x14ac:dyDescent="0.2">
      <c r="A420" s="531">
        <v>233</v>
      </c>
      <c r="B420" s="519">
        <v>34</v>
      </c>
      <c r="C420" s="519" t="s">
        <v>1198</v>
      </c>
      <c r="D420" s="519" t="s">
        <v>1199</v>
      </c>
      <c r="E420" s="519" t="s">
        <v>298</v>
      </c>
      <c r="F420" s="615" t="s">
        <v>442</v>
      </c>
      <c r="G420" s="519" t="s">
        <v>428</v>
      </c>
      <c r="H420" s="615" t="s">
        <v>2642</v>
      </c>
      <c r="I420" s="615" t="s">
        <v>2032</v>
      </c>
      <c r="J420" s="519" t="s">
        <v>1200</v>
      </c>
      <c r="K420" s="519" t="s">
        <v>2762</v>
      </c>
      <c r="L420" s="615" t="s">
        <v>1201</v>
      </c>
      <c r="M420" s="615"/>
      <c r="N420" s="519" t="s">
        <v>1202</v>
      </c>
    </row>
    <row r="421" spans="1:14" ht="15" customHeight="1" x14ac:dyDescent="0.2">
      <c r="A421" s="531">
        <v>214</v>
      </c>
      <c r="B421" s="519">
        <v>35</v>
      </c>
      <c r="C421" s="519" t="s">
        <v>1144</v>
      </c>
      <c r="D421" s="519" t="s">
        <v>520</v>
      </c>
      <c r="E421" s="519" t="s">
        <v>1142</v>
      </c>
      <c r="F421" s="615" t="s">
        <v>442</v>
      </c>
      <c r="G421" s="519" t="s">
        <v>428</v>
      </c>
      <c r="H421" s="615" t="s">
        <v>2644</v>
      </c>
      <c r="I421" s="615"/>
      <c r="J421" s="519" t="s">
        <v>3112</v>
      </c>
      <c r="K421" s="519" t="s">
        <v>2842</v>
      </c>
      <c r="L421" s="615" t="s">
        <v>775</v>
      </c>
      <c r="M421" s="615"/>
      <c r="N421" s="519" t="s">
        <v>1145</v>
      </c>
    </row>
    <row r="422" spans="1:14" ht="15" customHeight="1" x14ac:dyDescent="0.2">
      <c r="A422" s="531">
        <v>400</v>
      </c>
      <c r="B422" s="519">
        <v>36</v>
      </c>
      <c r="C422" s="519" t="s">
        <v>1940</v>
      </c>
      <c r="D422" s="519" t="s">
        <v>1941</v>
      </c>
      <c r="E422" s="519" t="s">
        <v>315</v>
      </c>
      <c r="F422" s="615" t="s">
        <v>442</v>
      </c>
      <c r="G422" s="519" t="s">
        <v>428</v>
      </c>
      <c r="H422" s="615" t="s">
        <v>2642</v>
      </c>
      <c r="I422" s="615" t="s">
        <v>2032</v>
      </c>
      <c r="J422" s="519" t="s">
        <v>1942</v>
      </c>
      <c r="K422" s="519"/>
      <c r="L422" s="615" t="s">
        <v>1943</v>
      </c>
      <c r="M422" s="615"/>
      <c r="N422" s="519" t="s">
        <v>1944</v>
      </c>
    </row>
    <row r="423" spans="1:14" ht="15" customHeight="1" x14ac:dyDescent="0.2">
      <c r="A423" s="531">
        <v>697</v>
      </c>
      <c r="B423" s="519">
        <v>37</v>
      </c>
      <c r="C423" s="519" t="s">
        <v>2373</v>
      </c>
      <c r="D423" s="519" t="s">
        <v>2570</v>
      </c>
      <c r="E423" s="519" t="s">
        <v>317</v>
      </c>
      <c r="F423" s="615" t="s">
        <v>442</v>
      </c>
      <c r="G423" s="519" t="s">
        <v>428</v>
      </c>
      <c r="H423" s="615" t="s">
        <v>2643</v>
      </c>
      <c r="I423" s="615" t="s">
        <v>2032</v>
      </c>
      <c r="J423" s="519" t="s">
        <v>2925</v>
      </c>
      <c r="K423" s="519" t="s">
        <v>2706</v>
      </c>
      <c r="L423" s="615"/>
      <c r="M423" s="615"/>
      <c r="N423" s="519" t="s">
        <v>3587</v>
      </c>
    </row>
    <row r="424" spans="1:14" ht="15" customHeight="1" x14ac:dyDescent="0.2">
      <c r="A424" s="531">
        <v>326</v>
      </c>
      <c r="B424" s="519">
        <v>38</v>
      </c>
      <c r="C424" s="519" t="s">
        <v>2363</v>
      </c>
      <c r="D424" s="519" t="s">
        <v>2560</v>
      </c>
      <c r="E424" s="519" t="s">
        <v>116</v>
      </c>
      <c r="F424" s="615" t="s">
        <v>442</v>
      </c>
      <c r="G424" s="519" t="s">
        <v>428</v>
      </c>
      <c r="H424" s="615" t="s">
        <v>2643</v>
      </c>
      <c r="I424" s="615" t="s">
        <v>2032</v>
      </c>
      <c r="J424" s="519" t="s">
        <v>2900</v>
      </c>
      <c r="K424" s="519" t="s">
        <v>1595</v>
      </c>
      <c r="L424" s="615" t="s">
        <v>1643</v>
      </c>
      <c r="M424" s="615"/>
      <c r="N424" s="519" t="s">
        <v>3563</v>
      </c>
    </row>
    <row r="425" spans="1:14" ht="15" customHeight="1" x14ac:dyDescent="0.2">
      <c r="A425" s="531">
        <v>696</v>
      </c>
      <c r="B425" s="519">
        <v>41</v>
      </c>
      <c r="C425" s="519" t="s">
        <v>2406</v>
      </c>
      <c r="D425" s="519" t="s">
        <v>2602</v>
      </c>
      <c r="E425" s="519" t="s">
        <v>317</v>
      </c>
      <c r="F425" s="615" t="s">
        <v>442</v>
      </c>
      <c r="G425" s="519" t="s">
        <v>428</v>
      </c>
      <c r="H425" s="615" t="s">
        <v>2643</v>
      </c>
      <c r="I425" s="615" t="s">
        <v>2032</v>
      </c>
      <c r="J425" s="519" t="s">
        <v>3031</v>
      </c>
      <c r="K425" s="519" t="s">
        <v>2685</v>
      </c>
      <c r="L425" s="615"/>
      <c r="M425" s="615"/>
      <c r="N425" s="519" t="s">
        <v>3685</v>
      </c>
    </row>
    <row r="426" spans="1:14" ht="15" customHeight="1" x14ac:dyDescent="0.2">
      <c r="A426" s="531">
        <v>699</v>
      </c>
      <c r="B426" s="519">
        <v>42</v>
      </c>
      <c r="C426" s="519" t="s">
        <v>1968</v>
      </c>
      <c r="D426" s="519" t="s">
        <v>2559</v>
      </c>
      <c r="E426" s="519" t="s">
        <v>317</v>
      </c>
      <c r="F426" s="615" t="s">
        <v>442</v>
      </c>
      <c r="G426" s="519" t="s">
        <v>428</v>
      </c>
      <c r="H426" s="615" t="s">
        <v>2642</v>
      </c>
      <c r="I426" s="615"/>
      <c r="J426" s="519" t="s">
        <v>2031</v>
      </c>
      <c r="K426" s="519" t="s">
        <v>2685</v>
      </c>
      <c r="L426" s="615"/>
      <c r="M426" s="615"/>
      <c r="N426" s="519" t="s">
        <v>3562</v>
      </c>
    </row>
    <row r="427" spans="1:14" ht="15" customHeight="1" x14ac:dyDescent="0.2">
      <c r="A427" s="531">
        <v>346</v>
      </c>
      <c r="B427" s="519">
        <v>43</v>
      </c>
      <c r="C427" s="519" t="s">
        <v>1431</v>
      </c>
      <c r="D427" s="519" t="s">
        <v>1223</v>
      </c>
      <c r="E427" s="519" t="s">
        <v>116</v>
      </c>
      <c r="F427" s="615" t="s">
        <v>442</v>
      </c>
      <c r="G427" s="519" t="s">
        <v>428</v>
      </c>
      <c r="H427" s="615" t="s">
        <v>2643</v>
      </c>
      <c r="I427" s="615" t="s">
        <v>2032</v>
      </c>
      <c r="J427" s="519" t="s">
        <v>2900</v>
      </c>
      <c r="K427" s="519" t="s">
        <v>1595</v>
      </c>
      <c r="L427" s="615" t="s">
        <v>444</v>
      </c>
      <c r="M427" s="615"/>
      <c r="N427" s="519" t="s">
        <v>3676</v>
      </c>
    </row>
    <row r="428" spans="1:14" ht="15" customHeight="1" x14ac:dyDescent="0.2">
      <c r="A428" s="531">
        <v>126</v>
      </c>
      <c r="B428" s="519">
        <v>44</v>
      </c>
      <c r="C428" s="519" t="s">
        <v>618</v>
      </c>
      <c r="D428" s="519" t="s">
        <v>619</v>
      </c>
      <c r="E428" s="519" t="s">
        <v>307</v>
      </c>
      <c r="F428" s="615" t="s">
        <v>442</v>
      </c>
      <c r="G428" s="519" t="s">
        <v>428</v>
      </c>
      <c r="H428" s="615" t="s">
        <v>2642</v>
      </c>
      <c r="I428" s="615"/>
      <c r="J428" s="519" t="s">
        <v>620</v>
      </c>
      <c r="K428" s="519" t="s">
        <v>2649</v>
      </c>
      <c r="L428" s="615" t="s">
        <v>621</v>
      </c>
      <c r="M428" s="615"/>
      <c r="N428" s="519" t="s">
        <v>622</v>
      </c>
    </row>
    <row r="429" spans="1:14" ht="15" customHeight="1" x14ac:dyDescent="0.2">
      <c r="A429" s="531">
        <v>117</v>
      </c>
      <c r="B429" s="519">
        <v>45</v>
      </c>
      <c r="C429" s="519" t="s">
        <v>567</v>
      </c>
      <c r="D429" s="519" t="s">
        <v>568</v>
      </c>
      <c r="E429" s="519" t="s">
        <v>569</v>
      </c>
      <c r="F429" s="615" t="s">
        <v>442</v>
      </c>
      <c r="G429" s="519" t="s">
        <v>428</v>
      </c>
      <c r="H429" s="615" t="s">
        <v>2644</v>
      </c>
      <c r="I429" s="615"/>
      <c r="J429" s="519" t="s">
        <v>2937</v>
      </c>
      <c r="K429" s="519" t="s">
        <v>2712</v>
      </c>
      <c r="L429" s="615" t="s">
        <v>570</v>
      </c>
      <c r="M429" s="615"/>
      <c r="N429" s="519" t="s">
        <v>571</v>
      </c>
    </row>
    <row r="430" spans="1:14" ht="15" customHeight="1" x14ac:dyDescent="0.2">
      <c r="A430" s="531">
        <v>359</v>
      </c>
      <c r="B430" s="519">
        <v>46</v>
      </c>
      <c r="C430" s="519" t="s">
        <v>1830</v>
      </c>
      <c r="D430" s="519" t="s">
        <v>1831</v>
      </c>
      <c r="E430" s="519" t="s">
        <v>3834</v>
      </c>
      <c r="F430" s="615" t="s">
        <v>442</v>
      </c>
      <c r="G430" s="519" t="s">
        <v>428</v>
      </c>
      <c r="H430" s="615" t="s">
        <v>2642</v>
      </c>
      <c r="I430" s="615" t="s">
        <v>2032</v>
      </c>
      <c r="J430" s="519" t="s">
        <v>3107</v>
      </c>
      <c r="K430" s="519" t="s">
        <v>2843</v>
      </c>
      <c r="L430" s="615" t="s">
        <v>144</v>
      </c>
      <c r="M430" s="615"/>
      <c r="N430" s="519" t="s">
        <v>3771</v>
      </c>
    </row>
    <row r="431" spans="1:14" ht="15" customHeight="1" x14ac:dyDescent="0.2">
      <c r="A431" s="531">
        <v>349</v>
      </c>
      <c r="B431" s="519">
        <v>47</v>
      </c>
      <c r="C431" s="519" t="s">
        <v>2409</v>
      </c>
      <c r="D431" s="519" t="s">
        <v>2605</v>
      </c>
      <c r="E431" s="519" t="s">
        <v>116</v>
      </c>
      <c r="F431" s="615" t="s">
        <v>442</v>
      </c>
      <c r="G431" s="519" t="s">
        <v>428</v>
      </c>
      <c r="H431" s="615" t="s">
        <v>2643</v>
      </c>
      <c r="I431" s="615" t="s">
        <v>2032</v>
      </c>
      <c r="J431" s="519" t="s">
        <v>1624</v>
      </c>
      <c r="K431" s="519" t="s">
        <v>1595</v>
      </c>
      <c r="L431" s="615" t="s">
        <v>855</v>
      </c>
      <c r="M431" s="615"/>
      <c r="N431" s="519" t="s">
        <v>3691</v>
      </c>
    </row>
    <row r="432" spans="1:14" ht="15" customHeight="1" x14ac:dyDescent="0.2">
      <c r="A432" s="531">
        <v>176</v>
      </c>
      <c r="B432" s="519">
        <v>48</v>
      </c>
      <c r="C432" s="519" t="s">
        <v>4213</v>
      </c>
      <c r="D432" s="519" t="s">
        <v>2552</v>
      </c>
      <c r="E432" s="519" t="s">
        <v>882</v>
      </c>
      <c r="F432" s="615" t="s">
        <v>442</v>
      </c>
      <c r="G432" s="519" t="s">
        <v>428</v>
      </c>
      <c r="H432" s="615" t="s">
        <v>2643</v>
      </c>
      <c r="I432" s="615"/>
      <c r="J432" s="519" t="s">
        <v>2876</v>
      </c>
      <c r="K432" s="519" t="s">
        <v>2669</v>
      </c>
      <c r="L432" s="615" t="s">
        <v>154</v>
      </c>
      <c r="M432" s="615"/>
      <c r="N432" s="519" t="s">
        <v>3545</v>
      </c>
    </row>
    <row r="433" spans="1:14" ht="15" customHeight="1" x14ac:dyDescent="0.2">
      <c r="A433" s="531"/>
      <c r="B433" s="519"/>
      <c r="C433" s="519"/>
      <c r="D433" s="519"/>
      <c r="E433" s="519"/>
      <c r="F433" s="615"/>
      <c r="G433" s="519"/>
      <c r="H433" s="615"/>
      <c r="I433" s="615"/>
      <c r="J433" s="519"/>
      <c r="K433" s="519"/>
      <c r="L433" s="615"/>
      <c r="M433" s="615"/>
      <c r="N433" s="519"/>
    </row>
    <row r="434" spans="1:14" ht="15" customHeight="1" x14ac:dyDescent="0.2">
      <c r="A434" s="531">
        <v>237</v>
      </c>
      <c r="B434" s="519">
        <v>12</v>
      </c>
      <c r="C434" s="519" t="s">
        <v>2400</v>
      </c>
      <c r="D434" s="519" t="s">
        <v>2598</v>
      </c>
      <c r="E434" s="519" t="s">
        <v>298</v>
      </c>
      <c r="F434" s="615" t="s">
        <v>117</v>
      </c>
      <c r="G434" s="519" t="s">
        <v>428</v>
      </c>
      <c r="H434" s="615" t="s">
        <v>2643</v>
      </c>
      <c r="I434" s="615" t="s">
        <v>2032</v>
      </c>
      <c r="J434" s="519" t="s">
        <v>3016</v>
      </c>
      <c r="K434" s="519" t="s">
        <v>2775</v>
      </c>
      <c r="L434" s="615" t="s">
        <v>3272</v>
      </c>
      <c r="M434" s="615" t="s">
        <v>3272</v>
      </c>
      <c r="N434" s="519" t="s">
        <v>3668</v>
      </c>
    </row>
    <row r="435" spans="1:14" ht="15" customHeight="1" x14ac:dyDescent="0.2">
      <c r="A435" s="531">
        <v>316</v>
      </c>
      <c r="B435" s="519">
        <v>13</v>
      </c>
      <c r="C435" s="519" t="s">
        <v>2355</v>
      </c>
      <c r="D435" s="519" t="s">
        <v>2554</v>
      </c>
      <c r="E435" s="519" t="s">
        <v>1557</v>
      </c>
      <c r="F435" s="615" t="s">
        <v>117</v>
      </c>
      <c r="G435" s="519" t="s">
        <v>428</v>
      </c>
      <c r="H435" s="615" t="s">
        <v>2643</v>
      </c>
      <c r="I435" s="615"/>
      <c r="J435" s="519" t="s">
        <v>2879</v>
      </c>
      <c r="K435" s="519" t="s">
        <v>1558</v>
      </c>
      <c r="L435" s="615" t="s">
        <v>524</v>
      </c>
      <c r="M435" s="615"/>
      <c r="N435" s="519" t="s">
        <v>3547</v>
      </c>
    </row>
    <row r="436" spans="1:14" ht="15" customHeight="1" x14ac:dyDescent="0.2">
      <c r="A436" s="531">
        <v>400</v>
      </c>
      <c r="B436" s="519">
        <v>14</v>
      </c>
      <c r="C436" s="519" t="s">
        <v>1940</v>
      </c>
      <c r="D436" s="519" t="s">
        <v>1941</v>
      </c>
      <c r="E436" s="519" t="s">
        <v>315</v>
      </c>
      <c r="F436" s="615" t="s">
        <v>117</v>
      </c>
      <c r="G436" s="519" t="s">
        <v>428</v>
      </c>
      <c r="H436" s="615" t="s">
        <v>2642</v>
      </c>
      <c r="I436" s="615"/>
      <c r="J436" s="519" t="s">
        <v>1942</v>
      </c>
      <c r="K436" s="519"/>
      <c r="L436" s="615" t="s">
        <v>1945</v>
      </c>
      <c r="M436" s="615" t="s">
        <v>3525</v>
      </c>
      <c r="N436" s="519" t="s">
        <v>1944</v>
      </c>
    </row>
    <row r="437" spans="1:14" ht="15" customHeight="1" x14ac:dyDescent="0.2">
      <c r="A437" s="531">
        <v>139</v>
      </c>
      <c r="B437" s="519">
        <v>15</v>
      </c>
      <c r="C437" s="519" t="s">
        <v>2369</v>
      </c>
      <c r="D437" s="519" t="s">
        <v>2567</v>
      </c>
      <c r="E437" s="519" t="s">
        <v>299</v>
      </c>
      <c r="F437" s="615" t="s">
        <v>117</v>
      </c>
      <c r="G437" s="519" t="s">
        <v>428</v>
      </c>
      <c r="H437" s="615" t="s">
        <v>2642</v>
      </c>
      <c r="I437" s="615"/>
      <c r="J437" s="519" t="s">
        <v>2914</v>
      </c>
      <c r="K437" s="519" t="s">
        <v>2661</v>
      </c>
      <c r="L437" s="615" t="s">
        <v>1333</v>
      </c>
      <c r="M437" s="615" t="s">
        <v>1333</v>
      </c>
      <c r="N437" s="519" t="s">
        <v>3577</v>
      </c>
    </row>
    <row r="438" spans="1:14" ht="15" customHeight="1" x14ac:dyDescent="0.2">
      <c r="A438" s="531">
        <v>249</v>
      </c>
      <c r="B438" s="519">
        <v>16</v>
      </c>
      <c r="C438" s="519" t="s">
        <v>2350</v>
      </c>
      <c r="D438" s="519" t="s">
        <v>1329</v>
      </c>
      <c r="E438" s="519" t="s">
        <v>1330</v>
      </c>
      <c r="F438" s="615" t="s">
        <v>117</v>
      </c>
      <c r="G438" s="519" t="s">
        <v>428</v>
      </c>
      <c r="H438" s="615" t="s">
        <v>2642</v>
      </c>
      <c r="I438" s="615"/>
      <c r="J438" s="519" t="s">
        <v>1331</v>
      </c>
      <c r="K438" s="519" t="s">
        <v>1332</v>
      </c>
      <c r="L438" s="615" t="s">
        <v>1333</v>
      </c>
      <c r="M438" s="615" t="s">
        <v>3401</v>
      </c>
      <c r="N438" s="519" t="s">
        <v>1334</v>
      </c>
    </row>
    <row r="439" spans="1:14" ht="15" customHeight="1" x14ac:dyDescent="0.2">
      <c r="A439" s="531">
        <v>262</v>
      </c>
      <c r="B439" s="519">
        <v>17</v>
      </c>
      <c r="C439" s="519" t="s">
        <v>1421</v>
      </c>
      <c r="D439" s="519" t="s">
        <v>1422</v>
      </c>
      <c r="E439" s="519" t="s">
        <v>1423</v>
      </c>
      <c r="F439" s="615" t="s">
        <v>117</v>
      </c>
      <c r="G439" s="519" t="s">
        <v>428</v>
      </c>
      <c r="H439" s="615" t="s">
        <v>2643</v>
      </c>
      <c r="I439" s="615"/>
      <c r="J439" s="519" t="s">
        <v>2884</v>
      </c>
      <c r="K439" s="519" t="s">
        <v>2674</v>
      </c>
      <c r="L439" s="615" t="s">
        <v>755</v>
      </c>
      <c r="M439" s="615"/>
      <c r="N439" s="519" t="s">
        <v>1424</v>
      </c>
    </row>
    <row r="440" spans="1:14" ht="15" customHeight="1" x14ac:dyDescent="0.2">
      <c r="A440" s="531">
        <v>362</v>
      </c>
      <c r="B440" s="519">
        <v>18</v>
      </c>
      <c r="C440" s="519" t="s">
        <v>2431</v>
      </c>
      <c r="D440" s="519" t="s">
        <v>2627</v>
      </c>
      <c r="E440" s="519" t="s">
        <v>116</v>
      </c>
      <c r="F440" s="615" t="s">
        <v>117</v>
      </c>
      <c r="G440" s="519" t="s">
        <v>428</v>
      </c>
      <c r="H440" s="615" t="s">
        <v>2643</v>
      </c>
      <c r="I440" s="615" t="s">
        <v>2032</v>
      </c>
      <c r="J440" s="519" t="s">
        <v>3117</v>
      </c>
      <c r="K440" s="519" t="s">
        <v>1595</v>
      </c>
      <c r="L440" s="615" t="s">
        <v>3362</v>
      </c>
      <c r="M440" s="615" t="s">
        <v>3362</v>
      </c>
      <c r="N440" s="519" t="s">
        <v>3780</v>
      </c>
    </row>
    <row r="441" spans="1:14" ht="15" customHeight="1" x14ac:dyDescent="0.2">
      <c r="A441" s="531">
        <v>220</v>
      </c>
      <c r="B441" s="519">
        <v>22</v>
      </c>
      <c r="C441" s="519" t="s">
        <v>2441</v>
      </c>
      <c r="D441" s="519" t="s">
        <v>2635</v>
      </c>
      <c r="E441" s="519" t="s">
        <v>122</v>
      </c>
      <c r="F441" s="615" t="s">
        <v>117</v>
      </c>
      <c r="G441" s="519" t="s">
        <v>428</v>
      </c>
      <c r="H441" s="615" t="s">
        <v>2643</v>
      </c>
      <c r="I441" s="615" t="s">
        <v>2032</v>
      </c>
      <c r="J441" s="519" t="s">
        <v>3132</v>
      </c>
      <c r="K441" s="519"/>
      <c r="L441" s="615"/>
      <c r="M441" s="615"/>
      <c r="N441" s="519" t="s">
        <v>3801</v>
      </c>
    </row>
    <row r="442" spans="1:14" ht="15" customHeight="1" x14ac:dyDescent="0.2">
      <c r="A442" s="531">
        <v>381</v>
      </c>
      <c r="B442" s="519">
        <v>23</v>
      </c>
      <c r="C442" s="519" t="s">
        <v>2423</v>
      </c>
      <c r="D442" s="519" t="s">
        <v>2620</v>
      </c>
      <c r="E442" s="519" t="s">
        <v>1853</v>
      </c>
      <c r="F442" s="615" t="s">
        <v>117</v>
      </c>
      <c r="G442" s="519" t="s">
        <v>428</v>
      </c>
      <c r="H442" s="615" t="s">
        <v>2643</v>
      </c>
      <c r="I442" s="615" t="s">
        <v>2032</v>
      </c>
      <c r="J442" s="519" t="s">
        <v>3093</v>
      </c>
      <c r="K442" s="519" t="s">
        <v>2770</v>
      </c>
      <c r="L442" s="615" t="s">
        <v>3342</v>
      </c>
      <c r="M442" s="615" t="s">
        <v>3496</v>
      </c>
      <c r="N442" s="519" t="s">
        <v>3753</v>
      </c>
    </row>
    <row r="443" spans="1:14" ht="15" customHeight="1" x14ac:dyDescent="0.2">
      <c r="A443" s="531">
        <v>336</v>
      </c>
      <c r="B443" s="519">
        <v>24</v>
      </c>
      <c r="C443" s="519" t="s">
        <v>1181</v>
      </c>
      <c r="D443" s="519" t="s">
        <v>1182</v>
      </c>
      <c r="E443" s="519" t="s">
        <v>116</v>
      </c>
      <c r="F443" s="615" t="s">
        <v>117</v>
      </c>
      <c r="G443" s="519" t="s">
        <v>428</v>
      </c>
      <c r="H443" s="615" t="s">
        <v>2642</v>
      </c>
      <c r="I443" s="615" t="s">
        <v>2032</v>
      </c>
      <c r="J443" s="519" t="s">
        <v>2955</v>
      </c>
      <c r="K443" s="519" t="s">
        <v>1595</v>
      </c>
      <c r="L443" s="615" t="s">
        <v>1183</v>
      </c>
      <c r="M443" s="615"/>
      <c r="N443" s="519" t="s">
        <v>3614</v>
      </c>
    </row>
    <row r="444" spans="1:14" ht="15" customHeight="1" x14ac:dyDescent="0.2">
      <c r="A444" s="531">
        <v>234</v>
      </c>
      <c r="B444" s="519">
        <v>25</v>
      </c>
      <c r="C444" s="519" t="s">
        <v>1299</v>
      </c>
      <c r="D444" s="519" t="s">
        <v>1300</v>
      </c>
      <c r="E444" s="519" t="s">
        <v>1297</v>
      </c>
      <c r="F444" s="615" t="s">
        <v>117</v>
      </c>
      <c r="G444" s="519" t="s">
        <v>428</v>
      </c>
      <c r="H444" s="615" t="s">
        <v>2644</v>
      </c>
      <c r="I444" s="615"/>
      <c r="J444" s="519" t="s">
        <v>3011</v>
      </c>
      <c r="K444" s="519" t="s">
        <v>2771</v>
      </c>
      <c r="L444" s="615" t="s">
        <v>1094</v>
      </c>
      <c r="M444" s="615" t="s">
        <v>3460</v>
      </c>
      <c r="N444" s="519" t="s">
        <v>1302</v>
      </c>
    </row>
    <row r="445" spans="1:14" ht="15" customHeight="1" x14ac:dyDescent="0.2">
      <c r="A445" s="531">
        <v>205</v>
      </c>
      <c r="B445" s="519">
        <v>26</v>
      </c>
      <c r="C445" s="519" t="s">
        <v>2402</v>
      </c>
      <c r="D445" s="519" t="s">
        <v>1072</v>
      </c>
      <c r="E445" s="519" t="s">
        <v>1073</v>
      </c>
      <c r="F445" s="615" t="s">
        <v>117</v>
      </c>
      <c r="G445" s="519" t="s">
        <v>428</v>
      </c>
      <c r="H445" s="615" t="s">
        <v>2644</v>
      </c>
      <c r="I445" s="615" t="s">
        <v>2032</v>
      </c>
      <c r="J445" s="519" t="s">
        <v>3020</v>
      </c>
      <c r="K445" s="519" t="s">
        <v>2776</v>
      </c>
      <c r="L445" s="615"/>
      <c r="M445" s="615"/>
      <c r="N445" s="519" t="s">
        <v>1074</v>
      </c>
    </row>
    <row r="446" spans="1:14" ht="15" customHeight="1" x14ac:dyDescent="0.2">
      <c r="A446" s="531">
        <v>150</v>
      </c>
      <c r="B446" s="519">
        <v>27</v>
      </c>
      <c r="C446" s="519" t="s">
        <v>2405</v>
      </c>
      <c r="D446" s="519" t="s">
        <v>806</v>
      </c>
      <c r="E446" s="519" t="s">
        <v>3824</v>
      </c>
      <c r="F446" s="615" t="s">
        <v>117</v>
      </c>
      <c r="G446" s="519" t="s">
        <v>428</v>
      </c>
      <c r="H446" s="615" t="s">
        <v>2643</v>
      </c>
      <c r="I446" s="615"/>
      <c r="J446" s="519" t="s">
        <v>810</v>
      </c>
      <c r="K446" s="519" t="s">
        <v>2782</v>
      </c>
      <c r="L446" s="615" t="s">
        <v>3283</v>
      </c>
      <c r="M446" s="615" t="s">
        <v>3467</v>
      </c>
      <c r="N446" s="519" t="s">
        <v>3681</v>
      </c>
    </row>
    <row r="447" spans="1:14" ht="15" customHeight="1" x14ac:dyDescent="0.2">
      <c r="A447" s="531">
        <v>176</v>
      </c>
      <c r="B447" s="519">
        <v>28</v>
      </c>
      <c r="C447" s="519" t="s">
        <v>4213</v>
      </c>
      <c r="D447" s="519" t="s">
        <v>2552</v>
      </c>
      <c r="E447" s="519" t="s">
        <v>882</v>
      </c>
      <c r="F447" s="615" t="s">
        <v>117</v>
      </c>
      <c r="G447" s="519" t="s">
        <v>428</v>
      </c>
      <c r="H447" s="615" t="s">
        <v>2643</v>
      </c>
      <c r="I447" s="615"/>
      <c r="J447" s="519" t="s">
        <v>2876</v>
      </c>
      <c r="K447" s="519" t="s">
        <v>2669</v>
      </c>
      <c r="L447" s="615" t="s">
        <v>3168</v>
      </c>
      <c r="M447" s="615"/>
      <c r="N447" s="519" t="s">
        <v>3545</v>
      </c>
    </row>
    <row r="448" spans="1:14" ht="15" customHeight="1" x14ac:dyDescent="0.2">
      <c r="A448" s="531">
        <v>349</v>
      </c>
      <c r="B448" s="519">
        <v>32</v>
      </c>
      <c r="C448" s="519" t="s">
        <v>2409</v>
      </c>
      <c r="D448" s="519" t="s">
        <v>2605</v>
      </c>
      <c r="E448" s="519" t="s">
        <v>116</v>
      </c>
      <c r="F448" s="615" t="s">
        <v>117</v>
      </c>
      <c r="G448" s="519" t="s">
        <v>428</v>
      </c>
      <c r="H448" s="615" t="s">
        <v>2643</v>
      </c>
      <c r="I448" s="615" t="s">
        <v>2032</v>
      </c>
      <c r="J448" s="519" t="s">
        <v>1624</v>
      </c>
      <c r="K448" s="519" t="s">
        <v>1595</v>
      </c>
      <c r="L448" s="615" t="s">
        <v>3183</v>
      </c>
      <c r="M448" s="615" t="s">
        <v>3471</v>
      </c>
      <c r="N448" s="519" t="s">
        <v>3691</v>
      </c>
    </row>
    <row r="449" spans="1:14" ht="15" customHeight="1" x14ac:dyDescent="0.2">
      <c r="A449" s="531">
        <v>146</v>
      </c>
      <c r="B449" s="519">
        <v>33</v>
      </c>
      <c r="C449" s="519" t="s">
        <v>440</v>
      </c>
      <c r="D449" s="519" t="s">
        <v>441</v>
      </c>
      <c r="E449" s="519" t="s">
        <v>299</v>
      </c>
      <c r="F449" s="615" t="s">
        <v>117</v>
      </c>
      <c r="G449" s="519" t="s">
        <v>428</v>
      </c>
      <c r="H449" s="615" t="s">
        <v>2643</v>
      </c>
      <c r="I449" s="615" t="s">
        <v>2032</v>
      </c>
      <c r="J449" s="519" t="s">
        <v>2977</v>
      </c>
      <c r="K449" s="519" t="s">
        <v>2661</v>
      </c>
      <c r="L449" s="615" t="s">
        <v>3240</v>
      </c>
      <c r="M449" s="615" t="s">
        <v>1542</v>
      </c>
      <c r="N449" s="519" t="s">
        <v>3628</v>
      </c>
    </row>
    <row r="450" spans="1:14" ht="15" customHeight="1" x14ac:dyDescent="0.2">
      <c r="A450" s="531">
        <v>359</v>
      </c>
      <c r="B450" s="519">
        <v>34</v>
      </c>
      <c r="C450" s="519" t="s">
        <v>1830</v>
      </c>
      <c r="D450" s="519" t="s">
        <v>1831</v>
      </c>
      <c r="E450" s="519" t="s">
        <v>3834</v>
      </c>
      <c r="F450" s="615" t="s">
        <v>117</v>
      </c>
      <c r="G450" s="519" t="s">
        <v>428</v>
      </c>
      <c r="H450" s="615" t="s">
        <v>2642</v>
      </c>
      <c r="I450" s="615" t="s">
        <v>2032</v>
      </c>
      <c r="J450" s="519" t="s">
        <v>3107</v>
      </c>
      <c r="K450" s="519" t="s">
        <v>2843</v>
      </c>
      <c r="L450" s="615" t="s">
        <v>1832</v>
      </c>
      <c r="M450" s="615" t="s">
        <v>3508</v>
      </c>
      <c r="N450" s="519" t="s">
        <v>3771</v>
      </c>
    </row>
    <row r="451" spans="1:14" ht="15" customHeight="1" x14ac:dyDescent="0.2">
      <c r="A451" s="531">
        <v>117</v>
      </c>
      <c r="B451" s="519">
        <v>35</v>
      </c>
      <c r="C451" s="519" t="s">
        <v>567</v>
      </c>
      <c r="D451" s="519" t="s">
        <v>568</v>
      </c>
      <c r="E451" s="519" t="s">
        <v>569</v>
      </c>
      <c r="F451" s="615" t="s">
        <v>117</v>
      </c>
      <c r="G451" s="519" t="s">
        <v>428</v>
      </c>
      <c r="H451" s="615" t="s">
        <v>2644</v>
      </c>
      <c r="I451" s="615"/>
      <c r="J451" s="519" t="s">
        <v>2937</v>
      </c>
      <c r="K451" s="519" t="s">
        <v>2712</v>
      </c>
      <c r="L451" s="615" t="s">
        <v>572</v>
      </c>
      <c r="M451" s="615"/>
      <c r="N451" s="519" t="s">
        <v>571</v>
      </c>
    </row>
    <row r="452" spans="1:14" ht="15" customHeight="1" x14ac:dyDescent="0.2">
      <c r="A452" s="531">
        <v>274</v>
      </c>
      <c r="B452" s="519">
        <v>36</v>
      </c>
      <c r="C452" s="519" t="s">
        <v>4212</v>
      </c>
      <c r="D452" s="519" t="s">
        <v>1683</v>
      </c>
      <c r="E452" s="519" t="s">
        <v>3819</v>
      </c>
      <c r="F452" s="615" t="s">
        <v>117</v>
      </c>
      <c r="G452" s="519" t="s">
        <v>428</v>
      </c>
      <c r="H452" s="615" t="s">
        <v>2642</v>
      </c>
      <c r="I452" s="615" t="s">
        <v>2032</v>
      </c>
      <c r="J452" s="519" t="s">
        <v>2951</v>
      </c>
      <c r="K452" s="519"/>
      <c r="L452" s="615"/>
      <c r="M452" s="615"/>
      <c r="N452" s="519" t="s">
        <v>3610</v>
      </c>
    </row>
    <row r="453" spans="1:14" ht="15" customHeight="1" x14ac:dyDescent="0.2">
      <c r="A453" s="531">
        <v>376</v>
      </c>
      <c r="B453" s="519">
        <v>37</v>
      </c>
      <c r="C453" s="519" t="s">
        <v>2362</v>
      </c>
      <c r="D453" s="519" t="s">
        <v>2558</v>
      </c>
      <c r="E453" s="519" t="s">
        <v>1853</v>
      </c>
      <c r="F453" s="615" t="s">
        <v>117</v>
      </c>
      <c r="G453" s="519" t="s">
        <v>428</v>
      </c>
      <c r="H453" s="615" t="s">
        <v>2643</v>
      </c>
      <c r="I453" s="615" t="s">
        <v>2032</v>
      </c>
      <c r="J453" s="519" t="s">
        <v>2898</v>
      </c>
      <c r="K453" s="519" t="s">
        <v>2684</v>
      </c>
      <c r="L453" s="615" t="s">
        <v>3183</v>
      </c>
      <c r="M453" s="615" t="s">
        <v>3418</v>
      </c>
      <c r="N453" s="519" t="s">
        <v>3559</v>
      </c>
    </row>
    <row r="454" spans="1:14" ht="15" customHeight="1" x14ac:dyDescent="0.2">
      <c r="A454" s="531">
        <v>164</v>
      </c>
      <c r="B454" s="519">
        <v>38</v>
      </c>
      <c r="C454" s="519" t="s">
        <v>842</v>
      </c>
      <c r="D454" s="519" t="s">
        <v>843</v>
      </c>
      <c r="E454" s="519" t="s">
        <v>836</v>
      </c>
      <c r="F454" s="615" t="s">
        <v>117</v>
      </c>
      <c r="G454" s="519" t="s">
        <v>428</v>
      </c>
      <c r="H454" s="615" t="s">
        <v>2642</v>
      </c>
      <c r="I454" s="615" t="s">
        <v>2032</v>
      </c>
      <c r="J454" s="519" t="s">
        <v>3105</v>
      </c>
      <c r="K454" s="519" t="s">
        <v>2835</v>
      </c>
      <c r="L454" s="615" t="s">
        <v>3352</v>
      </c>
      <c r="M454" s="615"/>
      <c r="N454" s="519" t="s">
        <v>845</v>
      </c>
    </row>
    <row r="455" spans="1:14" ht="15" customHeight="1" x14ac:dyDescent="0.2">
      <c r="A455" s="531">
        <v>329</v>
      </c>
      <c r="B455" s="519">
        <v>43</v>
      </c>
      <c r="C455" s="519" t="s">
        <v>1622</v>
      </c>
      <c r="D455" s="519" t="s">
        <v>1623</v>
      </c>
      <c r="E455" s="519" t="s">
        <v>116</v>
      </c>
      <c r="F455" s="615" t="s">
        <v>117</v>
      </c>
      <c r="G455" s="519" t="s">
        <v>428</v>
      </c>
      <c r="H455" s="615" t="s">
        <v>2643</v>
      </c>
      <c r="I455" s="615" t="s">
        <v>2032</v>
      </c>
      <c r="J455" s="519" t="s">
        <v>1624</v>
      </c>
      <c r="K455" s="519" t="s">
        <v>1595</v>
      </c>
      <c r="L455" s="615" t="s">
        <v>3197</v>
      </c>
      <c r="M455" s="615" t="s">
        <v>3423</v>
      </c>
      <c r="N455" s="519" t="s">
        <v>1626</v>
      </c>
    </row>
    <row r="456" spans="1:14" ht="15" customHeight="1" x14ac:dyDescent="0.2">
      <c r="A456" s="531">
        <v>398</v>
      </c>
      <c r="B456" s="519">
        <v>44</v>
      </c>
      <c r="C456" s="519" t="s">
        <v>4214</v>
      </c>
      <c r="D456" s="519" t="s">
        <v>1933</v>
      </c>
      <c r="E456" s="519" t="s">
        <v>315</v>
      </c>
      <c r="F456" s="615" t="s">
        <v>117</v>
      </c>
      <c r="G456" s="519" t="s">
        <v>428</v>
      </c>
      <c r="H456" s="615" t="s">
        <v>2642</v>
      </c>
      <c r="I456" s="615"/>
      <c r="J456" s="519" t="s">
        <v>1934</v>
      </c>
      <c r="K456" s="519" t="s">
        <v>2697</v>
      </c>
      <c r="L456" s="615" t="s">
        <v>3371</v>
      </c>
      <c r="M456" s="615" t="s">
        <v>3371</v>
      </c>
      <c r="N456" s="519" t="s">
        <v>1935</v>
      </c>
    </row>
    <row r="457" spans="1:14" ht="15" customHeight="1" x14ac:dyDescent="0.2">
      <c r="A457" s="531">
        <v>352</v>
      </c>
      <c r="B457" s="519">
        <v>45</v>
      </c>
      <c r="C457" s="519" t="s">
        <v>1753</v>
      </c>
      <c r="D457" s="519" t="s">
        <v>1754</v>
      </c>
      <c r="E457" s="519" t="s">
        <v>1750</v>
      </c>
      <c r="F457" s="615" t="s">
        <v>117</v>
      </c>
      <c r="G457" s="519" t="s">
        <v>428</v>
      </c>
      <c r="H457" s="615" t="s">
        <v>2642</v>
      </c>
      <c r="I457" s="615"/>
      <c r="J457" s="519" t="s">
        <v>3074</v>
      </c>
      <c r="K457" s="519" t="s">
        <v>2817</v>
      </c>
      <c r="L457" s="615" t="s">
        <v>1755</v>
      </c>
      <c r="M457" s="615" t="s">
        <v>3233</v>
      </c>
      <c r="N457" s="519" t="s">
        <v>3731</v>
      </c>
    </row>
    <row r="458" spans="1:14" ht="15" customHeight="1" x14ac:dyDescent="0.2">
      <c r="A458" s="531">
        <v>396</v>
      </c>
      <c r="B458" s="519">
        <v>46</v>
      </c>
      <c r="C458" s="519" t="s">
        <v>1922</v>
      </c>
      <c r="D458" s="519" t="s">
        <v>1923</v>
      </c>
      <c r="E458" s="519" t="s">
        <v>315</v>
      </c>
      <c r="F458" s="615" t="s">
        <v>117</v>
      </c>
      <c r="G458" s="519" t="s">
        <v>428</v>
      </c>
      <c r="H458" s="615" t="s">
        <v>2642</v>
      </c>
      <c r="I458" s="615" t="s">
        <v>2032</v>
      </c>
      <c r="J458" s="519" t="s">
        <v>1904</v>
      </c>
      <c r="K458" s="519" t="s">
        <v>1900</v>
      </c>
      <c r="L458" s="615" t="s">
        <v>1924</v>
      </c>
      <c r="M458" s="615" t="s">
        <v>3493</v>
      </c>
      <c r="N458" s="519" t="s">
        <v>1925</v>
      </c>
    </row>
    <row r="459" spans="1:14" ht="15" customHeight="1" x14ac:dyDescent="0.2">
      <c r="A459" s="531">
        <v>331</v>
      </c>
      <c r="B459" s="519">
        <v>47</v>
      </c>
      <c r="C459" s="519" t="s">
        <v>2368</v>
      </c>
      <c r="D459" s="519" t="s">
        <v>2566</v>
      </c>
      <c r="E459" s="519" t="s">
        <v>116</v>
      </c>
      <c r="F459" s="615" t="s">
        <v>117</v>
      </c>
      <c r="G459" s="519" t="s">
        <v>428</v>
      </c>
      <c r="H459" s="615" t="s">
        <v>2643</v>
      </c>
      <c r="I459" s="615" t="s">
        <v>2032</v>
      </c>
      <c r="J459" s="519" t="s">
        <v>1631</v>
      </c>
      <c r="K459" s="519" t="s">
        <v>1595</v>
      </c>
      <c r="L459" s="615"/>
      <c r="M459" s="615"/>
      <c r="N459" s="519" t="s">
        <v>3576</v>
      </c>
    </row>
    <row r="460" spans="1:14" ht="15" customHeight="1" x14ac:dyDescent="0.2">
      <c r="A460" s="531">
        <v>326</v>
      </c>
      <c r="B460" s="519">
        <v>48</v>
      </c>
      <c r="C460" s="519" t="s">
        <v>2363</v>
      </c>
      <c r="D460" s="519" t="s">
        <v>2560</v>
      </c>
      <c r="E460" s="519" t="s">
        <v>116</v>
      </c>
      <c r="F460" s="615" t="s">
        <v>117</v>
      </c>
      <c r="G460" s="519" t="s">
        <v>428</v>
      </c>
      <c r="H460" s="615" t="s">
        <v>2643</v>
      </c>
      <c r="I460" s="615" t="s">
        <v>2032</v>
      </c>
      <c r="J460" s="519" t="s">
        <v>2900</v>
      </c>
      <c r="K460" s="519" t="s">
        <v>1595</v>
      </c>
      <c r="L460" s="615" t="s">
        <v>3184</v>
      </c>
      <c r="M460" s="615"/>
      <c r="N460" s="519" t="s">
        <v>3563</v>
      </c>
    </row>
    <row r="461" spans="1:14" ht="15" customHeight="1" x14ac:dyDescent="0.2">
      <c r="A461" s="531">
        <v>250</v>
      </c>
      <c r="B461" s="519">
        <v>53</v>
      </c>
      <c r="C461" s="519" t="s">
        <v>2356</v>
      </c>
      <c r="D461" s="519" t="s">
        <v>1433</v>
      </c>
      <c r="E461" s="519" t="s">
        <v>1330</v>
      </c>
      <c r="F461" s="615" t="s">
        <v>117</v>
      </c>
      <c r="G461" s="519" t="s">
        <v>428</v>
      </c>
      <c r="H461" s="615" t="s">
        <v>2643</v>
      </c>
      <c r="I461" s="615" t="s">
        <v>2032</v>
      </c>
      <c r="J461" s="519" t="s">
        <v>2881</v>
      </c>
      <c r="K461" s="519" t="s">
        <v>2672</v>
      </c>
      <c r="L461" s="615" t="s">
        <v>587</v>
      </c>
      <c r="M461" s="615" t="s">
        <v>587</v>
      </c>
      <c r="N461" s="519" t="s">
        <v>3549</v>
      </c>
    </row>
    <row r="462" spans="1:14" ht="15" customHeight="1" x14ac:dyDescent="0.2">
      <c r="A462" s="531">
        <v>346</v>
      </c>
      <c r="B462" s="519">
        <v>54</v>
      </c>
      <c r="C462" s="519" t="s">
        <v>1431</v>
      </c>
      <c r="D462" s="519" t="s">
        <v>1223</v>
      </c>
      <c r="E462" s="519" t="s">
        <v>116</v>
      </c>
      <c r="F462" s="615" t="s">
        <v>117</v>
      </c>
      <c r="G462" s="519" t="s">
        <v>428</v>
      </c>
      <c r="H462" s="615" t="s">
        <v>2643</v>
      </c>
      <c r="I462" s="615" t="s">
        <v>2032</v>
      </c>
      <c r="J462" s="519" t="s">
        <v>2900</v>
      </c>
      <c r="K462" s="519" t="s">
        <v>1595</v>
      </c>
      <c r="L462" s="615" t="s">
        <v>1432</v>
      </c>
      <c r="M462" s="615"/>
      <c r="N462" s="519" t="s">
        <v>3676</v>
      </c>
    </row>
    <row r="463" spans="1:14" ht="15" customHeight="1" x14ac:dyDescent="0.2">
      <c r="A463" s="531">
        <v>222</v>
      </c>
      <c r="B463" s="519">
        <v>55</v>
      </c>
      <c r="C463" s="519" t="s">
        <v>2443</v>
      </c>
      <c r="D463" s="519" t="s">
        <v>2638</v>
      </c>
      <c r="E463" s="519" t="s">
        <v>1153</v>
      </c>
      <c r="F463" s="615" t="s">
        <v>117</v>
      </c>
      <c r="G463" s="519" t="s">
        <v>428</v>
      </c>
      <c r="H463" s="615" t="s">
        <v>2642</v>
      </c>
      <c r="I463" s="615" t="s">
        <v>2032</v>
      </c>
      <c r="J463" s="519" t="s">
        <v>3137</v>
      </c>
      <c r="K463" s="519" t="s">
        <v>2855</v>
      </c>
      <c r="L463" s="615" t="s">
        <v>3390</v>
      </c>
      <c r="M463" s="615" t="s">
        <v>3523</v>
      </c>
      <c r="N463" s="519" t="s">
        <v>3809</v>
      </c>
    </row>
    <row r="464" spans="1:14" ht="15" customHeight="1" x14ac:dyDescent="0.2">
      <c r="A464" s="531">
        <v>382</v>
      </c>
      <c r="B464" s="519">
        <v>56</v>
      </c>
      <c r="C464" s="519" t="s">
        <v>2394</v>
      </c>
      <c r="D464" s="519" t="s">
        <v>2591</v>
      </c>
      <c r="E464" s="519" t="s">
        <v>1869</v>
      </c>
      <c r="F464" s="615" t="s">
        <v>117</v>
      </c>
      <c r="G464" s="519" t="s">
        <v>428</v>
      </c>
      <c r="H464" s="615" t="s">
        <v>2642</v>
      </c>
      <c r="I464" s="615"/>
      <c r="J464" s="519" t="s">
        <v>2871</v>
      </c>
      <c r="K464" s="519" t="s">
        <v>478</v>
      </c>
      <c r="L464" s="615" t="s">
        <v>1958</v>
      </c>
      <c r="M464" s="615" t="s">
        <v>1958</v>
      </c>
      <c r="N464" s="519" t="s">
        <v>3655</v>
      </c>
    </row>
    <row r="465" spans="1:14" ht="15" customHeight="1" x14ac:dyDescent="0.2">
      <c r="A465" s="531">
        <v>378</v>
      </c>
      <c r="B465" s="519">
        <v>57</v>
      </c>
      <c r="C465" s="519" t="s">
        <v>2392</v>
      </c>
      <c r="D465" s="519" t="s">
        <v>2589</v>
      </c>
      <c r="E465" s="519" t="s">
        <v>1853</v>
      </c>
      <c r="F465" s="615" t="s">
        <v>117</v>
      </c>
      <c r="G465" s="519" t="s">
        <v>428</v>
      </c>
      <c r="H465" s="615" t="s">
        <v>2642</v>
      </c>
      <c r="I465" s="615"/>
      <c r="J465" s="519" t="s">
        <v>3005</v>
      </c>
      <c r="K465" s="519" t="s">
        <v>2763</v>
      </c>
      <c r="L465" s="615" t="s">
        <v>3258</v>
      </c>
      <c r="M465" s="615" t="s">
        <v>3452</v>
      </c>
      <c r="N465" s="519" t="s">
        <v>3652</v>
      </c>
    </row>
    <row r="466" spans="1:14" ht="15" customHeight="1" x14ac:dyDescent="0.2">
      <c r="A466" s="531">
        <v>264</v>
      </c>
      <c r="B466" s="519">
        <v>58</v>
      </c>
      <c r="C466" s="519" t="s">
        <v>2414</v>
      </c>
      <c r="D466" s="519" t="s">
        <v>2611</v>
      </c>
      <c r="E466" s="519" t="s">
        <v>1440</v>
      </c>
      <c r="F466" s="615" t="s">
        <v>117</v>
      </c>
      <c r="G466" s="519" t="s">
        <v>428</v>
      </c>
      <c r="H466" s="615" t="s">
        <v>2643</v>
      </c>
      <c r="I466" s="615"/>
      <c r="J466" s="519" t="s">
        <v>3069</v>
      </c>
      <c r="K466" s="519" t="s">
        <v>1441</v>
      </c>
      <c r="L466" s="615" t="s">
        <v>3325</v>
      </c>
      <c r="M466" s="615" t="s">
        <v>3488</v>
      </c>
      <c r="N466" s="519" t="s">
        <v>3728</v>
      </c>
    </row>
    <row r="467" spans="1:14" ht="15" customHeight="1" x14ac:dyDescent="0.2">
      <c r="A467" s="531"/>
      <c r="B467" s="519"/>
      <c r="C467" s="519"/>
      <c r="D467" s="519"/>
      <c r="E467" s="519"/>
      <c r="F467" s="615"/>
      <c r="G467" s="519"/>
      <c r="H467" s="615"/>
      <c r="I467" s="615"/>
      <c r="J467" s="519"/>
      <c r="K467" s="519"/>
      <c r="L467" s="615"/>
      <c r="M467" s="615"/>
      <c r="N467" s="519"/>
    </row>
    <row r="468" spans="1:14" ht="15" customHeight="1" x14ac:dyDescent="0.2">
      <c r="A468" s="531">
        <v>250</v>
      </c>
      <c r="B468" s="519">
        <v>12</v>
      </c>
      <c r="C468" s="519" t="s">
        <v>2356</v>
      </c>
      <c r="D468" s="519" t="s">
        <v>1433</v>
      </c>
      <c r="E468" s="519" t="s">
        <v>1330</v>
      </c>
      <c r="F468" s="615" t="s">
        <v>448</v>
      </c>
      <c r="G468" s="519" t="s">
        <v>428</v>
      </c>
      <c r="H468" s="615" t="s">
        <v>2643</v>
      </c>
      <c r="I468" s="615"/>
      <c r="J468" s="519" t="s">
        <v>2881</v>
      </c>
      <c r="K468" s="519" t="s">
        <v>2672</v>
      </c>
      <c r="L468" s="615" t="s">
        <v>3172</v>
      </c>
      <c r="M468" s="615"/>
      <c r="N468" s="519" t="s">
        <v>3549</v>
      </c>
    </row>
    <row r="469" spans="1:14" ht="15" customHeight="1" x14ac:dyDescent="0.2">
      <c r="A469" s="531">
        <v>150</v>
      </c>
      <c r="B469" s="519">
        <v>13</v>
      </c>
      <c r="C469" s="519" t="s">
        <v>2405</v>
      </c>
      <c r="D469" s="519" t="s">
        <v>806</v>
      </c>
      <c r="E469" s="519" t="s">
        <v>3824</v>
      </c>
      <c r="F469" s="615" t="s">
        <v>448</v>
      </c>
      <c r="G469" s="519" t="s">
        <v>428</v>
      </c>
      <c r="H469" s="615" t="s">
        <v>2643</v>
      </c>
      <c r="I469" s="615"/>
      <c r="J469" s="519" t="s">
        <v>810</v>
      </c>
      <c r="K469" s="519" t="s">
        <v>2782</v>
      </c>
      <c r="L469" s="615" t="s">
        <v>3284</v>
      </c>
      <c r="M469" s="615"/>
      <c r="N469" s="519" t="s">
        <v>3681</v>
      </c>
    </row>
    <row r="470" spans="1:14" ht="15" customHeight="1" x14ac:dyDescent="0.2">
      <c r="A470" s="531">
        <v>244</v>
      </c>
      <c r="B470" s="519">
        <v>14</v>
      </c>
      <c r="C470" s="519" t="s">
        <v>1256</v>
      </c>
      <c r="D470" s="519" t="s">
        <v>1257</v>
      </c>
      <c r="E470" s="519" t="s">
        <v>1258</v>
      </c>
      <c r="F470" s="615" t="s">
        <v>448</v>
      </c>
      <c r="G470" s="519" t="s">
        <v>428</v>
      </c>
      <c r="H470" s="615" t="s">
        <v>2642</v>
      </c>
      <c r="I470" s="615" t="s">
        <v>2032</v>
      </c>
      <c r="J470" s="519" t="s">
        <v>3092</v>
      </c>
      <c r="K470" s="519" t="s">
        <v>599</v>
      </c>
      <c r="L470" s="615" t="s">
        <v>3341</v>
      </c>
      <c r="M470" s="615"/>
      <c r="N470" s="519" t="s">
        <v>1259</v>
      </c>
    </row>
    <row r="471" spans="1:14" ht="15" customHeight="1" x14ac:dyDescent="0.2">
      <c r="A471" s="531">
        <v>329</v>
      </c>
      <c r="B471" s="519">
        <v>15</v>
      </c>
      <c r="C471" s="519" t="s">
        <v>1622</v>
      </c>
      <c r="D471" s="519" t="s">
        <v>1623</v>
      </c>
      <c r="E471" s="519" t="s">
        <v>116</v>
      </c>
      <c r="F471" s="615" t="s">
        <v>448</v>
      </c>
      <c r="G471" s="519" t="s">
        <v>428</v>
      </c>
      <c r="H471" s="615" t="s">
        <v>2643</v>
      </c>
      <c r="I471" s="615" t="s">
        <v>2032</v>
      </c>
      <c r="J471" s="519" t="s">
        <v>1624</v>
      </c>
      <c r="K471" s="519" t="s">
        <v>1595</v>
      </c>
      <c r="L471" s="615" t="s">
        <v>1625</v>
      </c>
      <c r="M471" s="615"/>
      <c r="N471" s="519" t="s">
        <v>1626</v>
      </c>
    </row>
    <row r="472" spans="1:14" ht="15" customHeight="1" x14ac:dyDescent="0.2">
      <c r="A472" s="531">
        <v>211</v>
      </c>
      <c r="B472" s="519">
        <v>16</v>
      </c>
      <c r="C472" s="519" t="s">
        <v>1022</v>
      </c>
      <c r="D472" s="519" t="s">
        <v>1023</v>
      </c>
      <c r="E472" s="519" t="s">
        <v>122</v>
      </c>
      <c r="F472" s="615" t="s">
        <v>448</v>
      </c>
      <c r="G472" s="519" t="s">
        <v>428</v>
      </c>
      <c r="H472" s="615" t="s">
        <v>2642</v>
      </c>
      <c r="I472" s="615"/>
      <c r="J472" s="519" t="s">
        <v>957</v>
      </c>
      <c r="K472" s="519" t="s">
        <v>2726</v>
      </c>
      <c r="L472" s="615" t="s">
        <v>1024</v>
      </c>
      <c r="M472" s="615"/>
      <c r="N472" s="519" t="s">
        <v>1025</v>
      </c>
    </row>
    <row r="473" spans="1:14" ht="15" customHeight="1" x14ac:dyDescent="0.2">
      <c r="A473" s="531">
        <v>331</v>
      </c>
      <c r="B473" s="519">
        <v>17</v>
      </c>
      <c r="C473" s="519" t="s">
        <v>2368</v>
      </c>
      <c r="D473" s="519" t="s">
        <v>2566</v>
      </c>
      <c r="E473" s="519" t="s">
        <v>116</v>
      </c>
      <c r="F473" s="615" t="s">
        <v>448</v>
      </c>
      <c r="G473" s="519" t="s">
        <v>428</v>
      </c>
      <c r="H473" s="615" t="s">
        <v>2643</v>
      </c>
      <c r="I473" s="615" t="s">
        <v>2032</v>
      </c>
      <c r="J473" s="519" t="s">
        <v>1631</v>
      </c>
      <c r="K473" s="519" t="s">
        <v>1595</v>
      </c>
      <c r="L473" s="615" t="s">
        <v>3200</v>
      </c>
      <c r="M473" s="615"/>
      <c r="N473" s="519" t="s">
        <v>3576</v>
      </c>
    </row>
    <row r="474" spans="1:14" ht="15" customHeight="1" x14ac:dyDescent="0.2">
      <c r="A474" s="531">
        <v>376</v>
      </c>
      <c r="B474" s="519">
        <v>18</v>
      </c>
      <c r="C474" s="519" t="s">
        <v>2362</v>
      </c>
      <c r="D474" s="519" t="s">
        <v>2558</v>
      </c>
      <c r="E474" s="519" t="s">
        <v>1853</v>
      </c>
      <c r="F474" s="615" t="s">
        <v>448</v>
      </c>
      <c r="G474" s="519" t="s">
        <v>428</v>
      </c>
      <c r="H474" s="615" t="s">
        <v>2643</v>
      </c>
      <c r="I474" s="615"/>
      <c r="J474" s="519" t="s">
        <v>2898</v>
      </c>
      <c r="K474" s="519" t="s">
        <v>2684</v>
      </c>
      <c r="L474" s="615" t="s">
        <v>3182</v>
      </c>
      <c r="M474" s="615"/>
      <c r="N474" s="519" t="s">
        <v>3559</v>
      </c>
    </row>
    <row r="475" spans="1:14" ht="15" customHeight="1" x14ac:dyDescent="0.2">
      <c r="A475" s="531">
        <v>398</v>
      </c>
      <c r="B475" s="519">
        <v>22</v>
      </c>
      <c r="C475" s="519" t="s">
        <v>4214</v>
      </c>
      <c r="D475" s="519" t="s">
        <v>1933</v>
      </c>
      <c r="E475" s="519" t="s">
        <v>315</v>
      </c>
      <c r="F475" s="615" t="s">
        <v>448</v>
      </c>
      <c r="G475" s="519" t="s">
        <v>428</v>
      </c>
      <c r="H475" s="615" t="s">
        <v>2642</v>
      </c>
      <c r="I475" s="615"/>
      <c r="J475" s="519" t="s">
        <v>1934</v>
      </c>
      <c r="K475" s="519" t="s">
        <v>2697</v>
      </c>
      <c r="L475" s="615" t="s">
        <v>1936</v>
      </c>
      <c r="M475" s="615"/>
      <c r="N475" s="519" t="s">
        <v>1935</v>
      </c>
    </row>
    <row r="476" spans="1:14" ht="15" customHeight="1" x14ac:dyDescent="0.2">
      <c r="A476" s="531">
        <v>261</v>
      </c>
      <c r="B476" s="519">
        <v>23</v>
      </c>
      <c r="C476" s="519" t="s">
        <v>2016</v>
      </c>
      <c r="D476" s="519" t="s">
        <v>2017</v>
      </c>
      <c r="E476" s="519" t="s">
        <v>2013</v>
      </c>
      <c r="F476" s="615" t="s">
        <v>448</v>
      </c>
      <c r="G476" s="519" t="s">
        <v>428</v>
      </c>
      <c r="H476" s="615" t="s">
        <v>2643</v>
      </c>
      <c r="I476" s="615"/>
      <c r="J476" s="519" t="s">
        <v>1331</v>
      </c>
      <c r="K476" s="519" t="s">
        <v>2778</v>
      </c>
      <c r="L476" s="615" t="s">
        <v>2019</v>
      </c>
      <c r="M476" s="615"/>
      <c r="N476" s="519" t="s">
        <v>2018</v>
      </c>
    </row>
    <row r="477" spans="1:14" ht="15" customHeight="1" x14ac:dyDescent="0.2">
      <c r="A477" s="531">
        <v>397</v>
      </c>
      <c r="B477" s="519">
        <v>24</v>
      </c>
      <c r="C477" s="519" t="s">
        <v>1930</v>
      </c>
      <c r="D477" s="519" t="s">
        <v>1931</v>
      </c>
      <c r="E477" s="519" t="s">
        <v>315</v>
      </c>
      <c r="F477" s="615" t="s">
        <v>448</v>
      </c>
      <c r="G477" s="519" t="s">
        <v>428</v>
      </c>
      <c r="H477" s="615" t="s">
        <v>2642</v>
      </c>
      <c r="I477" s="615" t="s">
        <v>2032</v>
      </c>
      <c r="J477" s="519" t="s">
        <v>1904</v>
      </c>
      <c r="K477" s="519" t="s">
        <v>2716</v>
      </c>
      <c r="L477" s="615" t="s">
        <v>2090</v>
      </c>
      <c r="M477" s="615"/>
      <c r="N477" s="519" t="s">
        <v>1932</v>
      </c>
    </row>
    <row r="478" spans="1:14" ht="15" customHeight="1" x14ac:dyDescent="0.2">
      <c r="A478" s="531">
        <v>262</v>
      </c>
      <c r="B478" s="519">
        <v>25</v>
      </c>
      <c r="C478" s="519" t="s">
        <v>1421</v>
      </c>
      <c r="D478" s="519" t="s">
        <v>1422</v>
      </c>
      <c r="E478" s="519" t="s">
        <v>1423</v>
      </c>
      <c r="F478" s="615" t="s">
        <v>448</v>
      </c>
      <c r="G478" s="519" t="s">
        <v>428</v>
      </c>
      <c r="H478" s="615" t="s">
        <v>2643</v>
      </c>
      <c r="I478" s="615"/>
      <c r="J478" s="519" t="s">
        <v>2884</v>
      </c>
      <c r="K478" s="519" t="s">
        <v>2674</v>
      </c>
      <c r="L478" s="615" t="s">
        <v>1425</v>
      </c>
      <c r="M478" s="615"/>
      <c r="N478" s="519" t="s">
        <v>1424</v>
      </c>
    </row>
    <row r="479" spans="1:14" ht="15" customHeight="1" x14ac:dyDescent="0.2">
      <c r="A479" s="531">
        <v>153</v>
      </c>
      <c r="B479" s="519">
        <v>26</v>
      </c>
      <c r="C479" s="519" t="s">
        <v>727</v>
      </c>
      <c r="D479" s="519" t="s">
        <v>728</v>
      </c>
      <c r="E479" s="519" t="s">
        <v>299</v>
      </c>
      <c r="F479" s="615" t="s">
        <v>448</v>
      </c>
      <c r="G479" s="519" t="s">
        <v>428</v>
      </c>
      <c r="H479" s="615" t="s">
        <v>2642</v>
      </c>
      <c r="I479" s="615" t="s">
        <v>2032</v>
      </c>
      <c r="J479" s="519" t="s">
        <v>729</v>
      </c>
      <c r="K479" s="519" t="s">
        <v>2796</v>
      </c>
      <c r="L479" s="615" t="s">
        <v>730</v>
      </c>
      <c r="M479" s="615"/>
      <c r="N479" s="519" t="s">
        <v>731</v>
      </c>
    </row>
    <row r="480" spans="1:14" ht="15" customHeight="1" x14ac:dyDescent="0.2">
      <c r="A480" s="531">
        <v>394</v>
      </c>
      <c r="B480" s="519">
        <v>27</v>
      </c>
      <c r="C480" s="519" t="s">
        <v>1914</v>
      </c>
      <c r="D480" s="519" t="s">
        <v>1915</v>
      </c>
      <c r="E480" s="519" t="s">
        <v>315</v>
      </c>
      <c r="F480" s="615" t="s">
        <v>448</v>
      </c>
      <c r="G480" s="519" t="s">
        <v>428</v>
      </c>
      <c r="H480" s="615" t="s">
        <v>2642</v>
      </c>
      <c r="I480" s="615" t="s">
        <v>2032</v>
      </c>
      <c r="J480" s="519" t="s">
        <v>1916</v>
      </c>
      <c r="K480" s="519" t="s">
        <v>2697</v>
      </c>
      <c r="L480" s="615" t="s">
        <v>3296</v>
      </c>
      <c r="M480" s="615"/>
      <c r="N480" s="519" t="s">
        <v>3695</v>
      </c>
    </row>
    <row r="481" spans="1:14" ht="15" customHeight="1" x14ac:dyDescent="0.2">
      <c r="A481" s="531">
        <v>316</v>
      </c>
      <c r="B481" s="519">
        <v>28</v>
      </c>
      <c r="C481" s="519" t="s">
        <v>2355</v>
      </c>
      <c r="D481" s="519" t="s">
        <v>2554</v>
      </c>
      <c r="E481" s="519" t="s">
        <v>1557</v>
      </c>
      <c r="F481" s="615" t="s">
        <v>448</v>
      </c>
      <c r="G481" s="519" t="s">
        <v>428</v>
      </c>
      <c r="H481" s="615" t="s">
        <v>2643</v>
      </c>
      <c r="I481" s="615"/>
      <c r="J481" s="519" t="s">
        <v>2879</v>
      </c>
      <c r="K481" s="519" t="s">
        <v>1558</v>
      </c>
      <c r="L481" s="615" t="s">
        <v>3170</v>
      </c>
      <c r="M481" s="615"/>
      <c r="N481" s="519" t="s">
        <v>3547</v>
      </c>
    </row>
    <row r="482" spans="1:14" ht="15" customHeight="1" x14ac:dyDescent="0.2">
      <c r="A482" s="531">
        <v>341</v>
      </c>
      <c r="B482" s="519">
        <v>31</v>
      </c>
      <c r="C482" s="519" t="s">
        <v>2388</v>
      </c>
      <c r="D482" s="519" t="s">
        <v>2585</v>
      </c>
      <c r="E482" s="519" t="s">
        <v>116</v>
      </c>
      <c r="F482" s="615" t="s">
        <v>448</v>
      </c>
      <c r="G482" s="519" t="s">
        <v>428</v>
      </c>
      <c r="H482" s="615" t="s">
        <v>2643</v>
      </c>
      <c r="I482" s="615" t="s">
        <v>2032</v>
      </c>
      <c r="J482" s="519" t="s">
        <v>2981</v>
      </c>
      <c r="K482" s="519" t="s">
        <v>1595</v>
      </c>
      <c r="L482" s="615"/>
      <c r="M482" s="615"/>
      <c r="N482" s="519" t="s">
        <v>3634</v>
      </c>
    </row>
    <row r="483" spans="1:14" ht="15" customHeight="1" x14ac:dyDescent="0.2">
      <c r="A483" s="531">
        <v>351</v>
      </c>
      <c r="B483" s="519">
        <v>32</v>
      </c>
      <c r="C483" s="519" t="s">
        <v>1698</v>
      </c>
      <c r="D483" s="519" t="s">
        <v>1699</v>
      </c>
      <c r="E483" s="519" t="s">
        <v>1770</v>
      </c>
      <c r="F483" s="615" t="s">
        <v>448</v>
      </c>
      <c r="G483" s="519" t="s">
        <v>428</v>
      </c>
      <c r="H483" s="615" t="s">
        <v>2643</v>
      </c>
      <c r="I483" s="615" t="s">
        <v>2032</v>
      </c>
      <c r="J483" s="519" t="s">
        <v>3050</v>
      </c>
      <c r="K483" s="519" t="s">
        <v>2798</v>
      </c>
      <c r="L483" s="615" t="s">
        <v>1700</v>
      </c>
      <c r="M483" s="615"/>
      <c r="N483" s="519" t="s">
        <v>1701</v>
      </c>
    </row>
    <row r="484" spans="1:14" ht="15" customHeight="1" x14ac:dyDescent="0.2">
      <c r="A484" s="531">
        <v>238</v>
      </c>
      <c r="B484" s="519">
        <v>33</v>
      </c>
      <c r="C484" s="519" t="s">
        <v>1249</v>
      </c>
      <c r="D484" s="519" t="s">
        <v>1250</v>
      </c>
      <c r="E484" s="519" t="s">
        <v>1246</v>
      </c>
      <c r="F484" s="615" t="s">
        <v>448</v>
      </c>
      <c r="G484" s="519" t="s">
        <v>428</v>
      </c>
      <c r="H484" s="615" t="s">
        <v>2642</v>
      </c>
      <c r="I484" s="615" t="s">
        <v>2032</v>
      </c>
      <c r="J484" s="519" t="s">
        <v>3043</v>
      </c>
      <c r="K484" s="519" t="s">
        <v>2790</v>
      </c>
      <c r="L484" s="615" t="s">
        <v>1251</v>
      </c>
      <c r="M484" s="615"/>
      <c r="N484" s="519" t="s">
        <v>1252</v>
      </c>
    </row>
    <row r="485" spans="1:14" ht="15" customHeight="1" x14ac:dyDescent="0.2">
      <c r="A485" s="531">
        <v>390</v>
      </c>
      <c r="B485" s="519">
        <v>34</v>
      </c>
      <c r="C485" s="519" t="s">
        <v>1902</v>
      </c>
      <c r="D485" s="519" t="s">
        <v>1903</v>
      </c>
      <c r="E485" s="519" t="s">
        <v>315</v>
      </c>
      <c r="F485" s="615" t="s">
        <v>448</v>
      </c>
      <c r="G485" s="519" t="s">
        <v>428</v>
      </c>
      <c r="H485" s="615" t="s">
        <v>2642</v>
      </c>
      <c r="I485" s="615"/>
      <c r="J485" s="519" t="s">
        <v>1904</v>
      </c>
      <c r="K485" s="519" t="s">
        <v>2697</v>
      </c>
      <c r="L485" s="615" t="s">
        <v>3199</v>
      </c>
      <c r="M485" s="615"/>
      <c r="N485" s="519" t="s">
        <v>1905</v>
      </c>
    </row>
    <row r="486" spans="1:14" ht="15" customHeight="1" x14ac:dyDescent="0.2">
      <c r="A486" s="531">
        <v>320</v>
      </c>
      <c r="B486" s="519">
        <v>35</v>
      </c>
      <c r="C486" s="519" t="s">
        <v>1582</v>
      </c>
      <c r="D486" s="519" t="s">
        <v>1583</v>
      </c>
      <c r="E486" s="519" t="s">
        <v>311</v>
      </c>
      <c r="F486" s="615" t="s">
        <v>448</v>
      </c>
      <c r="G486" s="519" t="s">
        <v>428</v>
      </c>
      <c r="H486" s="615" t="s">
        <v>2642</v>
      </c>
      <c r="I486" s="615"/>
      <c r="J486" s="519" t="s">
        <v>2894</v>
      </c>
      <c r="K486" s="519" t="s">
        <v>1580</v>
      </c>
      <c r="L486" s="615" t="s">
        <v>1584</v>
      </c>
      <c r="M486" s="615"/>
      <c r="N486" s="519" t="s">
        <v>1585</v>
      </c>
    </row>
    <row r="487" spans="1:14" ht="15" customHeight="1" x14ac:dyDescent="0.2">
      <c r="A487" s="531">
        <v>312</v>
      </c>
      <c r="B487" s="519">
        <v>36</v>
      </c>
      <c r="C487" s="519" t="s">
        <v>2426</v>
      </c>
      <c r="D487" s="519" t="s">
        <v>2622</v>
      </c>
      <c r="E487" s="519" t="s">
        <v>1516</v>
      </c>
      <c r="F487" s="615" t="s">
        <v>448</v>
      </c>
      <c r="G487" s="519" t="s">
        <v>428</v>
      </c>
      <c r="H487" s="615" t="s">
        <v>2642</v>
      </c>
      <c r="I487" s="615"/>
      <c r="J487" s="519" t="s">
        <v>3101</v>
      </c>
      <c r="K487" s="519" t="s">
        <v>2696</v>
      </c>
      <c r="L487" s="615" t="s">
        <v>3333</v>
      </c>
      <c r="M487" s="615"/>
      <c r="N487" s="519" t="s">
        <v>3763</v>
      </c>
    </row>
    <row r="488" spans="1:14" ht="15" customHeight="1" x14ac:dyDescent="0.2">
      <c r="A488" s="531">
        <v>340</v>
      </c>
      <c r="B488" s="519">
        <v>37</v>
      </c>
      <c r="C488" s="519" t="s">
        <v>1665</v>
      </c>
      <c r="D488" s="519" t="s">
        <v>1666</v>
      </c>
      <c r="E488" s="519" t="s">
        <v>116</v>
      </c>
      <c r="F488" s="615" t="s">
        <v>448</v>
      </c>
      <c r="G488" s="519" t="s">
        <v>428</v>
      </c>
      <c r="H488" s="615" t="s">
        <v>2642</v>
      </c>
      <c r="I488" s="615"/>
      <c r="J488" s="519" t="s">
        <v>2979</v>
      </c>
      <c r="K488" s="519" t="s">
        <v>2744</v>
      </c>
      <c r="L488" s="615" t="s">
        <v>1667</v>
      </c>
      <c r="M488" s="615"/>
      <c r="N488" s="519" t="s">
        <v>1668</v>
      </c>
    </row>
    <row r="489" spans="1:14" ht="15" customHeight="1" x14ac:dyDescent="0.2">
      <c r="A489" s="531">
        <v>220</v>
      </c>
      <c r="B489" s="519">
        <v>38</v>
      </c>
      <c r="C489" s="519" t="s">
        <v>2441</v>
      </c>
      <c r="D489" s="519" t="s">
        <v>2635</v>
      </c>
      <c r="E489" s="519" t="s">
        <v>122</v>
      </c>
      <c r="F489" s="615" t="s">
        <v>448</v>
      </c>
      <c r="G489" s="519" t="s">
        <v>428</v>
      </c>
      <c r="H489" s="615" t="s">
        <v>2643</v>
      </c>
      <c r="I489" s="615" t="s">
        <v>2032</v>
      </c>
      <c r="J489" s="519" t="s">
        <v>3132</v>
      </c>
      <c r="K489" s="519"/>
      <c r="L489" s="615" t="s">
        <v>3381</v>
      </c>
      <c r="M489" s="615"/>
      <c r="N489" s="519" t="s">
        <v>3801</v>
      </c>
    </row>
    <row r="490" spans="1:14" ht="15" customHeight="1" x14ac:dyDescent="0.2">
      <c r="A490" s="531">
        <v>178</v>
      </c>
      <c r="B490" s="519">
        <v>41</v>
      </c>
      <c r="C490" s="519" t="s">
        <v>2417</v>
      </c>
      <c r="D490" s="519" t="s">
        <v>2613</v>
      </c>
      <c r="E490" s="519" t="s">
        <v>882</v>
      </c>
      <c r="F490" s="615">
        <v>400</v>
      </c>
      <c r="G490" s="519" t="s">
        <v>428</v>
      </c>
      <c r="H490" s="615" t="s">
        <v>2643</v>
      </c>
      <c r="I490" s="615" t="s">
        <v>2032</v>
      </c>
      <c r="J490" s="519" t="s">
        <v>3052</v>
      </c>
      <c r="K490" s="519" t="s">
        <v>2800</v>
      </c>
      <c r="L490" s="615"/>
      <c r="M490" s="615"/>
      <c r="N490" s="519" t="s">
        <v>3737</v>
      </c>
    </row>
    <row r="491" spans="1:14" ht="15" customHeight="1" x14ac:dyDescent="0.2">
      <c r="A491" s="531">
        <v>143</v>
      </c>
      <c r="B491" s="519">
        <v>42</v>
      </c>
      <c r="C491" s="519" t="s">
        <v>2380</v>
      </c>
      <c r="D491" s="519" t="s">
        <v>2580</v>
      </c>
      <c r="E491" s="519" t="s">
        <v>299</v>
      </c>
      <c r="F491" s="615" t="s">
        <v>448</v>
      </c>
      <c r="G491" s="519" t="s">
        <v>428</v>
      </c>
      <c r="H491" s="615" t="s">
        <v>2642</v>
      </c>
      <c r="I491" s="615" t="s">
        <v>2032</v>
      </c>
      <c r="J491" s="519" t="s">
        <v>2952</v>
      </c>
      <c r="K491" s="519" t="s">
        <v>2723</v>
      </c>
      <c r="L491" s="615" t="s">
        <v>3222</v>
      </c>
      <c r="M491" s="615"/>
      <c r="N491" s="519" t="s">
        <v>3611</v>
      </c>
    </row>
    <row r="492" spans="1:14" ht="15" customHeight="1" x14ac:dyDescent="0.2">
      <c r="A492" s="531">
        <v>366</v>
      </c>
      <c r="B492" s="519">
        <v>43</v>
      </c>
      <c r="C492" s="519" t="s">
        <v>1786</v>
      </c>
      <c r="D492" s="519" t="s">
        <v>1787</v>
      </c>
      <c r="E492" s="519" t="s">
        <v>313</v>
      </c>
      <c r="F492" s="615" t="s">
        <v>448</v>
      </c>
      <c r="G492" s="519" t="s">
        <v>428</v>
      </c>
      <c r="H492" s="615" t="s">
        <v>2642</v>
      </c>
      <c r="I492" s="615"/>
      <c r="J492" s="519" t="s">
        <v>1788</v>
      </c>
      <c r="K492" s="519" t="s">
        <v>1789</v>
      </c>
      <c r="L492" s="615" t="s">
        <v>1790</v>
      </c>
      <c r="M492" s="615"/>
      <c r="N492" s="519" t="s">
        <v>1791</v>
      </c>
    </row>
    <row r="493" spans="1:14" ht="15" customHeight="1" x14ac:dyDescent="0.2">
      <c r="A493" s="531">
        <v>246</v>
      </c>
      <c r="B493" s="519">
        <v>44</v>
      </c>
      <c r="C493" s="519" t="s">
        <v>1272</v>
      </c>
      <c r="D493" s="519" t="s">
        <v>1273</v>
      </c>
      <c r="E493" s="519" t="s">
        <v>1269</v>
      </c>
      <c r="F493" s="615" t="s">
        <v>448</v>
      </c>
      <c r="G493" s="519" t="s">
        <v>428</v>
      </c>
      <c r="H493" s="615" t="s">
        <v>2644</v>
      </c>
      <c r="I493" s="615"/>
      <c r="J493" s="519" t="s">
        <v>3120</v>
      </c>
      <c r="K493" s="519" t="s">
        <v>2846</v>
      </c>
      <c r="L493" s="615" t="s">
        <v>1274</v>
      </c>
      <c r="M493" s="615"/>
      <c r="N493" s="519" t="s">
        <v>1275</v>
      </c>
    </row>
    <row r="494" spans="1:14" ht="15" customHeight="1" x14ac:dyDescent="0.2">
      <c r="A494" s="531">
        <v>163</v>
      </c>
      <c r="B494" s="519">
        <v>45</v>
      </c>
      <c r="C494" s="519" t="s">
        <v>790</v>
      </c>
      <c r="D494" s="519" t="s">
        <v>791</v>
      </c>
      <c r="E494" s="519" t="s">
        <v>788</v>
      </c>
      <c r="F494" s="615" t="s">
        <v>448</v>
      </c>
      <c r="G494" s="519" t="s">
        <v>428</v>
      </c>
      <c r="H494" s="615" t="s">
        <v>2644</v>
      </c>
      <c r="I494" s="615"/>
      <c r="J494" s="519" t="s">
        <v>3083</v>
      </c>
      <c r="K494" s="519" t="s">
        <v>2823</v>
      </c>
      <c r="L494" s="615" t="s">
        <v>792</v>
      </c>
      <c r="M494" s="615"/>
      <c r="N494" s="519" t="s">
        <v>3743</v>
      </c>
    </row>
    <row r="495" spans="1:14" ht="15" customHeight="1" x14ac:dyDescent="0.2">
      <c r="A495" s="531">
        <v>382</v>
      </c>
      <c r="B495" s="519">
        <v>46</v>
      </c>
      <c r="C495" s="519" t="s">
        <v>2394</v>
      </c>
      <c r="D495" s="519" t="s">
        <v>2591</v>
      </c>
      <c r="E495" s="519" t="s">
        <v>1869</v>
      </c>
      <c r="F495" s="615" t="s">
        <v>448</v>
      </c>
      <c r="G495" s="519" t="s">
        <v>428</v>
      </c>
      <c r="H495" s="615" t="s">
        <v>2642</v>
      </c>
      <c r="I495" s="615"/>
      <c r="J495" s="519" t="s">
        <v>2871</v>
      </c>
      <c r="K495" s="519" t="s">
        <v>478</v>
      </c>
      <c r="L495" s="615" t="s">
        <v>3261</v>
      </c>
      <c r="M495" s="615"/>
      <c r="N495" s="519" t="s">
        <v>3655</v>
      </c>
    </row>
    <row r="496" spans="1:14" ht="15" customHeight="1" x14ac:dyDescent="0.2">
      <c r="A496" s="531">
        <v>160</v>
      </c>
      <c r="B496" s="519">
        <v>47</v>
      </c>
      <c r="C496" s="519" t="s">
        <v>753</v>
      </c>
      <c r="D496" s="519" t="s">
        <v>754</v>
      </c>
      <c r="E496" s="519" t="s">
        <v>299</v>
      </c>
      <c r="F496" s="615" t="s">
        <v>448</v>
      </c>
      <c r="G496" s="519" t="s">
        <v>428</v>
      </c>
      <c r="H496" s="615" t="s">
        <v>2642</v>
      </c>
      <c r="I496" s="615" t="s">
        <v>2032</v>
      </c>
      <c r="J496" s="519" t="s">
        <v>680</v>
      </c>
      <c r="K496" s="519" t="s">
        <v>2734</v>
      </c>
      <c r="L496" s="615" t="s">
        <v>896</v>
      </c>
      <c r="M496" s="615"/>
      <c r="N496" s="519" t="s">
        <v>756</v>
      </c>
    </row>
    <row r="497" spans="1:14" ht="15" customHeight="1" x14ac:dyDescent="0.2">
      <c r="A497" s="531">
        <v>313</v>
      </c>
      <c r="B497" s="519">
        <v>48</v>
      </c>
      <c r="C497" s="519" t="s">
        <v>2434</v>
      </c>
      <c r="D497" s="519" t="s">
        <v>2630</v>
      </c>
      <c r="E497" s="519" t="s">
        <v>1516</v>
      </c>
      <c r="F497" s="615" t="s">
        <v>448</v>
      </c>
      <c r="G497" s="519" t="s">
        <v>428</v>
      </c>
      <c r="H497" s="615" t="s">
        <v>12</v>
      </c>
      <c r="I497" s="615" t="s">
        <v>2032</v>
      </c>
      <c r="J497" s="519"/>
      <c r="K497" s="519"/>
      <c r="L497" s="615" t="s">
        <v>3369</v>
      </c>
      <c r="M497" s="615"/>
      <c r="N497" s="519" t="s">
        <v>3787</v>
      </c>
    </row>
    <row r="498" spans="1:14" ht="15" customHeight="1" x14ac:dyDescent="0.2">
      <c r="A498" s="531"/>
      <c r="B498" s="519"/>
      <c r="C498" s="519"/>
      <c r="D498" s="519"/>
      <c r="E498" s="519"/>
      <c r="F498" s="615"/>
      <c r="G498" s="519"/>
      <c r="H498" s="615"/>
      <c r="I498" s="615"/>
      <c r="J498" s="519"/>
      <c r="K498" s="519"/>
      <c r="L498" s="615"/>
      <c r="M498" s="615"/>
      <c r="N498" s="519"/>
    </row>
    <row r="499" spans="1:14" ht="15" customHeight="1" x14ac:dyDescent="0.2">
      <c r="A499" s="531">
        <v>142</v>
      </c>
      <c r="B499" s="519">
        <v>11</v>
      </c>
      <c r="C499" s="519" t="s">
        <v>4215</v>
      </c>
      <c r="D499" s="519" t="s">
        <v>2576</v>
      </c>
      <c r="E499" s="519" t="s">
        <v>299</v>
      </c>
      <c r="F499" s="615" t="s">
        <v>459</v>
      </c>
      <c r="G499" s="519" t="s">
        <v>428</v>
      </c>
      <c r="H499" s="615"/>
      <c r="I499" s="615" t="s">
        <v>2032</v>
      </c>
      <c r="J499" s="519" t="s">
        <v>2945</v>
      </c>
      <c r="K499" s="519" t="s">
        <v>2717</v>
      </c>
      <c r="L499" s="615"/>
      <c r="M499" s="615"/>
      <c r="N499" s="519" t="s">
        <v>3605</v>
      </c>
    </row>
    <row r="500" spans="1:14" ht="15" customHeight="1" x14ac:dyDescent="0.2">
      <c r="A500" s="531">
        <v>116</v>
      </c>
      <c r="B500" s="519" t="s">
        <v>3863</v>
      </c>
      <c r="C500" s="519" t="s">
        <v>2445</v>
      </c>
      <c r="D500" s="519" t="s">
        <v>2641</v>
      </c>
      <c r="E500" s="519" t="s">
        <v>497</v>
      </c>
      <c r="F500" s="615" t="s">
        <v>459</v>
      </c>
      <c r="G500" s="519" t="s">
        <v>428</v>
      </c>
      <c r="H500" s="615" t="s">
        <v>2643</v>
      </c>
      <c r="I500" s="615"/>
      <c r="J500" s="519" t="s">
        <v>3138</v>
      </c>
      <c r="K500" s="519" t="s">
        <v>2856</v>
      </c>
      <c r="L500" s="615" t="s">
        <v>3392</v>
      </c>
      <c r="M500" s="615"/>
      <c r="N500" s="519" t="s">
        <v>3812</v>
      </c>
    </row>
    <row r="501" spans="1:14" ht="15" customHeight="1" x14ac:dyDescent="0.2">
      <c r="A501" s="531">
        <v>282</v>
      </c>
      <c r="B501" s="519" t="s">
        <v>3860</v>
      </c>
      <c r="C501" s="519" t="s">
        <v>2352</v>
      </c>
      <c r="D501" s="519" t="s">
        <v>2550</v>
      </c>
      <c r="E501" s="519" t="s">
        <v>1455</v>
      </c>
      <c r="F501" s="615" t="s">
        <v>459</v>
      </c>
      <c r="G501" s="519" t="s">
        <v>428</v>
      </c>
      <c r="H501" s="615" t="s">
        <v>2643</v>
      </c>
      <c r="I501" s="615" t="s">
        <v>2032</v>
      </c>
      <c r="J501" s="519" t="s">
        <v>2873</v>
      </c>
      <c r="K501" s="519" t="s">
        <v>2664</v>
      </c>
      <c r="L501" s="615" t="s">
        <v>3164</v>
      </c>
      <c r="M501" s="615"/>
      <c r="N501" s="519" t="s">
        <v>3543</v>
      </c>
    </row>
    <row r="502" spans="1:14" ht="15" customHeight="1" x14ac:dyDescent="0.2">
      <c r="A502" s="531">
        <v>345</v>
      </c>
      <c r="B502" s="519">
        <v>13</v>
      </c>
      <c r="C502" s="519" t="s">
        <v>2398</v>
      </c>
      <c r="D502" s="519" t="s">
        <v>2558</v>
      </c>
      <c r="E502" s="519" t="s">
        <v>116</v>
      </c>
      <c r="F502" s="615" t="s">
        <v>459</v>
      </c>
      <c r="G502" s="519" t="s">
        <v>428</v>
      </c>
      <c r="H502" s="615" t="s">
        <v>2643</v>
      </c>
      <c r="I502" s="615" t="s">
        <v>2032</v>
      </c>
      <c r="J502" s="519" t="s">
        <v>2930</v>
      </c>
      <c r="K502" s="519" t="s">
        <v>1592</v>
      </c>
      <c r="L502" s="615" t="s">
        <v>3269</v>
      </c>
      <c r="M502" s="615"/>
      <c r="N502" s="519" t="s">
        <v>3665</v>
      </c>
    </row>
    <row r="503" spans="1:14" ht="15" customHeight="1" x14ac:dyDescent="0.2">
      <c r="A503" s="531">
        <v>694</v>
      </c>
      <c r="B503" s="519">
        <v>14</v>
      </c>
      <c r="C503" s="519" t="s">
        <v>2437</v>
      </c>
      <c r="D503" s="519" t="s">
        <v>1478</v>
      </c>
      <c r="E503" s="519" t="s">
        <v>317</v>
      </c>
      <c r="F503" s="615" t="s">
        <v>459</v>
      </c>
      <c r="G503" s="519" t="s">
        <v>428</v>
      </c>
      <c r="H503" s="615" t="s">
        <v>2643</v>
      </c>
      <c r="I503" s="615"/>
      <c r="J503" s="519" t="s">
        <v>3125</v>
      </c>
      <c r="K503" s="519" t="s">
        <v>2702</v>
      </c>
      <c r="L503" s="615" t="s">
        <v>3376</v>
      </c>
      <c r="M503" s="615"/>
      <c r="N503" s="519" t="s">
        <v>3794</v>
      </c>
    </row>
    <row r="504" spans="1:14" ht="15" customHeight="1" x14ac:dyDescent="0.2">
      <c r="A504" s="531">
        <v>122</v>
      </c>
      <c r="B504" s="519">
        <v>15</v>
      </c>
      <c r="C504" s="519" t="s">
        <v>558</v>
      </c>
      <c r="D504" s="519" t="s">
        <v>559</v>
      </c>
      <c r="E504" s="519" t="s">
        <v>533</v>
      </c>
      <c r="F504" s="615" t="s">
        <v>459</v>
      </c>
      <c r="G504" s="519" t="s">
        <v>428</v>
      </c>
      <c r="H504" s="615" t="s">
        <v>2643</v>
      </c>
      <c r="I504" s="615"/>
      <c r="J504" s="519" t="s">
        <v>3090</v>
      </c>
      <c r="K504" s="519" t="s">
        <v>2653</v>
      </c>
      <c r="L504" s="615" t="s">
        <v>560</v>
      </c>
      <c r="M504" s="615"/>
      <c r="N504" s="519" t="s">
        <v>561</v>
      </c>
    </row>
    <row r="505" spans="1:14" ht="15" customHeight="1" x14ac:dyDescent="0.2">
      <c r="A505" s="531">
        <v>335</v>
      </c>
      <c r="B505" s="519" t="s">
        <v>3839</v>
      </c>
      <c r="C505" s="519" t="s">
        <v>2375</v>
      </c>
      <c r="D505" s="519" t="s">
        <v>2574</v>
      </c>
      <c r="E505" s="519" t="s">
        <v>116</v>
      </c>
      <c r="F505" s="615" t="s">
        <v>459</v>
      </c>
      <c r="G505" s="519" t="s">
        <v>428</v>
      </c>
      <c r="H505" s="615" t="s">
        <v>2643</v>
      </c>
      <c r="I505" s="615" t="s">
        <v>2032</v>
      </c>
      <c r="J505" s="519" t="s">
        <v>2900</v>
      </c>
      <c r="K505" s="519" t="s">
        <v>1595</v>
      </c>
      <c r="L505" s="615" t="s">
        <v>3210</v>
      </c>
      <c r="M505" s="615"/>
      <c r="N505" s="519" t="s">
        <v>3593</v>
      </c>
    </row>
    <row r="506" spans="1:14" ht="15" customHeight="1" x14ac:dyDescent="0.2">
      <c r="A506" s="531">
        <v>129</v>
      </c>
      <c r="B506" s="519" t="s">
        <v>3861</v>
      </c>
      <c r="C506" s="519" t="s">
        <v>4216</v>
      </c>
      <c r="D506" s="519" t="s">
        <v>2553</v>
      </c>
      <c r="E506" s="519" t="s">
        <v>307</v>
      </c>
      <c r="F506" s="615" t="s">
        <v>459</v>
      </c>
      <c r="G506" s="519" t="s">
        <v>428</v>
      </c>
      <c r="H506" s="615" t="s">
        <v>2643</v>
      </c>
      <c r="I506" s="615" t="s">
        <v>2032</v>
      </c>
      <c r="J506" s="519" t="s">
        <v>2902</v>
      </c>
      <c r="K506" s="519" t="s">
        <v>2649</v>
      </c>
      <c r="L506" s="615" t="s">
        <v>3396</v>
      </c>
      <c r="M506" s="615"/>
      <c r="N506" s="519" t="s">
        <v>3815</v>
      </c>
    </row>
    <row r="507" spans="1:14" ht="15" customHeight="1" x14ac:dyDescent="0.2">
      <c r="A507" s="531">
        <v>283</v>
      </c>
      <c r="B507" s="519">
        <v>17</v>
      </c>
      <c r="C507" s="519" t="s">
        <v>2385</v>
      </c>
      <c r="D507" s="519" t="s">
        <v>2583</v>
      </c>
      <c r="E507" s="519" t="s">
        <v>1455</v>
      </c>
      <c r="F507" s="615" t="s">
        <v>459</v>
      </c>
      <c r="G507" s="519" t="s">
        <v>428</v>
      </c>
      <c r="H507" s="615" t="s">
        <v>2643</v>
      </c>
      <c r="I507" s="615" t="s">
        <v>2032</v>
      </c>
      <c r="J507" s="519" t="s">
        <v>2974</v>
      </c>
      <c r="K507" s="519" t="s">
        <v>2664</v>
      </c>
      <c r="L507" s="615" t="s">
        <v>3235</v>
      </c>
      <c r="M507" s="615"/>
      <c r="N507" s="519" t="s">
        <v>3624</v>
      </c>
    </row>
    <row r="508" spans="1:14" ht="15" customHeight="1" x14ac:dyDescent="0.2">
      <c r="A508" s="531">
        <v>698</v>
      </c>
      <c r="B508" s="519">
        <v>18</v>
      </c>
      <c r="C508" s="519" t="s">
        <v>2372</v>
      </c>
      <c r="D508" s="519" t="s">
        <v>2569</v>
      </c>
      <c r="E508" s="519" t="s">
        <v>317</v>
      </c>
      <c r="F508" s="615" t="s">
        <v>459</v>
      </c>
      <c r="G508" s="519" t="s">
        <v>428</v>
      </c>
      <c r="H508" s="615" t="s">
        <v>2643</v>
      </c>
      <c r="I508" s="615" t="s">
        <v>2032</v>
      </c>
      <c r="J508" s="519" t="s">
        <v>2922</v>
      </c>
      <c r="K508" s="519" t="s">
        <v>2702</v>
      </c>
      <c r="L508" s="615" t="s">
        <v>3207</v>
      </c>
      <c r="M508" s="615"/>
      <c r="N508" s="519" t="s">
        <v>3584</v>
      </c>
    </row>
    <row r="509" spans="1:14" ht="15" customHeight="1" x14ac:dyDescent="0.2">
      <c r="A509" s="531">
        <v>127</v>
      </c>
      <c r="B509" s="519">
        <v>21</v>
      </c>
      <c r="C509" s="519" t="s">
        <v>2427</v>
      </c>
      <c r="D509" s="519" t="s">
        <v>2552</v>
      </c>
      <c r="E509" s="519" t="s">
        <v>307</v>
      </c>
      <c r="F509" s="615" t="s">
        <v>459</v>
      </c>
      <c r="G509" s="519" t="s">
        <v>428</v>
      </c>
      <c r="H509" s="615" t="s">
        <v>2643</v>
      </c>
      <c r="I509" s="615"/>
      <c r="J509" s="519" t="s">
        <v>2902</v>
      </c>
      <c r="K509" s="519" t="s">
        <v>2649</v>
      </c>
      <c r="L509" s="615" t="s">
        <v>3358</v>
      </c>
      <c r="M509" s="615"/>
      <c r="N509" s="519" t="s">
        <v>3772</v>
      </c>
    </row>
    <row r="510" spans="1:14" ht="15" customHeight="1" x14ac:dyDescent="0.2">
      <c r="A510" s="531">
        <v>152</v>
      </c>
      <c r="B510" s="519" t="s">
        <v>3854</v>
      </c>
      <c r="C510" s="519" t="s">
        <v>818</v>
      </c>
      <c r="D510" s="519" t="s">
        <v>819</v>
      </c>
      <c r="E510" s="519" t="s">
        <v>3824</v>
      </c>
      <c r="F510" s="615" t="s">
        <v>459</v>
      </c>
      <c r="G510" s="519" t="s">
        <v>428</v>
      </c>
      <c r="H510" s="615" t="s">
        <v>2642</v>
      </c>
      <c r="I510" s="615" t="s">
        <v>2032</v>
      </c>
      <c r="J510" s="519" t="s">
        <v>3047</v>
      </c>
      <c r="K510" s="519" t="s">
        <v>2663</v>
      </c>
      <c r="L510" s="615" t="s">
        <v>3305</v>
      </c>
      <c r="M510" s="615"/>
      <c r="N510" s="519" t="s">
        <v>3705</v>
      </c>
    </row>
    <row r="511" spans="1:14" ht="15" customHeight="1" x14ac:dyDescent="0.2">
      <c r="A511" s="531">
        <v>210</v>
      </c>
      <c r="B511" s="519" t="s">
        <v>3862</v>
      </c>
      <c r="C511" s="519" t="s">
        <v>2416</v>
      </c>
      <c r="D511" s="519" t="s">
        <v>2584</v>
      </c>
      <c r="E511" s="519" t="s">
        <v>122</v>
      </c>
      <c r="F511" s="615" t="s">
        <v>459</v>
      </c>
      <c r="G511" s="519" t="s">
        <v>428</v>
      </c>
      <c r="H511" s="615" t="s">
        <v>2643</v>
      </c>
      <c r="I511" s="615" t="s">
        <v>2032</v>
      </c>
      <c r="J511" s="519" t="s">
        <v>1026</v>
      </c>
      <c r="K511" s="519" t="s">
        <v>2683</v>
      </c>
      <c r="L511" s="615" t="s">
        <v>3331</v>
      </c>
      <c r="M511" s="615"/>
      <c r="N511" s="519" t="s">
        <v>3736</v>
      </c>
    </row>
    <row r="512" spans="1:14" ht="15" customHeight="1" x14ac:dyDescent="0.2">
      <c r="A512" s="531">
        <v>344</v>
      </c>
      <c r="B512" s="519">
        <v>23</v>
      </c>
      <c r="C512" s="519" t="s">
        <v>1685</v>
      </c>
      <c r="D512" s="519" t="s">
        <v>518</v>
      </c>
      <c r="E512" s="519" t="s">
        <v>116</v>
      </c>
      <c r="F512" s="615" t="s">
        <v>459</v>
      </c>
      <c r="G512" s="519" t="s">
        <v>428</v>
      </c>
      <c r="H512" s="615" t="s">
        <v>2642</v>
      </c>
      <c r="I512" s="615"/>
      <c r="J512" s="519" t="s">
        <v>661</v>
      </c>
      <c r="K512" s="519" t="s">
        <v>1592</v>
      </c>
      <c r="L512" s="615" t="s">
        <v>3264</v>
      </c>
      <c r="M512" s="615"/>
      <c r="N512" s="519" t="s">
        <v>1686</v>
      </c>
    </row>
    <row r="513" spans="1:14" ht="15" customHeight="1" x14ac:dyDescent="0.2">
      <c r="A513" s="531">
        <v>284</v>
      </c>
      <c r="B513" s="519">
        <v>24</v>
      </c>
      <c r="C513" s="519" t="s">
        <v>1458</v>
      </c>
      <c r="D513" s="519" t="s">
        <v>1459</v>
      </c>
      <c r="E513" s="519" t="s">
        <v>1455</v>
      </c>
      <c r="F513" s="615" t="s">
        <v>459</v>
      </c>
      <c r="G513" s="519" t="s">
        <v>428</v>
      </c>
      <c r="H513" s="615" t="s">
        <v>2642</v>
      </c>
      <c r="I513" s="615" t="s">
        <v>2032</v>
      </c>
      <c r="J513" s="519" t="s">
        <v>2873</v>
      </c>
      <c r="K513" s="519" t="s">
        <v>1456</v>
      </c>
      <c r="L513" s="615" t="s">
        <v>2103</v>
      </c>
      <c r="M513" s="615"/>
      <c r="N513" s="519" t="s">
        <v>1460</v>
      </c>
    </row>
    <row r="514" spans="1:14" ht="15" customHeight="1" x14ac:dyDescent="0.2">
      <c r="A514" s="531">
        <v>183</v>
      </c>
      <c r="B514" s="519" t="s">
        <v>3852</v>
      </c>
      <c r="C514" s="519" t="s">
        <v>2408</v>
      </c>
      <c r="D514" s="519" t="s">
        <v>2604</v>
      </c>
      <c r="E514" s="519" t="s">
        <v>911</v>
      </c>
      <c r="F514" s="615" t="s">
        <v>459</v>
      </c>
      <c r="G514" s="519" t="s">
        <v>428</v>
      </c>
      <c r="H514" s="615" t="s">
        <v>2642</v>
      </c>
      <c r="I514" s="615"/>
      <c r="J514" s="519" t="s">
        <v>3034</v>
      </c>
      <c r="K514" s="519" t="s">
        <v>2671</v>
      </c>
      <c r="L514" s="615" t="s">
        <v>2104</v>
      </c>
      <c r="M514" s="615"/>
      <c r="N514" s="519" t="s">
        <v>3690</v>
      </c>
    </row>
    <row r="515" spans="1:14" ht="15" customHeight="1" x14ac:dyDescent="0.2">
      <c r="A515" s="531">
        <v>354</v>
      </c>
      <c r="B515" s="519" t="s">
        <v>3852</v>
      </c>
      <c r="C515" s="519" t="s">
        <v>1719</v>
      </c>
      <c r="D515" s="519" t="s">
        <v>1720</v>
      </c>
      <c r="E515" s="519" t="s">
        <v>116</v>
      </c>
      <c r="F515" s="615" t="s">
        <v>459</v>
      </c>
      <c r="G515" s="519" t="s">
        <v>428</v>
      </c>
      <c r="H515" s="615" t="s">
        <v>2643</v>
      </c>
      <c r="I515" s="615" t="s">
        <v>2032</v>
      </c>
      <c r="J515" s="519" t="s">
        <v>3082</v>
      </c>
      <c r="K515" s="519" t="s">
        <v>2822</v>
      </c>
      <c r="L515" s="615" t="s">
        <v>2107</v>
      </c>
      <c r="M515" s="615"/>
      <c r="N515" s="519" t="s">
        <v>1721</v>
      </c>
    </row>
    <row r="516" spans="1:14" ht="15" customHeight="1" x14ac:dyDescent="0.2">
      <c r="A516" s="531">
        <v>370</v>
      </c>
      <c r="B516" s="519">
        <v>26</v>
      </c>
      <c r="C516" s="519" t="s">
        <v>1809</v>
      </c>
      <c r="D516" s="519" t="s">
        <v>1810</v>
      </c>
      <c r="E516" s="519" t="s">
        <v>313</v>
      </c>
      <c r="F516" s="615" t="s">
        <v>459</v>
      </c>
      <c r="G516" s="519" t="s">
        <v>428</v>
      </c>
      <c r="H516" s="615" t="s">
        <v>2643</v>
      </c>
      <c r="I516" s="615" t="s">
        <v>2032</v>
      </c>
      <c r="J516" s="519" t="s">
        <v>2943</v>
      </c>
      <c r="K516" s="519" t="s">
        <v>2715</v>
      </c>
      <c r="L516" s="615" t="s">
        <v>1811</v>
      </c>
      <c r="M516" s="615"/>
      <c r="N516" s="519" t="s">
        <v>1812</v>
      </c>
    </row>
    <row r="517" spans="1:14" ht="15" customHeight="1" x14ac:dyDescent="0.2">
      <c r="A517" s="531">
        <v>289</v>
      </c>
      <c r="B517" s="519" t="s">
        <v>3855</v>
      </c>
      <c r="C517" s="519" t="s">
        <v>1482</v>
      </c>
      <c r="D517" s="519" t="s">
        <v>1483</v>
      </c>
      <c r="E517" s="519" t="s">
        <v>1470</v>
      </c>
      <c r="F517" s="615" t="s">
        <v>459</v>
      </c>
      <c r="G517" s="519" t="s">
        <v>428</v>
      </c>
      <c r="H517" s="615" t="s">
        <v>2642</v>
      </c>
      <c r="I517" s="615"/>
      <c r="J517" s="519" t="s">
        <v>1484</v>
      </c>
      <c r="K517" s="519" t="s">
        <v>2679</v>
      </c>
      <c r="L517" s="615" t="s">
        <v>1485</v>
      </c>
      <c r="M517" s="615"/>
      <c r="N517" s="519" t="s">
        <v>1486</v>
      </c>
    </row>
    <row r="518" spans="1:14" ht="15" customHeight="1" x14ac:dyDescent="0.2">
      <c r="A518" s="531">
        <v>224</v>
      </c>
      <c r="B518" s="519" t="s">
        <v>3858</v>
      </c>
      <c r="C518" s="519" t="s">
        <v>2358</v>
      </c>
      <c r="D518" s="519" t="s">
        <v>2556</v>
      </c>
      <c r="E518" s="519" t="s">
        <v>298</v>
      </c>
      <c r="F518" s="615" t="s">
        <v>459</v>
      </c>
      <c r="G518" s="519" t="s">
        <v>428</v>
      </c>
      <c r="H518" s="615" t="s">
        <v>2643</v>
      </c>
      <c r="I518" s="615" t="s">
        <v>2032</v>
      </c>
      <c r="J518" s="519" t="s">
        <v>2890</v>
      </c>
      <c r="K518" s="519" t="s">
        <v>2677</v>
      </c>
      <c r="L518" s="615" t="s">
        <v>3175</v>
      </c>
      <c r="M518" s="615"/>
      <c r="N518" s="519" t="s">
        <v>3553</v>
      </c>
    </row>
    <row r="519" spans="1:14" ht="15" customHeight="1" x14ac:dyDescent="0.2">
      <c r="A519" s="531">
        <v>323</v>
      </c>
      <c r="B519" s="519">
        <v>28</v>
      </c>
      <c r="C519" s="519" t="s">
        <v>2349</v>
      </c>
      <c r="D519" s="519" t="s">
        <v>532</v>
      </c>
      <c r="E519" s="519" t="s">
        <v>116</v>
      </c>
      <c r="F519" s="615" t="s">
        <v>459</v>
      </c>
      <c r="G519" s="519" t="s">
        <v>428</v>
      </c>
      <c r="H519" s="615" t="s">
        <v>2643</v>
      </c>
      <c r="I519" s="615" t="s">
        <v>2032</v>
      </c>
      <c r="J519" s="519" t="s">
        <v>2870</v>
      </c>
      <c r="K519" s="519" t="s">
        <v>1592</v>
      </c>
      <c r="L519" s="615" t="s">
        <v>3159</v>
      </c>
      <c r="M519" s="615"/>
      <c r="N519" s="519" t="s">
        <v>3539</v>
      </c>
    </row>
    <row r="520" spans="1:14" ht="15" customHeight="1" x14ac:dyDescent="0.2">
      <c r="A520" s="531">
        <v>387</v>
      </c>
      <c r="B520" s="519">
        <v>31</v>
      </c>
      <c r="C520" s="519" t="s">
        <v>1883</v>
      </c>
      <c r="D520" s="519" t="s">
        <v>1884</v>
      </c>
      <c r="E520" s="519" t="s">
        <v>314</v>
      </c>
      <c r="F520" s="615" t="s">
        <v>459</v>
      </c>
      <c r="G520" s="519" t="s">
        <v>428</v>
      </c>
      <c r="H520" s="615" t="s">
        <v>2643</v>
      </c>
      <c r="I520" s="615"/>
      <c r="J520" s="519" t="s">
        <v>3099</v>
      </c>
      <c r="K520" s="519" t="s">
        <v>2829</v>
      </c>
      <c r="L520" s="615" t="s">
        <v>3349</v>
      </c>
      <c r="M520" s="615"/>
      <c r="N520" s="519" t="s">
        <v>1885</v>
      </c>
    </row>
    <row r="521" spans="1:14" ht="15" customHeight="1" x14ac:dyDescent="0.2">
      <c r="A521" s="531">
        <v>225</v>
      </c>
      <c r="B521" s="519" t="s">
        <v>3853</v>
      </c>
      <c r="C521" s="519" t="s">
        <v>1174</v>
      </c>
      <c r="D521" s="519" t="s">
        <v>1175</v>
      </c>
      <c r="E521" s="519" t="s">
        <v>298</v>
      </c>
      <c r="F521" s="615" t="s">
        <v>459</v>
      </c>
      <c r="G521" s="519" t="s">
        <v>428</v>
      </c>
      <c r="H521" s="615" t="s">
        <v>2642</v>
      </c>
      <c r="I521" s="615"/>
      <c r="J521" s="519" t="s">
        <v>1176</v>
      </c>
      <c r="K521" s="519" t="s">
        <v>1177</v>
      </c>
      <c r="L521" s="615" t="s">
        <v>3178</v>
      </c>
      <c r="M521" s="615"/>
      <c r="N521" s="519" t="s">
        <v>1178</v>
      </c>
    </row>
    <row r="522" spans="1:14" ht="15" customHeight="1" x14ac:dyDescent="0.2">
      <c r="A522" s="531">
        <v>221</v>
      </c>
      <c r="B522" s="519" t="s">
        <v>3859</v>
      </c>
      <c r="C522" s="519" t="s">
        <v>2442</v>
      </c>
      <c r="D522" s="519" t="s">
        <v>2637</v>
      </c>
      <c r="E522" s="519" t="s">
        <v>122</v>
      </c>
      <c r="F522" s="615" t="s">
        <v>459</v>
      </c>
      <c r="G522" s="519" t="s">
        <v>428</v>
      </c>
      <c r="H522" s="615" t="s">
        <v>2643</v>
      </c>
      <c r="I522" s="615" t="s">
        <v>2032</v>
      </c>
      <c r="J522" s="519" t="s">
        <v>3136</v>
      </c>
      <c r="K522" s="519" t="s">
        <v>923</v>
      </c>
      <c r="L522" s="615" t="s">
        <v>3388</v>
      </c>
      <c r="M522" s="615"/>
      <c r="N522" s="519" t="s">
        <v>3808</v>
      </c>
    </row>
    <row r="523" spans="1:14" ht="15" customHeight="1" x14ac:dyDescent="0.2">
      <c r="A523" s="531">
        <v>209</v>
      </c>
      <c r="B523" s="519">
        <v>33</v>
      </c>
      <c r="C523" s="519" t="s">
        <v>1087</v>
      </c>
      <c r="D523" s="519" t="s">
        <v>2612</v>
      </c>
      <c r="E523" s="519" t="s">
        <v>1083</v>
      </c>
      <c r="F523" s="615" t="s">
        <v>459</v>
      </c>
      <c r="G523" s="519" t="s">
        <v>428</v>
      </c>
      <c r="H523" s="615" t="s">
        <v>2642</v>
      </c>
      <c r="I523" s="615"/>
      <c r="J523" s="519" t="s">
        <v>3070</v>
      </c>
      <c r="K523" s="519" t="s">
        <v>2814</v>
      </c>
      <c r="L523" s="615" t="s">
        <v>1088</v>
      </c>
      <c r="M523" s="615"/>
      <c r="N523" s="519" t="s">
        <v>1089</v>
      </c>
    </row>
    <row r="524" spans="1:14" ht="15" customHeight="1" x14ac:dyDescent="0.2">
      <c r="A524" s="531">
        <v>216</v>
      </c>
      <c r="B524" s="519">
        <v>34</v>
      </c>
      <c r="C524" s="519" t="s">
        <v>4217</v>
      </c>
      <c r="D524" s="519" t="s">
        <v>1125</v>
      </c>
      <c r="E524" s="519" t="s">
        <v>1120</v>
      </c>
      <c r="F524" s="615" t="s">
        <v>459</v>
      </c>
      <c r="G524" s="519" t="s">
        <v>428</v>
      </c>
      <c r="H524" s="615" t="s">
        <v>2644</v>
      </c>
      <c r="I524" s="615"/>
      <c r="J524" s="519" t="s">
        <v>3035</v>
      </c>
      <c r="K524" s="519" t="s">
        <v>2787</v>
      </c>
      <c r="L524" s="615" t="s">
        <v>1126</v>
      </c>
      <c r="M524" s="615"/>
      <c r="N524" s="519" t="s">
        <v>3789</v>
      </c>
    </row>
    <row r="525" spans="1:14" ht="15" customHeight="1" x14ac:dyDescent="0.2">
      <c r="A525" s="531">
        <v>227</v>
      </c>
      <c r="B525" s="519">
        <v>35</v>
      </c>
      <c r="C525" s="519" t="s">
        <v>1293</v>
      </c>
      <c r="D525" s="519" t="s">
        <v>2561</v>
      </c>
      <c r="E525" s="519" t="s">
        <v>1294</v>
      </c>
      <c r="F525" s="615" t="s">
        <v>459</v>
      </c>
      <c r="G525" s="519" t="s">
        <v>428</v>
      </c>
      <c r="H525" s="615" t="s">
        <v>2642</v>
      </c>
      <c r="I525" s="615" t="s">
        <v>2032</v>
      </c>
      <c r="J525" s="519" t="s">
        <v>2901</v>
      </c>
      <c r="K525" s="519" t="s">
        <v>2686</v>
      </c>
      <c r="L525" s="615" t="s">
        <v>1295</v>
      </c>
      <c r="M525" s="615"/>
      <c r="N525" s="519" t="s">
        <v>1296</v>
      </c>
    </row>
    <row r="526" spans="1:14" ht="15" customHeight="1" x14ac:dyDescent="0.2">
      <c r="A526" s="531">
        <v>231</v>
      </c>
      <c r="B526" s="519" t="s">
        <v>3850</v>
      </c>
      <c r="C526" s="519" t="s">
        <v>1244</v>
      </c>
      <c r="D526" s="519" t="s">
        <v>1245</v>
      </c>
      <c r="E526" s="519" t="s">
        <v>1246</v>
      </c>
      <c r="F526" s="615" t="s">
        <v>459</v>
      </c>
      <c r="G526" s="519" t="s">
        <v>428</v>
      </c>
      <c r="H526" s="615" t="s">
        <v>2642</v>
      </c>
      <c r="I526" s="615"/>
      <c r="J526" s="519" t="s">
        <v>2942</v>
      </c>
      <c r="K526" s="519" t="s">
        <v>2714</v>
      </c>
      <c r="L526" s="615" t="s">
        <v>3218</v>
      </c>
      <c r="M526" s="615"/>
      <c r="N526" s="519" t="s">
        <v>3603</v>
      </c>
    </row>
    <row r="527" spans="1:14" ht="15" customHeight="1" x14ac:dyDescent="0.2">
      <c r="A527" s="531">
        <v>106</v>
      </c>
      <c r="B527" s="519" t="s">
        <v>3856</v>
      </c>
      <c r="C527" s="519" t="s">
        <v>2425</v>
      </c>
      <c r="D527" s="519" t="s">
        <v>2529</v>
      </c>
      <c r="E527" s="519" t="s">
        <v>220</v>
      </c>
      <c r="F527" s="615" t="s">
        <v>459</v>
      </c>
      <c r="G527" s="519" t="s">
        <v>428</v>
      </c>
      <c r="H527" s="615" t="s">
        <v>2643</v>
      </c>
      <c r="I527" s="615"/>
      <c r="J527" s="519" t="s">
        <v>3096</v>
      </c>
      <c r="K527" s="519" t="s">
        <v>2828</v>
      </c>
      <c r="L527" s="615" t="s">
        <v>3347</v>
      </c>
      <c r="M527" s="615" t="s">
        <v>3502</v>
      </c>
      <c r="N527" s="519" t="s">
        <v>3758</v>
      </c>
    </row>
    <row r="528" spans="1:14" ht="15" customHeight="1" x14ac:dyDescent="0.2">
      <c r="A528" s="531">
        <v>392</v>
      </c>
      <c r="B528" s="519">
        <v>37</v>
      </c>
      <c r="C528" s="519" t="s">
        <v>1908</v>
      </c>
      <c r="D528" s="519" t="s">
        <v>1909</v>
      </c>
      <c r="E528" s="519" t="s">
        <v>315</v>
      </c>
      <c r="F528" s="615" t="s">
        <v>459</v>
      </c>
      <c r="G528" s="519" t="s">
        <v>428</v>
      </c>
      <c r="H528" s="615" t="s">
        <v>2642</v>
      </c>
      <c r="I528" s="615"/>
      <c r="J528" s="519" t="s">
        <v>1910</v>
      </c>
      <c r="K528" s="519" t="s">
        <v>2716</v>
      </c>
      <c r="L528" s="615" t="s">
        <v>1911</v>
      </c>
      <c r="M528" s="615"/>
      <c r="N528" s="519" t="s">
        <v>1912</v>
      </c>
    </row>
    <row r="529" spans="1:14" ht="15" customHeight="1" x14ac:dyDescent="0.2">
      <c r="A529" s="531">
        <v>368</v>
      </c>
      <c r="B529" s="519" t="s">
        <v>3851</v>
      </c>
      <c r="C529" s="519" t="s">
        <v>1796</v>
      </c>
      <c r="D529" s="519" t="s">
        <v>1797</v>
      </c>
      <c r="E529" s="519" t="s">
        <v>313</v>
      </c>
      <c r="F529" s="615" t="s">
        <v>459</v>
      </c>
      <c r="G529" s="519" t="s">
        <v>428</v>
      </c>
      <c r="H529" s="615" t="s">
        <v>2642</v>
      </c>
      <c r="I529" s="615"/>
      <c r="J529" s="519" t="s">
        <v>1798</v>
      </c>
      <c r="K529" s="519" t="s">
        <v>2731</v>
      </c>
      <c r="L529" s="615" t="s">
        <v>1799</v>
      </c>
      <c r="M529" s="615"/>
      <c r="N529" s="519" t="s">
        <v>1800</v>
      </c>
    </row>
    <row r="530" spans="1:14" ht="15" customHeight="1" x14ac:dyDescent="0.2">
      <c r="A530" s="531">
        <v>157</v>
      </c>
      <c r="B530" s="519" t="s">
        <v>3857</v>
      </c>
      <c r="C530" s="519" t="s">
        <v>838</v>
      </c>
      <c r="D530" s="519" t="s">
        <v>839</v>
      </c>
      <c r="E530" s="519" t="s">
        <v>836</v>
      </c>
      <c r="F530" s="615" t="s">
        <v>459</v>
      </c>
      <c r="G530" s="519" t="s">
        <v>428</v>
      </c>
      <c r="H530" s="615" t="s">
        <v>2642</v>
      </c>
      <c r="I530" s="615"/>
      <c r="J530" s="519" t="s">
        <v>3058</v>
      </c>
      <c r="K530" s="519" t="s">
        <v>1441</v>
      </c>
      <c r="L530" s="615" t="s">
        <v>1678</v>
      </c>
      <c r="M530" s="615"/>
      <c r="N530" s="519" t="s">
        <v>840</v>
      </c>
    </row>
    <row r="531" spans="1:14" ht="15" customHeight="1" x14ac:dyDescent="0.2">
      <c r="A531" s="531"/>
      <c r="B531" s="519"/>
      <c r="C531" s="519"/>
      <c r="D531" s="519"/>
      <c r="E531" s="519"/>
      <c r="F531" s="615"/>
      <c r="G531" s="519"/>
      <c r="H531" s="615"/>
      <c r="I531" s="615"/>
      <c r="J531" s="519"/>
      <c r="K531" s="519"/>
      <c r="L531" s="615"/>
      <c r="M531" s="615"/>
      <c r="N531" s="519"/>
    </row>
    <row r="532" spans="1:14" ht="15" customHeight="1" x14ac:dyDescent="0.2">
      <c r="A532" s="531">
        <v>335</v>
      </c>
      <c r="B532" s="519">
        <v>11</v>
      </c>
      <c r="C532" s="519" t="s">
        <v>2375</v>
      </c>
      <c r="D532" s="519" t="s">
        <v>2574</v>
      </c>
      <c r="E532" s="519" t="s">
        <v>116</v>
      </c>
      <c r="F532" s="615" t="s">
        <v>432</v>
      </c>
      <c r="G532" s="519" t="s">
        <v>428</v>
      </c>
      <c r="H532" s="615" t="s">
        <v>2643</v>
      </c>
      <c r="I532" s="615" t="s">
        <v>2032</v>
      </c>
      <c r="J532" s="519" t="s">
        <v>2900</v>
      </c>
      <c r="K532" s="519" t="s">
        <v>1595</v>
      </c>
      <c r="L532" s="615"/>
      <c r="M532" s="615"/>
      <c r="N532" s="519" t="s">
        <v>3593</v>
      </c>
    </row>
    <row r="533" spans="1:14" ht="15" customHeight="1" x14ac:dyDescent="0.2">
      <c r="A533" s="531">
        <v>142</v>
      </c>
      <c r="B533" s="519">
        <v>12</v>
      </c>
      <c r="C533" s="519" t="s">
        <v>4215</v>
      </c>
      <c r="D533" s="519" t="s">
        <v>2576</v>
      </c>
      <c r="E533" s="519" t="s">
        <v>299</v>
      </c>
      <c r="F533" s="615" t="s">
        <v>432</v>
      </c>
      <c r="G533" s="519" t="s">
        <v>428</v>
      </c>
      <c r="H533" s="615"/>
      <c r="I533" s="615" t="s">
        <v>2032</v>
      </c>
      <c r="J533" s="519" t="s">
        <v>2945</v>
      </c>
      <c r="K533" s="519" t="s">
        <v>2717</v>
      </c>
      <c r="L533" s="615"/>
      <c r="M533" s="615"/>
      <c r="N533" s="519" t="s">
        <v>3605</v>
      </c>
    </row>
    <row r="534" spans="1:14" ht="15" customHeight="1" x14ac:dyDescent="0.2">
      <c r="A534" s="531">
        <v>116</v>
      </c>
      <c r="B534" s="519">
        <v>13</v>
      </c>
      <c r="C534" s="519" t="s">
        <v>2445</v>
      </c>
      <c r="D534" s="519" t="s">
        <v>2641</v>
      </c>
      <c r="E534" s="519" t="s">
        <v>497</v>
      </c>
      <c r="F534" s="615" t="s">
        <v>432</v>
      </c>
      <c r="G534" s="519" t="s">
        <v>428</v>
      </c>
      <c r="H534" s="615" t="s">
        <v>2643</v>
      </c>
      <c r="I534" s="615"/>
      <c r="J534" s="519" t="s">
        <v>3138</v>
      </c>
      <c r="K534" s="519" t="s">
        <v>2856</v>
      </c>
      <c r="L534" s="615" t="s">
        <v>3393</v>
      </c>
      <c r="M534" s="615"/>
      <c r="N534" s="519" t="s">
        <v>3812</v>
      </c>
    </row>
    <row r="535" spans="1:14" ht="15" customHeight="1" x14ac:dyDescent="0.2">
      <c r="A535" s="531">
        <v>263</v>
      </c>
      <c r="B535" s="519">
        <v>14</v>
      </c>
      <c r="C535" s="519" t="s">
        <v>4218</v>
      </c>
      <c r="D535" s="519" t="s">
        <v>1433</v>
      </c>
      <c r="E535" s="519" t="s">
        <v>1430</v>
      </c>
      <c r="F535" s="615" t="s">
        <v>432</v>
      </c>
      <c r="G535" s="519" t="s">
        <v>428</v>
      </c>
      <c r="H535" s="615" t="s">
        <v>2643</v>
      </c>
      <c r="I535" s="615"/>
      <c r="J535" s="519" t="s">
        <v>3114</v>
      </c>
      <c r="K535" s="519" t="s">
        <v>1434</v>
      </c>
      <c r="L535" s="615" t="s">
        <v>1435</v>
      </c>
      <c r="M535" s="615"/>
      <c r="N535" s="519" t="s">
        <v>1436</v>
      </c>
    </row>
    <row r="536" spans="1:14" ht="15" customHeight="1" x14ac:dyDescent="0.2">
      <c r="A536" s="531">
        <v>380</v>
      </c>
      <c r="B536" s="519">
        <v>15</v>
      </c>
      <c r="C536" s="519" t="s">
        <v>2007</v>
      </c>
      <c r="D536" s="519" t="s">
        <v>2008</v>
      </c>
      <c r="E536" s="519" t="s">
        <v>1990</v>
      </c>
      <c r="F536" s="615" t="s">
        <v>432</v>
      </c>
      <c r="G536" s="519" t="s">
        <v>428</v>
      </c>
      <c r="H536" s="615" t="s">
        <v>2643</v>
      </c>
      <c r="I536" s="615"/>
      <c r="J536" s="519" t="s">
        <v>1991</v>
      </c>
      <c r="K536" s="519" t="s">
        <v>2811</v>
      </c>
      <c r="L536" s="615"/>
      <c r="M536" s="615"/>
      <c r="N536" s="519" t="s">
        <v>2009</v>
      </c>
    </row>
    <row r="537" spans="1:14" ht="15" customHeight="1" x14ac:dyDescent="0.2">
      <c r="A537" s="531">
        <v>698</v>
      </c>
      <c r="B537" s="519">
        <v>16</v>
      </c>
      <c r="C537" s="519" t="s">
        <v>2372</v>
      </c>
      <c r="D537" s="519" t="s">
        <v>2569</v>
      </c>
      <c r="E537" s="519" t="s">
        <v>317</v>
      </c>
      <c r="F537" s="615" t="s">
        <v>432</v>
      </c>
      <c r="G537" s="519" t="s">
        <v>428</v>
      </c>
      <c r="H537" s="615" t="s">
        <v>2643</v>
      </c>
      <c r="I537" s="615"/>
      <c r="J537" s="519" t="s">
        <v>2922</v>
      </c>
      <c r="K537" s="519" t="s">
        <v>2702</v>
      </c>
      <c r="L537" s="615" t="s">
        <v>3206</v>
      </c>
      <c r="M537" s="615"/>
      <c r="N537" s="519" t="s">
        <v>3584</v>
      </c>
    </row>
    <row r="538" spans="1:14" ht="15" customHeight="1" x14ac:dyDescent="0.2">
      <c r="A538" s="531">
        <v>308</v>
      </c>
      <c r="B538" s="519">
        <v>17</v>
      </c>
      <c r="C538" s="519" t="s">
        <v>2381</v>
      </c>
      <c r="D538" s="519" t="s">
        <v>2581</v>
      </c>
      <c r="E538" s="519" t="s">
        <v>1516</v>
      </c>
      <c r="F538" s="615" t="s">
        <v>432</v>
      </c>
      <c r="G538" s="519" t="s">
        <v>428</v>
      </c>
      <c r="H538" s="615" t="s">
        <v>12</v>
      </c>
      <c r="I538" s="615" t="s">
        <v>2032</v>
      </c>
      <c r="J538" s="519" t="s">
        <v>2954</v>
      </c>
      <c r="K538" s="519" t="s">
        <v>1184</v>
      </c>
      <c r="L538" s="615" t="s">
        <v>3224</v>
      </c>
      <c r="M538" s="615"/>
      <c r="N538" s="519" t="s">
        <v>3613</v>
      </c>
    </row>
    <row r="539" spans="1:14" ht="15" customHeight="1" x14ac:dyDescent="0.2">
      <c r="A539" s="531">
        <v>282</v>
      </c>
      <c r="B539" s="519">
        <v>18</v>
      </c>
      <c r="C539" s="519" t="s">
        <v>2352</v>
      </c>
      <c r="D539" s="519" t="s">
        <v>2550</v>
      </c>
      <c r="E539" s="519" t="s">
        <v>1455</v>
      </c>
      <c r="F539" s="615" t="s">
        <v>432</v>
      </c>
      <c r="G539" s="519" t="s">
        <v>428</v>
      </c>
      <c r="H539" s="615" t="s">
        <v>2643</v>
      </c>
      <c r="I539" s="615" t="s">
        <v>2032</v>
      </c>
      <c r="J539" s="519" t="s">
        <v>2873</v>
      </c>
      <c r="K539" s="519" t="s">
        <v>2664</v>
      </c>
      <c r="L539" s="615" t="s">
        <v>3163</v>
      </c>
      <c r="M539" s="615"/>
      <c r="N539" s="519" t="s">
        <v>3543</v>
      </c>
    </row>
    <row r="540" spans="1:14" ht="12.75" x14ac:dyDescent="0.2">
      <c r="A540" s="531">
        <v>369</v>
      </c>
      <c r="B540" s="519">
        <v>110</v>
      </c>
      <c r="C540" s="519" t="s">
        <v>1802</v>
      </c>
      <c r="D540" s="519" t="s">
        <v>1601</v>
      </c>
      <c r="E540" s="519" t="s">
        <v>313</v>
      </c>
      <c r="F540" s="615" t="s">
        <v>432</v>
      </c>
      <c r="G540" s="519" t="s">
        <v>428</v>
      </c>
      <c r="H540" s="615" t="s">
        <v>2643</v>
      </c>
      <c r="I540" s="615" t="s">
        <v>2032</v>
      </c>
      <c r="J540" s="519" t="s">
        <v>1803</v>
      </c>
      <c r="K540" s="519" t="s">
        <v>2741</v>
      </c>
      <c r="L540" s="615" t="s">
        <v>1805</v>
      </c>
      <c r="M540" s="615"/>
      <c r="N540" s="519" t="s">
        <v>1804</v>
      </c>
    </row>
    <row r="541" spans="1:14" ht="15" customHeight="1" x14ac:dyDescent="0.2">
      <c r="A541" s="531">
        <v>108</v>
      </c>
      <c r="B541" s="519">
        <v>111</v>
      </c>
      <c r="C541" s="519" t="s">
        <v>2357</v>
      </c>
      <c r="D541" s="519" t="s">
        <v>2555</v>
      </c>
      <c r="E541" s="519" t="s">
        <v>221</v>
      </c>
      <c r="F541" s="615" t="s">
        <v>432</v>
      </c>
      <c r="G541" s="519" t="s">
        <v>428</v>
      </c>
      <c r="H541" s="615" t="s">
        <v>2643</v>
      </c>
      <c r="I541" s="615"/>
      <c r="J541" s="519" t="s">
        <v>2889</v>
      </c>
      <c r="K541" s="519" t="s">
        <v>472</v>
      </c>
      <c r="L541" s="615" t="s">
        <v>3174</v>
      </c>
      <c r="M541" s="615"/>
      <c r="N541" s="519" t="s">
        <v>3552</v>
      </c>
    </row>
    <row r="542" spans="1:14" ht="15" customHeight="1" x14ac:dyDescent="0.2">
      <c r="A542" s="531">
        <v>122</v>
      </c>
      <c r="B542" s="519">
        <v>112</v>
      </c>
      <c r="C542" s="519" t="s">
        <v>558</v>
      </c>
      <c r="D542" s="519" t="s">
        <v>559</v>
      </c>
      <c r="E542" s="519" t="s">
        <v>533</v>
      </c>
      <c r="F542" s="615" t="s">
        <v>432</v>
      </c>
      <c r="G542" s="519" t="s">
        <v>428</v>
      </c>
      <c r="H542" s="615" t="s">
        <v>2643</v>
      </c>
      <c r="I542" s="615" t="s">
        <v>2032</v>
      </c>
      <c r="J542" s="519" t="s">
        <v>3090</v>
      </c>
      <c r="K542" s="519" t="s">
        <v>2653</v>
      </c>
      <c r="L542" s="615" t="s">
        <v>562</v>
      </c>
      <c r="M542" s="615"/>
      <c r="N542" s="519" t="s">
        <v>561</v>
      </c>
    </row>
    <row r="543" spans="1:14" ht="15" customHeight="1" x14ac:dyDescent="0.2">
      <c r="A543" s="531">
        <v>256</v>
      </c>
      <c r="B543" s="519">
        <v>113</v>
      </c>
      <c r="C543" s="519" t="s">
        <v>2366</v>
      </c>
      <c r="D543" s="519" t="s">
        <v>2564</v>
      </c>
      <c r="E543" s="519" t="s">
        <v>1400</v>
      </c>
      <c r="F543" s="615" t="s">
        <v>432</v>
      </c>
      <c r="G543" s="519" t="s">
        <v>428</v>
      </c>
      <c r="H543" s="615" t="s">
        <v>2643</v>
      </c>
      <c r="I543" s="615"/>
      <c r="J543" s="519" t="s">
        <v>2910</v>
      </c>
      <c r="K543" s="519" t="s">
        <v>2692</v>
      </c>
      <c r="L543" s="615" t="s">
        <v>3195</v>
      </c>
      <c r="M543" s="615"/>
      <c r="N543" s="519" t="s">
        <v>3574</v>
      </c>
    </row>
    <row r="544" spans="1:14" ht="15" customHeight="1" x14ac:dyDescent="0.2">
      <c r="A544" s="531">
        <v>385</v>
      </c>
      <c r="B544" s="519">
        <v>114</v>
      </c>
      <c r="C544" s="519" t="s">
        <v>4219</v>
      </c>
      <c r="D544" s="519" t="s">
        <v>1779</v>
      </c>
      <c r="E544" s="519" t="s">
        <v>314</v>
      </c>
      <c r="F544" s="615" t="s">
        <v>432</v>
      </c>
      <c r="G544" s="519" t="s">
        <v>428</v>
      </c>
      <c r="H544" s="615" t="s">
        <v>2643</v>
      </c>
      <c r="I544" s="615"/>
      <c r="J544" s="519" t="s">
        <v>2965</v>
      </c>
      <c r="K544" s="519" t="s">
        <v>2693</v>
      </c>
      <c r="L544" s="615" t="s">
        <v>2195</v>
      </c>
      <c r="M544" s="615"/>
      <c r="N544" s="519" t="s">
        <v>1880</v>
      </c>
    </row>
    <row r="545" spans="1:14" ht="15" customHeight="1" x14ac:dyDescent="0.2">
      <c r="A545" s="531">
        <v>314</v>
      </c>
      <c r="B545" s="519">
        <v>115</v>
      </c>
      <c r="C545" s="519" t="s">
        <v>1552</v>
      </c>
      <c r="D545" s="519" t="s">
        <v>1553</v>
      </c>
      <c r="E545" s="519" t="s">
        <v>1516</v>
      </c>
      <c r="F545" s="615" t="s">
        <v>432</v>
      </c>
      <c r="G545" s="519" t="s">
        <v>428</v>
      </c>
      <c r="H545" s="615" t="s">
        <v>12</v>
      </c>
      <c r="I545" s="615" t="s">
        <v>2032</v>
      </c>
      <c r="J545" s="519" t="s">
        <v>1554</v>
      </c>
      <c r="K545" s="519" t="s">
        <v>1530</v>
      </c>
      <c r="L545" s="615" t="s">
        <v>1555</v>
      </c>
      <c r="M545" s="615"/>
      <c r="N545" s="519" t="s">
        <v>1556</v>
      </c>
    </row>
    <row r="546" spans="1:14" ht="15" customHeight="1" x14ac:dyDescent="0.2">
      <c r="A546" s="531">
        <v>324</v>
      </c>
      <c r="B546" s="519">
        <v>21</v>
      </c>
      <c r="C546" s="519" t="s">
        <v>1596</v>
      </c>
      <c r="D546" s="519" t="s">
        <v>1597</v>
      </c>
      <c r="E546" s="519" t="s">
        <v>116</v>
      </c>
      <c r="F546" s="615" t="s">
        <v>432</v>
      </c>
      <c r="G546" s="519" t="s">
        <v>428</v>
      </c>
      <c r="H546" s="615" t="s">
        <v>2643</v>
      </c>
      <c r="I546" s="615" t="s">
        <v>2032</v>
      </c>
      <c r="J546" s="519" t="s">
        <v>2878</v>
      </c>
      <c r="K546" s="519" t="s">
        <v>1598</v>
      </c>
      <c r="L546" s="615" t="s">
        <v>1599</v>
      </c>
      <c r="M546" s="615"/>
      <c r="N546" s="519" t="s">
        <v>1600</v>
      </c>
    </row>
    <row r="547" spans="1:14" ht="12.75" x14ac:dyDescent="0.2">
      <c r="A547" s="531">
        <v>191</v>
      </c>
      <c r="B547" s="519">
        <v>23</v>
      </c>
      <c r="C547" s="519" t="s">
        <v>1147</v>
      </c>
      <c r="D547" s="519" t="s">
        <v>1148</v>
      </c>
      <c r="E547" s="519" t="s">
        <v>1149</v>
      </c>
      <c r="F547" s="615" t="s">
        <v>432</v>
      </c>
      <c r="G547" s="519" t="s">
        <v>428</v>
      </c>
      <c r="H547" s="615" t="s">
        <v>2643</v>
      </c>
      <c r="I547" s="615" t="s">
        <v>2032</v>
      </c>
      <c r="J547" s="519" t="s">
        <v>2964</v>
      </c>
      <c r="K547" s="519" t="s">
        <v>2733</v>
      </c>
      <c r="L547" s="615" t="s">
        <v>2198</v>
      </c>
      <c r="M547" s="615"/>
      <c r="N547" s="519" t="s">
        <v>1150</v>
      </c>
    </row>
    <row r="548" spans="1:14" ht="12.75" x14ac:dyDescent="0.2">
      <c r="A548" s="531">
        <v>342</v>
      </c>
      <c r="B548" s="519">
        <v>24</v>
      </c>
      <c r="C548" s="519" t="s">
        <v>1670</v>
      </c>
      <c r="D548" s="519" t="s">
        <v>1671</v>
      </c>
      <c r="E548" s="519" t="s">
        <v>116</v>
      </c>
      <c r="F548" s="615" t="s">
        <v>432</v>
      </c>
      <c r="G548" s="519" t="s">
        <v>428</v>
      </c>
      <c r="H548" s="615" t="s">
        <v>2643</v>
      </c>
      <c r="I548" s="615" t="s">
        <v>2032</v>
      </c>
      <c r="J548" s="519" t="s">
        <v>1672</v>
      </c>
      <c r="K548" s="519" t="s">
        <v>1595</v>
      </c>
      <c r="L548" s="615" t="s">
        <v>1673</v>
      </c>
      <c r="M548" s="615"/>
      <c r="N548" s="519" t="s">
        <v>1674</v>
      </c>
    </row>
    <row r="549" spans="1:14" ht="12.75" x14ac:dyDescent="0.2">
      <c r="A549" s="531">
        <v>231</v>
      </c>
      <c r="B549" s="519">
        <v>25</v>
      </c>
      <c r="C549" s="519" t="s">
        <v>1244</v>
      </c>
      <c r="D549" s="519" t="s">
        <v>1245</v>
      </c>
      <c r="E549" s="519" t="s">
        <v>1246</v>
      </c>
      <c r="F549" s="615" t="s">
        <v>432</v>
      </c>
      <c r="G549" s="519" t="s">
        <v>428</v>
      </c>
      <c r="H549" s="615" t="s">
        <v>2642</v>
      </c>
      <c r="I549" s="615"/>
      <c r="J549" s="519" t="s">
        <v>2942</v>
      </c>
      <c r="K549" s="519" t="s">
        <v>2714</v>
      </c>
      <c r="L549" s="615" t="s">
        <v>1247</v>
      </c>
      <c r="M549" s="615"/>
      <c r="N549" s="519" t="s">
        <v>3603</v>
      </c>
    </row>
    <row r="550" spans="1:14" ht="12.75" x14ac:dyDescent="0.2">
      <c r="A550" s="531">
        <v>200</v>
      </c>
      <c r="B550" s="519">
        <v>26</v>
      </c>
      <c r="C550" s="519" t="s">
        <v>993</v>
      </c>
      <c r="D550" s="519" t="s">
        <v>994</v>
      </c>
      <c r="E550" s="519" t="s">
        <v>3827</v>
      </c>
      <c r="F550" s="615" t="s">
        <v>432</v>
      </c>
      <c r="G550" s="519" t="s">
        <v>428</v>
      </c>
      <c r="H550" s="615" t="s">
        <v>2644</v>
      </c>
      <c r="I550" s="615"/>
      <c r="J550" s="519" t="s">
        <v>3000</v>
      </c>
      <c r="K550" s="519" t="s">
        <v>2758</v>
      </c>
      <c r="L550" s="615" t="s">
        <v>3255</v>
      </c>
      <c r="M550" s="615"/>
      <c r="N550" s="519" t="s">
        <v>3648</v>
      </c>
    </row>
    <row r="551" spans="1:14" ht="12.75" x14ac:dyDescent="0.2">
      <c r="A551" s="531">
        <v>284</v>
      </c>
      <c r="B551" s="519">
        <v>27</v>
      </c>
      <c r="C551" s="519" t="s">
        <v>1458</v>
      </c>
      <c r="D551" s="519" t="s">
        <v>1459</v>
      </c>
      <c r="E551" s="519" t="s">
        <v>1455</v>
      </c>
      <c r="F551" s="615" t="s">
        <v>432</v>
      </c>
      <c r="G551" s="519" t="s">
        <v>428</v>
      </c>
      <c r="H551" s="615" t="s">
        <v>2642</v>
      </c>
      <c r="I551" s="615"/>
      <c r="J551" s="519" t="s">
        <v>2873</v>
      </c>
      <c r="K551" s="519" t="s">
        <v>1456</v>
      </c>
      <c r="L551" s="615" t="s">
        <v>1461</v>
      </c>
      <c r="M551" s="615"/>
      <c r="N551" s="519" t="s">
        <v>1460</v>
      </c>
    </row>
    <row r="552" spans="1:14" ht="12.75" x14ac:dyDescent="0.2">
      <c r="A552" s="531">
        <v>121</v>
      </c>
      <c r="B552" s="519">
        <v>28</v>
      </c>
      <c r="C552" s="519" t="s">
        <v>553</v>
      </c>
      <c r="D552" s="519" t="s">
        <v>554</v>
      </c>
      <c r="E552" s="519" t="s">
        <v>533</v>
      </c>
      <c r="F552" s="615" t="s">
        <v>432</v>
      </c>
      <c r="G552" s="519" t="s">
        <v>428</v>
      </c>
      <c r="H552" s="615" t="s">
        <v>2644</v>
      </c>
      <c r="I552" s="615"/>
      <c r="J552" s="519" t="s">
        <v>555</v>
      </c>
      <c r="K552" s="519" t="s">
        <v>2653</v>
      </c>
      <c r="L552" s="615" t="s">
        <v>3316</v>
      </c>
      <c r="M552" s="615"/>
      <c r="N552" s="519" t="s">
        <v>557</v>
      </c>
    </row>
    <row r="553" spans="1:14" ht="12.75" x14ac:dyDescent="0.2">
      <c r="A553" s="531">
        <v>225</v>
      </c>
      <c r="B553" s="519">
        <v>29</v>
      </c>
      <c r="C553" s="519" t="s">
        <v>1174</v>
      </c>
      <c r="D553" s="519" t="s">
        <v>1175</v>
      </c>
      <c r="E553" s="519" t="s">
        <v>298</v>
      </c>
      <c r="F553" s="615" t="s">
        <v>432</v>
      </c>
      <c r="G553" s="519" t="s">
        <v>428</v>
      </c>
      <c r="H553" s="615" t="s">
        <v>2642</v>
      </c>
      <c r="I553" s="615" t="s">
        <v>2032</v>
      </c>
      <c r="J553" s="519" t="s">
        <v>1176</v>
      </c>
      <c r="K553" s="519" t="s">
        <v>1177</v>
      </c>
      <c r="L553" s="615" t="s">
        <v>2205</v>
      </c>
      <c r="M553" s="615"/>
      <c r="N553" s="519" t="s">
        <v>1178</v>
      </c>
    </row>
    <row r="554" spans="1:14" ht="15" customHeight="1" x14ac:dyDescent="0.2">
      <c r="A554" s="531">
        <v>156</v>
      </c>
      <c r="B554" s="519">
        <v>210</v>
      </c>
      <c r="C554" s="519" t="s">
        <v>851</v>
      </c>
      <c r="D554" s="519" t="s">
        <v>852</v>
      </c>
      <c r="E554" s="519" t="s">
        <v>853</v>
      </c>
      <c r="F554" s="615" t="s">
        <v>432</v>
      </c>
      <c r="G554" s="519" t="s">
        <v>428</v>
      </c>
      <c r="H554" s="615" t="s">
        <v>2644</v>
      </c>
      <c r="I554" s="615"/>
      <c r="J554" s="519" t="s">
        <v>3055</v>
      </c>
      <c r="K554" s="519" t="s">
        <v>2801</v>
      </c>
      <c r="L554" s="615" t="s">
        <v>3312</v>
      </c>
      <c r="M554" s="615"/>
      <c r="N554" s="519" t="s">
        <v>3711</v>
      </c>
    </row>
    <row r="555" spans="1:14" ht="15" customHeight="1" x14ac:dyDescent="0.2">
      <c r="A555" s="531">
        <v>344</v>
      </c>
      <c r="B555" s="519">
        <v>211</v>
      </c>
      <c r="C555" s="519" t="s">
        <v>1685</v>
      </c>
      <c r="D555" s="519" t="s">
        <v>518</v>
      </c>
      <c r="E555" s="519" t="s">
        <v>116</v>
      </c>
      <c r="F555" s="615" t="s">
        <v>432</v>
      </c>
      <c r="G555" s="519" t="s">
        <v>428</v>
      </c>
      <c r="H555" s="615" t="s">
        <v>2642</v>
      </c>
      <c r="I555" s="615"/>
      <c r="J555" s="519" t="s">
        <v>661</v>
      </c>
      <c r="K555" s="519" t="s">
        <v>1592</v>
      </c>
      <c r="L555" s="615" t="s">
        <v>2206</v>
      </c>
      <c r="M555" s="615"/>
      <c r="N555" s="519" t="s">
        <v>1686</v>
      </c>
    </row>
    <row r="556" spans="1:14" ht="15" customHeight="1" x14ac:dyDescent="0.2">
      <c r="A556" s="531">
        <v>293</v>
      </c>
      <c r="B556" s="519">
        <v>212</v>
      </c>
      <c r="C556" s="519" t="s">
        <v>1504</v>
      </c>
      <c r="D556" s="519" t="s">
        <v>2568</v>
      </c>
      <c r="E556" s="519" t="s">
        <v>1503</v>
      </c>
      <c r="F556" s="615" t="s">
        <v>432</v>
      </c>
      <c r="G556" s="519" t="s">
        <v>428</v>
      </c>
      <c r="H556" s="615" t="s">
        <v>2642</v>
      </c>
      <c r="I556" s="615"/>
      <c r="J556" s="519" t="s">
        <v>2920</v>
      </c>
      <c r="K556" s="519" t="s">
        <v>1505</v>
      </c>
      <c r="L556" s="615" t="s">
        <v>1506</v>
      </c>
      <c r="M556" s="615"/>
      <c r="N556" s="519" t="s">
        <v>1507</v>
      </c>
    </row>
    <row r="557" spans="1:14" ht="15" customHeight="1" x14ac:dyDescent="0.2">
      <c r="A557" s="531">
        <v>123</v>
      </c>
      <c r="B557" s="519">
        <v>213</v>
      </c>
      <c r="C557" s="519" t="s">
        <v>589</v>
      </c>
      <c r="D557" s="519" t="s">
        <v>590</v>
      </c>
      <c r="E557" s="519" t="s">
        <v>585</v>
      </c>
      <c r="F557" s="615" t="s">
        <v>432</v>
      </c>
      <c r="G557" s="519" t="s">
        <v>428</v>
      </c>
      <c r="H557" s="615" t="s">
        <v>2642</v>
      </c>
      <c r="I557" s="615"/>
      <c r="J557" s="519" t="s">
        <v>3130</v>
      </c>
      <c r="K557" s="519" t="s">
        <v>2851</v>
      </c>
      <c r="L557" s="615" t="s">
        <v>2204</v>
      </c>
      <c r="M557" s="615"/>
      <c r="N557" s="519" t="s">
        <v>591</v>
      </c>
    </row>
    <row r="558" spans="1:14" ht="15" customHeight="1" x14ac:dyDescent="0.2">
      <c r="A558" s="531">
        <v>358</v>
      </c>
      <c r="B558" s="519">
        <v>214</v>
      </c>
      <c r="C558" s="519" t="s">
        <v>1729</v>
      </c>
      <c r="D558" s="519" t="s">
        <v>1730</v>
      </c>
      <c r="E558" s="519" t="s">
        <v>116</v>
      </c>
      <c r="F558" s="615" t="s">
        <v>432</v>
      </c>
      <c r="G558" s="519" t="s">
        <v>428</v>
      </c>
      <c r="H558" s="615" t="s">
        <v>2643</v>
      </c>
      <c r="I558" s="615" t="s">
        <v>2032</v>
      </c>
      <c r="J558" s="519" t="s">
        <v>1731</v>
      </c>
      <c r="K558" s="519" t="s">
        <v>1592</v>
      </c>
      <c r="L558" s="615" t="s">
        <v>3357</v>
      </c>
      <c r="M558" s="615"/>
      <c r="N558" s="519" t="s">
        <v>1732</v>
      </c>
    </row>
    <row r="559" spans="1:14" ht="15" customHeight="1" x14ac:dyDescent="0.2">
      <c r="A559" s="531">
        <v>367</v>
      </c>
      <c r="B559" s="519">
        <v>215</v>
      </c>
      <c r="C559" s="519" t="s">
        <v>1792</v>
      </c>
      <c r="D559" s="519" t="s">
        <v>1793</v>
      </c>
      <c r="E559" s="519" t="s">
        <v>313</v>
      </c>
      <c r="F559" s="615" t="s">
        <v>432</v>
      </c>
      <c r="G559" s="519" t="s">
        <v>428</v>
      </c>
      <c r="H559" s="615" t="s">
        <v>2643</v>
      </c>
      <c r="I559" s="615"/>
      <c r="J559" s="519" t="s">
        <v>2943</v>
      </c>
      <c r="K559" s="519" t="s">
        <v>2715</v>
      </c>
      <c r="L559" s="615" t="s">
        <v>1794</v>
      </c>
      <c r="M559" s="615"/>
      <c r="N559" s="519" t="s">
        <v>1795</v>
      </c>
    </row>
    <row r="560" spans="1:14" ht="15" customHeight="1" x14ac:dyDescent="0.2">
      <c r="A560" s="531">
        <v>315</v>
      </c>
      <c r="B560" s="519">
        <v>215</v>
      </c>
      <c r="C560" s="519" t="s">
        <v>2436</v>
      </c>
      <c r="D560" s="519" t="s">
        <v>2632</v>
      </c>
      <c r="E560" s="519" t="s">
        <v>1516</v>
      </c>
      <c r="F560" s="615" t="s">
        <v>432</v>
      </c>
      <c r="G560" s="519" t="s">
        <v>428</v>
      </c>
      <c r="H560" s="615" t="s">
        <v>2643</v>
      </c>
      <c r="I560" s="615"/>
      <c r="J560" s="519" t="s">
        <v>3124</v>
      </c>
      <c r="K560" s="519" t="s">
        <v>2849</v>
      </c>
      <c r="L560" s="615" t="s">
        <v>3375</v>
      </c>
      <c r="M560" s="615"/>
      <c r="N560" s="519" t="s">
        <v>3793</v>
      </c>
    </row>
    <row r="561" spans="1:14" ht="15" customHeight="1" x14ac:dyDescent="0.2">
      <c r="A561" s="531">
        <v>152</v>
      </c>
      <c r="B561" s="519">
        <v>216</v>
      </c>
      <c r="C561" s="519" t="s">
        <v>818</v>
      </c>
      <c r="D561" s="519" t="s">
        <v>819</v>
      </c>
      <c r="E561" s="519" t="s">
        <v>3824</v>
      </c>
      <c r="F561" s="615" t="s">
        <v>432</v>
      </c>
      <c r="G561" s="519" t="s">
        <v>428</v>
      </c>
      <c r="H561" s="615" t="s">
        <v>2642</v>
      </c>
      <c r="I561" s="615" t="s">
        <v>2032</v>
      </c>
      <c r="J561" s="519" t="s">
        <v>3047</v>
      </c>
      <c r="K561" s="519" t="s">
        <v>2663</v>
      </c>
      <c r="L561" s="615" t="s">
        <v>821</v>
      </c>
      <c r="M561" s="615"/>
      <c r="N561" s="519" t="s">
        <v>820</v>
      </c>
    </row>
    <row r="562" spans="1:14" ht="15" customHeight="1" x14ac:dyDescent="0.2">
      <c r="A562" s="531"/>
      <c r="B562" s="519"/>
      <c r="C562" s="519"/>
      <c r="D562" s="519"/>
      <c r="E562" s="519"/>
      <c r="F562" s="615"/>
      <c r="G562" s="519"/>
      <c r="H562" s="615"/>
      <c r="I562" s="615"/>
      <c r="J562" s="519"/>
      <c r="K562" s="519"/>
      <c r="L562" s="615"/>
      <c r="M562" s="615"/>
      <c r="N562" s="519"/>
    </row>
    <row r="563" spans="1:14" ht="15" customHeight="1" x14ac:dyDescent="0.2">
      <c r="A563" s="531">
        <v>342</v>
      </c>
      <c r="B563" s="519">
        <v>1</v>
      </c>
      <c r="C563" s="519" t="s">
        <v>1670</v>
      </c>
      <c r="D563" s="519" t="s">
        <v>1671</v>
      </c>
      <c r="E563" s="519" t="s">
        <v>116</v>
      </c>
      <c r="F563" s="615" t="s">
        <v>538</v>
      </c>
      <c r="G563" s="519" t="s">
        <v>428</v>
      </c>
      <c r="H563" s="615" t="s">
        <v>2643</v>
      </c>
      <c r="I563" s="615"/>
      <c r="J563" s="519" t="s">
        <v>1672</v>
      </c>
      <c r="K563" s="519" t="s">
        <v>1595</v>
      </c>
      <c r="L563" s="615"/>
      <c r="M563" s="615"/>
      <c r="N563" s="519" t="s">
        <v>1674</v>
      </c>
    </row>
    <row r="564" spans="1:14" ht="15" customHeight="1" x14ac:dyDescent="0.2">
      <c r="A564" s="531">
        <v>101</v>
      </c>
      <c r="B564" s="519">
        <v>2</v>
      </c>
      <c r="C564" s="519" t="s">
        <v>2390</v>
      </c>
      <c r="D564" s="519" t="s">
        <v>2587</v>
      </c>
      <c r="E564" s="519" t="s">
        <v>431</v>
      </c>
      <c r="F564" s="615" t="s">
        <v>538</v>
      </c>
      <c r="G564" s="519" t="s">
        <v>428</v>
      </c>
      <c r="H564" s="615" t="s">
        <v>2644</v>
      </c>
      <c r="I564" s="615"/>
      <c r="J564" s="519" t="s">
        <v>2985</v>
      </c>
      <c r="K564" s="519" t="s">
        <v>2748</v>
      </c>
      <c r="L564" s="615" t="s">
        <v>3246</v>
      </c>
      <c r="M564" s="615"/>
      <c r="N564" s="519" t="s">
        <v>3638</v>
      </c>
    </row>
    <row r="565" spans="1:14" ht="15" customHeight="1" x14ac:dyDescent="0.2">
      <c r="A565" s="531">
        <v>385</v>
      </c>
      <c r="B565" s="519">
        <v>3</v>
      </c>
      <c r="C565" s="519" t="s">
        <v>4219</v>
      </c>
      <c r="D565" s="519" t="s">
        <v>1779</v>
      </c>
      <c r="E565" s="519" t="s">
        <v>314</v>
      </c>
      <c r="F565" s="615" t="s">
        <v>538</v>
      </c>
      <c r="G565" s="519" t="s">
        <v>428</v>
      </c>
      <c r="H565" s="615" t="s">
        <v>2643</v>
      </c>
      <c r="I565" s="615"/>
      <c r="J565" s="519" t="s">
        <v>2965</v>
      </c>
      <c r="K565" s="519" t="s">
        <v>2693</v>
      </c>
      <c r="L565" s="615" t="s">
        <v>1881</v>
      </c>
      <c r="M565" s="615"/>
      <c r="N565" s="519" t="s">
        <v>1880</v>
      </c>
    </row>
    <row r="566" spans="1:14" ht="15" customHeight="1" x14ac:dyDescent="0.2">
      <c r="A566" s="531">
        <v>314</v>
      </c>
      <c r="B566" s="519">
        <v>4</v>
      </c>
      <c r="C566" s="519" t="s">
        <v>1552</v>
      </c>
      <c r="D566" s="519" t="s">
        <v>1553</v>
      </c>
      <c r="E566" s="519" t="s">
        <v>1516</v>
      </c>
      <c r="F566" s="615" t="s">
        <v>538</v>
      </c>
      <c r="G566" s="519" t="s">
        <v>428</v>
      </c>
      <c r="H566" s="615" t="s">
        <v>12</v>
      </c>
      <c r="I566" s="615"/>
      <c r="J566" s="519" t="s">
        <v>1554</v>
      </c>
      <c r="K566" s="519" t="s">
        <v>1530</v>
      </c>
      <c r="L566" s="615" t="s">
        <v>3374</v>
      </c>
      <c r="M566" s="615"/>
      <c r="N566" s="519" t="s">
        <v>1556</v>
      </c>
    </row>
    <row r="567" spans="1:14" ht="15" customHeight="1" x14ac:dyDescent="0.2">
      <c r="A567" s="531">
        <v>131</v>
      </c>
      <c r="B567" s="519">
        <v>5</v>
      </c>
      <c r="C567" s="519" t="s">
        <v>2403</v>
      </c>
      <c r="D567" s="519" t="s">
        <v>2600</v>
      </c>
      <c r="E567" s="519" t="s">
        <v>641</v>
      </c>
      <c r="F567" s="615" t="s">
        <v>538</v>
      </c>
      <c r="G567" s="519" t="s">
        <v>428</v>
      </c>
      <c r="H567" s="615" t="s">
        <v>2643</v>
      </c>
      <c r="I567" s="615"/>
      <c r="J567" s="519" t="s">
        <v>650</v>
      </c>
      <c r="K567" s="519" t="s">
        <v>2665</v>
      </c>
      <c r="L567" s="615" t="s">
        <v>3280</v>
      </c>
      <c r="M567" s="615"/>
      <c r="N567" s="519" t="s">
        <v>3679</v>
      </c>
    </row>
    <row r="568" spans="1:14" ht="15" customHeight="1" x14ac:dyDescent="0.2">
      <c r="A568" s="531">
        <v>255</v>
      </c>
      <c r="B568" s="519">
        <v>6</v>
      </c>
      <c r="C568" s="519" t="s">
        <v>1396</v>
      </c>
      <c r="D568" s="519" t="s">
        <v>1397</v>
      </c>
      <c r="E568" s="519" t="s">
        <v>1378</v>
      </c>
      <c r="F568" s="615" t="s">
        <v>538</v>
      </c>
      <c r="G568" s="519" t="s">
        <v>428</v>
      </c>
      <c r="H568" s="615" t="s">
        <v>2643</v>
      </c>
      <c r="I568" s="615"/>
      <c r="J568" s="519" t="s">
        <v>1388</v>
      </c>
      <c r="K568" s="519" t="s">
        <v>2854</v>
      </c>
      <c r="L568" s="615" t="s">
        <v>592</v>
      </c>
      <c r="M568" s="615" t="s">
        <v>592</v>
      </c>
      <c r="N568" s="519" t="s">
        <v>3806</v>
      </c>
    </row>
    <row r="569" spans="1:14" ht="15" customHeight="1" x14ac:dyDescent="0.2">
      <c r="A569" s="531">
        <v>206</v>
      </c>
      <c r="B569" s="519">
        <v>7</v>
      </c>
      <c r="C569" s="519" t="s">
        <v>1118</v>
      </c>
      <c r="D569" s="519" t="s">
        <v>1119</v>
      </c>
      <c r="E569" s="519" t="s">
        <v>1120</v>
      </c>
      <c r="F569" s="615" t="s">
        <v>538</v>
      </c>
      <c r="G569" s="519" t="s">
        <v>428</v>
      </c>
      <c r="H569" s="615" t="s">
        <v>2644</v>
      </c>
      <c r="I569" s="615"/>
      <c r="J569" s="519" t="s">
        <v>3035</v>
      </c>
      <c r="K569" s="519" t="s">
        <v>2787</v>
      </c>
      <c r="L569" s="615" t="s">
        <v>1121</v>
      </c>
      <c r="M569" s="615"/>
      <c r="N569" s="519" t="s">
        <v>1122</v>
      </c>
    </row>
    <row r="570" spans="1:14" ht="15" customHeight="1" x14ac:dyDescent="0.2">
      <c r="A570" s="531">
        <v>121</v>
      </c>
      <c r="B570" s="519">
        <v>8</v>
      </c>
      <c r="C570" s="519" t="s">
        <v>553</v>
      </c>
      <c r="D570" s="519" t="s">
        <v>554</v>
      </c>
      <c r="E570" s="519" t="s">
        <v>533</v>
      </c>
      <c r="F570" s="615" t="s">
        <v>538</v>
      </c>
      <c r="G570" s="519" t="s">
        <v>428</v>
      </c>
      <c r="H570" s="615" t="s">
        <v>2644</v>
      </c>
      <c r="I570" s="615"/>
      <c r="J570" s="519" t="s">
        <v>555</v>
      </c>
      <c r="K570" s="519" t="s">
        <v>2653</v>
      </c>
      <c r="L570" s="615" t="s">
        <v>556</v>
      </c>
      <c r="M570" s="615" t="s">
        <v>3482</v>
      </c>
      <c r="N570" s="519" t="s">
        <v>557</v>
      </c>
    </row>
    <row r="571" spans="1:14" ht="15" customHeight="1" x14ac:dyDescent="0.2">
      <c r="A571" s="531">
        <v>228</v>
      </c>
      <c r="B571" s="519">
        <v>9</v>
      </c>
      <c r="C571" s="519" t="s">
        <v>1280</v>
      </c>
      <c r="D571" s="519" t="s">
        <v>1281</v>
      </c>
      <c r="E571" s="519" t="s">
        <v>1282</v>
      </c>
      <c r="F571" s="615" t="s">
        <v>538</v>
      </c>
      <c r="G571" s="519" t="s">
        <v>428</v>
      </c>
      <c r="H571" s="615" t="s">
        <v>2642</v>
      </c>
      <c r="I571" s="615"/>
      <c r="J571" s="519" t="s">
        <v>1283</v>
      </c>
      <c r="K571" s="519" t="s">
        <v>2699</v>
      </c>
      <c r="L571" s="615" t="s">
        <v>2118</v>
      </c>
      <c r="M571" s="615" t="s">
        <v>3426</v>
      </c>
      <c r="N571" s="519" t="s">
        <v>1284</v>
      </c>
    </row>
    <row r="572" spans="1:14" ht="15" customHeight="1" x14ac:dyDescent="0.2">
      <c r="A572" s="531">
        <v>147</v>
      </c>
      <c r="B572" s="519">
        <v>10</v>
      </c>
      <c r="C572" s="519" t="s">
        <v>718</v>
      </c>
      <c r="D572" s="519" t="s">
        <v>719</v>
      </c>
      <c r="E572" s="519" t="s">
        <v>299</v>
      </c>
      <c r="F572" s="615" t="s">
        <v>538</v>
      </c>
      <c r="G572" s="519" t="s">
        <v>428</v>
      </c>
      <c r="H572" s="615" t="s">
        <v>2644</v>
      </c>
      <c r="I572" s="615"/>
      <c r="J572" s="519" t="s">
        <v>720</v>
      </c>
      <c r="K572" s="519" t="s">
        <v>2734</v>
      </c>
      <c r="L572" s="615" t="s">
        <v>3260</v>
      </c>
      <c r="M572" s="615"/>
      <c r="N572" s="519" t="s">
        <v>722</v>
      </c>
    </row>
    <row r="573" spans="1:14" ht="15" customHeight="1" x14ac:dyDescent="0.2">
      <c r="A573" s="531"/>
      <c r="B573" s="519"/>
      <c r="C573" s="519"/>
      <c r="D573" s="519"/>
      <c r="E573" s="519"/>
      <c r="F573" s="615"/>
      <c r="G573" s="519"/>
      <c r="H573" s="615"/>
      <c r="I573" s="615"/>
      <c r="J573" s="519"/>
      <c r="K573" s="519"/>
      <c r="L573" s="615"/>
      <c r="M573" s="615"/>
      <c r="N573" s="519"/>
    </row>
    <row r="574" spans="1:14" ht="15" customHeight="1" x14ac:dyDescent="0.2">
      <c r="A574" s="531">
        <v>164</v>
      </c>
      <c r="B574" s="519">
        <v>12</v>
      </c>
      <c r="C574" s="519" t="s">
        <v>842</v>
      </c>
      <c r="D574" s="519" t="s">
        <v>843</v>
      </c>
      <c r="E574" s="519" t="s">
        <v>836</v>
      </c>
      <c r="F574" s="615" t="s">
        <v>477</v>
      </c>
      <c r="G574" s="519" t="s">
        <v>428</v>
      </c>
      <c r="H574" s="615" t="s">
        <v>2642</v>
      </c>
      <c r="I574" s="615"/>
      <c r="J574" s="519" t="s">
        <v>3105</v>
      </c>
      <c r="K574" s="519" t="s">
        <v>2835</v>
      </c>
      <c r="L574" s="615" t="s">
        <v>844</v>
      </c>
      <c r="M574" s="615"/>
      <c r="N574" s="519" t="s">
        <v>3766</v>
      </c>
    </row>
    <row r="575" spans="1:14" ht="15" customHeight="1" x14ac:dyDescent="0.2">
      <c r="A575" s="531">
        <v>254</v>
      </c>
      <c r="B575" s="519">
        <v>13</v>
      </c>
      <c r="C575" s="519" t="s">
        <v>1374</v>
      </c>
      <c r="D575" s="519" t="s">
        <v>1375</v>
      </c>
      <c r="E575" s="519" t="s">
        <v>1330</v>
      </c>
      <c r="F575" s="615" t="s">
        <v>477</v>
      </c>
      <c r="G575" s="519" t="s">
        <v>428</v>
      </c>
      <c r="H575" s="615" t="s">
        <v>2642</v>
      </c>
      <c r="I575" s="615" t="s">
        <v>2032</v>
      </c>
      <c r="J575" s="519" t="s">
        <v>3142</v>
      </c>
      <c r="K575" s="519" t="s">
        <v>2859</v>
      </c>
      <c r="L575" s="615" t="s">
        <v>1376</v>
      </c>
      <c r="M575" s="615"/>
      <c r="N575" s="519" t="s">
        <v>1377</v>
      </c>
    </row>
    <row r="576" spans="1:14" ht="15" customHeight="1" x14ac:dyDescent="0.2">
      <c r="A576" s="531">
        <v>205</v>
      </c>
      <c r="B576" s="519">
        <v>14</v>
      </c>
      <c r="C576" s="519" t="s">
        <v>2402</v>
      </c>
      <c r="D576" s="519" t="s">
        <v>1072</v>
      </c>
      <c r="E576" s="519" t="s">
        <v>1073</v>
      </c>
      <c r="F576" s="615" t="s">
        <v>477</v>
      </c>
      <c r="G576" s="519" t="s">
        <v>428</v>
      </c>
      <c r="H576" s="615" t="s">
        <v>2644</v>
      </c>
      <c r="I576" s="615"/>
      <c r="J576" s="519" t="s">
        <v>3020</v>
      </c>
      <c r="K576" s="519" t="s">
        <v>2776</v>
      </c>
      <c r="L576" s="615" t="s">
        <v>3275</v>
      </c>
      <c r="M576" s="615"/>
      <c r="N576" s="519" t="s">
        <v>3672</v>
      </c>
    </row>
    <row r="577" spans="1:14" ht="15" customHeight="1" x14ac:dyDescent="0.2">
      <c r="A577" s="531">
        <v>278</v>
      </c>
      <c r="B577" s="519">
        <v>15</v>
      </c>
      <c r="C577" s="519" t="s">
        <v>4220</v>
      </c>
      <c r="D577" s="519" t="s">
        <v>2608</v>
      </c>
      <c r="E577" s="519" t="s">
        <v>3819</v>
      </c>
      <c r="F577" s="615" t="s">
        <v>477</v>
      </c>
      <c r="G577" s="519" t="s">
        <v>428</v>
      </c>
      <c r="H577" s="615" t="s">
        <v>2644</v>
      </c>
      <c r="I577" s="615" t="s">
        <v>2032</v>
      </c>
      <c r="J577" s="519" t="s">
        <v>2883</v>
      </c>
      <c r="K577" s="519"/>
      <c r="L577" s="615"/>
      <c r="M577" s="615"/>
      <c r="N577" s="519" t="s">
        <v>3701</v>
      </c>
    </row>
    <row r="578" spans="1:14" ht="15" customHeight="1" x14ac:dyDescent="0.2">
      <c r="A578" s="531">
        <v>334</v>
      </c>
      <c r="B578" s="519">
        <v>16</v>
      </c>
      <c r="C578" s="519" t="s">
        <v>1644</v>
      </c>
      <c r="D578" s="519" t="s">
        <v>1645</v>
      </c>
      <c r="E578" s="519" t="s">
        <v>116</v>
      </c>
      <c r="F578" s="615" t="s">
        <v>477</v>
      </c>
      <c r="G578" s="519" t="s">
        <v>428</v>
      </c>
      <c r="H578" s="615" t="s">
        <v>2643</v>
      </c>
      <c r="I578" s="615" t="s">
        <v>2032</v>
      </c>
      <c r="J578" s="519" t="s">
        <v>1646</v>
      </c>
      <c r="K578" s="519" t="s">
        <v>1595</v>
      </c>
      <c r="L578" s="615" t="s">
        <v>1647</v>
      </c>
      <c r="M578" s="615"/>
      <c r="N578" s="519" t="s">
        <v>1648</v>
      </c>
    </row>
    <row r="579" spans="1:14" ht="15" customHeight="1" x14ac:dyDescent="0.2">
      <c r="A579" s="531">
        <v>242</v>
      </c>
      <c r="B579" s="519">
        <v>17</v>
      </c>
      <c r="C579" s="519" t="s">
        <v>1214</v>
      </c>
      <c r="D579" s="519" t="s">
        <v>1215</v>
      </c>
      <c r="E579" s="519" t="s">
        <v>298</v>
      </c>
      <c r="F579" s="615" t="s">
        <v>477</v>
      </c>
      <c r="G579" s="519" t="s">
        <v>428</v>
      </c>
      <c r="H579" s="615" t="s">
        <v>2642</v>
      </c>
      <c r="I579" s="615" t="s">
        <v>2032</v>
      </c>
      <c r="J579" s="519" t="s">
        <v>1216</v>
      </c>
      <c r="K579" s="519" t="s">
        <v>2659</v>
      </c>
      <c r="L579" s="615" t="s">
        <v>1217</v>
      </c>
      <c r="M579" s="615"/>
      <c r="N579" s="519" t="s">
        <v>1218</v>
      </c>
    </row>
    <row r="580" spans="1:14" ht="15" customHeight="1" x14ac:dyDescent="0.2">
      <c r="A580" s="531">
        <v>110</v>
      </c>
      <c r="B580" s="519">
        <v>18</v>
      </c>
      <c r="C580" s="519" t="s">
        <v>482</v>
      </c>
      <c r="D580" s="519" t="s">
        <v>483</v>
      </c>
      <c r="E580" s="519" t="s">
        <v>221</v>
      </c>
      <c r="F580" s="615" t="s">
        <v>477</v>
      </c>
      <c r="G580" s="519" t="s">
        <v>428</v>
      </c>
      <c r="H580" s="615" t="s">
        <v>2642</v>
      </c>
      <c r="I580" s="615" t="s">
        <v>2032</v>
      </c>
      <c r="J580" s="519" t="s">
        <v>2995</v>
      </c>
      <c r="K580" s="519" t="s">
        <v>472</v>
      </c>
      <c r="L580" s="615"/>
      <c r="M580" s="615"/>
      <c r="N580" s="519" t="s">
        <v>485</v>
      </c>
    </row>
    <row r="581" spans="1:14" ht="15" customHeight="1" x14ac:dyDescent="0.2">
      <c r="A581" s="531">
        <v>310</v>
      </c>
      <c r="B581" s="519">
        <v>21</v>
      </c>
      <c r="C581" s="519" t="s">
        <v>2393</v>
      </c>
      <c r="D581" s="519" t="s">
        <v>2590</v>
      </c>
      <c r="E581" s="519" t="s">
        <v>1516</v>
      </c>
      <c r="F581" s="615" t="s">
        <v>477</v>
      </c>
      <c r="G581" s="519" t="s">
        <v>428</v>
      </c>
      <c r="H581" s="615" t="s">
        <v>2643</v>
      </c>
      <c r="I581" s="615"/>
      <c r="J581" s="519" t="s">
        <v>3006</v>
      </c>
      <c r="K581" s="519" t="s">
        <v>2764</v>
      </c>
      <c r="L581" s="615" t="s">
        <v>3259</v>
      </c>
      <c r="M581" s="615"/>
      <c r="N581" s="519" t="s">
        <v>3654</v>
      </c>
    </row>
    <row r="582" spans="1:14" ht="15" customHeight="1" x14ac:dyDescent="0.2">
      <c r="A582" s="531">
        <v>317</v>
      </c>
      <c r="B582" s="519">
        <v>22</v>
      </c>
      <c r="C582" s="519" t="s">
        <v>2367</v>
      </c>
      <c r="D582" s="519" t="s">
        <v>2565</v>
      </c>
      <c r="E582" s="519" t="s">
        <v>1562</v>
      </c>
      <c r="F582" s="615" t="s">
        <v>477</v>
      </c>
      <c r="G582" s="519" t="s">
        <v>428</v>
      </c>
      <c r="H582" s="615" t="s">
        <v>2643</v>
      </c>
      <c r="I582" s="615"/>
      <c r="J582" s="519" t="s">
        <v>2911</v>
      </c>
      <c r="K582" s="519" t="s">
        <v>2693</v>
      </c>
      <c r="L582" s="615" t="s">
        <v>3196</v>
      </c>
      <c r="M582" s="615"/>
      <c r="N582" s="519" t="s">
        <v>3575</v>
      </c>
    </row>
    <row r="583" spans="1:14" ht="15" customHeight="1" x14ac:dyDescent="0.2">
      <c r="A583" s="531">
        <v>109</v>
      </c>
      <c r="B583" s="519">
        <v>23</v>
      </c>
      <c r="C583" s="519" t="s">
        <v>475</v>
      </c>
      <c r="D583" s="519" t="s">
        <v>476</v>
      </c>
      <c r="E583" s="519" t="s">
        <v>221</v>
      </c>
      <c r="F583" s="615" t="s">
        <v>477</v>
      </c>
      <c r="G583" s="519" t="s">
        <v>428</v>
      </c>
      <c r="H583" s="615" t="s">
        <v>2642</v>
      </c>
      <c r="I583" s="615"/>
      <c r="J583" s="519" t="s">
        <v>2995</v>
      </c>
      <c r="K583" s="519"/>
      <c r="L583" s="615" t="s">
        <v>479</v>
      </c>
      <c r="M583" s="615"/>
      <c r="N583" s="519" t="s">
        <v>480</v>
      </c>
    </row>
    <row r="584" spans="1:14" ht="15" customHeight="1" x14ac:dyDescent="0.2">
      <c r="A584" s="531">
        <v>139</v>
      </c>
      <c r="B584" s="519">
        <v>24</v>
      </c>
      <c r="C584" s="519" t="s">
        <v>2369</v>
      </c>
      <c r="D584" s="519" t="s">
        <v>2567</v>
      </c>
      <c r="E584" s="519" t="s">
        <v>299</v>
      </c>
      <c r="F584" s="615" t="s">
        <v>477</v>
      </c>
      <c r="G584" s="519" t="s">
        <v>428</v>
      </c>
      <c r="H584" s="615" t="s">
        <v>2642</v>
      </c>
      <c r="I584" s="615"/>
      <c r="J584" s="519" t="s">
        <v>2914</v>
      </c>
      <c r="K584" s="519" t="s">
        <v>2661</v>
      </c>
      <c r="L584" s="615" t="s">
        <v>1135</v>
      </c>
      <c r="M584" s="615"/>
      <c r="N584" s="519" t="s">
        <v>3577</v>
      </c>
    </row>
    <row r="585" spans="1:14" ht="15" customHeight="1" x14ac:dyDescent="0.2">
      <c r="A585" s="531">
        <v>247</v>
      </c>
      <c r="B585" s="519">
        <v>25</v>
      </c>
      <c r="C585" s="519" t="s">
        <v>4221</v>
      </c>
      <c r="D585" s="519" t="s">
        <v>1238</v>
      </c>
      <c r="E585" s="519" t="s">
        <v>1239</v>
      </c>
      <c r="F585" s="615" t="s">
        <v>477</v>
      </c>
      <c r="G585" s="519" t="s">
        <v>428</v>
      </c>
      <c r="H585" s="615" t="s">
        <v>2645</v>
      </c>
      <c r="I585" s="615"/>
      <c r="J585" s="519" t="s">
        <v>1240</v>
      </c>
      <c r="K585" s="519" t="s">
        <v>2858</v>
      </c>
      <c r="L585" s="615" t="s">
        <v>1241</v>
      </c>
      <c r="M585" s="615"/>
      <c r="N585" s="519" t="s">
        <v>1242</v>
      </c>
    </row>
    <row r="586" spans="1:14" ht="15" customHeight="1" x14ac:dyDescent="0.2">
      <c r="A586" s="531">
        <v>251</v>
      </c>
      <c r="B586" s="519">
        <v>26</v>
      </c>
      <c r="C586" s="519" t="s">
        <v>1346</v>
      </c>
      <c r="D586" s="519" t="s">
        <v>1347</v>
      </c>
      <c r="E586" s="519" t="s">
        <v>1330</v>
      </c>
      <c r="F586" s="615" t="s">
        <v>477</v>
      </c>
      <c r="G586" s="519" t="s">
        <v>428</v>
      </c>
      <c r="H586" s="615" t="s">
        <v>2644</v>
      </c>
      <c r="I586" s="615"/>
      <c r="J586" s="519" t="s">
        <v>2973</v>
      </c>
      <c r="K586" s="519" t="s">
        <v>1332</v>
      </c>
      <c r="L586" s="615" t="s">
        <v>1318</v>
      </c>
      <c r="M586" s="615"/>
      <c r="N586" s="519" t="s">
        <v>1348</v>
      </c>
    </row>
    <row r="587" spans="1:14" ht="15" customHeight="1" x14ac:dyDescent="0.2">
      <c r="A587" s="531">
        <v>219</v>
      </c>
      <c r="B587" s="519">
        <v>27</v>
      </c>
      <c r="C587" s="519" t="s">
        <v>1133</v>
      </c>
      <c r="D587" s="519" t="s">
        <v>1134</v>
      </c>
      <c r="E587" s="519" t="s">
        <v>122</v>
      </c>
      <c r="F587" s="615" t="s">
        <v>477</v>
      </c>
      <c r="G587" s="519" t="s">
        <v>428</v>
      </c>
      <c r="H587" s="615" t="s">
        <v>2642</v>
      </c>
      <c r="I587" s="615" t="s">
        <v>2032</v>
      </c>
      <c r="J587" s="519" t="s">
        <v>3131</v>
      </c>
      <c r="K587" s="519" t="s">
        <v>2683</v>
      </c>
      <c r="L587" s="615" t="s">
        <v>1135</v>
      </c>
      <c r="M587" s="615"/>
      <c r="N587" s="519" t="s">
        <v>1136</v>
      </c>
    </row>
    <row r="588" spans="1:14" ht="15" customHeight="1" x14ac:dyDescent="0.2">
      <c r="A588" s="531">
        <v>357</v>
      </c>
      <c r="B588" s="519">
        <v>28</v>
      </c>
      <c r="C588" s="519" t="s">
        <v>1757</v>
      </c>
      <c r="D588" s="519" t="s">
        <v>1758</v>
      </c>
      <c r="E588" s="519" t="s">
        <v>1759</v>
      </c>
      <c r="F588" s="615" t="s">
        <v>477</v>
      </c>
      <c r="G588" s="519" t="s">
        <v>428</v>
      </c>
      <c r="H588" s="615" t="s">
        <v>2642</v>
      </c>
      <c r="I588" s="615"/>
      <c r="J588" s="519" t="s">
        <v>3103</v>
      </c>
      <c r="K588" s="519" t="s">
        <v>2832</v>
      </c>
      <c r="L588" s="615" t="s">
        <v>1318</v>
      </c>
      <c r="M588" s="615"/>
      <c r="N588" s="519" t="s">
        <v>1760</v>
      </c>
    </row>
    <row r="589" spans="1:14" ht="15" customHeight="1" x14ac:dyDescent="0.2">
      <c r="A589" s="531"/>
      <c r="B589" s="519"/>
      <c r="C589" s="519"/>
      <c r="D589" s="519"/>
      <c r="E589" s="519"/>
      <c r="F589" s="615"/>
      <c r="G589" s="519"/>
      <c r="H589" s="615"/>
      <c r="I589" s="615"/>
      <c r="J589" s="519"/>
      <c r="K589" s="519"/>
      <c r="L589" s="615"/>
      <c r="M589" s="615"/>
      <c r="N589" s="519"/>
    </row>
    <row r="590" spans="1:14" ht="15" customHeight="1" x14ac:dyDescent="0.2">
      <c r="A590" s="531">
        <v>199</v>
      </c>
      <c r="B590" s="519">
        <v>1</v>
      </c>
      <c r="C590" s="519" t="s">
        <v>2387</v>
      </c>
      <c r="D590" s="519" t="s">
        <v>2584</v>
      </c>
      <c r="E590" s="519" t="s">
        <v>122</v>
      </c>
      <c r="F590" s="615" t="s">
        <v>436</v>
      </c>
      <c r="G590" s="519" t="s">
        <v>428</v>
      </c>
      <c r="H590" s="615" t="s">
        <v>2643</v>
      </c>
      <c r="I590" s="615" t="s">
        <v>2032</v>
      </c>
      <c r="J590" s="519" t="s">
        <v>2978</v>
      </c>
      <c r="K590" s="519" t="s">
        <v>2743</v>
      </c>
      <c r="L590" s="615" t="s">
        <v>3241</v>
      </c>
      <c r="M590" s="615"/>
      <c r="N590" s="519" t="s">
        <v>3629</v>
      </c>
    </row>
    <row r="591" spans="1:14" ht="15" customHeight="1" x14ac:dyDescent="0.2">
      <c r="A591" s="531">
        <v>198</v>
      </c>
      <c r="B591" s="519">
        <v>2</v>
      </c>
      <c r="C591" s="519" t="s">
        <v>2386</v>
      </c>
      <c r="D591" s="519" t="s">
        <v>1433</v>
      </c>
      <c r="E591" s="519" t="s">
        <v>122</v>
      </c>
      <c r="F591" s="615" t="s">
        <v>436</v>
      </c>
      <c r="G591" s="519" t="s">
        <v>428</v>
      </c>
      <c r="H591" s="615" t="s">
        <v>2643</v>
      </c>
      <c r="I591" s="615" t="s">
        <v>2032</v>
      </c>
      <c r="J591" s="519" t="s">
        <v>920</v>
      </c>
      <c r="K591" s="519" t="s">
        <v>2683</v>
      </c>
      <c r="L591" s="615" t="s">
        <v>3238</v>
      </c>
      <c r="M591" s="615"/>
      <c r="N591" s="519" t="s">
        <v>3627</v>
      </c>
    </row>
    <row r="592" spans="1:14" ht="15" customHeight="1" x14ac:dyDescent="0.2">
      <c r="A592" s="531">
        <v>144</v>
      </c>
      <c r="B592" s="519">
        <v>3</v>
      </c>
      <c r="C592" s="519" t="s">
        <v>1474</v>
      </c>
      <c r="D592" s="519" t="s">
        <v>1475</v>
      </c>
      <c r="E592" s="519" t="s">
        <v>846</v>
      </c>
      <c r="F592" s="615" t="s">
        <v>436</v>
      </c>
      <c r="G592" s="519" t="s">
        <v>428</v>
      </c>
      <c r="H592" s="615" t="s">
        <v>2643</v>
      </c>
      <c r="I592" s="615"/>
      <c r="J592" s="519" t="s">
        <v>2956</v>
      </c>
      <c r="K592" s="519" t="s">
        <v>2724</v>
      </c>
      <c r="L592" s="615" t="s">
        <v>2140</v>
      </c>
      <c r="M592" s="615"/>
      <c r="N592" s="519" t="s">
        <v>3615</v>
      </c>
    </row>
    <row r="593" spans="1:14" ht="15" customHeight="1" x14ac:dyDescent="0.2">
      <c r="A593" s="531">
        <v>169</v>
      </c>
      <c r="B593" s="519">
        <v>4</v>
      </c>
      <c r="C593" s="519" t="s">
        <v>2430</v>
      </c>
      <c r="D593" s="519" t="s">
        <v>2626</v>
      </c>
      <c r="E593" s="519" t="s">
        <v>836</v>
      </c>
      <c r="F593" s="615" t="s">
        <v>436</v>
      </c>
      <c r="G593" s="519" t="s">
        <v>428</v>
      </c>
      <c r="H593" s="615" t="s">
        <v>2643</v>
      </c>
      <c r="I593" s="615"/>
      <c r="J593" s="519" t="s">
        <v>3116</v>
      </c>
      <c r="K593" s="519" t="s">
        <v>2651</v>
      </c>
      <c r="L593" s="615" t="s">
        <v>3361</v>
      </c>
      <c r="M593" s="615"/>
      <c r="N593" s="519" t="s">
        <v>3779</v>
      </c>
    </row>
    <row r="594" spans="1:14" ht="15" customHeight="1" x14ac:dyDescent="0.2">
      <c r="A594" s="531">
        <v>371</v>
      </c>
      <c r="B594" s="519">
        <v>5</v>
      </c>
      <c r="C594" s="519" t="s">
        <v>1838</v>
      </c>
      <c r="D594" s="519" t="s">
        <v>1839</v>
      </c>
      <c r="E594" s="519" t="s">
        <v>313</v>
      </c>
      <c r="F594" s="615" t="s">
        <v>436</v>
      </c>
      <c r="G594" s="519" t="s">
        <v>428</v>
      </c>
      <c r="H594" s="615" t="s">
        <v>2644</v>
      </c>
      <c r="I594" s="615" t="s">
        <v>2032</v>
      </c>
      <c r="J594" s="519" t="s">
        <v>1840</v>
      </c>
      <c r="K594" s="519" t="s">
        <v>2731</v>
      </c>
      <c r="L594" s="615" t="s">
        <v>1841</v>
      </c>
      <c r="M594" s="615"/>
      <c r="N594" s="519" t="s">
        <v>1842</v>
      </c>
    </row>
    <row r="595" spans="1:14" ht="15" customHeight="1" x14ac:dyDescent="0.2">
      <c r="A595" s="531">
        <v>197</v>
      </c>
      <c r="B595" s="519">
        <v>6</v>
      </c>
      <c r="C595" s="519" t="s">
        <v>978</v>
      </c>
      <c r="D595" s="519" t="s">
        <v>979</v>
      </c>
      <c r="E595" s="519" t="s">
        <v>122</v>
      </c>
      <c r="F595" s="615" t="s">
        <v>436</v>
      </c>
      <c r="G595" s="519" t="s">
        <v>428</v>
      </c>
      <c r="H595" s="615" t="s">
        <v>2644</v>
      </c>
      <c r="I595" s="615"/>
      <c r="J595" s="519" t="s">
        <v>980</v>
      </c>
      <c r="K595" s="519" t="s">
        <v>2683</v>
      </c>
      <c r="L595" s="615" t="s">
        <v>982</v>
      </c>
      <c r="M595" s="615"/>
      <c r="N595" s="519" t="s">
        <v>981</v>
      </c>
    </row>
    <row r="596" spans="1:14" ht="15" customHeight="1" x14ac:dyDescent="0.2">
      <c r="A596" s="531">
        <v>102</v>
      </c>
      <c r="B596" s="519">
        <v>7</v>
      </c>
      <c r="C596" s="519" t="s">
        <v>429</v>
      </c>
      <c r="D596" s="519" t="s">
        <v>430</v>
      </c>
      <c r="E596" s="519" t="s">
        <v>431</v>
      </c>
      <c r="F596" s="615" t="s">
        <v>436</v>
      </c>
      <c r="G596" s="519" t="s">
        <v>428</v>
      </c>
      <c r="H596" s="615" t="s">
        <v>2642</v>
      </c>
      <c r="I596" s="615"/>
      <c r="J596" s="519" t="s">
        <v>434</v>
      </c>
      <c r="K596" s="519" t="s">
        <v>435</v>
      </c>
      <c r="L596" s="615" t="s">
        <v>437</v>
      </c>
      <c r="M596" s="615"/>
      <c r="N596" s="519" t="s">
        <v>3687</v>
      </c>
    </row>
    <row r="597" spans="1:14" ht="15" customHeight="1" x14ac:dyDescent="0.2">
      <c r="A597" s="531">
        <v>192</v>
      </c>
      <c r="B597" s="519">
        <v>8</v>
      </c>
      <c r="C597" s="519" t="s">
        <v>1112</v>
      </c>
      <c r="D597" s="519" t="s">
        <v>1113</v>
      </c>
      <c r="E597" s="519" t="s">
        <v>1114</v>
      </c>
      <c r="F597" s="615" t="s">
        <v>436</v>
      </c>
      <c r="G597" s="519" t="s">
        <v>428</v>
      </c>
      <c r="H597" s="615" t="s">
        <v>2642</v>
      </c>
      <c r="I597" s="615" t="s">
        <v>2032</v>
      </c>
      <c r="J597" s="519" t="s">
        <v>2966</v>
      </c>
      <c r="K597" s="519" t="s">
        <v>917</v>
      </c>
      <c r="L597" s="615" t="s">
        <v>1115</v>
      </c>
      <c r="M597" s="615"/>
      <c r="N597" s="519" t="s">
        <v>1116</v>
      </c>
    </row>
    <row r="598" spans="1:14" ht="15" customHeight="1" x14ac:dyDescent="0.2">
      <c r="A598" s="531">
        <v>104</v>
      </c>
      <c r="B598" s="519">
        <v>9</v>
      </c>
      <c r="C598" s="519" t="s">
        <v>1988</v>
      </c>
      <c r="D598" s="519" t="s">
        <v>1989</v>
      </c>
      <c r="E598" s="519" t="s">
        <v>1990</v>
      </c>
      <c r="F598" s="615" t="s">
        <v>436</v>
      </c>
      <c r="G598" s="519" t="s">
        <v>428</v>
      </c>
      <c r="H598" s="615" t="s">
        <v>2643</v>
      </c>
      <c r="I598" s="615"/>
      <c r="J598" s="519" t="s">
        <v>1991</v>
      </c>
      <c r="K598" s="519" t="s">
        <v>2648</v>
      </c>
      <c r="L598" s="615" t="s">
        <v>2141</v>
      </c>
      <c r="M598" s="615"/>
      <c r="N598" s="519" t="s">
        <v>1992</v>
      </c>
    </row>
    <row r="599" spans="1:14" ht="15" customHeight="1" x14ac:dyDescent="0.2">
      <c r="A599" s="531">
        <v>255</v>
      </c>
      <c r="B599" s="519">
        <v>10</v>
      </c>
      <c r="C599" s="519" t="s">
        <v>1396</v>
      </c>
      <c r="D599" s="519" t="s">
        <v>1397</v>
      </c>
      <c r="E599" s="519" t="s">
        <v>1378</v>
      </c>
      <c r="F599" s="615" t="s">
        <v>436</v>
      </c>
      <c r="G599" s="519" t="s">
        <v>428</v>
      </c>
      <c r="H599" s="615" t="s">
        <v>2643</v>
      </c>
      <c r="I599" s="615"/>
      <c r="J599" s="519" t="s">
        <v>1388</v>
      </c>
      <c r="K599" s="519" t="s">
        <v>2854</v>
      </c>
      <c r="L599" s="615" t="s">
        <v>3385</v>
      </c>
      <c r="M599" s="615"/>
      <c r="N599" s="519" t="s">
        <v>3806</v>
      </c>
    </row>
    <row r="600" spans="1:14" ht="15" customHeight="1" x14ac:dyDescent="0.2">
      <c r="A600" s="531"/>
      <c r="B600" s="519"/>
      <c r="C600" s="519"/>
      <c r="D600" s="519"/>
      <c r="E600" s="519"/>
      <c r="F600" s="615"/>
      <c r="G600" s="519"/>
      <c r="H600" s="615"/>
      <c r="I600" s="615"/>
      <c r="J600" s="519"/>
      <c r="K600" s="519"/>
      <c r="L600" s="615"/>
      <c r="M600" s="615"/>
      <c r="N600" s="519"/>
    </row>
    <row r="601" spans="1:14" ht="15" customHeight="1" x14ac:dyDescent="0.2">
      <c r="A601" s="531">
        <v>322</v>
      </c>
      <c r="B601" s="519">
        <v>13</v>
      </c>
      <c r="C601" s="519" t="s">
        <v>2346</v>
      </c>
      <c r="D601" s="519" t="s">
        <v>2547</v>
      </c>
      <c r="E601" s="519" t="s">
        <v>116</v>
      </c>
      <c r="F601" s="615" t="s">
        <v>484</v>
      </c>
      <c r="G601" s="519" t="s">
        <v>428</v>
      </c>
      <c r="H601" s="615" t="s">
        <v>2643</v>
      </c>
      <c r="I601" s="615" t="s">
        <v>2032</v>
      </c>
      <c r="J601" s="519" t="s">
        <v>1631</v>
      </c>
      <c r="K601" s="519" t="s">
        <v>1592</v>
      </c>
      <c r="L601" s="615"/>
      <c r="M601" s="615"/>
      <c r="N601" s="519" t="s">
        <v>3535</v>
      </c>
    </row>
    <row r="602" spans="1:14" ht="15" customHeight="1" x14ac:dyDescent="0.2">
      <c r="A602" s="531">
        <v>361</v>
      </c>
      <c r="B602" s="519">
        <v>14</v>
      </c>
      <c r="C602" s="519" t="s">
        <v>2429</v>
      </c>
      <c r="D602" s="519" t="s">
        <v>2624</v>
      </c>
      <c r="E602" s="519" t="s">
        <v>116</v>
      </c>
      <c r="F602" s="615" t="s">
        <v>484</v>
      </c>
      <c r="G602" s="519" t="s">
        <v>428</v>
      </c>
      <c r="H602" s="615" t="s">
        <v>2643</v>
      </c>
      <c r="I602" s="615" t="s">
        <v>2032</v>
      </c>
      <c r="J602" s="519" t="s">
        <v>2900</v>
      </c>
      <c r="K602" s="519" t="s">
        <v>1595</v>
      </c>
      <c r="L602" s="615" t="s">
        <v>1604</v>
      </c>
      <c r="M602" s="615" t="s">
        <v>1604</v>
      </c>
      <c r="N602" s="519" t="s">
        <v>3776</v>
      </c>
    </row>
    <row r="603" spans="1:14" ht="15" customHeight="1" x14ac:dyDescent="0.2">
      <c r="A603" s="531">
        <v>162</v>
      </c>
      <c r="B603" s="519">
        <v>15</v>
      </c>
      <c r="C603" s="519" t="s">
        <v>2419</v>
      </c>
      <c r="D603" s="519" t="s">
        <v>2615</v>
      </c>
      <c r="E603" s="519" t="s">
        <v>299</v>
      </c>
      <c r="F603" s="615" t="s">
        <v>484</v>
      </c>
      <c r="G603" s="519" t="s">
        <v>428</v>
      </c>
      <c r="H603" s="615" t="s">
        <v>2643</v>
      </c>
      <c r="I603" s="615" t="s">
        <v>2032</v>
      </c>
      <c r="J603" s="519" t="s">
        <v>666</v>
      </c>
      <c r="K603" s="519" t="s">
        <v>2820</v>
      </c>
      <c r="L603" s="615" t="s">
        <v>3334</v>
      </c>
      <c r="M603" s="615"/>
      <c r="N603" s="519" t="s">
        <v>3741</v>
      </c>
    </row>
    <row r="604" spans="1:14" ht="15" customHeight="1" x14ac:dyDescent="0.2">
      <c r="A604" s="531">
        <v>264</v>
      </c>
      <c r="B604" s="519">
        <v>16</v>
      </c>
      <c r="C604" s="519" t="s">
        <v>2414</v>
      </c>
      <c r="D604" s="519" t="s">
        <v>2611</v>
      </c>
      <c r="E604" s="519" t="s">
        <v>1440</v>
      </c>
      <c r="F604" s="615" t="s">
        <v>484</v>
      </c>
      <c r="G604" s="519" t="s">
        <v>428</v>
      </c>
      <c r="H604" s="615" t="s">
        <v>2643</v>
      </c>
      <c r="I604" s="615"/>
      <c r="J604" s="519" t="s">
        <v>3069</v>
      </c>
      <c r="K604" s="519" t="s">
        <v>1441</v>
      </c>
      <c r="L604" s="615" t="s">
        <v>3326</v>
      </c>
      <c r="M604" s="615"/>
      <c r="N604" s="519" t="s">
        <v>3728</v>
      </c>
    </row>
    <row r="605" spans="1:14" ht="15" customHeight="1" x14ac:dyDescent="0.2">
      <c r="A605" s="531">
        <v>181</v>
      </c>
      <c r="B605" s="519">
        <v>17</v>
      </c>
      <c r="C605" s="519" t="s">
        <v>4222</v>
      </c>
      <c r="D605" s="519" t="s">
        <v>1019</v>
      </c>
      <c r="E605" s="519" t="s">
        <v>634</v>
      </c>
      <c r="F605" s="615" t="s">
        <v>484</v>
      </c>
      <c r="G605" s="519" t="s">
        <v>428</v>
      </c>
      <c r="H605" s="615" t="s">
        <v>12</v>
      </c>
      <c r="I605" s="615"/>
      <c r="J605" s="519" t="s">
        <v>3066</v>
      </c>
      <c r="K605" s="519" t="s">
        <v>2813</v>
      </c>
      <c r="L605" s="615"/>
      <c r="M605" s="615"/>
      <c r="N605" s="519" t="s">
        <v>3726</v>
      </c>
    </row>
    <row r="606" spans="1:14" ht="15" customHeight="1" x14ac:dyDescent="0.2">
      <c r="A606" s="531">
        <v>350</v>
      </c>
      <c r="B606" s="519">
        <v>22</v>
      </c>
      <c r="C606" s="519" t="s">
        <v>2410</v>
      </c>
      <c r="D606" s="519" t="s">
        <v>2607</v>
      </c>
      <c r="E606" s="519" t="s">
        <v>116</v>
      </c>
      <c r="F606" s="615" t="s">
        <v>484</v>
      </c>
      <c r="G606" s="519" t="s">
        <v>428</v>
      </c>
      <c r="H606" s="615" t="s">
        <v>2643</v>
      </c>
      <c r="I606" s="615" t="s">
        <v>2032</v>
      </c>
      <c r="J606" s="519" t="s">
        <v>3036</v>
      </c>
      <c r="K606" s="519" t="s">
        <v>1595</v>
      </c>
      <c r="L606" s="615"/>
      <c r="M606" s="615"/>
      <c r="N606" s="519" t="s">
        <v>3694</v>
      </c>
    </row>
    <row r="607" spans="1:14" ht="15" customHeight="1" x14ac:dyDescent="0.2">
      <c r="A607" s="531">
        <v>337</v>
      </c>
      <c r="B607" s="519">
        <v>23</v>
      </c>
      <c r="C607" s="519" t="s">
        <v>2382</v>
      </c>
      <c r="D607" s="519" t="s">
        <v>972</v>
      </c>
      <c r="E607" s="519" t="s">
        <v>116</v>
      </c>
      <c r="F607" s="615" t="s">
        <v>484</v>
      </c>
      <c r="G607" s="519" t="s">
        <v>428</v>
      </c>
      <c r="H607" s="615" t="s">
        <v>2643</v>
      </c>
      <c r="I607" s="615" t="s">
        <v>2032</v>
      </c>
      <c r="J607" s="519" t="s">
        <v>2957</v>
      </c>
      <c r="K607" s="519" t="s">
        <v>1620</v>
      </c>
      <c r="L607" s="615" t="s">
        <v>3225</v>
      </c>
      <c r="M607" s="615"/>
      <c r="N607" s="519" t="s">
        <v>3616</v>
      </c>
    </row>
    <row r="608" spans="1:14" ht="15" customHeight="1" x14ac:dyDescent="0.2">
      <c r="A608" s="531">
        <v>332</v>
      </c>
      <c r="B608" s="519">
        <v>24</v>
      </c>
      <c r="C608" s="519" t="s">
        <v>1638</v>
      </c>
      <c r="D608" s="519" t="s">
        <v>523</v>
      </c>
      <c r="E608" s="519" t="s">
        <v>116</v>
      </c>
      <c r="F608" s="615" t="s">
        <v>484</v>
      </c>
      <c r="G608" s="519" t="s">
        <v>428</v>
      </c>
      <c r="H608" s="615" t="s">
        <v>2643</v>
      </c>
      <c r="I608" s="615" t="s">
        <v>2032</v>
      </c>
      <c r="J608" s="519" t="s">
        <v>1639</v>
      </c>
      <c r="K608" s="519" t="s">
        <v>1595</v>
      </c>
      <c r="L608" s="615" t="s">
        <v>1640</v>
      </c>
      <c r="M608" s="615"/>
      <c r="N608" s="519" t="s">
        <v>1641</v>
      </c>
    </row>
    <row r="609" spans="1:14" ht="15" customHeight="1" x14ac:dyDescent="0.2">
      <c r="A609" s="531">
        <v>353</v>
      </c>
      <c r="B609" s="519">
        <v>25</v>
      </c>
      <c r="C609" s="519" t="s">
        <v>2415</v>
      </c>
      <c r="D609" s="519" t="s">
        <v>656</v>
      </c>
      <c r="E609" s="519" t="s">
        <v>116</v>
      </c>
      <c r="F609" s="615" t="s">
        <v>484</v>
      </c>
      <c r="G609" s="519" t="s">
        <v>428</v>
      </c>
      <c r="H609" s="615" t="s">
        <v>2642</v>
      </c>
      <c r="I609" s="615"/>
      <c r="J609" s="519" t="s">
        <v>1634</v>
      </c>
      <c r="K609" s="519" t="s">
        <v>1595</v>
      </c>
      <c r="L609" s="615" t="s">
        <v>3327</v>
      </c>
      <c r="M609" s="615"/>
      <c r="N609" s="519" t="s">
        <v>3732</v>
      </c>
    </row>
    <row r="610" spans="1:14" ht="15" customHeight="1" x14ac:dyDescent="0.2">
      <c r="A610" s="531">
        <v>690</v>
      </c>
      <c r="B610" s="519">
        <v>26</v>
      </c>
      <c r="C610" s="519" t="s">
        <v>3835</v>
      </c>
      <c r="D610" s="534">
        <v>37962</v>
      </c>
      <c r="E610" s="519" t="s">
        <v>3836</v>
      </c>
      <c r="F610" s="615" t="s">
        <v>484</v>
      </c>
      <c r="G610" s="519" t="s">
        <v>428</v>
      </c>
      <c r="H610" s="615" t="s">
        <v>2643</v>
      </c>
      <c r="I610" s="615"/>
      <c r="J610" s="519"/>
      <c r="K610" s="519"/>
      <c r="L610" s="615" t="s">
        <v>3837</v>
      </c>
      <c r="M610" s="204"/>
      <c r="N610" s="519"/>
    </row>
    <row r="611" spans="1:14" ht="12.75" x14ac:dyDescent="0.2">
      <c r="A611" s="531">
        <v>180</v>
      </c>
      <c r="B611" s="519">
        <v>27</v>
      </c>
      <c r="C611" s="519" t="s">
        <v>4223</v>
      </c>
      <c r="D611" s="519" t="s">
        <v>633</v>
      </c>
      <c r="E611" s="519" t="s">
        <v>634</v>
      </c>
      <c r="F611" s="615" t="s">
        <v>484</v>
      </c>
      <c r="G611" s="519" t="s">
        <v>428</v>
      </c>
      <c r="H611" s="615" t="s">
        <v>2643</v>
      </c>
      <c r="I611" s="615" t="s">
        <v>2032</v>
      </c>
      <c r="J611" s="519" t="s">
        <v>635</v>
      </c>
      <c r="K611" s="519" t="s">
        <v>2761</v>
      </c>
      <c r="L611" s="615" t="s">
        <v>636</v>
      </c>
      <c r="M611" s="615"/>
      <c r="N611" s="519" t="s">
        <v>637</v>
      </c>
    </row>
    <row r="612" spans="1:14" ht="12.75" x14ac:dyDescent="0.2">
      <c r="A612" s="531">
        <v>321</v>
      </c>
      <c r="B612" s="519">
        <v>32</v>
      </c>
      <c r="C612" s="519" t="s">
        <v>2345</v>
      </c>
      <c r="D612" s="519" t="s">
        <v>2546</v>
      </c>
      <c r="E612" s="519" t="s">
        <v>116</v>
      </c>
      <c r="F612" s="615" t="s">
        <v>484</v>
      </c>
      <c r="G612" s="519" t="s">
        <v>428</v>
      </c>
      <c r="H612" s="615" t="s">
        <v>2643</v>
      </c>
      <c r="I612" s="615" t="s">
        <v>2032</v>
      </c>
      <c r="J612" s="519" t="s">
        <v>1639</v>
      </c>
      <c r="K612" s="519" t="s">
        <v>1595</v>
      </c>
      <c r="L612" s="615" t="s">
        <v>3145</v>
      </c>
      <c r="M612" s="615"/>
      <c r="N612" s="519" t="s">
        <v>3527</v>
      </c>
    </row>
    <row r="613" spans="1:14" ht="12.75" x14ac:dyDescent="0.2">
      <c r="A613" s="531">
        <v>125</v>
      </c>
      <c r="B613" s="519">
        <v>33</v>
      </c>
      <c r="C613" s="519" t="s">
        <v>611</v>
      </c>
      <c r="D613" s="519" t="s">
        <v>612</v>
      </c>
      <c r="E613" s="519" t="s">
        <v>307</v>
      </c>
      <c r="F613" s="615" t="s">
        <v>484</v>
      </c>
      <c r="G613" s="519" t="s">
        <v>428</v>
      </c>
      <c r="H613" s="615" t="s">
        <v>2642</v>
      </c>
      <c r="I613" s="615"/>
      <c r="J613" s="519" t="s">
        <v>3046</v>
      </c>
      <c r="K613" s="519" t="s">
        <v>2794</v>
      </c>
      <c r="L613" s="615" t="s">
        <v>3303</v>
      </c>
      <c r="M613" s="615"/>
      <c r="N613" s="519" t="s">
        <v>613</v>
      </c>
    </row>
    <row r="614" spans="1:14" ht="12.75" x14ac:dyDescent="0.2">
      <c r="A614" s="531">
        <v>318</v>
      </c>
      <c r="B614" s="519">
        <v>34</v>
      </c>
      <c r="C614" s="519" t="s">
        <v>1568</v>
      </c>
      <c r="D614" s="519" t="s">
        <v>1569</v>
      </c>
      <c r="E614" s="519" t="s">
        <v>1562</v>
      </c>
      <c r="F614" s="615" t="s">
        <v>484</v>
      </c>
      <c r="G614" s="519" t="s">
        <v>428</v>
      </c>
      <c r="H614" s="615" t="s">
        <v>2642</v>
      </c>
      <c r="I614" s="615"/>
      <c r="J614" s="519" t="s">
        <v>3038</v>
      </c>
      <c r="K614" s="519" t="s">
        <v>2689</v>
      </c>
      <c r="L614" s="615" t="s">
        <v>1570</v>
      </c>
      <c r="M614" s="615"/>
      <c r="N614" s="519" t="s">
        <v>1571</v>
      </c>
    </row>
    <row r="615" spans="1:14" ht="12.75" x14ac:dyDescent="0.2">
      <c r="A615" s="531">
        <v>190</v>
      </c>
      <c r="B615" s="519">
        <v>35</v>
      </c>
      <c r="C615" s="519" t="s">
        <v>964</v>
      </c>
      <c r="D615" s="519" t="s">
        <v>965</v>
      </c>
      <c r="E615" s="519" t="s">
        <v>122</v>
      </c>
      <c r="F615" s="615" t="s">
        <v>484</v>
      </c>
      <c r="G615" s="519" t="s">
        <v>428</v>
      </c>
      <c r="H615" s="615" t="s">
        <v>2642</v>
      </c>
      <c r="I615" s="615"/>
      <c r="J615" s="519" t="s">
        <v>966</v>
      </c>
      <c r="K615" s="519" t="s">
        <v>863</v>
      </c>
      <c r="L615" s="615" t="s">
        <v>967</v>
      </c>
      <c r="M615" s="615"/>
      <c r="N615" s="519" t="s">
        <v>968</v>
      </c>
    </row>
    <row r="616" spans="1:14" ht="12.75" x14ac:dyDescent="0.2">
      <c r="A616" s="531">
        <v>236</v>
      </c>
      <c r="B616" s="519">
        <v>36</v>
      </c>
      <c r="C616" s="519" t="s">
        <v>4224</v>
      </c>
      <c r="D616" s="519" t="s">
        <v>2596</v>
      </c>
      <c r="E616" s="519" t="s">
        <v>1269</v>
      </c>
      <c r="F616" s="615" t="s">
        <v>484</v>
      </c>
      <c r="G616" s="519" t="s">
        <v>428</v>
      </c>
      <c r="H616" s="615" t="s">
        <v>2642</v>
      </c>
      <c r="I616" s="615"/>
      <c r="J616" s="519" t="s">
        <v>3014</v>
      </c>
      <c r="K616" s="519" t="s">
        <v>2773</v>
      </c>
      <c r="L616" s="615" t="s">
        <v>3270</v>
      </c>
      <c r="M616" s="615"/>
      <c r="N616" s="519" t="s">
        <v>1271</v>
      </c>
    </row>
    <row r="617" spans="1:14" ht="12.75" x14ac:dyDescent="0.2">
      <c r="A617" s="531">
        <v>134</v>
      </c>
      <c r="B617" s="519">
        <v>37</v>
      </c>
      <c r="C617" s="519" t="s">
        <v>664</v>
      </c>
      <c r="D617" s="519" t="s">
        <v>665</v>
      </c>
      <c r="E617" s="519" t="s">
        <v>299</v>
      </c>
      <c r="F617" s="615" t="s">
        <v>484</v>
      </c>
      <c r="G617" s="519" t="s">
        <v>428</v>
      </c>
      <c r="H617" s="615" t="s">
        <v>2642</v>
      </c>
      <c r="I617" s="615"/>
      <c r="J617" s="519" t="s">
        <v>666</v>
      </c>
      <c r="K617" s="519" t="s">
        <v>2663</v>
      </c>
      <c r="L617" s="615" t="s">
        <v>667</v>
      </c>
      <c r="M617" s="615"/>
      <c r="N617" s="519" t="s">
        <v>668</v>
      </c>
    </row>
    <row r="618" spans="1:14" ht="12.75" x14ac:dyDescent="0.2">
      <c r="A618" s="531"/>
      <c r="B618" s="519"/>
      <c r="C618" s="519"/>
      <c r="D618" s="519"/>
      <c r="E618" s="519"/>
      <c r="F618" s="615"/>
      <c r="G618" s="519"/>
      <c r="H618" s="615"/>
      <c r="I618" s="615"/>
      <c r="J618" s="519"/>
      <c r="K618" s="519"/>
      <c r="L618" s="615"/>
      <c r="M618" s="615"/>
      <c r="N618" s="519"/>
    </row>
    <row r="619" spans="1:14" ht="12.75" x14ac:dyDescent="0.2">
      <c r="A619" s="531">
        <v>168</v>
      </c>
      <c r="B619" s="519"/>
      <c r="C619" s="519" t="s">
        <v>773</v>
      </c>
      <c r="D619" s="519" t="s">
        <v>774</v>
      </c>
      <c r="E619" s="519" t="s">
        <v>299</v>
      </c>
      <c r="F619" s="615" t="s">
        <v>464</v>
      </c>
      <c r="G619" s="519" t="s">
        <v>428</v>
      </c>
      <c r="H619" s="615" t="s">
        <v>2642</v>
      </c>
      <c r="I619" s="615"/>
      <c r="J619" s="519" t="s">
        <v>688</v>
      </c>
      <c r="K619" s="519" t="s">
        <v>2734</v>
      </c>
      <c r="L619" s="615"/>
      <c r="M619" s="615"/>
      <c r="N619" s="519" t="s">
        <v>776</v>
      </c>
    </row>
    <row r="620" spans="1:14" ht="12.75" x14ac:dyDescent="0.2">
      <c r="A620" s="531">
        <v>170</v>
      </c>
      <c r="B620" s="519"/>
      <c r="C620" s="519" t="s">
        <v>780</v>
      </c>
      <c r="D620" s="519" t="s">
        <v>781</v>
      </c>
      <c r="E620" s="519" t="s">
        <v>299</v>
      </c>
      <c r="F620" s="615" t="s">
        <v>464</v>
      </c>
      <c r="G620" s="519" t="s">
        <v>428</v>
      </c>
      <c r="H620" s="615" t="s">
        <v>2642</v>
      </c>
      <c r="I620" s="615"/>
      <c r="J620" s="519" t="s">
        <v>680</v>
      </c>
      <c r="K620" s="519" t="s">
        <v>2734</v>
      </c>
      <c r="L620" s="615"/>
      <c r="M620" s="615"/>
      <c r="N620" s="519" t="s">
        <v>782</v>
      </c>
    </row>
    <row r="621" spans="1:14" ht="12.75" x14ac:dyDescent="0.2">
      <c r="A621" s="531">
        <v>154</v>
      </c>
      <c r="B621" s="519"/>
      <c r="C621" s="519" t="s">
        <v>848</v>
      </c>
      <c r="D621" s="519" t="s">
        <v>849</v>
      </c>
      <c r="E621" s="519" t="s">
        <v>846</v>
      </c>
      <c r="F621" s="615" t="s">
        <v>464</v>
      </c>
      <c r="G621" s="519" t="s">
        <v>428</v>
      </c>
      <c r="H621" s="615" t="s">
        <v>2644</v>
      </c>
      <c r="I621" s="615"/>
      <c r="J621" s="519" t="s">
        <v>3049</v>
      </c>
      <c r="K621" s="519" t="s">
        <v>2797</v>
      </c>
      <c r="L621" s="615"/>
      <c r="M621" s="615"/>
      <c r="N621" s="519" t="s">
        <v>850</v>
      </c>
    </row>
    <row r="622" spans="1:14" ht="12.75" x14ac:dyDescent="0.2">
      <c r="A622" s="531">
        <v>166</v>
      </c>
      <c r="B622" s="519"/>
      <c r="C622" s="519" t="s">
        <v>794</v>
      </c>
      <c r="D622" s="519" t="s">
        <v>795</v>
      </c>
      <c r="E622" s="519" t="s">
        <v>796</v>
      </c>
      <c r="F622" s="615" t="s">
        <v>464</v>
      </c>
      <c r="G622" s="519" t="s">
        <v>428</v>
      </c>
      <c r="H622" s="615" t="s">
        <v>2644</v>
      </c>
      <c r="I622" s="615"/>
      <c r="J622" s="519" t="s">
        <v>3111</v>
      </c>
      <c r="K622" s="519" t="s">
        <v>2840</v>
      </c>
      <c r="L622" s="615"/>
      <c r="M622" s="615"/>
      <c r="N622" s="519" t="s">
        <v>798</v>
      </c>
    </row>
    <row r="623" spans="1:14" ht="12.75" x14ac:dyDescent="0.2">
      <c r="A623" s="531">
        <v>223</v>
      </c>
      <c r="B623" s="519"/>
      <c r="C623" s="519" t="s">
        <v>1163</v>
      </c>
      <c r="D623" s="519" t="s">
        <v>1164</v>
      </c>
      <c r="E623" s="519" t="s">
        <v>298</v>
      </c>
      <c r="F623" s="615" t="s">
        <v>464</v>
      </c>
      <c r="G623" s="519" t="s">
        <v>428</v>
      </c>
      <c r="H623" s="615" t="s">
        <v>2642</v>
      </c>
      <c r="I623" s="615" t="s">
        <v>2032</v>
      </c>
      <c r="J623" s="519" t="s">
        <v>1165</v>
      </c>
      <c r="K623" s="519" t="s">
        <v>2659</v>
      </c>
      <c r="L623" s="615"/>
      <c r="M623" s="615"/>
      <c r="N623" s="519" t="s">
        <v>1166</v>
      </c>
    </row>
    <row r="624" spans="1:14" ht="12.75" x14ac:dyDescent="0.2">
      <c r="A624" s="531">
        <v>233</v>
      </c>
      <c r="B624" s="519"/>
      <c r="C624" s="519" t="s">
        <v>1198</v>
      </c>
      <c r="D624" s="519" t="s">
        <v>1199</v>
      </c>
      <c r="E624" s="519" t="s">
        <v>298</v>
      </c>
      <c r="F624" s="615" t="s">
        <v>464</v>
      </c>
      <c r="G624" s="519" t="s">
        <v>428</v>
      </c>
      <c r="H624" s="615" t="s">
        <v>2642</v>
      </c>
      <c r="I624" s="615"/>
      <c r="J624" s="519" t="s">
        <v>1200</v>
      </c>
      <c r="K624" s="519" t="s">
        <v>2762</v>
      </c>
      <c r="L624" s="615"/>
      <c r="M624" s="615"/>
      <c r="N624" s="519" t="s">
        <v>1202</v>
      </c>
    </row>
    <row r="625" spans="1:14" ht="12.75" x14ac:dyDescent="0.2">
      <c r="A625" s="531">
        <v>234</v>
      </c>
      <c r="B625" s="519"/>
      <c r="C625" s="519" t="s">
        <v>1299</v>
      </c>
      <c r="D625" s="519" t="s">
        <v>1300</v>
      </c>
      <c r="E625" s="519" t="s">
        <v>1297</v>
      </c>
      <c r="F625" s="615" t="s">
        <v>464</v>
      </c>
      <c r="G625" s="519" t="s">
        <v>428</v>
      </c>
      <c r="H625" s="615" t="s">
        <v>2644</v>
      </c>
      <c r="I625" s="615"/>
      <c r="J625" s="519" t="s">
        <v>3011</v>
      </c>
      <c r="K625" s="519" t="s">
        <v>2771</v>
      </c>
      <c r="L625" s="615"/>
      <c r="M625" s="615"/>
      <c r="N625" s="519" t="s">
        <v>1301</v>
      </c>
    </row>
    <row r="626" spans="1:14" ht="12.75" x14ac:dyDescent="0.2">
      <c r="A626" s="531">
        <v>242</v>
      </c>
      <c r="B626" s="519"/>
      <c r="C626" s="519" t="s">
        <v>1214</v>
      </c>
      <c r="D626" s="519" t="s">
        <v>1215</v>
      </c>
      <c r="E626" s="519" t="s">
        <v>298</v>
      </c>
      <c r="F626" s="615" t="s">
        <v>464</v>
      </c>
      <c r="G626" s="519" t="s">
        <v>428</v>
      </c>
      <c r="H626" s="615" t="s">
        <v>2642</v>
      </c>
      <c r="I626" s="615" t="s">
        <v>2032</v>
      </c>
      <c r="J626" s="519" t="s">
        <v>1216</v>
      </c>
      <c r="K626" s="519" t="s">
        <v>2659</v>
      </c>
      <c r="L626" s="615"/>
      <c r="M626" s="615"/>
      <c r="N626" s="519" t="s">
        <v>1218</v>
      </c>
    </row>
    <row r="627" spans="1:14" ht="12.75" x14ac:dyDescent="0.2">
      <c r="A627" s="531">
        <v>326</v>
      </c>
      <c r="B627" s="519"/>
      <c r="C627" s="519" t="s">
        <v>2363</v>
      </c>
      <c r="D627" s="519" t="s">
        <v>2560</v>
      </c>
      <c r="E627" s="519" t="s">
        <v>116</v>
      </c>
      <c r="F627" s="615" t="s">
        <v>464</v>
      </c>
      <c r="G627" s="519" t="s">
        <v>428</v>
      </c>
      <c r="H627" s="615" t="s">
        <v>2643</v>
      </c>
      <c r="I627" s="615" t="s">
        <v>2032</v>
      </c>
      <c r="J627" s="519" t="s">
        <v>2900</v>
      </c>
      <c r="K627" s="519" t="s">
        <v>1595</v>
      </c>
      <c r="L627" s="615"/>
      <c r="M627" s="615"/>
      <c r="N627" s="519" t="s">
        <v>3563</v>
      </c>
    </row>
    <row r="628" spans="1:14" ht="12.75" x14ac:dyDescent="0.2">
      <c r="A628" s="531">
        <v>331</v>
      </c>
      <c r="B628" s="519"/>
      <c r="C628" s="519" t="s">
        <v>2368</v>
      </c>
      <c r="D628" s="519" t="s">
        <v>2566</v>
      </c>
      <c r="E628" s="519" t="s">
        <v>116</v>
      </c>
      <c r="F628" s="615" t="s">
        <v>464</v>
      </c>
      <c r="G628" s="519" t="s">
        <v>428</v>
      </c>
      <c r="H628" s="615" t="s">
        <v>2643</v>
      </c>
      <c r="I628" s="615" t="s">
        <v>2032</v>
      </c>
      <c r="J628" s="519" t="s">
        <v>1631</v>
      </c>
      <c r="K628" s="519" t="s">
        <v>1595</v>
      </c>
      <c r="L628" s="615"/>
      <c r="M628" s="615"/>
      <c r="N628" s="519" t="s">
        <v>3576</v>
      </c>
    </row>
    <row r="629" spans="1:14" ht="12.75" x14ac:dyDescent="0.2">
      <c r="A629" s="531">
        <v>336</v>
      </c>
      <c r="B629" s="519"/>
      <c r="C629" s="519" t="s">
        <v>1181</v>
      </c>
      <c r="D629" s="519" t="s">
        <v>1182</v>
      </c>
      <c r="E629" s="519" t="s">
        <v>116</v>
      </c>
      <c r="F629" s="615" t="s">
        <v>464</v>
      </c>
      <c r="G629" s="519" t="s">
        <v>428</v>
      </c>
      <c r="H629" s="615" t="s">
        <v>2642</v>
      </c>
      <c r="I629" s="615" t="s">
        <v>2032</v>
      </c>
      <c r="J629" s="519" t="s">
        <v>2955</v>
      </c>
      <c r="K629" s="519" t="s">
        <v>1595</v>
      </c>
      <c r="L629" s="615"/>
      <c r="M629" s="615"/>
      <c r="N629" s="519" t="s">
        <v>3614</v>
      </c>
    </row>
    <row r="630" spans="1:14" ht="12.75" x14ac:dyDescent="0.2">
      <c r="A630" s="531">
        <v>346</v>
      </c>
      <c r="B630" s="519"/>
      <c r="C630" s="519" t="s">
        <v>1431</v>
      </c>
      <c r="D630" s="519" t="s">
        <v>1223</v>
      </c>
      <c r="E630" s="519" t="s">
        <v>116</v>
      </c>
      <c r="F630" s="615" t="s">
        <v>464</v>
      </c>
      <c r="G630" s="519" t="s">
        <v>428</v>
      </c>
      <c r="H630" s="615" t="s">
        <v>2643</v>
      </c>
      <c r="I630" s="615" t="s">
        <v>2032</v>
      </c>
      <c r="J630" s="519" t="s">
        <v>2900</v>
      </c>
      <c r="K630" s="519" t="s">
        <v>1595</v>
      </c>
      <c r="L630" s="615"/>
      <c r="M630" s="615"/>
      <c r="N630" s="519" t="s">
        <v>3676</v>
      </c>
    </row>
    <row r="631" spans="1:14" ht="12.75" x14ac:dyDescent="0.2">
      <c r="A631" s="531">
        <v>349</v>
      </c>
      <c r="B631" s="519"/>
      <c r="C631" s="519" t="s">
        <v>2409</v>
      </c>
      <c r="D631" s="519" t="s">
        <v>2605</v>
      </c>
      <c r="E631" s="519" t="s">
        <v>116</v>
      </c>
      <c r="F631" s="615" t="s">
        <v>464</v>
      </c>
      <c r="G631" s="519" t="s">
        <v>428</v>
      </c>
      <c r="H631" s="615" t="s">
        <v>2643</v>
      </c>
      <c r="I631" s="615" t="s">
        <v>2032</v>
      </c>
      <c r="J631" s="519" t="s">
        <v>1624</v>
      </c>
      <c r="K631" s="519" t="s">
        <v>1595</v>
      </c>
      <c r="L631" s="615"/>
      <c r="M631" s="615"/>
      <c r="N631" s="519" t="s">
        <v>3691</v>
      </c>
    </row>
    <row r="632" spans="1:14" ht="12.75" x14ac:dyDescent="0.2">
      <c r="A632" s="531">
        <v>355</v>
      </c>
      <c r="B632" s="519"/>
      <c r="C632" s="519" t="s">
        <v>1723</v>
      </c>
      <c r="D632" s="519" t="s">
        <v>1724</v>
      </c>
      <c r="E632" s="519" t="s">
        <v>116</v>
      </c>
      <c r="F632" s="615" t="s">
        <v>464</v>
      </c>
      <c r="G632" s="519" t="s">
        <v>428</v>
      </c>
      <c r="H632" s="615" t="s">
        <v>2642</v>
      </c>
      <c r="I632" s="615" t="s">
        <v>2032</v>
      </c>
      <c r="J632" s="519" t="s">
        <v>1619</v>
      </c>
      <c r="K632" s="519" t="s">
        <v>1592</v>
      </c>
      <c r="L632" s="615"/>
      <c r="M632" s="615"/>
      <c r="N632" s="519" t="s">
        <v>1726</v>
      </c>
    </row>
    <row r="633" spans="1:14" ht="12.75" x14ac:dyDescent="0.2">
      <c r="A633" s="531">
        <v>362</v>
      </c>
      <c r="B633" s="519"/>
      <c r="C633" s="519" t="s">
        <v>2431</v>
      </c>
      <c r="D633" s="519" t="s">
        <v>2627</v>
      </c>
      <c r="E633" s="519" t="s">
        <v>116</v>
      </c>
      <c r="F633" s="615" t="s">
        <v>464</v>
      </c>
      <c r="G633" s="519" t="s">
        <v>428</v>
      </c>
      <c r="H633" s="615" t="s">
        <v>2643</v>
      </c>
      <c r="I633" s="615" t="s">
        <v>2032</v>
      </c>
      <c r="J633" s="519" t="s">
        <v>3117</v>
      </c>
      <c r="K633" s="519" t="s">
        <v>1595</v>
      </c>
      <c r="L633" s="615"/>
      <c r="M633" s="615"/>
      <c r="N633" s="519" t="s">
        <v>3780</v>
      </c>
    </row>
    <row r="634" spans="1:14" ht="12.75" x14ac:dyDescent="0.2">
      <c r="A634" s="531">
        <v>365</v>
      </c>
      <c r="B634" s="519"/>
      <c r="C634" s="519" t="s">
        <v>2444</v>
      </c>
      <c r="D634" s="519" t="s">
        <v>2639</v>
      </c>
      <c r="E634" s="519" t="s">
        <v>116</v>
      </c>
      <c r="F634" s="615" t="s">
        <v>464</v>
      </c>
      <c r="G634" s="519" t="s">
        <v>428</v>
      </c>
      <c r="H634" s="615" t="s">
        <v>2642</v>
      </c>
      <c r="I634" s="615"/>
      <c r="J634" s="519" t="s">
        <v>1619</v>
      </c>
      <c r="K634" s="519" t="s">
        <v>1592</v>
      </c>
      <c r="L634" s="615"/>
      <c r="M634" s="615"/>
      <c r="N634" s="519" t="s">
        <v>3810</v>
      </c>
    </row>
    <row r="635" spans="1:14" ht="12.75" x14ac:dyDescent="0.2">
      <c r="A635" s="531">
        <v>352</v>
      </c>
      <c r="B635" s="519"/>
      <c r="C635" s="519" t="s">
        <v>1753</v>
      </c>
      <c r="D635" s="519" t="s">
        <v>1754</v>
      </c>
      <c r="E635" s="519" t="s">
        <v>1750</v>
      </c>
      <c r="F635" s="615" t="s">
        <v>464</v>
      </c>
      <c r="G635" s="519" t="s">
        <v>428</v>
      </c>
      <c r="H635" s="615" t="s">
        <v>2642</v>
      </c>
      <c r="I635" s="615" t="s">
        <v>2032</v>
      </c>
      <c r="J635" s="519" t="s">
        <v>3074</v>
      </c>
      <c r="K635" s="519" t="s">
        <v>2817</v>
      </c>
      <c r="L635" s="615"/>
      <c r="M635" s="615"/>
      <c r="N635" s="519" t="s">
        <v>3731</v>
      </c>
    </row>
    <row r="636" spans="1:14" ht="12.75" x14ac:dyDescent="0.2">
      <c r="A636" s="531">
        <v>357</v>
      </c>
      <c r="B636" s="519"/>
      <c r="C636" s="519" t="s">
        <v>1757</v>
      </c>
      <c r="D636" s="519" t="s">
        <v>1758</v>
      </c>
      <c r="E636" s="519" t="s">
        <v>1759</v>
      </c>
      <c r="F636" s="615" t="s">
        <v>464</v>
      </c>
      <c r="G636" s="519" t="s">
        <v>428</v>
      </c>
      <c r="H636" s="615" t="s">
        <v>2642</v>
      </c>
      <c r="I636" s="615"/>
      <c r="J636" s="519" t="s">
        <v>3103</v>
      </c>
      <c r="K636" s="519" t="s">
        <v>2832</v>
      </c>
      <c r="L636" s="615"/>
      <c r="M636" s="615"/>
      <c r="N636" s="519" t="s">
        <v>1760</v>
      </c>
    </row>
    <row r="637" spans="1:14" ht="12.75" x14ac:dyDescent="0.2">
      <c r="A637" s="531">
        <v>351</v>
      </c>
      <c r="B637" s="519"/>
      <c r="C637" s="519" t="s">
        <v>1698</v>
      </c>
      <c r="D637" s="519" t="s">
        <v>1699</v>
      </c>
      <c r="E637" s="519" t="s">
        <v>1770</v>
      </c>
      <c r="F637" s="615" t="s">
        <v>464</v>
      </c>
      <c r="G637" s="519" t="s">
        <v>428</v>
      </c>
      <c r="H637" s="615" t="s">
        <v>2643</v>
      </c>
      <c r="I637" s="615" t="s">
        <v>2032</v>
      </c>
      <c r="J637" s="519" t="s">
        <v>3050</v>
      </c>
      <c r="K637" s="519" t="s">
        <v>2798</v>
      </c>
      <c r="L637" s="615"/>
      <c r="M637" s="615"/>
      <c r="N637" s="519" t="s">
        <v>1701</v>
      </c>
    </row>
    <row r="638" spans="1:14" ht="12.75" x14ac:dyDescent="0.2">
      <c r="A638" s="531">
        <v>359</v>
      </c>
      <c r="B638" s="519"/>
      <c r="C638" s="519" t="s">
        <v>1830</v>
      </c>
      <c r="D638" s="519" t="s">
        <v>1831</v>
      </c>
      <c r="E638" s="519" t="s">
        <v>3834</v>
      </c>
      <c r="F638" s="615" t="s">
        <v>464</v>
      </c>
      <c r="G638" s="519" t="s">
        <v>428</v>
      </c>
      <c r="H638" s="615" t="s">
        <v>2642</v>
      </c>
      <c r="I638" s="615" t="s">
        <v>2032</v>
      </c>
      <c r="J638" s="519" t="s">
        <v>3107</v>
      </c>
      <c r="K638" s="519" t="s">
        <v>2843</v>
      </c>
      <c r="L638" s="615"/>
      <c r="M638" s="615"/>
      <c r="N638" s="519" t="s">
        <v>3771</v>
      </c>
    </row>
    <row r="639" spans="1:14" ht="12.75" x14ac:dyDescent="0.2">
      <c r="A639" s="531">
        <v>376</v>
      </c>
      <c r="B639" s="519"/>
      <c r="C639" s="519" t="s">
        <v>2362</v>
      </c>
      <c r="D639" s="519" t="s">
        <v>2558</v>
      </c>
      <c r="E639" s="519" t="s">
        <v>1853</v>
      </c>
      <c r="F639" s="615" t="s">
        <v>464</v>
      </c>
      <c r="G639" s="519" t="s">
        <v>428</v>
      </c>
      <c r="H639" s="615" t="s">
        <v>2643</v>
      </c>
      <c r="I639" s="615"/>
      <c r="J639" s="519" t="s">
        <v>2898</v>
      </c>
      <c r="K639" s="519" t="s">
        <v>2684</v>
      </c>
      <c r="L639" s="615"/>
      <c r="M639" s="615"/>
      <c r="N639" s="519" t="s">
        <v>3559</v>
      </c>
    </row>
    <row r="640" spans="1:14" ht="12.75" x14ac:dyDescent="0.2">
      <c r="A640" s="531">
        <v>378</v>
      </c>
      <c r="B640" s="519"/>
      <c r="C640" s="519" t="s">
        <v>2392</v>
      </c>
      <c r="D640" s="519" t="s">
        <v>2589</v>
      </c>
      <c r="E640" s="519" t="s">
        <v>1853</v>
      </c>
      <c r="F640" s="615" t="s">
        <v>464</v>
      </c>
      <c r="G640" s="519" t="s">
        <v>428</v>
      </c>
      <c r="H640" s="615" t="s">
        <v>2642</v>
      </c>
      <c r="I640" s="615"/>
      <c r="J640" s="519" t="s">
        <v>3005</v>
      </c>
      <c r="K640" s="519" t="s">
        <v>2763</v>
      </c>
      <c r="L640" s="615"/>
      <c r="M640" s="615"/>
      <c r="N640" s="519" t="s">
        <v>3652</v>
      </c>
    </row>
    <row r="641" spans="1:14" ht="12.75" x14ac:dyDescent="0.2">
      <c r="A641" s="531">
        <v>379</v>
      </c>
      <c r="B641" s="519"/>
      <c r="C641" s="519" t="s">
        <v>2411</v>
      </c>
      <c r="D641" s="519" t="s">
        <v>2484</v>
      </c>
      <c r="E641" s="519" t="s">
        <v>1853</v>
      </c>
      <c r="F641" s="615" t="s">
        <v>464</v>
      </c>
      <c r="G641" s="519" t="s">
        <v>428</v>
      </c>
      <c r="H641" s="615" t="s">
        <v>2642</v>
      </c>
      <c r="I641" s="615"/>
      <c r="J641" s="519" t="s">
        <v>3044</v>
      </c>
      <c r="K641" s="519" t="s">
        <v>2770</v>
      </c>
      <c r="L641" s="615"/>
      <c r="M641" s="615"/>
      <c r="N641" s="519" t="s">
        <v>3698</v>
      </c>
    </row>
    <row r="642" spans="1:14" ht="12.75" x14ac:dyDescent="0.2">
      <c r="A642" s="531">
        <v>381</v>
      </c>
      <c r="B642" s="519"/>
      <c r="C642" s="519" t="s">
        <v>2423</v>
      </c>
      <c r="D642" s="519" t="s">
        <v>2620</v>
      </c>
      <c r="E642" s="519" t="s">
        <v>1853</v>
      </c>
      <c r="F642" s="615" t="s">
        <v>464</v>
      </c>
      <c r="G642" s="519" t="s">
        <v>428</v>
      </c>
      <c r="H642" s="615" t="s">
        <v>2643</v>
      </c>
      <c r="I642" s="615"/>
      <c r="J642" s="519" t="s">
        <v>3093</v>
      </c>
      <c r="K642" s="519" t="s">
        <v>2770</v>
      </c>
      <c r="L642" s="615"/>
      <c r="M642" s="615"/>
      <c r="N642" s="519" t="s">
        <v>3753</v>
      </c>
    </row>
    <row r="643" spans="1:14" ht="12.75" x14ac:dyDescent="0.2">
      <c r="A643" s="531">
        <v>394</v>
      </c>
      <c r="B643" s="519"/>
      <c r="C643" s="519" t="s">
        <v>1914</v>
      </c>
      <c r="D643" s="519" t="s">
        <v>1915</v>
      </c>
      <c r="E643" s="519" t="s">
        <v>315</v>
      </c>
      <c r="F643" s="615" t="s">
        <v>464</v>
      </c>
      <c r="G643" s="519" t="s">
        <v>428</v>
      </c>
      <c r="H643" s="615" t="s">
        <v>2642</v>
      </c>
      <c r="I643" s="615" t="s">
        <v>2032</v>
      </c>
      <c r="J643" s="519" t="s">
        <v>1916</v>
      </c>
      <c r="K643" s="519" t="s">
        <v>2697</v>
      </c>
      <c r="L643" s="615"/>
      <c r="M643" s="615"/>
      <c r="N643" s="519" t="s">
        <v>3695</v>
      </c>
    </row>
    <row r="644" spans="1:14" ht="12.75" x14ac:dyDescent="0.2">
      <c r="A644" s="531">
        <v>395</v>
      </c>
      <c r="B644" s="519"/>
      <c r="C644" s="519" t="s">
        <v>1918</v>
      </c>
      <c r="D644" s="519" t="s">
        <v>1919</v>
      </c>
      <c r="E644" s="519" t="s">
        <v>315</v>
      </c>
      <c r="F644" s="615" t="s">
        <v>464</v>
      </c>
      <c r="G644" s="519" t="s">
        <v>428</v>
      </c>
      <c r="H644" s="615" t="s">
        <v>2644</v>
      </c>
      <c r="I644" s="615"/>
      <c r="J644" s="519" t="s">
        <v>3040</v>
      </c>
      <c r="K644" s="519" t="s">
        <v>1900</v>
      </c>
      <c r="L644" s="615"/>
      <c r="M644" s="615"/>
      <c r="N644" s="519" t="s">
        <v>1920</v>
      </c>
    </row>
    <row r="645" spans="1:14" ht="12.75" x14ac:dyDescent="0.2">
      <c r="A645" s="531">
        <v>396</v>
      </c>
      <c r="B645" s="519"/>
      <c r="C645" s="519" t="s">
        <v>1922</v>
      </c>
      <c r="D645" s="519" t="s">
        <v>1923</v>
      </c>
      <c r="E645" s="519" t="s">
        <v>315</v>
      </c>
      <c r="F645" s="615" t="s">
        <v>464</v>
      </c>
      <c r="G645" s="519" t="s">
        <v>428</v>
      </c>
      <c r="H645" s="615" t="s">
        <v>2642</v>
      </c>
      <c r="I645" s="615" t="s">
        <v>2032</v>
      </c>
      <c r="J645" s="519" t="s">
        <v>1904</v>
      </c>
      <c r="K645" s="519" t="s">
        <v>1900</v>
      </c>
      <c r="L645" s="615"/>
      <c r="M645" s="615"/>
      <c r="N645" s="519" t="s">
        <v>1925</v>
      </c>
    </row>
    <row r="646" spans="1:14" ht="12.75" x14ac:dyDescent="0.2">
      <c r="A646" s="531">
        <v>397</v>
      </c>
      <c r="B646" s="519"/>
      <c r="C646" s="519" t="s">
        <v>1930</v>
      </c>
      <c r="D646" s="519" t="s">
        <v>1931</v>
      </c>
      <c r="E646" s="519" t="s">
        <v>315</v>
      </c>
      <c r="F646" s="615" t="s">
        <v>464</v>
      </c>
      <c r="G646" s="519" t="s">
        <v>428</v>
      </c>
      <c r="H646" s="615" t="s">
        <v>2642</v>
      </c>
      <c r="I646" s="615" t="s">
        <v>2032</v>
      </c>
      <c r="J646" s="519" t="s">
        <v>1904</v>
      </c>
      <c r="K646" s="519" t="s">
        <v>2716</v>
      </c>
      <c r="L646" s="615"/>
      <c r="M646" s="615"/>
      <c r="N646" s="519" t="s">
        <v>1932</v>
      </c>
    </row>
    <row r="647" spans="1:14" ht="12.75" x14ac:dyDescent="0.2">
      <c r="A647" s="531">
        <v>400</v>
      </c>
      <c r="B647" s="519"/>
      <c r="C647" s="519" t="s">
        <v>1940</v>
      </c>
      <c r="D647" s="519" t="s">
        <v>1941</v>
      </c>
      <c r="E647" s="519" t="s">
        <v>315</v>
      </c>
      <c r="F647" s="615" t="s">
        <v>464</v>
      </c>
      <c r="G647" s="519" t="s">
        <v>428</v>
      </c>
      <c r="H647" s="615" t="s">
        <v>2642</v>
      </c>
      <c r="I647" s="615"/>
      <c r="J647" s="519" t="s">
        <v>1942</v>
      </c>
      <c r="K647" s="519"/>
      <c r="L647" s="615"/>
      <c r="M647" s="615"/>
      <c r="N647" s="519" t="s">
        <v>1944</v>
      </c>
    </row>
    <row r="648" spans="1:14" ht="12.75" x14ac:dyDescent="0.2">
      <c r="A648" s="531">
        <v>237</v>
      </c>
      <c r="B648" s="519"/>
      <c r="C648" s="519" t="s">
        <v>2400</v>
      </c>
      <c r="D648" s="519" t="s">
        <v>2598</v>
      </c>
      <c r="E648" s="519" t="s">
        <v>298</v>
      </c>
      <c r="F648" s="615" t="s">
        <v>3843</v>
      </c>
      <c r="G648" s="519" t="s">
        <v>428</v>
      </c>
      <c r="H648" s="615" t="s">
        <v>2643</v>
      </c>
      <c r="I648" s="615" t="s">
        <v>2032</v>
      </c>
      <c r="J648" s="519" t="s">
        <v>3016</v>
      </c>
      <c r="K648" s="519" t="s">
        <v>2775</v>
      </c>
      <c r="L648" s="615" t="s">
        <v>3272</v>
      </c>
      <c r="M648" s="615" t="s">
        <v>3272</v>
      </c>
      <c r="N648" s="519" t="s">
        <v>3668</v>
      </c>
    </row>
    <row r="649" spans="1:14" ht="12.75" x14ac:dyDescent="0.2">
      <c r="A649" s="531">
        <v>129</v>
      </c>
      <c r="B649" s="519"/>
      <c r="C649" s="519" t="s">
        <v>4216</v>
      </c>
      <c r="D649" s="519" t="s">
        <v>2553</v>
      </c>
      <c r="E649" s="519" t="s">
        <v>307</v>
      </c>
      <c r="F649" s="615" t="s">
        <v>539</v>
      </c>
      <c r="G649" s="519" t="s">
        <v>428</v>
      </c>
      <c r="H649" s="615" t="s">
        <v>2643</v>
      </c>
      <c r="I649" s="615"/>
      <c r="J649" s="519" t="s">
        <v>2902</v>
      </c>
      <c r="K649" s="519" t="s">
        <v>2649</v>
      </c>
      <c r="L649" s="615"/>
      <c r="M649" s="615"/>
      <c r="N649" s="519" t="s">
        <v>3815</v>
      </c>
    </row>
    <row r="650" spans="1:14" ht="12.75" x14ac:dyDescent="0.2">
      <c r="A650" s="531">
        <v>125</v>
      </c>
      <c r="B650" s="519"/>
      <c r="C650" s="519" t="s">
        <v>611</v>
      </c>
      <c r="D650" s="519" t="s">
        <v>612</v>
      </c>
      <c r="E650" s="519" t="s">
        <v>307</v>
      </c>
      <c r="F650" s="615" t="s">
        <v>539</v>
      </c>
      <c r="G650" s="519" t="s">
        <v>428</v>
      </c>
      <c r="H650" s="615" t="s">
        <v>2642</v>
      </c>
      <c r="I650" s="615"/>
      <c r="J650" s="519" t="s">
        <v>3046</v>
      </c>
      <c r="K650" s="519" t="s">
        <v>2794</v>
      </c>
      <c r="L650" s="615"/>
      <c r="M650" s="615"/>
      <c r="N650" s="519" t="s">
        <v>613</v>
      </c>
    </row>
    <row r="651" spans="1:14" ht="12.75" x14ac:dyDescent="0.2">
      <c r="A651" s="531">
        <v>127</v>
      </c>
      <c r="B651" s="519"/>
      <c r="C651" s="519" t="s">
        <v>2427</v>
      </c>
      <c r="D651" s="519" t="s">
        <v>2552</v>
      </c>
      <c r="E651" s="519" t="s">
        <v>307</v>
      </c>
      <c r="F651" s="615" t="s">
        <v>539</v>
      </c>
      <c r="G651" s="519" t="s">
        <v>428</v>
      </c>
      <c r="H651" s="615" t="s">
        <v>2643</v>
      </c>
      <c r="I651" s="615"/>
      <c r="J651" s="519" t="s">
        <v>2902</v>
      </c>
      <c r="K651" s="519" t="s">
        <v>2649</v>
      </c>
      <c r="L651" s="615"/>
      <c r="M651" s="615"/>
      <c r="N651" s="519" t="s">
        <v>3772</v>
      </c>
    </row>
    <row r="652" spans="1:14" ht="12.75" x14ac:dyDescent="0.2">
      <c r="A652" s="531">
        <v>134</v>
      </c>
      <c r="B652" s="519"/>
      <c r="C652" s="519" t="s">
        <v>664</v>
      </c>
      <c r="D652" s="519" t="s">
        <v>665</v>
      </c>
      <c r="E652" s="519" t="s">
        <v>299</v>
      </c>
      <c r="F652" s="615" t="s">
        <v>539</v>
      </c>
      <c r="G652" s="519" t="s">
        <v>428</v>
      </c>
      <c r="H652" s="615" t="s">
        <v>2642</v>
      </c>
      <c r="I652" s="615"/>
      <c r="J652" s="519" t="s">
        <v>666</v>
      </c>
      <c r="K652" s="519" t="s">
        <v>2663</v>
      </c>
      <c r="L652" s="615"/>
      <c r="M652" s="615"/>
      <c r="N652" s="519" t="s">
        <v>668</v>
      </c>
    </row>
    <row r="653" spans="1:14" ht="12.75" x14ac:dyDescent="0.2">
      <c r="A653" s="531">
        <v>143</v>
      </c>
      <c r="B653" s="519"/>
      <c r="C653" s="519" t="s">
        <v>2380</v>
      </c>
      <c r="D653" s="519" t="s">
        <v>2580</v>
      </c>
      <c r="E653" s="519" t="s">
        <v>299</v>
      </c>
      <c r="F653" s="615" t="s">
        <v>539</v>
      </c>
      <c r="G653" s="519" t="s">
        <v>428</v>
      </c>
      <c r="H653" s="615" t="s">
        <v>2642</v>
      </c>
      <c r="I653" s="615"/>
      <c r="J653" s="519" t="s">
        <v>2952</v>
      </c>
      <c r="K653" s="519" t="s">
        <v>2723</v>
      </c>
      <c r="L653" s="615"/>
      <c r="M653" s="615"/>
      <c r="N653" s="519" t="s">
        <v>3611</v>
      </c>
    </row>
    <row r="654" spans="1:14" ht="12.75" x14ac:dyDescent="0.2">
      <c r="A654" s="531">
        <v>160</v>
      </c>
      <c r="B654" s="519"/>
      <c r="C654" s="519" t="s">
        <v>753</v>
      </c>
      <c r="D654" s="519" t="s">
        <v>754</v>
      </c>
      <c r="E654" s="519" t="s">
        <v>299</v>
      </c>
      <c r="F654" s="615" t="s">
        <v>539</v>
      </c>
      <c r="G654" s="519" t="s">
        <v>428</v>
      </c>
      <c r="H654" s="615" t="s">
        <v>2642</v>
      </c>
      <c r="I654" s="615"/>
      <c r="J654" s="519" t="s">
        <v>680</v>
      </c>
      <c r="K654" s="519" t="s">
        <v>2734</v>
      </c>
      <c r="L654" s="615"/>
      <c r="M654" s="615"/>
      <c r="N654" s="519" t="s">
        <v>756</v>
      </c>
    </row>
    <row r="655" spans="1:14" ht="12.75" x14ac:dyDescent="0.2">
      <c r="A655" s="531">
        <v>161</v>
      </c>
      <c r="B655" s="519"/>
      <c r="C655" s="519" t="s">
        <v>2418</v>
      </c>
      <c r="D655" s="519" t="s">
        <v>2614</v>
      </c>
      <c r="E655" s="519" t="s">
        <v>846</v>
      </c>
      <c r="F655" s="615" t="s">
        <v>539</v>
      </c>
      <c r="G655" s="519" t="s">
        <v>428</v>
      </c>
      <c r="H655" s="615" t="s">
        <v>2642</v>
      </c>
      <c r="I655" s="615"/>
      <c r="J655" s="519" t="s">
        <v>3079</v>
      </c>
      <c r="K655" s="519" t="s">
        <v>2819</v>
      </c>
      <c r="L655" s="615"/>
      <c r="M655" s="615"/>
      <c r="N655" s="519" t="s">
        <v>3739</v>
      </c>
    </row>
    <row r="656" spans="1:14" ht="12.75" x14ac:dyDescent="0.2">
      <c r="A656" s="531">
        <v>163</v>
      </c>
      <c r="B656" s="519"/>
      <c r="C656" s="519" t="s">
        <v>790</v>
      </c>
      <c r="D656" s="519" t="s">
        <v>791</v>
      </c>
      <c r="E656" s="519" t="s">
        <v>788</v>
      </c>
      <c r="F656" s="615" t="s">
        <v>539</v>
      </c>
      <c r="G656" s="519" t="s">
        <v>428</v>
      </c>
      <c r="H656" s="615" t="s">
        <v>2644</v>
      </c>
      <c r="I656" s="615"/>
      <c r="J656" s="519" t="s">
        <v>3083</v>
      </c>
      <c r="K656" s="519" t="s">
        <v>2823</v>
      </c>
      <c r="L656" s="615"/>
      <c r="M656" s="615"/>
      <c r="N656" s="519" t="s">
        <v>3743</v>
      </c>
    </row>
    <row r="657" spans="1:14" ht="12.75" x14ac:dyDescent="0.2">
      <c r="A657" s="531">
        <v>177</v>
      </c>
      <c r="B657" s="519"/>
      <c r="C657" s="519" t="s">
        <v>894</v>
      </c>
      <c r="D657" s="519" t="s">
        <v>895</v>
      </c>
      <c r="E657" s="519" t="s">
        <v>882</v>
      </c>
      <c r="F657" s="615" t="s">
        <v>539</v>
      </c>
      <c r="G657" s="519" t="s">
        <v>428</v>
      </c>
      <c r="H657" s="615" t="s">
        <v>2642</v>
      </c>
      <c r="I657" s="615"/>
      <c r="J657" s="519" t="s">
        <v>888</v>
      </c>
      <c r="K657" s="519" t="s">
        <v>2694</v>
      </c>
      <c r="L657" s="615"/>
      <c r="M657" s="615"/>
      <c r="N657" s="519" t="s">
        <v>897</v>
      </c>
    </row>
    <row r="658" spans="1:14" ht="12.75" x14ac:dyDescent="0.2">
      <c r="A658" s="531">
        <v>178</v>
      </c>
      <c r="B658" s="519"/>
      <c r="C658" s="519" t="s">
        <v>2417</v>
      </c>
      <c r="D658" s="519" t="s">
        <v>2613</v>
      </c>
      <c r="E658" s="519" t="s">
        <v>882</v>
      </c>
      <c r="F658" s="615" t="s">
        <v>539</v>
      </c>
      <c r="G658" s="519" t="s">
        <v>428</v>
      </c>
      <c r="H658" s="615" t="s">
        <v>2643</v>
      </c>
      <c r="I658" s="615"/>
      <c r="J658" s="519" t="s">
        <v>3052</v>
      </c>
      <c r="K658" s="519" t="s">
        <v>2800</v>
      </c>
      <c r="L658" s="615"/>
      <c r="M658" s="615"/>
      <c r="N658" s="519" t="s">
        <v>3737</v>
      </c>
    </row>
    <row r="659" spans="1:14" ht="12.75" x14ac:dyDescent="0.2">
      <c r="A659" s="531">
        <v>179</v>
      </c>
      <c r="B659" s="519"/>
      <c r="C659" s="519" t="s">
        <v>2439</v>
      </c>
      <c r="D659" s="519" t="s">
        <v>2633</v>
      </c>
      <c r="E659" s="519" t="s">
        <v>882</v>
      </c>
      <c r="F659" s="615" t="s">
        <v>539</v>
      </c>
      <c r="G659" s="519" t="s">
        <v>428</v>
      </c>
      <c r="H659" s="615" t="s">
        <v>2642</v>
      </c>
      <c r="I659" s="615"/>
      <c r="J659" s="519" t="s">
        <v>3025</v>
      </c>
      <c r="K659" s="519" t="s">
        <v>2694</v>
      </c>
      <c r="L659" s="615"/>
      <c r="M659" s="615"/>
      <c r="N659" s="519" t="s">
        <v>3796</v>
      </c>
    </row>
    <row r="660" spans="1:14" ht="12.75" x14ac:dyDescent="0.2">
      <c r="A660" s="531">
        <v>189</v>
      </c>
      <c r="B660" s="519"/>
      <c r="C660" s="519" t="s">
        <v>2379</v>
      </c>
      <c r="D660" s="519" t="s">
        <v>2579</v>
      </c>
      <c r="E660" s="519" t="s">
        <v>1083</v>
      </c>
      <c r="F660" s="615" t="s">
        <v>539</v>
      </c>
      <c r="G660" s="519" t="s">
        <v>428</v>
      </c>
      <c r="H660" s="615" t="s">
        <v>2642</v>
      </c>
      <c r="I660" s="615" t="s">
        <v>2032</v>
      </c>
      <c r="J660" s="519" t="s">
        <v>2949</v>
      </c>
      <c r="K660" s="519" t="s">
        <v>2721</v>
      </c>
      <c r="L660" s="615"/>
      <c r="M660" s="615"/>
      <c r="N660" s="519" t="s">
        <v>3609</v>
      </c>
    </row>
    <row r="661" spans="1:14" ht="12.75" x14ac:dyDescent="0.2">
      <c r="A661" s="531">
        <v>236</v>
      </c>
      <c r="B661" s="519"/>
      <c r="C661" s="519" t="s">
        <v>4224</v>
      </c>
      <c r="D661" s="519" t="s">
        <v>2596</v>
      </c>
      <c r="E661" s="519" t="s">
        <v>1269</v>
      </c>
      <c r="F661" s="615" t="s">
        <v>539</v>
      </c>
      <c r="G661" s="519" t="s">
        <v>428</v>
      </c>
      <c r="H661" s="615" t="s">
        <v>2642</v>
      </c>
      <c r="I661" s="615"/>
      <c r="J661" s="519" t="s">
        <v>3014</v>
      </c>
      <c r="K661" s="519" t="s">
        <v>2773</v>
      </c>
      <c r="L661" s="615"/>
      <c r="M661" s="615"/>
      <c r="N661" s="519" t="s">
        <v>1270</v>
      </c>
    </row>
    <row r="662" spans="1:14" ht="12.75" x14ac:dyDescent="0.2">
      <c r="A662" s="531">
        <v>238</v>
      </c>
      <c r="B662" s="519"/>
      <c r="C662" s="519" t="s">
        <v>1249</v>
      </c>
      <c r="D662" s="519" t="s">
        <v>1250</v>
      </c>
      <c r="E662" s="519" t="s">
        <v>1246</v>
      </c>
      <c r="F662" s="615" t="s">
        <v>539</v>
      </c>
      <c r="G662" s="519" t="s">
        <v>428</v>
      </c>
      <c r="H662" s="615" t="s">
        <v>2642</v>
      </c>
      <c r="I662" s="615" t="s">
        <v>2032</v>
      </c>
      <c r="J662" s="519" t="s">
        <v>3043</v>
      </c>
      <c r="K662" s="519" t="s">
        <v>2790</v>
      </c>
      <c r="L662" s="615"/>
      <c r="M662" s="615"/>
      <c r="N662" s="519" t="s">
        <v>1253</v>
      </c>
    </row>
    <row r="663" spans="1:14" ht="12.75" x14ac:dyDescent="0.2">
      <c r="A663" s="531">
        <v>240</v>
      </c>
      <c r="B663" s="519"/>
      <c r="C663" s="519" t="s">
        <v>2413</v>
      </c>
      <c r="D663" s="519" t="s">
        <v>2609</v>
      </c>
      <c r="E663" s="519" t="s">
        <v>298</v>
      </c>
      <c r="F663" s="615" t="s">
        <v>539</v>
      </c>
      <c r="G663" s="519" t="s">
        <v>428</v>
      </c>
      <c r="H663" s="615" t="s">
        <v>2643</v>
      </c>
      <c r="I663" s="615" t="s">
        <v>2032</v>
      </c>
      <c r="J663" s="519" t="s">
        <v>3059</v>
      </c>
      <c r="K663" s="519" t="s">
        <v>2803</v>
      </c>
      <c r="L663" s="615"/>
      <c r="M663" s="615"/>
      <c r="N663" s="519" t="s">
        <v>3714</v>
      </c>
    </row>
    <row r="664" spans="1:14" ht="12.75" x14ac:dyDescent="0.2">
      <c r="A664" s="531">
        <v>244</v>
      </c>
      <c r="B664" s="519"/>
      <c r="C664" s="519" t="s">
        <v>1256</v>
      </c>
      <c r="D664" s="519" t="s">
        <v>1257</v>
      </c>
      <c r="E664" s="519" t="s">
        <v>1258</v>
      </c>
      <c r="F664" s="615" t="s">
        <v>539</v>
      </c>
      <c r="G664" s="519" t="s">
        <v>428</v>
      </c>
      <c r="H664" s="615" t="s">
        <v>2642</v>
      </c>
      <c r="I664" s="615"/>
      <c r="J664" s="519" t="s">
        <v>3092</v>
      </c>
      <c r="K664" s="519" t="s">
        <v>599</v>
      </c>
      <c r="L664" s="615"/>
      <c r="M664" s="615"/>
      <c r="N664" s="519" t="s">
        <v>1260</v>
      </c>
    </row>
    <row r="665" spans="1:14" ht="12.75" x14ac:dyDescent="0.2">
      <c r="A665" s="531">
        <v>246</v>
      </c>
      <c r="B665" s="519"/>
      <c r="C665" s="519" t="s">
        <v>1272</v>
      </c>
      <c r="D665" s="519" t="s">
        <v>1273</v>
      </c>
      <c r="E665" s="519" t="s">
        <v>1269</v>
      </c>
      <c r="F665" s="615" t="s">
        <v>539</v>
      </c>
      <c r="G665" s="519" t="s">
        <v>428</v>
      </c>
      <c r="H665" s="615" t="s">
        <v>2644</v>
      </c>
      <c r="I665" s="615"/>
      <c r="J665" s="519" t="s">
        <v>3120</v>
      </c>
      <c r="K665" s="519" t="s">
        <v>2846</v>
      </c>
      <c r="L665" s="615"/>
      <c r="M665" s="615"/>
      <c r="N665" s="519" t="s">
        <v>3785</v>
      </c>
    </row>
    <row r="666" spans="1:14" ht="12.75" x14ac:dyDescent="0.2">
      <c r="A666" s="531">
        <v>321</v>
      </c>
      <c r="B666" s="519"/>
      <c r="C666" s="519" t="s">
        <v>2345</v>
      </c>
      <c r="D666" s="519" t="s">
        <v>2546</v>
      </c>
      <c r="E666" s="519" t="s">
        <v>116</v>
      </c>
      <c r="F666" s="615" t="s">
        <v>539</v>
      </c>
      <c r="G666" s="519" t="s">
        <v>428</v>
      </c>
      <c r="H666" s="615" t="s">
        <v>2643</v>
      </c>
      <c r="I666" s="615" t="s">
        <v>2032</v>
      </c>
      <c r="J666" s="519" t="s">
        <v>1639</v>
      </c>
      <c r="K666" s="519" t="s">
        <v>1595</v>
      </c>
      <c r="L666" s="615"/>
      <c r="M666" s="615"/>
      <c r="N666" s="519" t="s">
        <v>3527</v>
      </c>
    </row>
    <row r="667" spans="1:14" ht="12.75" x14ac:dyDescent="0.2">
      <c r="A667" s="531">
        <v>322</v>
      </c>
      <c r="B667" s="519"/>
      <c r="C667" s="519" t="s">
        <v>2346</v>
      </c>
      <c r="D667" s="519" t="s">
        <v>2547</v>
      </c>
      <c r="E667" s="519" t="s">
        <v>116</v>
      </c>
      <c r="F667" s="615" t="s">
        <v>539</v>
      </c>
      <c r="G667" s="519" t="s">
        <v>428</v>
      </c>
      <c r="H667" s="615" t="s">
        <v>2643</v>
      </c>
      <c r="I667" s="615" t="s">
        <v>2032</v>
      </c>
      <c r="J667" s="519" t="s">
        <v>1631</v>
      </c>
      <c r="K667" s="519" t="s">
        <v>1592</v>
      </c>
      <c r="L667" s="615"/>
      <c r="M667" s="615"/>
      <c r="N667" s="519" t="s">
        <v>3535</v>
      </c>
    </row>
    <row r="668" spans="1:14" ht="12.75" x14ac:dyDescent="0.2">
      <c r="A668" s="531">
        <v>327</v>
      </c>
      <c r="B668" s="519"/>
      <c r="C668" s="519" t="s">
        <v>1618</v>
      </c>
      <c r="D668" s="519" t="s">
        <v>1422</v>
      </c>
      <c r="E668" s="519" t="s">
        <v>116</v>
      </c>
      <c r="F668" s="615" t="s">
        <v>539</v>
      </c>
      <c r="G668" s="519" t="s">
        <v>428</v>
      </c>
      <c r="H668" s="615" t="s">
        <v>2642</v>
      </c>
      <c r="I668" s="615" t="s">
        <v>2032</v>
      </c>
      <c r="J668" s="519" t="s">
        <v>1619</v>
      </c>
      <c r="K668" s="519" t="s">
        <v>1620</v>
      </c>
      <c r="L668" s="615"/>
      <c r="M668" s="615"/>
      <c r="N668" s="519" t="s">
        <v>1621</v>
      </c>
    </row>
    <row r="669" spans="1:14" ht="12.75" x14ac:dyDescent="0.2">
      <c r="A669" s="531">
        <v>329</v>
      </c>
      <c r="B669" s="519"/>
      <c r="C669" s="519" t="s">
        <v>1622</v>
      </c>
      <c r="D669" s="519" t="s">
        <v>1623</v>
      </c>
      <c r="E669" s="519" t="s">
        <v>116</v>
      </c>
      <c r="F669" s="615" t="s">
        <v>539</v>
      </c>
      <c r="G669" s="519" t="s">
        <v>428</v>
      </c>
      <c r="H669" s="615" t="s">
        <v>2643</v>
      </c>
      <c r="I669" s="615" t="s">
        <v>2032</v>
      </c>
      <c r="J669" s="519" t="s">
        <v>1624</v>
      </c>
      <c r="K669" s="519" t="s">
        <v>1595</v>
      </c>
      <c r="L669" s="615"/>
      <c r="M669" s="615"/>
      <c r="N669" s="519" t="s">
        <v>1626</v>
      </c>
    </row>
    <row r="670" spans="1:14" ht="12.75" x14ac:dyDescent="0.2">
      <c r="A670" s="531">
        <v>331</v>
      </c>
      <c r="B670" s="519"/>
      <c r="C670" s="519" t="s">
        <v>2368</v>
      </c>
      <c r="D670" s="519" t="s">
        <v>2566</v>
      </c>
      <c r="E670" s="519" t="s">
        <v>116</v>
      </c>
      <c r="F670" s="615" t="s">
        <v>539</v>
      </c>
      <c r="G670" s="519" t="s">
        <v>428</v>
      </c>
      <c r="H670" s="615" t="s">
        <v>2643</v>
      </c>
      <c r="I670" s="615" t="s">
        <v>2032</v>
      </c>
      <c r="J670" s="519" t="s">
        <v>1631</v>
      </c>
      <c r="K670" s="519" t="s">
        <v>1595</v>
      </c>
      <c r="L670" s="615"/>
      <c r="M670" s="615"/>
      <c r="N670" s="519" t="s">
        <v>3576</v>
      </c>
    </row>
    <row r="671" spans="1:14" ht="12.75" x14ac:dyDescent="0.2">
      <c r="A671" s="531">
        <v>332</v>
      </c>
      <c r="B671" s="519"/>
      <c r="C671" s="519" t="s">
        <v>1638</v>
      </c>
      <c r="D671" s="519" t="s">
        <v>523</v>
      </c>
      <c r="E671" s="519" t="s">
        <v>116</v>
      </c>
      <c r="F671" s="615" t="s">
        <v>539</v>
      </c>
      <c r="G671" s="519" t="s">
        <v>428</v>
      </c>
      <c r="H671" s="615" t="s">
        <v>2643</v>
      </c>
      <c r="I671" s="615" t="s">
        <v>2032</v>
      </c>
      <c r="J671" s="519" t="s">
        <v>1639</v>
      </c>
      <c r="K671" s="519" t="s">
        <v>1595</v>
      </c>
      <c r="L671" s="615"/>
      <c r="M671" s="615"/>
      <c r="N671" s="519" t="s">
        <v>1641</v>
      </c>
    </row>
    <row r="672" spans="1:14" ht="12.75" x14ac:dyDescent="0.2">
      <c r="A672" s="531">
        <v>337</v>
      </c>
      <c r="B672" s="519"/>
      <c r="C672" s="519" t="s">
        <v>2382</v>
      </c>
      <c r="D672" s="519" t="s">
        <v>972</v>
      </c>
      <c r="E672" s="519" t="s">
        <v>116</v>
      </c>
      <c r="F672" s="615" t="s">
        <v>539</v>
      </c>
      <c r="G672" s="519" t="s">
        <v>428</v>
      </c>
      <c r="H672" s="615" t="s">
        <v>2643</v>
      </c>
      <c r="I672" s="615" t="s">
        <v>2032</v>
      </c>
      <c r="J672" s="519" t="s">
        <v>2957</v>
      </c>
      <c r="K672" s="519" t="s">
        <v>1620</v>
      </c>
      <c r="L672" s="615"/>
      <c r="M672" s="615"/>
      <c r="N672" s="519" t="s">
        <v>3616</v>
      </c>
    </row>
    <row r="673" spans="1:14" ht="12.75" x14ac:dyDescent="0.2">
      <c r="A673" s="531">
        <v>340</v>
      </c>
      <c r="B673" s="519"/>
      <c r="C673" s="519" t="s">
        <v>1665</v>
      </c>
      <c r="D673" s="519" t="s">
        <v>1666</v>
      </c>
      <c r="E673" s="519" t="s">
        <v>116</v>
      </c>
      <c r="F673" s="615" t="s">
        <v>539</v>
      </c>
      <c r="G673" s="519" t="s">
        <v>428</v>
      </c>
      <c r="H673" s="615" t="s">
        <v>2642</v>
      </c>
      <c r="I673" s="615"/>
      <c r="J673" s="519" t="s">
        <v>2979</v>
      </c>
      <c r="K673" s="519" t="s">
        <v>2744</v>
      </c>
      <c r="L673" s="615"/>
      <c r="M673" s="615"/>
      <c r="N673" s="519" t="s">
        <v>1668</v>
      </c>
    </row>
    <row r="674" spans="1:14" ht="12.75" x14ac:dyDescent="0.2">
      <c r="A674" s="531">
        <v>353</v>
      </c>
      <c r="B674" s="519"/>
      <c r="C674" s="519" t="s">
        <v>2415</v>
      </c>
      <c r="D674" s="519" t="s">
        <v>656</v>
      </c>
      <c r="E674" s="519" t="s">
        <v>116</v>
      </c>
      <c r="F674" s="615" t="s">
        <v>539</v>
      </c>
      <c r="G674" s="519" t="s">
        <v>428</v>
      </c>
      <c r="H674" s="615" t="s">
        <v>2642</v>
      </c>
      <c r="I674" s="615"/>
      <c r="J674" s="519" t="s">
        <v>1634</v>
      </c>
      <c r="K674" s="519" t="s">
        <v>1595</v>
      </c>
      <c r="L674" s="615"/>
      <c r="M674" s="615"/>
      <c r="N674" s="519" t="s">
        <v>3732</v>
      </c>
    </row>
    <row r="675" spans="1:14" ht="12.75" x14ac:dyDescent="0.2">
      <c r="A675" s="531">
        <v>352</v>
      </c>
      <c r="B675" s="519"/>
      <c r="C675" s="519" t="s">
        <v>1753</v>
      </c>
      <c r="D675" s="519" t="s">
        <v>1754</v>
      </c>
      <c r="E675" s="519" t="s">
        <v>1750</v>
      </c>
      <c r="F675" s="615" t="s">
        <v>539</v>
      </c>
      <c r="G675" s="519" t="s">
        <v>428</v>
      </c>
      <c r="H675" s="615" t="s">
        <v>2642</v>
      </c>
      <c r="I675" s="615" t="s">
        <v>2032</v>
      </c>
      <c r="J675" s="519" t="s">
        <v>3074</v>
      </c>
      <c r="K675" s="519" t="s">
        <v>2817</v>
      </c>
      <c r="L675" s="615"/>
      <c r="M675" s="615"/>
      <c r="N675" s="519" t="s">
        <v>3731</v>
      </c>
    </row>
    <row r="676" spans="1:14" ht="12.75" x14ac:dyDescent="0.2">
      <c r="A676" s="531">
        <v>351</v>
      </c>
      <c r="B676" s="519"/>
      <c r="C676" s="519" t="s">
        <v>1698</v>
      </c>
      <c r="D676" s="519" t="s">
        <v>1699</v>
      </c>
      <c r="E676" s="519" t="s">
        <v>1770</v>
      </c>
      <c r="F676" s="615" t="s">
        <v>539</v>
      </c>
      <c r="G676" s="519" t="s">
        <v>428</v>
      </c>
      <c r="H676" s="615" t="s">
        <v>2643</v>
      </c>
      <c r="I676" s="615" t="s">
        <v>2032</v>
      </c>
      <c r="J676" s="519" t="s">
        <v>3050</v>
      </c>
      <c r="K676" s="519" t="s">
        <v>2798</v>
      </c>
      <c r="L676" s="615"/>
      <c r="M676" s="615"/>
      <c r="N676" s="519" t="s">
        <v>1701</v>
      </c>
    </row>
    <row r="677" spans="1:14" ht="12.75" x14ac:dyDescent="0.2">
      <c r="A677" s="531">
        <v>398</v>
      </c>
      <c r="B677" s="519"/>
      <c r="C677" s="519" t="s">
        <v>4214</v>
      </c>
      <c r="D677" s="519" t="s">
        <v>1933</v>
      </c>
      <c r="E677" s="519" t="s">
        <v>315</v>
      </c>
      <c r="F677" s="615" t="s">
        <v>539</v>
      </c>
      <c r="G677" s="519" t="s">
        <v>428</v>
      </c>
      <c r="H677" s="615" t="s">
        <v>2642</v>
      </c>
      <c r="I677" s="615"/>
      <c r="J677" s="519" t="s">
        <v>1934</v>
      </c>
      <c r="K677" s="519" t="s">
        <v>2697</v>
      </c>
      <c r="L677" s="615"/>
      <c r="M677" s="615"/>
      <c r="N677" s="519" t="s">
        <v>1935</v>
      </c>
    </row>
    <row r="678" spans="1:14" ht="12.75" x14ac:dyDescent="0.2">
      <c r="A678" s="531">
        <v>390</v>
      </c>
      <c r="B678" s="519"/>
      <c r="C678" s="519" t="s">
        <v>1902</v>
      </c>
      <c r="D678" s="519" t="s">
        <v>1903</v>
      </c>
      <c r="E678" s="519" t="s">
        <v>315</v>
      </c>
      <c r="F678" s="615" t="s">
        <v>539</v>
      </c>
      <c r="G678" s="519" t="s">
        <v>428</v>
      </c>
      <c r="H678" s="615" t="s">
        <v>2642</v>
      </c>
      <c r="I678" s="615"/>
      <c r="J678" s="519" t="s">
        <v>1904</v>
      </c>
      <c r="K678" s="519" t="s">
        <v>2697</v>
      </c>
      <c r="L678" s="615"/>
      <c r="M678" s="615"/>
      <c r="N678" s="519" t="s">
        <v>1905</v>
      </c>
    </row>
    <row r="679" spans="1:14" ht="12.75" x14ac:dyDescent="0.2">
      <c r="A679" s="531">
        <v>392</v>
      </c>
      <c r="B679" s="519"/>
      <c r="C679" s="519" t="s">
        <v>1908</v>
      </c>
      <c r="D679" s="519" t="s">
        <v>1909</v>
      </c>
      <c r="E679" s="519" t="s">
        <v>315</v>
      </c>
      <c r="F679" s="615" t="s">
        <v>539</v>
      </c>
      <c r="G679" s="519" t="s">
        <v>428</v>
      </c>
      <c r="H679" s="615" t="s">
        <v>2642</v>
      </c>
      <c r="I679" s="615"/>
      <c r="J679" s="519" t="s">
        <v>1910</v>
      </c>
      <c r="K679" s="519" t="s">
        <v>2716</v>
      </c>
      <c r="L679" s="615"/>
      <c r="M679" s="615"/>
      <c r="N679" s="519" t="s">
        <v>1912</v>
      </c>
    </row>
    <row r="680" spans="1:14" ht="12.75" x14ac:dyDescent="0.2">
      <c r="A680" s="531">
        <v>394</v>
      </c>
      <c r="B680" s="519"/>
      <c r="C680" s="519" t="s">
        <v>1914</v>
      </c>
      <c r="D680" s="519" t="s">
        <v>1915</v>
      </c>
      <c r="E680" s="519" t="s">
        <v>315</v>
      </c>
      <c r="F680" s="615" t="s">
        <v>539</v>
      </c>
      <c r="G680" s="519" t="s">
        <v>428</v>
      </c>
      <c r="H680" s="615" t="s">
        <v>2642</v>
      </c>
      <c r="I680" s="615" t="s">
        <v>2032</v>
      </c>
      <c r="J680" s="519" t="s">
        <v>1916</v>
      </c>
      <c r="K680" s="519" t="s">
        <v>2697</v>
      </c>
      <c r="L680" s="615"/>
      <c r="M680" s="615"/>
      <c r="N680" s="519" t="s">
        <v>3695</v>
      </c>
    </row>
    <row r="681" spans="1:14" ht="12.75" x14ac:dyDescent="0.2">
      <c r="A681" s="531">
        <v>397</v>
      </c>
      <c r="B681" s="519"/>
      <c r="C681" s="519" t="s">
        <v>1930</v>
      </c>
      <c r="D681" s="519" t="s">
        <v>1931</v>
      </c>
      <c r="E681" s="519" t="s">
        <v>315</v>
      </c>
      <c r="F681" s="615" t="s">
        <v>539</v>
      </c>
      <c r="G681" s="519" t="s">
        <v>428</v>
      </c>
      <c r="H681" s="615" t="s">
        <v>2642</v>
      </c>
      <c r="I681" s="615" t="s">
        <v>2032</v>
      </c>
      <c r="J681" s="519" t="s">
        <v>1904</v>
      </c>
      <c r="K681" s="519" t="s">
        <v>2716</v>
      </c>
      <c r="L681" s="615"/>
      <c r="M681" s="615"/>
      <c r="N681" s="519" t="s">
        <v>1932</v>
      </c>
    </row>
    <row r="682" spans="1:14" ht="12.75" x14ac:dyDescent="0.2">
      <c r="A682" s="531"/>
      <c r="B682" s="519"/>
      <c r="C682" s="519"/>
      <c r="D682" s="519"/>
      <c r="E682" s="519"/>
      <c r="F682" s="615"/>
      <c r="G682" s="519"/>
      <c r="H682" s="615"/>
      <c r="I682" s="615"/>
      <c r="J682" s="519"/>
      <c r="K682" s="519"/>
      <c r="L682" s="615"/>
      <c r="M682" s="615"/>
      <c r="N682" s="519"/>
    </row>
    <row r="683" spans="1:14" ht="12.75" x14ac:dyDescent="0.2">
      <c r="A683" s="531">
        <v>325</v>
      </c>
      <c r="B683" s="519">
        <v>1</v>
      </c>
      <c r="C683" s="519" t="s">
        <v>2361</v>
      </c>
      <c r="D683" s="519" t="s">
        <v>2478</v>
      </c>
      <c r="E683" s="519" t="s">
        <v>116</v>
      </c>
      <c r="F683" s="615" t="s">
        <v>468</v>
      </c>
      <c r="G683" s="519" t="s">
        <v>428</v>
      </c>
      <c r="H683" s="615" t="s">
        <v>2643</v>
      </c>
      <c r="I683" s="615" t="s">
        <v>2032</v>
      </c>
      <c r="J683" s="519" t="s">
        <v>2895</v>
      </c>
      <c r="K683" s="519" t="s">
        <v>1592</v>
      </c>
      <c r="L683" s="615" t="s">
        <v>2090</v>
      </c>
      <c r="M683" s="615" t="s">
        <v>1050</v>
      </c>
      <c r="N683" s="519" t="s">
        <v>3557</v>
      </c>
    </row>
    <row r="684" spans="1:14" ht="12.75" x14ac:dyDescent="0.2">
      <c r="A684" s="531">
        <v>260</v>
      </c>
      <c r="B684" s="519">
        <v>2</v>
      </c>
      <c r="C684" s="519" t="s">
        <v>1417</v>
      </c>
      <c r="D684" s="519" t="s">
        <v>1418</v>
      </c>
      <c r="E684" s="519" t="s">
        <v>1419</v>
      </c>
      <c r="F684" s="615" t="s">
        <v>468</v>
      </c>
      <c r="G684" s="519" t="s">
        <v>428</v>
      </c>
      <c r="H684" s="615" t="s">
        <v>2642</v>
      </c>
      <c r="I684" s="615"/>
      <c r="J684" s="519" t="s">
        <v>3075</v>
      </c>
      <c r="K684" s="519" t="s">
        <v>2818</v>
      </c>
      <c r="L684" s="615" t="s">
        <v>1420</v>
      </c>
      <c r="M684" s="615"/>
      <c r="N684" s="519" t="s">
        <v>3734</v>
      </c>
    </row>
    <row r="685" spans="1:14" ht="12.75" x14ac:dyDescent="0.2">
      <c r="A685" s="531">
        <v>136</v>
      </c>
      <c r="B685" s="519">
        <v>3</v>
      </c>
      <c r="C685" s="519" t="s">
        <v>2353</v>
      </c>
      <c r="D685" s="519" t="s">
        <v>2551</v>
      </c>
      <c r="E685" s="519" t="s">
        <v>299</v>
      </c>
      <c r="F685" s="615" t="s">
        <v>468</v>
      </c>
      <c r="G685" s="519" t="s">
        <v>428</v>
      </c>
      <c r="H685" s="615" t="s">
        <v>2643</v>
      </c>
      <c r="I685" s="615" t="s">
        <v>2032</v>
      </c>
      <c r="J685" s="519" t="s">
        <v>2875</v>
      </c>
      <c r="K685" s="519" t="s">
        <v>2668</v>
      </c>
      <c r="L685" s="615" t="s">
        <v>1407</v>
      </c>
      <c r="M685" s="615" t="s">
        <v>3407</v>
      </c>
      <c r="N685" s="519" t="s">
        <v>3544</v>
      </c>
    </row>
    <row r="686" spans="1:14" ht="12.75" x14ac:dyDescent="0.2">
      <c r="A686" s="531">
        <v>339</v>
      </c>
      <c r="B686" s="519">
        <v>4</v>
      </c>
      <c r="C686" s="519" t="s">
        <v>2384</v>
      </c>
      <c r="D686" s="519" t="s">
        <v>2466</v>
      </c>
      <c r="E686" s="519" t="s">
        <v>116</v>
      </c>
      <c r="F686" s="615" t="s">
        <v>468</v>
      </c>
      <c r="G686" s="519" t="s">
        <v>428</v>
      </c>
      <c r="H686" s="615" t="s">
        <v>2643</v>
      </c>
      <c r="I686" s="615" t="s">
        <v>2032</v>
      </c>
      <c r="J686" s="519" t="s">
        <v>1669</v>
      </c>
      <c r="K686" s="519" t="s">
        <v>2738</v>
      </c>
      <c r="L686" s="615" t="s">
        <v>1523</v>
      </c>
      <c r="M686" s="615" t="s">
        <v>1266</v>
      </c>
      <c r="N686" s="519" t="s">
        <v>3623</v>
      </c>
    </row>
    <row r="687" spans="1:14" ht="12.75" x14ac:dyDescent="0.2">
      <c r="A687" s="531">
        <v>173</v>
      </c>
      <c r="B687" s="519">
        <v>5</v>
      </c>
      <c r="C687" s="519" t="s">
        <v>2389</v>
      </c>
      <c r="D687" s="519" t="s">
        <v>2586</v>
      </c>
      <c r="E687" s="519" t="s">
        <v>3818</v>
      </c>
      <c r="F687" s="615" t="s">
        <v>468</v>
      </c>
      <c r="G687" s="519" t="s">
        <v>428</v>
      </c>
      <c r="H687" s="615" t="s">
        <v>2643</v>
      </c>
      <c r="I687" s="615"/>
      <c r="J687" s="519" t="s">
        <v>2982</v>
      </c>
      <c r="K687" s="519" t="s">
        <v>2745</v>
      </c>
      <c r="L687" s="615" t="s">
        <v>1523</v>
      </c>
      <c r="M687" s="615" t="s">
        <v>3407</v>
      </c>
      <c r="N687" s="519" t="s">
        <v>3635</v>
      </c>
    </row>
    <row r="688" spans="1:14" ht="12.75" x14ac:dyDescent="0.2">
      <c r="A688" s="531">
        <v>259</v>
      </c>
      <c r="B688" s="519">
        <v>6</v>
      </c>
      <c r="C688" s="519" t="s">
        <v>1404</v>
      </c>
      <c r="D688" s="519" t="s">
        <v>1405</v>
      </c>
      <c r="E688" s="519" t="s">
        <v>1400</v>
      </c>
      <c r="F688" s="615" t="s">
        <v>468</v>
      </c>
      <c r="G688" s="519" t="s">
        <v>428</v>
      </c>
      <c r="H688" s="615" t="s">
        <v>2643</v>
      </c>
      <c r="I688" s="615" t="s">
        <v>2032</v>
      </c>
      <c r="J688" s="519" t="s">
        <v>1406</v>
      </c>
      <c r="K688" s="519" t="s">
        <v>2795</v>
      </c>
      <c r="L688" s="615" t="s">
        <v>3304</v>
      </c>
      <c r="M688" s="615" t="s">
        <v>3304</v>
      </c>
      <c r="N688" s="519" t="s">
        <v>3704</v>
      </c>
    </row>
    <row r="689" spans="1:14" ht="12.75" x14ac:dyDescent="0.2">
      <c r="A689" s="531">
        <v>188</v>
      </c>
      <c r="B689" s="519">
        <v>7</v>
      </c>
      <c r="C689" s="519" t="s">
        <v>4225</v>
      </c>
      <c r="D689" s="519" t="s">
        <v>2577</v>
      </c>
      <c r="E689" s="519" t="s">
        <v>1083</v>
      </c>
      <c r="F689" s="615" t="s">
        <v>468</v>
      </c>
      <c r="G689" s="519" t="s">
        <v>428</v>
      </c>
      <c r="H689" s="615" t="s">
        <v>2642</v>
      </c>
      <c r="I689" s="615" t="s">
        <v>2032</v>
      </c>
      <c r="J689" s="519" t="s">
        <v>2947</v>
      </c>
      <c r="K689" s="519" t="s">
        <v>2719</v>
      </c>
      <c r="L689" s="615" t="s">
        <v>710</v>
      </c>
      <c r="M689" s="615"/>
      <c r="N689" s="519" t="s">
        <v>3607</v>
      </c>
    </row>
    <row r="690" spans="1:14" ht="12.75" x14ac:dyDescent="0.2">
      <c r="A690" s="531">
        <v>386</v>
      </c>
      <c r="B690" s="519">
        <v>8</v>
      </c>
      <c r="C690" s="519" t="s">
        <v>2004</v>
      </c>
      <c r="D690" s="519" t="s">
        <v>2005</v>
      </c>
      <c r="E690" s="519" t="s">
        <v>1990</v>
      </c>
      <c r="F690" s="615" t="s">
        <v>468</v>
      </c>
      <c r="G690" s="519" t="s">
        <v>428</v>
      </c>
      <c r="H690" s="615" t="s">
        <v>2642</v>
      </c>
      <c r="I690" s="615"/>
      <c r="J690" s="519" t="s">
        <v>1999</v>
      </c>
      <c r="K690" s="519" t="s">
        <v>2722</v>
      </c>
      <c r="L690" s="615" t="s">
        <v>1588</v>
      </c>
      <c r="M690" s="615" t="s">
        <v>1522</v>
      </c>
      <c r="N690" s="519" t="s">
        <v>2006</v>
      </c>
    </row>
    <row r="691" spans="1:14" ht="12.75" x14ac:dyDescent="0.2">
      <c r="A691" s="531">
        <v>265</v>
      </c>
      <c r="B691" s="519">
        <v>9</v>
      </c>
      <c r="C691" s="519" t="s">
        <v>4226</v>
      </c>
      <c r="D691" s="519" t="s">
        <v>2625</v>
      </c>
      <c r="E691" s="519" t="s">
        <v>1442</v>
      </c>
      <c r="F691" s="615" t="s">
        <v>468</v>
      </c>
      <c r="G691" s="519" t="s">
        <v>428</v>
      </c>
      <c r="H691" s="615" t="s">
        <v>2642</v>
      </c>
      <c r="I691" s="615" t="s">
        <v>2032</v>
      </c>
      <c r="J691" s="519" t="s">
        <v>3113</v>
      </c>
      <c r="K691" s="519" t="s">
        <v>2845</v>
      </c>
      <c r="L691" s="615" t="s">
        <v>1420</v>
      </c>
      <c r="M691" s="615" t="s">
        <v>2091</v>
      </c>
      <c r="N691" s="519" t="s">
        <v>3777</v>
      </c>
    </row>
    <row r="692" spans="1:14" ht="12.75" x14ac:dyDescent="0.2">
      <c r="A692" s="531">
        <v>182</v>
      </c>
      <c r="B692" s="519">
        <v>10</v>
      </c>
      <c r="C692" s="519" t="s">
        <v>2377</v>
      </c>
      <c r="D692" s="519" t="s">
        <v>486</v>
      </c>
      <c r="E692" s="519" t="s">
        <v>911</v>
      </c>
      <c r="F692" s="615" t="s">
        <v>468</v>
      </c>
      <c r="G692" s="519" t="s">
        <v>428</v>
      </c>
      <c r="H692" s="615" t="s">
        <v>2642</v>
      </c>
      <c r="I692" s="615"/>
      <c r="J692" s="519" t="s">
        <v>2880</v>
      </c>
      <c r="K692" s="519" t="s">
        <v>2671</v>
      </c>
      <c r="L692" s="615" t="s">
        <v>1522</v>
      </c>
      <c r="M692" s="615" t="s">
        <v>1522</v>
      </c>
      <c r="N692" s="519" t="s">
        <v>3597</v>
      </c>
    </row>
    <row r="693" spans="1:14" ht="12.75" x14ac:dyDescent="0.2">
      <c r="A693" s="531">
        <v>363</v>
      </c>
      <c r="B693" s="519">
        <v>11</v>
      </c>
      <c r="C693" s="519" t="s">
        <v>2432</v>
      </c>
      <c r="D693" s="519" t="s">
        <v>2628</v>
      </c>
      <c r="E693" s="519" t="s">
        <v>116</v>
      </c>
      <c r="F693" s="615" t="s">
        <v>468</v>
      </c>
      <c r="G693" s="519" t="s">
        <v>428</v>
      </c>
      <c r="H693" s="615" t="s">
        <v>2642</v>
      </c>
      <c r="I693" s="615"/>
      <c r="J693" s="519" t="s">
        <v>3118</v>
      </c>
      <c r="K693" s="519" t="s">
        <v>1592</v>
      </c>
      <c r="L693" s="615" t="s">
        <v>2136</v>
      </c>
      <c r="M693" s="615" t="s">
        <v>1522</v>
      </c>
      <c r="N693" s="519" t="s">
        <v>3783</v>
      </c>
    </row>
    <row r="694" spans="1:14" ht="12.75" x14ac:dyDescent="0.2">
      <c r="A694" s="531">
        <v>700</v>
      </c>
      <c r="B694" s="519">
        <v>12</v>
      </c>
      <c r="C694" s="519" t="s">
        <v>1954</v>
      </c>
      <c r="D694" s="519" t="s">
        <v>1955</v>
      </c>
      <c r="E694" s="519" t="s">
        <v>1947</v>
      </c>
      <c r="F694" s="615" t="s">
        <v>468</v>
      </c>
      <c r="G694" s="519" t="s">
        <v>428</v>
      </c>
      <c r="H694" s="615" t="s">
        <v>2642</v>
      </c>
      <c r="I694" s="615"/>
      <c r="J694" s="519" t="s">
        <v>1956</v>
      </c>
      <c r="K694" s="519" t="s">
        <v>2838</v>
      </c>
      <c r="L694" s="615" t="s">
        <v>1588</v>
      </c>
      <c r="M694" s="615" t="s">
        <v>1588</v>
      </c>
      <c r="N694" s="519" t="s">
        <v>1957</v>
      </c>
    </row>
    <row r="695" spans="1:14" ht="12.75" x14ac:dyDescent="0.2">
      <c r="A695" s="531">
        <v>202</v>
      </c>
      <c r="B695" s="519">
        <v>13</v>
      </c>
      <c r="C695" s="519" t="s">
        <v>2399</v>
      </c>
      <c r="D695" s="519" t="s">
        <v>2597</v>
      </c>
      <c r="E695" s="519" t="s">
        <v>122</v>
      </c>
      <c r="F695" s="615" t="s">
        <v>468</v>
      </c>
      <c r="G695" s="519" t="s">
        <v>428</v>
      </c>
      <c r="H695" s="615" t="s">
        <v>2644</v>
      </c>
      <c r="I695" s="615" t="s">
        <v>2032</v>
      </c>
      <c r="J695" s="519" t="s">
        <v>3015</v>
      </c>
      <c r="K695" s="519" t="s">
        <v>2774</v>
      </c>
      <c r="L695" s="615" t="s">
        <v>3271</v>
      </c>
      <c r="M695" s="615" t="s">
        <v>3271</v>
      </c>
      <c r="N695" s="519" t="s">
        <v>3667</v>
      </c>
    </row>
    <row r="696" spans="1:14" ht="12.75" x14ac:dyDescent="0.2">
      <c r="A696" s="531"/>
      <c r="B696" s="519"/>
      <c r="C696" s="519"/>
      <c r="D696" s="519"/>
      <c r="E696" s="519"/>
      <c r="F696" s="615"/>
      <c r="G696" s="519"/>
      <c r="H696" s="615"/>
      <c r="I696" s="615"/>
      <c r="J696" s="519"/>
      <c r="K696" s="519"/>
      <c r="L696" s="615"/>
      <c r="M696" s="615"/>
      <c r="N696" s="519"/>
    </row>
    <row r="697" spans="1:14" ht="12.75" x14ac:dyDescent="0.2">
      <c r="A697" s="531">
        <v>347</v>
      </c>
      <c r="B697" s="519">
        <v>1</v>
      </c>
      <c r="C697" s="519" t="s">
        <v>2404</v>
      </c>
      <c r="D697" s="519" t="s">
        <v>2601</v>
      </c>
      <c r="E697" s="519" t="s">
        <v>116</v>
      </c>
      <c r="F697" s="615" t="s">
        <v>460</v>
      </c>
      <c r="G697" s="519" t="s">
        <v>428</v>
      </c>
      <c r="H697" s="615" t="s">
        <v>2643</v>
      </c>
      <c r="I697" s="615" t="s">
        <v>2032</v>
      </c>
      <c r="J697" s="519" t="s">
        <v>3028</v>
      </c>
      <c r="K697" s="519" t="s">
        <v>1595</v>
      </c>
      <c r="L697" s="615" t="s">
        <v>3282</v>
      </c>
      <c r="M697" s="615"/>
      <c r="N697" s="519" t="s">
        <v>3680</v>
      </c>
    </row>
    <row r="698" spans="1:14" ht="12.75" x14ac:dyDescent="0.2">
      <c r="A698" s="531">
        <v>328</v>
      </c>
      <c r="B698" s="519">
        <v>2</v>
      </c>
      <c r="C698" s="519" t="s">
        <v>2364</v>
      </c>
      <c r="D698" s="519" t="s">
        <v>2562</v>
      </c>
      <c r="E698" s="519" t="s">
        <v>3820</v>
      </c>
      <c r="F698" s="615" t="s">
        <v>460</v>
      </c>
      <c r="G698" s="519" t="s">
        <v>428</v>
      </c>
      <c r="H698" s="615" t="s">
        <v>2643</v>
      </c>
      <c r="I698" s="615" t="s">
        <v>2032</v>
      </c>
      <c r="J698" s="519" t="s">
        <v>2904</v>
      </c>
      <c r="K698" s="519" t="s">
        <v>2688</v>
      </c>
      <c r="L698" s="615" t="s">
        <v>3186</v>
      </c>
      <c r="M698" s="615"/>
      <c r="N698" s="519" t="s">
        <v>3566</v>
      </c>
    </row>
    <row r="699" spans="1:14" ht="12.75" x14ac:dyDescent="0.2">
      <c r="A699" s="531">
        <v>383</v>
      </c>
      <c r="B699" s="519">
        <v>3</v>
      </c>
      <c r="C699" s="519" t="s">
        <v>1870</v>
      </c>
      <c r="D699" s="519" t="s">
        <v>1662</v>
      </c>
      <c r="E699" s="519" t="s">
        <v>1871</v>
      </c>
      <c r="F699" s="615" t="s">
        <v>460</v>
      </c>
      <c r="G699" s="519" t="s">
        <v>428</v>
      </c>
      <c r="H699" s="615" t="s">
        <v>2643</v>
      </c>
      <c r="I699" s="615"/>
      <c r="J699" s="519" t="s">
        <v>1872</v>
      </c>
      <c r="K699" s="519" t="s">
        <v>1873</v>
      </c>
      <c r="L699" s="615" t="s">
        <v>1874</v>
      </c>
      <c r="M699" s="615" t="s">
        <v>3427</v>
      </c>
      <c r="N699" s="519" t="s">
        <v>1875</v>
      </c>
    </row>
    <row r="700" spans="1:14" ht="12.75" x14ac:dyDescent="0.2">
      <c r="A700" s="531">
        <v>114</v>
      </c>
      <c r="B700" s="519">
        <v>4</v>
      </c>
      <c r="C700" s="519" t="s">
        <v>526</v>
      </c>
      <c r="D700" s="519" t="s">
        <v>527</v>
      </c>
      <c r="E700" s="519" t="s">
        <v>528</v>
      </c>
      <c r="F700" s="615" t="s">
        <v>460</v>
      </c>
      <c r="G700" s="519" t="s">
        <v>428</v>
      </c>
      <c r="H700" s="615" t="s">
        <v>2644</v>
      </c>
      <c r="I700" s="615"/>
      <c r="J700" s="519" t="s">
        <v>3086</v>
      </c>
      <c r="K700" s="519" t="s">
        <v>2825</v>
      </c>
      <c r="L700" s="615"/>
      <c r="M700" s="615"/>
      <c r="N700" s="519" t="s">
        <v>3748</v>
      </c>
    </row>
    <row r="701" spans="1:14" ht="12.75" x14ac:dyDescent="0.2">
      <c r="A701" s="531">
        <v>229</v>
      </c>
      <c r="B701" s="519">
        <v>5</v>
      </c>
      <c r="C701" s="519" t="s">
        <v>2374</v>
      </c>
      <c r="D701" s="519" t="s">
        <v>2572</v>
      </c>
      <c r="E701" s="519" t="s">
        <v>298</v>
      </c>
      <c r="F701" s="615" t="s">
        <v>460</v>
      </c>
      <c r="G701" s="519" t="s">
        <v>428</v>
      </c>
      <c r="H701" s="615" t="s">
        <v>2642</v>
      </c>
      <c r="I701" s="615" t="s">
        <v>2032</v>
      </c>
      <c r="J701" s="519" t="s">
        <v>1185</v>
      </c>
      <c r="K701" s="519" t="s">
        <v>2659</v>
      </c>
      <c r="L701" s="615" t="s">
        <v>1706</v>
      </c>
      <c r="M701" s="615" t="s">
        <v>3431</v>
      </c>
      <c r="N701" s="519" t="s">
        <v>3592</v>
      </c>
    </row>
    <row r="702" spans="1:14" ht="12.75" x14ac:dyDescent="0.2">
      <c r="A702" s="531">
        <v>111</v>
      </c>
      <c r="B702" s="519">
        <v>6</v>
      </c>
      <c r="C702" s="519" t="s">
        <v>2422</v>
      </c>
      <c r="D702" s="519" t="s">
        <v>2619</v>
      </c>
      <c r="E702" s="519" t="s">
        <v>221</v>
      </c>
      <c r="F702" s="615" t="s">
        <v>460</v>
      </c>
      <c r="G702" s="519" t="s">
        <v>428</v>
      </c>
      <c r="H702" s="615" t="s">
        <v>2643</v>
      </c>
      <c r="I702" s="615"/>
      <c r="J702" s="519" t="s">
        <v>3089</v>
      </c>
      <c r="K702" s="519" t="s">
        <v>472</v>
      </c>
      <c r="L702" s="615" t="s">
        <v>546</v>
      </c>
      <c r="M702" s="615" t="s">
        <v>3495</v>
      </c>
      <c r="N702" s="519" t="s">
        <v>3751</v>
      </c>
    </row>
    <row r="703" spans="1:14" ht="12.75" x14ac:dyDescent="0.2">
      <c r="A703" s="531">
        <v>119</v>
      </c>
      <c r="B703" s="519">
        <v>7</v>
      </c>
      <c r="C703" s="519" t="s">
        <v>545</v>
      </c>
      <c r="D703" s="519" t="s">
        <v>2588</v>
      </c>
      <c r="E703" s="519" t="s">
        <v>533</v>
      </c>
      <c r="F703" s="615" t="s">
        <v>460</v>
      </c>
      <c r="G703" s="519" t="s">
        <v>428</v>
      </c>
      <c r="H703" s="615" t="s">
        <v>2643</v>
      </c>
      <c r="I703" s="615"/>
      <c r="J703" s="519" t="s">
        <v>2994</v>
      </c>
      <c r="K703" s="519" t="s">
        <v>2754</v>
      </c>
      <c r="L703" s="615" t="s">
        <v>3250</v>
      </c>
      <c r="M703" s="615" t="s">
        <v>3250</v>
      </c>
      <c r="N703" s="519" t="s">
        <v>3644</v>
      </c>
    </row>
    <row r="704" spans="1:14" ht="12.75" x14ac:dyDescent="0.2">
      <c r="A704" s="531">
        <v>103</v>
      </c>
      <c r="B704" s="519">
        <v>8</v>
      </c>
      <c r="C704" s="519" t="s">
        <v>2396</v>
      </c>
      <c r="D704" s="519" t="s">
        <v>2593</v>
      </c>
      <c r="E704" s="519" t="s">
        <v>220</v>
      </c>
      <c r="F704" s="615" t="s">
        <v>460</v>
      </c>
      <c r="G704" s="519" t="s">
        <v>428</v>
      </c>
      <c r="H704" s="615" t="s">
        <v>2643</v>
      </c>
      <c r="I704" s="615"/>
      <c r="J704" s="519" t="s">
        <v>2999</v>
      </c>
      <c r="K704" s="519" t="s">
        <v>2757</v>
      </c>
      <c r="L704" s="615" t="s">
        <v>3266</v>
      </c>
      <c r="M704" s="615" t="s">
        <v>3458</v>
      </c>
      <c r="N704" s="519" t="s">
        <v>3661</v>
      </c>
    </row>
    <row r="705" spans="1:14" ht="12.75" x14ac:dyDescent="0.2">
      <c r="A705" s="531">
        <v>243</v>
      </c>
      <c r="B705" s="519">
        <v>9</v>
      </c>
      <c r="C705" s="519" t="s">
        <v>1219</v>
      </c>
      <c r="D705" s="519" t="s">
        <v>1220</v>
      </c>
      <c r="E705" s="519" t="s">
        <v>298</v>
      </c>
      <c r="F705" s="615" t="s">
        <v>460</v>
      </c>
      <c r="G705" s="519" t="s">
        <v>428</v>
      </c>
      <c r="H705" s="615" t="s">
        <v>2643</v>
      </c>
      <c r="I705" s="615" t="s">
        <v>2032</v>
      </c>
      <c r="J705" s="519" t="s">
        <v>3078</v>
      </c>
      <c r="K705" s="519" t="s">
        <v>2659</v>
      </c>
      <c r="L705" s="615" t="s">
        <v>3332</v>
      </c>
      <c r="M705" s="615" t="s">
        <v>3491</v>
      </c>
      <c r="N705" s="519" t="s">
        <v>3738</v>
      </c>
    </row>
    <row r="706" spans="1:14" ht="12.75" x14ac:dyDescent="0.2">
      <c r="A706" s="531">
        <v>279</v>
      </c>
      <c r="B706" s="519">
        <v>10</v>
      </c>
      <c r="C706" s="519" t="s">
        <v>4227</v>
      </c>
      <c r="D706" s="519" t="s">
        <v>2610</v>
      </c>
      <c r="E706" s="519" t="s">
        <v>3819</v>
      </c>
      <c r="F706" s="615" t="s">
        <v>460</v>
      </c>
      <c r="G706" s="519" t="s">
        <v>428</v>
      </c>
      <c r="H706" s="615" t="s">
        <v>2642</v>
      </c>
      <c r="I706" s="615" t="s">
        <v>2032</v>
      </c>
      <c r="J706" s="519" t="s">
        <v>3068</v>
      </c>
      <c r="K706" s="519"/>
      <c r="L706" s="615"/>
      <c r="M706" s="615"/>
      <c r="N706" s="519" t="s">
        <v>3727</v>
      </c>
    </row>
    <row r="707" spans="1:14" ht="12.75" x14ac:dyDescent="0.2">
      <c r="A707" s="531">
        <v>148</v>
      </c>
      <c r="B707" s="519">
        <v>11</v>
      </c>
      <c r="C707" s="519" t="s">
        <v>831</v>
      </c>
      <c r="D707" s="519" t="s">
        <v>832</v>
      </c>
      <c r="E707" s="519" t="s">
        <v>833</v>
      </c>
      <c r="F707" s="615" t="s">
        <v>460</v>
      </c>
      <c r="G707" s="519" t="s">
        <v>428</v>
      </c>
      <c r="H707" s="615" t="s">
        <v>2644</v>
      </c>
      <c r="I707" s="615"/>
      <c r="J707" s="519" t="s">
        <v>3007</v>
      </c>
      <c r="K707" s="519" t="s">
        <v>2765</v>
      </c>
      <c r="L707" s="615" t="s">
        <v>3244</v>
      </c>
      <c r="M707" s="615" t="s">
        <v>3166</v>
      </c>
      <c r="N707" s="519" t="s">
        <v>835</v>
      </c>
    </row>
    <row r="708" spans="1:14" ht="12.75" x14ac:dyDescent="0.2">
      <c r="A708" s="531">
        <v>375</v>
      </c>
      <c r="B708" s="519">
        <v>12</v>
      </c>
      <c r="C708" s="519" t="s">
        <v>2359</v>
      </c>
      <c r="D708" s="519" t="s">
        <v>1852</v>
      </c>
      <c r="E708" s="519" t="s">
        <v>1853</v>
      </c>
      <c r="F708" s="615" t="s">
        <v>460</v>
      </c>
      <c r="G708" s="519" t="s">
        <v>428</v>
      </c>
      <c r="H708" s="615" t="s">
        <v>2642</v>
      </c>
      <c r="I708" s="615"/>
      <c r="J708" s="519" t="s">
        <v>1854</v>
      </c>
      <c r="K708" s="519" t="s">
        <v>2670</v>
      </c>
      <c r="L708" s="615" t="s">
        <v>1855</v>
      </c>
      <c r="M708" s="615" t="s">
        <v>3412</v>
      </c>
      <c r="N708" s="519" t="s">
        <v>1856</v>
      </c>
    </row>
    <row r="709" spans="1:14" ht="12.75" x14ac:dyDescent="0.2">
      <c r="A709" s="531">
        <v>230</v>
      </c>
      <c r="B709" s="519">
        <v>13</v>
      </c>
      <c r="C709" s="519" t="s">
        <v>1261</v>
      </c>
      <c r="D709" s="519" t="s">
        <v>1262</v>
      </c>
      <c r="E709" s="519" t="s">
        <v>3823</v>
      </c>
      <c r="F709" s="615" t="s">
        <v>460</v>
      </c>
      <c r="G709" s="519" t="s">
        <v>428</v>
      </c>
      <c r="H709" s="615" t="s">
        <v>2642</v>
      </c>
      <c r="I709" s="615"/>
      <c r="J709" s="519" t="s">
        <v>2934</v>
      </c>
      <c r="K709" s="519" t="s">
        <v>2711</v>
      </c>
      <c r="L709" s="615" t="s">
        <v>1263</v>
      </c>
      <c r="M709" s="615" t="s">
        <v>3433</v>
      </c>
      <c r="N709" s="519" t="s">
        <v>3594</v>
      </c>
    </row>
    <row r="710" spans="1:14" ht="12.75" x14ac:dyDescent="0.2">
      <c r="A710" s="531">
        <v>212</v>
      </c>
      <c r="B710" s="519">
        <v>14</v>
      </c>
      <c r="C710" s="519" t="s">
        <v>1109</v>
      </c>
      <c r="D710" s="519" t="s">
        <v>1110</v>
      </c>
      <c r="E710" s="519" t="s">
        <v>1096</v>
      </c>
      <c r="F710" s="615" t="s">
        <v>460</v>
      </c>
      <c r="G710" s="519" t="s">
        <v>428</v>
      </c>
      <c r="H710" s="615" t="s">
        <v>2644</v>
      </c>
      <c r="I710" s="615" t="s">
        <v>2032</v>
      </c>
      <c r="J710" s="519" t="s">
        <v>1108</v>
      </c>
      <c r="K710" s="519" t="s">
        <v>2709</v>
      </c>
      <c r="L710" s="615" t="s">
        <v>1111</v>
      </c>
      <c r="M710" s="615" t="s">
        <v>3499</v>
      </c>
      <c r="N710" s="519" t="s">
        <v>3755</v>
      </c>
    </row>
    <row r="711" spans="1:14" ht="12.75" x14ac:dyDescent="0.2">
      <c r="A711" s="531">
        <v>217</v>
      </c>
      <c r="B711" s="519">
        <v>15</v>
      </c>
      <c r="C711" s="519" t="s">
        <v>2435</v>
      </c>
      <c r="D711" s="519" t="s">
        <v>2631</v>
      </c>
      <c r="E711" s="519" t="s">
        <v>122</v>
      </c>
      <c r="F711" s="615" t="s">
        <v>460</v>
      </c>
      <c r="G711" s="519" t="s">
        <v>428</v>
      </c>
      <c r="H711" s="615" t="s">
        <v>2644</v>
      </c>
      <c r="I711" s="615"/>
      <c r="J711" s="519" t="s">
        <v>1006</v>
      </c>
      <c r="K711" s="519" t="s">
        <v>2660</v>
      </c>
      <c r="L711" s="615" t="s">
        <v>3373</v>
      </c>
      <c r="M711" s="615" t="s">
        <v>3516</v>
      </c>
      <c r="N711" s="519" t="s">
        <v>3791</v>
      </c>
    </row>
    <row r="712" spans="1:14" ht="12.75" x14ac:dyDescent="0.2">
      <c r="A712" s="531"/>
      <c r="B712" s="519"/>
      <c r="C712" s="519"/>
      <c r="D712" s="519"/>
      <c r="E712" s="519"/>
      <c r="F712" s="615"/>
      <c r="G712" s="519"/>
      <c r="H712" s="615"/>
      <c r="I712" s="615"/>
      <c r="J712" s="519"/>
      <c r="K712" s="519"/>
      <c r="L712" s="615"/>
      <c r="M712" s="615"/>
      <c r="N712" s="519"/>
    </row>
    <row r="713" spans="1:14" ht="12.75" x14ac:dyDescent="0.2">
      <c r="A713" s="531">
        <v>286</v>
      </c>
      <c r="B713" s="519">
        <v>1</v>
      </c>
      <c r="C713" s="519" t="s">
        <v>1468</v>
      </c>
      <c r="D713" s="519" t="s">
        <v>1469</v>
      </c>
      <c r="E713" s="519" t="s">
        <v>1470</v>
      </c>
      <c r="F713" s="615" t="s">
        <v>452</v>
      </c>
      <c r="G713" s="519" t="s">
        <v>428</v>
      </c>
      <c r="H713" s="615"/>
      <c r="I713" s="615" t="s">
        <v>2032</v>
      </c>
      <c r="J713" s="519" t="s">
        <v>1471</v>
      </c>
      <c r="K713" s="519" t="s">
        <v>2657</v>
      </c>
      <c r="L713" s="615" t="s">
        <v>3157</v>
      </c>
      <c r="M713" s="615" t="s">
        <v>3400</v>
      </c>
      <c r="N713" s="519" t="s">
        <v>1472</v>
      </c>
    </row>
    <row r="714" spans="1:14" ht="12.75" x14ac:dyDescent="0.2">
      <c r="A714" s="531">
        <v>307</v>
      </c>
      <c r="B714" s="519">
        <v>2</v>
      </c>
      <c r="C714" s="519" t="s">
        <v>1525</v>
      </c>
      <c r="D714" s="519" t="s">
        <v>1526</v>
      </c>
      <c r="E714" s="519" t="s">
        <v>1516</v>
      </c>
      <c r="F714" s="615" t="s">
        <v>452</v>
      </c>
      <c r="G714" s="519" t="s">
        <v>428</v>
      </c>
      <c r="H714" s="615" t="s">
        <v>2643</v>
      </c>
      <c r="I714" s="615" t="s">
        <v>2032</v>
      </c>
      <c r="J714" s="519" t="s">
        <v>1527</v>
      </c>
      <c r="K714" s="519" t="s">
        <v>2696</v>
      </c>
      <c r="L714" s="615" t="s">
        <v>3157</v>
      </c>
      <c r="M714" s="615"/>
      <c r="N714" s="519" t="s">
        <v>1529</v>
      </c>
    </row>
    <row r="715" spans="1:14" ht="12.75" x14ac:dyDescent="0.2">
      <c r="A715" s="531">
        <v>112</v>
      </c>
      <c r="B715" s="519">
        <v>3</v>
      </c>
      <c r="C715" s="519" t="s">
        <v>489</v>
      </c>
      <c r="D715" s="519" t="s">
        <v>490</v>
      </c>
      <c r="E715" s="519" t="s">
        <v>221</v>
      </c>
      <c r="F715" s="615" t="s">
        <v>452</v>
      </c>
      <c r="G715" s="519" t="s">
        <v>428</v>
      </c>
      <c r="H715" s="615" t="s">
        <v>2643</v>
      </c>
      <c r="I715" s="615"/>
      <c r="J715" s="519" t="s">
        <v>3144</v>
      </c>
      <c r="K715" s="519" t="s">
        <v>472</v>
      </c>
      <c r="L715" s="615" t="s">
        <v>3165</v>
      </c>
      <c r="M715" s="615" t="s">
        <v>3165</v>
      </c>
      <c r="N715" s="519" t="s">
        <v>491</v>
      </c>
    </row>
    <row r="716" spans="1:14" ht="12.75" x14ac:dyDescent="0.2">
      <c r="A716" s="531">
        <v>393</v>
      </c>
      <c r="B716" s="519">
        <v>4</v>
      </c>
      <c r="C716" s="519" t="s">
        <v>2391</v>
      </c>
      <c r="D716" s="519" t="s">
        <v>633</v>
      </c>
      <c r="E716" s="519" t="s">
        <v>315</v>
      </c>
      <c r="F716" s="615" t="s">
        <v>452</v>
      </c>
      <c r="G716" s="519" t="s">
        <v>428</v>
      </c>
      <c r="H716" s="615" t="s">
        <v>2645</v>
      </c>
      <c r="I716" s="615"/>
      <c r="J716" s="519" t="s">
        <v>2989</v>
      </c>
      <c r="K716" s="519" t="s">
        <v>1900</v>
      </c>
      <c r="L716" s="615" t="s">
        <v>3248</v>
      </c>
      <c r="M716" s="615" t="s">
        <v>3446</v>
      </c>
      <c r="N716" s="519" t="s">
        <v>3642</v>
      </c>
    </row>
    <row r="717" spans="1:14" ht="12.75" x14ac:dyDescent="0.2">
      <c r="A717" s="531">
        <v>171</v>
      </c>
      <c r="B717" s="519">
        <v>5</v>
      </c>
      <c r="C717" s="519" t="s">
        <v>823</v>
      </c>
      <c r="D717" s="519" t="s">
        <v>824</v>
      </c>
      <c r="E717" s="519" t="s">
        <v>3824</v>
      </c>
      <c r="F717" s="615" t="s">
        <v>452</v>
      </c>
      <c r="G717" s="519" t="s">
        <v>428</v>
      </c>
      <c r="H717" s="615" t="s">
        <v>2642</v>
      </c>
      <c r="I717" s="615" t="s">
        <v>2032</v>
      </c>
      <c r="J717" s="519" t="s">
        <v>3127</v>
      </c>
      <c r="K717" s="519" t="s">
        <v>2663</v>
      </c>
      <c r="L717" s="615" t="s">
        <v>825</v>
      </c>
      <c r="M717" s="615" t="s">
        <v>3498</v>
      </c>
      <c r="N717" s="519" t="s">
        <v>826</v>
      </c>
    </row>
    <row r="718" spans="1:14" ht="12.75" x14ac:dyDescent="0.2">
      <c r="A718" s="531">
        <v>292</v>
      </c>
      <c r="B718" s="519">
        <v>6</v>
      </c>
      <c r="C718" s="519" t="s">
        <v>1500</v>
      </c>
      <c r="D718" s="519" t="s">
        <v>1281</v>
      </c>
      <c r="E718" s="519" t="s">
        <v>1470</v>
      </c>
      <c r="F718" s="615" t="s">
        <v>452</v>
      </c>
      <c r="G718" s="519" t="s">
        <v>428</v>
      </c>
      <c r="H718" s="615" t="s">
        <v>2643</v>
      </c>
      <c r="I718" s="615" t="s">
        <v>2032</v>
      </c>
      <c r="J718" s="519" t="s">
        <v>1501</v>
      </c>
      <c r="K718" s="519" t="s">
        <v>2679</v>
      </c>
      <c r="L718" s="615" t="s">
        <v>1016</v>
      </c>
      <c r="M718" s="615" t="s">
        <v>465</v>
      </c>
      <c r="N718" s="519" t="s">
        <v>1502</v>
      </c>
    </row>
    <row r="719" spans="1:14" ht="12.75" x14ac:dyDescent="0.2">
      <c r="A719" s="531">
        <v>149</v>
      </c>
      <c r="B719" s="519">
        <v>7</v>
      </c>
      <c r="C719" s="519" t="s">
        <v>2395</v>
      </c>
      <c r="D719" s="519" t="s">
        <v>2592</v>
      </c>
      <c r="E719" s="519" t="s">
        <v>299</v>
      </c>
      <c r="F719" s="615" t="s">
        <v>452</v>
      </c>
      <c r="G719" s="519" t="s">
        <v>428</v>
      </c>
      <c r="H719" s="615" t="s">
        <v>2642</v>
      </c>
      <c r="I719" s="615" t="s">
        <v>2032</v>
      </c>
      <c r="J719" s="519" t="s">
        <v>743</v>
      </c>
      <c r="K719" s="519" t="s">
        <v>2766</v>
      </c>
      <c r="L719" s="615" t="s">
        <v>3262</v>
      </c>
      <c r="M719" s="615"/>
      <c r="N719" s="519" t="s">
        <v>3656</v>
      </c>
    </row>
    <row r="720" spans="1:14" ht="12.75" x14ac:dyDescent="0.2">
      <c r="A720" s="531">
        <v>155</v>
      </c>
      <c r="B720" s="519">
        <v>9</v>
      </c>
      <c r="C720" s="519" t="s">
        <v>2412</v>
      </c>
      <c r="D720" s="519" t="s">
        <v>690</v>
      </c>
      <c r="E720" s="519" t="s">
        <v>299</v>
      </c>
      <c r="F720" s="615" t="s">
        <v>452</v>
      </c>
      <c r="G720" s="519" t="s">
        <v>428</v>
      </c>
      <c r="H720" s="615" t="s">
        <v>2642</v>
      </c>
      <c r="I720" s="615" t="s">
        <v>2032</v>
      </c>
      <c r="J720" s="519" t="s">
        <v>3053</v>
      </c>
      <c r="K720" s="519" t="s">
        <v>2766</v>
      </c>
      <c r="L720" s="615" t="s">
        <v>716</v>
      </c>
      <c r="M720" s="615" t="s">
        <v>3478</v>
      </c>
      <c r="N720" s="519" t="s">
        <v>3709</v>
      </c>
    </row>
    <row r="721" spans="1:14" ht="12.75" x14ac:dyDescent="0.2">
      <c r="A721" s="531">
        <v>130</v>
      </c>
      <c r="B721" s="519">
        <v>10</v>
      </c>
      <c r="C721" s="519" t="s">
        <v>639</v>
      </c>
      <c r="D721" s="519" t="s">
        <v>640</v>
      </c>
      <c r="E721" s="519" t="s">
        <v>641</v>
      </c>
      <c r="F721" s="615" t="s">
        <v>452</v>
      </c>
      <c r="G721" s="519" t="s">
        <v>428</v>
      </c>
      <c r="H721" s="615" t="s">
        <v>2643</v>
      </c>
      <c r="I721" s="615"/>
      <c r="J721" s="519" t="s">
        <v>642</v>
      </c>
      <c r="K721" s="519" t="s">
        <v>2665</v>
      </c>
      <c r="L721" s="615" t="s">
        <v>3165</v>
      </c>
      <c r="M721" s="615" t="s">
        <v>3404</v>
      </c>
      <c r="N721" s="519" t="s">
        <v>643</v>
      </c>
    </row>
    <row r="722" spans="1:14" ht="12.75" x14ac:dyDescent="0.2">
      <c r="A722" s="531">
        <v>133</v>
      </c>
      <c r="B722" s="519">
        <v>11</v>
      </c>
      <c r="C722" s="519" t="s">
        <v>2351</v>
      </c>
      <c r="D722" s="519" t="s">
        <v>520</v>
      </c>
      <c r="E722" s="519" t="s">
        <v>299</v>
      </c>
      <c r="F722" s="615" t="s">
        <v>452</v>
      </c>
      <c r="G722" s="519" t="s">
        <v>428</v>
      </c>
      <c r="H722" s="615" t="s">
        <v>2643</v>
      </c>
      <c r="I722" s="615" t="s">
        <v>2032</v>
      </c>
      <c r="J722" s="519" t="s">
        <v>714</v>
      </c>
      <c r="K722" s="519" t="s">
        <v>2661</v>
      </c>
      <c r="L722" s="615" t="s">
        <v>3160</v>
      </c>
      <c r="M722" s="615" t="s">
        <v>3160</v>
      </c>
      <c r="N722" s="519" t="s">
        <v>3540</v>
      </c>
    </row>
    <row r="723" spans="1:14" ht="12.75" x14ac:dyDescent="0.2">
      <c r="A723" s="531">
        <v>252</v>
      </c>
      <c r="B723" s="519">
        <v>12</v>
      </c>
      <c r="C723" s="519" t="s">
        <v>1350</v>
      </c>
      <c r="D723" s="519" t="s">
        <v>1351</v>
      </c>
      <c r="E723" s="519" t="s">
        <v>1330</v>
      </c>
      <c r="F723" s="615" t="s">
        <v>452</v>
      </c>
      <c r="G723" s="519" t="s">
        <v>428</v>
      </c>
      <c r="H723" s="615" t="s">
        <v>2644</v>
      </c>
      <c r="I723" s="615"/>
      <c r="J723" s="519"/>
      <c r="K723" s="519" t="s">
        <v>2746</v>
      </c>
      <c r="L723" s="615" t="s">
        <v>868</v>
      </c>
      <c r="M723" s="615" t="s">
        <v>3443</v>
      </c>
      <c r="N723" s="519" t="s">
        <v>1352</v>
      </c>
    </row>
    <row r="724" spans="1:14" ht="12.75" x14ac:dyDescent="0.2">
      <c r="A724" s="531">
        <v>193</v>
      </c>
      <c r="B724" s="519">
        <v>13</v>
      </c>
      <c r="C724" s="519" t="s">
        <v>971</v>
      </c>
      <c r="D724" s="519" t="s">
        <v>972</v>
      </c>
      <c r="E724" s="519" t="s">
        <v>1130</v>
      </c>
      <c r="F724" s="615" t="s">
        <v>452</v>
      </c>
      <c r="G724" s="519" t="s">
        <v>428</v>
      </c>
      <c r="H724" s="615" t="s">
        <v>2642</v>
      </c>
      <c r="I724" s="615" t="s">
        <v>2032</v>
      </c>
      <c r="J724" s="519" t="s">
        <v>2968</v>
      </c>
      <c r="K724" s="519" t="s">
        <v>917</v>
      </c>
      <c r="L724" s="615" t="s">
        <v>973</v>
      </c>
      <c r="M724" s="615" t="s">
        <v>3410</v>
      </c>
      <c r="N724" s="519" t="s">
        <v>974</v>
      </c>
    </row>
    <row r="725" spans="1:14" ht="12.75" x14ac:dyDescent="0.2">
      <c r="A725" s="531">
        <v>288</v>
      </c>
      <c r="B725" s="519">
        <v>14</v>
      </c>
      <c r="C725" s="519" t="s">
        <v>1477</v>
      </c>
      <c r="D725" s="519" t="s">
        <v>1478</v>
      </c>
      <c r="E725" s="519" t="s">
        <v>1470</v>
      </c>
      <c r="F725" s="615" t="s">
        <v>452</v>
      </c>
      <c r="G725" s="519" t="s">
        <v>428</v>
      </c>
      <c r="H725" s="615" t="s">
        <v>2643</v>
      </c>
      <c r="I725" s="615"/>
      <c r="J725" s="519" t="s">
        <v>1479</v>
      </c>
      <c r="K725" s="519" t="s">
        <v>1480</v>
      </c>
      <c r="L725" s="615" t="s">
        <v>3231</v>
      </c>
      <c r="M725" s="615" t="s">
        <v>3231</v>
      </c>
      <c r="N725" s="519" t="s">
        <v>1481</v>
      </c>
    </row>
    <row r="726" spans="1:14" ht="12.75" x14ac:dyDescent="0.2">
      <c r="A726" s="531">
        <v>207</v>
      </c>
      <c r="B726" s="519">
        <v>15</v>
      </c>
      <c r="C726" s="519" t="s">
        <v>1011</v>
      </c>
      <c r="D726" s="519" t="s">
        <v>586</v>
      </c>
      <c r="E726" s="519" t="s">
        <v>122</v>
      </c>
      <c r="F726" s="615" t="s">
        <v>452</v>
      </c>
      <c r="G726" s="519" t="s">
        <v>428</v>
      </c>
      <c r="H726" s="615" t="s">
        <v>2642</v>
      </c>
      <c r="I726" s="615" t="s">
        <v>2032</v>
      </c>
      <c r="J726" s="519" t="s">
        <v>1003</v>
      </c>
      <c r="K726" s="519" t="s">
        <v>917</v>
      </c>
      <c r="L726" s="615" t="s">
        <v>3300</v>
      </c>
      <c r="M726" s="615" t="s">
        <v>3300</v>
      </c>
      <c r="N726" s="519" t="s">
        <v>1013</v>
      </c>
    </row>
    <row r="727" spans="1:14" ht="12.75" x14ac:dyDescent="0.2">
      <c r="A727" s="531">
        <v>348</v>
      </c>
      <c r="B727" s="519">
        <v>16</v>
      </c>
      <c r="C727" s="519" t="s">
        <v>2407</v>
      </c>
      <c r="D727" s="519" t="s">
        <v>2603</v>
      </c>
      <c r="E727" s="519" t="s">
        <v>116</v>
      </c>
      <c r="F727" s="615" t="s">
        <v>452</v>
      </c>
      <c r="G727" s="519" t="s">
        <v>428</v>
      </c>
      <c r="H727" s="615" t="s">
        <v>2642</v>
      </c>
      <c r="I727" s="615"/>
      <c r="J727" s="519" t="s">
        <v>1742</v>
      </c>
      <c r="K727" s="519" t="s">
        <v>1592</v>
      </c>
      <c r="L727" s="615" t="s">
        <v>3295</v>
      </c>
      <c r="M727" s="615" t="s">
        <v>3470</v>
      </c>
      <c r="N727" s="519" t="s">
        <v>3689</v>
      </c>
    </row>
    <row r="728" spans="1:14" ht="12.75" x14ac:dyDescent="0.2">
      <c r="A728" s="531">
        <v>140</v>
      </c>
      <c r="B728" s="519">
        <v>17</v>
      </c>
      <c r="C728" s="519" t="s">
        <v>4120</v>
      </c>
      <c r="D728" s="534">
        <v>35320</v>
      </c>
      <c r="E728" s="519" t="s">
        <v>122</v>
      </c>
      <c r="F728" s="615" t="s">
        <v>452</v>
      </c>
      <c r="G728" s="519" t="s">
        <v>428</v>
      </c>
      <c r="H728" s="615" t="s">
        <v>2643</v>
      </c>
      <c r="I728" s="615" t="s">
        <v>2032</v>
      </c>
      <c r="J728" s="519" t="s">
        <v>4121</v>
      </c>
      <c r="K728" s="519" t="s">
        <v>4122</v>
      </c>
      <c r="L728" s="615"/>
      <c r="M728" s="615"/>
      <c r="N728" s="519"/>
    </row>
    <row r="729" spans="1:14" ht="12.75" x14ac:dyDescent="0.2">
      <c r="A729" s="531">
        <v>186</v>
      </c>
      <c r="B729" s="519">
        <v>18</v>
      </c>
      <c r="C729" s="519" t="s">
        <v>4228</v>
      </c>
      <c r="D729" s="519" t="s">
        <v>2571</v>
      </c>
      <c r="E729" s="519" t="s">
        <v>3819</v>
      </c>
      <c r="F729" s="615" t="s">
        <v>452</v>
      </c>
      <c r="G729" s="519" t="s">
        <v>428</v>
      </c>
      <c r="H729" s="615" t="s">
        <v>2642</v>
      </c>
      <c r="I729" s="615" t="s">
        <v>2032</v>
      </c>
      <c r="J729" s="519" t="s">
        <v>2927</v>
      </c>
      <c r="K729" s="519"/>
      <c r="L729" s="615"/>
      <c r="M729" s="615"/>
      <c r="N729" s="519" t="s">
        <v>3589</v>
      </c>
    </row>
    <row r="730" spans="1:14" ht="12.75" x14ac:dyDescent="0.2">
      <c r="A730" s="531">
        <v>309</v>
      </c>
      <c r="B730" s="519">
        <v>19</v>
      </c>
      <c r="C730" s="519" t="s">
        <v>1536</v>
      </c>
      <c r="D730" s="519" t="s">
        <v>1537</v>
      </c>
      <c r="E730" s="519" t="s">
        <v>1516</v>
      </c>
      <c r="F730" s="615" t="s">
        <v>452</v>
      </c>
      <c r="G730" s="519" t="s">
        <v>428</v>
      </c>
      <c r="H730" s="615" t="s">
        <v>2642</v>
      </c>
      <c r="I730" s="615"/>
      <c r="J730" s="519" t="s">
        <v>1538</v>
      </c>
      <c r="K730" s="519" t="s">
        <v>1530</v>
      </c>
      <c r="L730" s="615" t="s">
        <v>1539</v>
      </c>
      <c r="M730" s="615" t="s">
        <v>3444</v>
      </c>
      <c r="N730" s="519" t="s">
        <v>1540</v>
      </c>
    </row>
    <row r="731" spans="1:14" ht="12.75" x14ac:dyDescent="0.2">
      <c r="A731" s="531">
        <v>120</v>
      </c>
      <c r="B731" s="519">
        <v>20</v>
      </c>
      <c r="C731" s="519" t="s">
        <v>548</v>
      </c>
      <c r="D731" s="519" t="s">
        <v>549</v>
      </c>
      <c r="E731" s="519" t="s">
        <v>533</v>
      </c>
      <c r="F731" s="615" t="s">
        <v>452</v>
      </c>
      <c r="G731" s="519" t="s">
        <v>428</v>
      </c>
      <c r="H731" s="615" t="s">
        <v>2642</v>
      </c>
      <c r="I731" s="615"/>
      <c r="J731" s="519" t="s">
        <v>550</v>
      </c>
      <c r="K731" s="519" t="s">
        <v>2789</v>
      </c>
      <c r="L731" s="615" t="s">
        <v>551</v>
      </c>
      <c r="M731" s="615" t="s">
        <v>3473</v>
      </c>
      <c r="N731" s="519" t="s">
        <v>552</v>
      </c>
    </row>
    <row r="732" spans="1:14" ht="12.75" x14ac:dyDescent="0.2">
      <c r="A732" s="531">
        <v>174</v>
      </c>
      <c r="B732" s="519">
        <v>21</v>
      </c>
      <c r="C732" s="519" t="s">
        <v>873</v>
      </c>
      <c r="D732" s="519" t="s">
        <v>874</v>
      </c>
      <c r="E732" s="519" t="s">
        <v>875</v>
      </c>
      <c r="F732" s="615" t="s">
        <v>452</v>
      </c>
      <c r="G732" s="519" t="s">
        <v>428</v>
      </c>
      <c r="H732" s="615" t="s">
        <v>2645</v>
      </c>
      <c r="I732" s="615"/>
      <c r="J732" s="519" t="s">
        <v>2867</v>
      </c>
      <c r="K732" s="519" t="s">
        <v>2783</v>
      </c>
      <c r="L732" s="615" t="s">
        <v>876</v>
      </c>
      <c r="M732" s="615" t="s">
        <v>3468</v>
      </c>
      <c r="N732" s="519" t="s">
        <v>877</v>
      </c>
    </row>
    <row r="733" spans="1:14" ht="12.75" x14ac:dyDescent="0.2">
      <c r="A733" s="531">
        <v>218</v>
      </c>
      <c r="B733" s="519">
        <v>22</v>
      </c>
      <c r="C733" s="519" t="s">
        <v>2438</v>
      </c>
      <c r="D733" s="519" t="s">
        <v>1047</v>
      </c>
      <c r="E733" s="519" t="s">
        <v>122</v>
      </c>
      <c r="F733" s="615" t="s">
        <v>452</v>
      </c>
      <c r="G733" s="519" t="s">
        <v>428</v>
      </c>
      <c r="H733" s="615" t="s">
        <v>2642</v>
      </c>
      <c r="I733" s="615"/>
      <c r="J733" s="519" t="s">
        <v>3128</v>
      </c>
      <c r="K733" s="519" t="s">
        <v>2740</v>
      </c>
      <c r="L733" s="615" t="s">
        <v>1048</v>
      </c>
      <c r="M733" s="615" t="s">
        <v>3518</v>
      </c>
      <c r="N733" s="519" t="s">
        <v>3795</v>
      </c>
    </row>
    <row r="734" spans="1:14" ht="12.75" x14ac:dyDescent="0.2">
      <c r="A734" s="531">
        <v>159</v>
      </c>
      <c r="B734" s="519">
        <v>23</v>
      </c>
      <c r="C734" s="519" t="s">
        <v>866</v>
      </c>
      <c r="D734" s="519" t="s">
        <v>867</v>
      </c>
      <c r="E734" s="519" t="s">
        <v>862</v>
      </c>
      <c r="F734" s="615" t="s">
        <v>452</v>
      </c>
      <c r="G734" s="519" t="s">
        <v>428</v>
      </c>
      <c r="H734" s="615" t="s">
        <v>2644</v>
      </c>
      <c r="I734" s="615"/>
      <c r="J734" s="519" t="s">
        <v>743</v>
      </c>
      <c r="K734" s="519" t="s">
        <v>2807</v>
      </c>
      <c r="L734" s="615" t="s">
        <v>868</v>
      </c>
      <c r="M734" s="615"/>
      <c r="N734" s="519" t="s">
        <v>869</v>
      </c>
    </row>
    <row r="735" spans="1:14" ht="12.75" x14ac:dyDescent="0.2">
      <c r="A735" s="531"/>
      <c r="B735" s="519"/>
      <c r="C735" s="519"/>
      <c r="D735" s="519"/>
      <c r="E735" s="519"/>
      <c r="F735" s="615"/>
      <c r="G735" s="519"/>
      <c r="H735" s="615"/>
      <c r="I735" s="615"/>
      <c r="J735" s="519"/>
      <c r="K735" s="519"/>
      <c r="L735" s="615"/>
      <c r="M735" s="615"/>
      <c r="N735" s="519"/>
    </row>
    <row r="736" spans="1:14" ht="12.75" x14ac:dyDescent="0.2">
      <c r="A736" s="531">
        <v>347</v>
      </c>
      <c r="B736" s="519">
        <v>1</v>
      </c>
      <c r="C736" s="519" t="s">
        <v>2404</v>
      </c>
      <c r="D736" s="519" t="s">
        <v>2601</v>
      </c>
      <c r="E736" s="519" t="s">
        <v>116</v>
      </c>
      <c r="F736" s="615" t="s">
        <v>439</v>
      </c>
      <c r="G736" s="519" t="s">
        <v>428</v>
      </c>
      <c r="H736" s="615" t="s">
        <v>2643</v>
      </c>
      <c r="I736" s="615" t="s">
        <v>2032</v>
      </c>
      <c r="J736" s="519" t="s">
        <v>3028</v>
      </c>
      <c r="K736" s="519" t="s">
        <v>1595</v>
      </c>
      <c r="L736" s="615" t="s">
        <v>3281</v>
      </c>
      <c r="M736" s="615"/>
      <c r="N736" s="519" t="s">
        <v>3680</v>
      </c>
    </row>
    <row r="737" spans="1:14" ht="12.75" x14ac:dyDescent="0.2">
      <c r="A737" s="531">
        <v>253</v>
      </c>
      <c r="B737" s="519">
        <v>2</v>
      </c>
      <c r="C737" s="519" t="s">
        <v>2397</v>
      </c>
      <c r="D737" s="519" t="s">
        <v>2594</v>
      </c>
      <c r="E737" s="519" t="s">
        <v>1330</v>
      </c>
      <c r="F737" s="615" t="s">
        <v>439</v>
      </c>
      <c r="G737" s="519" t="s">
        <v>428</v>
      </c>
      <c r="H737" s="615" t="s">
        <v>12</v>
      </c>
      <c r="I737" s="615"/>
      <c r="J737" s="519" t="s">
        <v>3010</v>
      </c>
      <c r="K737" s="519" t="s">
        <v>1332</v>
      </c>
      <c r="L737" s="615" t="s">
        <v>3267</v>
      </c>
      <c r="M737" s="615" t="s">
        <v>3459</v>
      </c>
      <c r="N737" s="519" t="s">
        <v>3662</v>
      </c>
    </row>
    <row r="738" spans="1:14" ht="12.75" x14ac:dyDescent="0.2">
      <c r="A738" s="531">
        <v>343</v>
      </c>
      <c r="B738" s="519">
        <v>3</v>
      </c>
      <c r="C738" s="519" t="s">
        <v>1679</v>
      </c>
      <c r="D738" s="519" t="s">
        <v>1680</v>
      </c>
      <c r="E738" s="519" t="s">
        <v>116</v>
      </c>
      <c r="F738" s="615" t="s">
        <v>439</v>
      </c>
      <c r="G738" s="519" t="s">
        <v>428</v>
      </c>
      <c r="H738" s="615" t="s">
        <v>2642</v>
      </c>
      <c r="I738" s="615"/>
      <c r="J738" s="519" t="s">
        <v>2993</v>
      </c>
      <c r="K738" s="519" t="s">
        <v>2753</v>
      </c>
      <c r="L738" s="615" t="s">
        <v>1681</v>
      </c>
      <c r="M738" s="615" t="s">
        <v>3449</v>
      </c>
      <c r="N738" s="519" t="s">
        <v>1682</v>
      </c>
    </row>
    <row r="739" spans="1:14" ht="12.75" x14ac:dyDescent="0.2">
      <c r="A739" s="531">
        <v>291</v>
      </c>
      <c r="B739" s="519">
        <v>4</v>
      </c>
      <c r="C739" s="519" t="s">
        <v>1495</v>
      </c>
      <c r="D739" s="519" t="s">
        <v>1496</v>
      </c>
      <c r="E739" s="519" t="s">
        <v>1470</v>
      </c>
      <c r="F739" s="615" t="s">
        <v>439</v>
      </c>
      <c r="G739" s="519" t="s">
        <v>428</v>
      </c>
      <c r="H739" s="615" t="s">
        <v>2642</v>
      </c>
      <c r="I739" s="615"/>
      <c r="J739" s="519" t="s">
        <v>1473</v>
      </c>
      <c r="K739" s="519" t="s">
        <v>2679</v>
      </c>
      <c r="L739" s="615" t="s">
        <v>1497</v>
      </c>
      <c r="M739" s="615" t="s">
        <v>3515</v>
      </c>
      <c r="N739" s="519" t="s">
        <v>1498</v>
      </c>
    </row>
    <row r="740" spans="1:14" ht="12.75" x14ac:dyDescent="0.2">
      <c r="A740" s="531">
        <v>330</v>
      </c>
      <c r="B740" s="519">
        <v>5</v>
      </c>
      <c r="C740" s="519" t="s">
        <v>1627</v>
      </c>
      <c r="D740" s="519" t="s">
        <v>1569</v>
      </c>
      <c r="E740" s="519" t="s">
        <v>116</v>
      </c>
      <c r="F740" s="615" t="s">
        <v>439</v>
      </c>
      <c r="G740" s="519" t="s">
        <v>428</v>
      </c>
      <c r="H740" s="615" t="s">
        <v>2643</v>
      </c>
      <c r="I740" s="615" t="s">
        <v>2032</v>
      </c>
      <c r="J740" s="519" t="s">
        <v>1628</v>
      </c>
      <c r="K740" s="519" t="s">
        <v>1592</v>
      </c>
      <c r="L740" s="615" t="s">
        <v>1629</v>
      </c>
      <c r="M740" s="615" t="s">
        <v>3424</v>
      </c>
      <c r="N740" s="519" t="s">
        <v>1630</v>
      </c>
    </row>
    <row r="741" spans="1:14" ht="12.75" x14ac:dyDescent="0.2">
      <c r="A741" s="531">
        <v>389</v>
      </c>
      <c r="B741" s="519">
        <v>6</v>
      </c>
      <c r="C741" s="519" t="s">
        <v>2420</v>
      </c>
      <c r="D741" s="519" t="s">
        <v>2616</v>
      </c>
      <c r="E741" s="519" t="s">
        <v>1889</v>
      </c>
      <c r="F741" s="615" t="s">
        <v>439</v>
      </c>
      <c r="G741" s="519" t="s">
        <v>428</v>
      </c>
      <c r="H741" s="615" t="s">
        <v>2642</v>
      </c>
      <c r="I741" s="615"/>
      <c r="J741" s="519" t="s">
        <v>3081</v>
      </c>
      <c r="K741" s="519" t="s">
        <v>2821</v>
      </c>
      <c r="L741" s="615" t="s">
        <v>3335</v>
      </c>
      <c r="M741" s="615"/>
      <c r="N741" s="519" t="s">
        <v>3742</v>
      </c>
    </row>
    <row r="742" spans="1:14" ht="12.75" x14ac:dyDescent="0.2">
      <c r="A742" s="531">
        <v>692</v>
      </c>
      <c r="B742" s="519">
        <v>7</v>
      </c>
      <c r="C742" s="519" t="s">
        <v>3838</v>
      </c>
      <c r="D742" s="534">
        <v>34350</v>
      </c>
      <c r="E742" s="519" t="s">
        <v>634</v>
      </c>
      <c r="F742" s="615" t="s">
        <v>439</v>
      </c>
      <c r="G742" s="519" t="s">
        <v>428</v>
      </c>
      <c r="H742" s="615" t="s">
        <v>2642</v>
      </c>
      <c r="I742" s="615"/>
      <c r="J742" s="519"/>
      <c r="K742" s="519"/>
      <c r="L742" s="615"/>
      <c r="M742" s="615"/>
      <c r="N742" s="519"/>
    </row>
    <row r="743" spans="1:14" ht="12.75" x14ac:dyDescent="0.2">
      <c r="A743" s="531">
        <v>151</v>
      </c>
      <c r="B743" s="519">
        <v>8</v>
      </c>
      <c r="C743" s="519" t="s">
        <v>805</v>
      </c>
      <c r="D743" s="519" t="s">
        <v>806</v>
      </c>
      <c r="E743" s="519" t="s">
        <v>807</v>
      </c>
      <c r="F743" s="615" t="s">
        <v>439</v>
      </c>
      <c r="G743" s="519" t="s">
        <v>428</v>
      </c>
      <c r="H743" s="615" t="s">
        <v>2643</v>
      </c>
      <c r="I743" s="615" t="s">
        <v>2032</v>
      </c>
      <c r="J743" s="519" t="s">
        <v>3033</v>
      </c>
      <c r="K743" s="519" t="s">
        <v>2663</v>
      </c>
      <c r="L743" s="615" t="s">
        <v>3294</v>
      </c>
      <c r="M743" s="615" t="s">
        <v>3294</v>
      </c>
      <c r="N743" s="519" t="s">
        <v>3688</v>
      </c>
    </row>
    <row r="744" spans="1:14" ht="12.75" x14ac:dyDescent="0.2">
      <c r="A744" s="531">
        <v>280</v>
      </c>
      <c r="B744" s="519">
        <v>9</v>
      </c>
      <c r="C744" s="519" t="s">
        <v>4229</v>
      </c>
      <c r="D744" s="519" t="s">
        <v>2617</v>
      </c>
      <c r="E744" s="519" t="s">
        <v>3819</v>
      </c>
      <c r="F744" s="615" t="s">
        <v>439</v>
      </c>
      <c r="G744" s="519" t="s">
        <v>428</v>
      </c>
      <c r="H744" s="615" t="s">
        <v>2642</v>
      </c>
      <c r="I744" s="615" t="s">
        <v>2032</v>
      </c>
      <c r="J744" s="519" t="s">
        <v>3087</v>
      </c>
      <c r="K744" s="519"/>
      <c r="L744" s="615"/>
      <c r="M744" s="615"/>
      <c r="N744" s="519" t="s">
        <v>3749</v>
      </c>
    </row>
    <row r="745" spans="1:14" ht="12.75" x14ac:dyDescent="0.2">
      <c r="A745" s="531">
        <v>287</v>
      </c>
      <c r="B745" s="519">
        <v>10</v>
      </c>
      <c r="C745" s="519" t="s">
        <v>2360</v>
      </c>
      <c r="D745" s="519" t="s">
        <v>2557</v>
      </c>
      <c r="E745" s="519" t="s">
        <v>1470</v>
      </c>
      <c r="F745" s="615" t="s">
        <v>439</v>
      </c>
      <c r="G745" s="519" t="s">
        <v>428</v>
      </c>
      <c r="H745" s="615" t="s">
        <v>2642</v>
      </c>
      <c r="I745" s="615" t="s">
        <v>2032</v>
      </c>
      <c r="J745" s="519" t="s">
        <v>2892</v>
      </c>
      <c r="K745" s="519" t="s">
        <v>2679</v>
      </c>
      <c r="L745" s="615" t="s">
        <v>3176</v>
      </c>
      <c r="M745" s="615" t="s">
        <v>3415</v>
      </c>
      <c r="N745" s="519" t="s">
        <v>3555</v>
      </c>
    </row>
    <row r="746" spans="1:14" ht="12.75" x14ac:dyDescent="0.2">
      <c r="A746" s="531">
        <v>275</v>
      </c>
      <c r="B746" s="519">
        <v>11</v>
      </c>
      <c r="C746" s="519" t="s">
        <v>4230</v>
      </c>
      <c r="D746" s="519" t="s">
        <v>462</v>
      </c>
      <c r="E746" s="519" t="s">
        <v>3819</v>
      </c>
      <c r="F746" s="615" t="s">
        <v>439</v>
      </c>
      <c r="G746" s="519" t="s">
        <v>428</v>
      </c>
      <c r="H746" s="615" t="s">
        <v>2644</v>
      </c>
      <c r="I746" s="615" t="s">
        <v>2032</v>
      </c>
      <c r="J746" s="519" t="s">
        <v>2987</v>
      </c>
      <c r="K746" s="519"/>
      <c r="L746" s="615"/>
      <c r="M746" s="615"/>
      <c r="N746" s="519" t="s">
        <v>3640</v>
      </c>
    </row>
    <row r="747" spans="1:14" ht="12.75" x14ac:dyDescent="0.2">
      <c r="A747" s="531">
        <v>165</v>
      </c>
      <c r="B747" s="519">
        <v>12</v>
      </c>
      <c r="C747" s="519" t="s">
        <v>827</v>
      </c>
      <c r="D747" s="519" t="s">
        <v>828</v>
      </c>
      <c r="E747" s="519" t="s">
        <v>829</v>
      </c>
      <c r="F747" s="615" t="s">
        <v>439</v>
      </c>
      <c r="G747" s="519" t="s">
        <v>428</v>
      </c>
      <c r="H747" s="615" t="s">
        <v>2644</v>
      </c>
      <c r="I747" s="615" t="s">
        <v>2032</v>
      </c>
      <c r="J747" s="519" t="s">
        <v>3109</v>
      </c>
      <c r="K747" s="519" t="s">
        <v>2839</v>
      </c>
      <c r="L747" s="615" t="s">
        <v>830</v>
      </c>
      <c r="M747" s="615" t="s">
        <v>3506</v>
      </c>
      <c r="N747" s="519" t="s">
        <v>3769</v>
      </c>
    </row>
    <row r="748" spans="1:14" ht="12.75" x14ac:dyDescent="0.2">
      <c r="A748" s="531">
        <v>239</v>
      </c>
      <c r="B748" s="519">
        <v>13</v>
      </c>
      <c r="C748" s="519" t="s">
        <v>4231</v>
      </c>
      <c r="D748" s="519" t="s">
        <v>470</v>
      </c>
      <c r="E748" s="519" t="s">
        <v>1311</v>
      </c>
      <c r="F748" s="615" t="s">
        <v>439</v>
      </c>
      <c r="G748" s="519" t="s">
        <v>428</v>
      </c>
      <c r="H748" s="615" t="s">
        <v>2644</v>
      </c>
      <c r="I748" s="615"/>
      <c r="J748" s="519" t="s">
        <v>1312</v>
      </c>
      <c r="K748" s="519" t="s">
        <v>2792</v>
      </c>
      <c r="L748" s="615" t="s">
        <v>1313</v>
      </c>
      <c r="M748" s="615"/>
      <c r="N748" s="519" t="s">
        <v>1314</v>
      </c>
    </row>
    <row r="749" spans="1:14" ht="12.75" x14ac:dyDescent="0.2">
      <c r="A749" s="531">
        <v>135</v>
      </c>
      <c r="B749" s="519">
        <v>14</v>
      </c>
      <c r="C749" s="519" t="s">
        <v>669</v>
      </c>
      <c r="D749" s="519" t="s">
        <v>670</v>
      </c>
      <c r="E749" s="519" t="s">
        <v>299</v>
      </c>
      <c r="F749" s="615" t="s">
        <v>439</v>
      </c>
      <c r="G749" s="519" t="s">
        <v>428</v>
      </c>
      <c r="H749" s="615" t="s">
        <v>2642</v>
      </c>
      <c r="I749" s="615"/>
      <c r="J749" s="519" t="s">
        <v>785</v>
      </c>
      <c r="K749" s="519" t="s">
        <v>2663</v>
      </c>
      <c r="L749" s="615" t="s">
        <v>3167</v>
      </c>
      <c r="M749" s="615" t="s">
        <v>3406</v>
      </c>
      <c r="N749" s="519" t="s">
        <v>671</v>
      </c>
    </row>
    <row r="750" spans="1:14" ht="12.75" x14ac:dyDescent="0.2">
      <c r="A750" s="531"/>
      <c r="B750" s="519"/>
      <c r="C750" s="519"/>
      <c r="D750" s="519"/>
      <c r="E750" s="519"/>
      <c r="F750" s="615"/>
      <c r="G750" s="519"/>
      <c r="H750" s="615"/>
      <c r="I750" s="615"/>
      <c r="J750" s="519"/>
      <c r="K750" s="519"/>
      <c r="L750" s="615"/>
      <c r="M750" s="615"/>
      <c r="N750" s="519"/>
    </row>
    <row r="751" spans="1:14" ht="12.75" x14ac:dyDescent="0.2">
      <c r="A751" s="531">
        <v>374</v>
      </c>
      <c r="B751" s="519">
        <v>1</v>
      </c>
      <c r="C751" s="519" t="s">
        <v>2354</v>
      </c>
      <c r="D751" s="519" t="s">
        <v>2553</v>
      </c>
      <c r="E751" s="519" t="s">
        <v>1853</v>
      </c>
      <c r="F751" s="615" t="s">
        <v>487</v>
      </c>
      <c r="G751" s="519" t="s">
        <v>428</v>
      </c>
      <c r="H751" s="615" t="s">
        <v>2643</v>
      </c>
      <c r="I751" s="615" t="s">
        <v>2032</v>
      </c>
      <c r="J751" s="519" t="s">
        <v>2877</v>
      </c>
      <c r="K751" s="519" t="s">
        <v>2670</v>
      </c>
      <c r="L751" s="615" t="s">
        <v>3169</v>
      </c>
      <c r="M751" s="615" t="s">
        <v>3408</v>
      </c>
      <c r="N751" s="519" t="s">
        <v>3546</v>
      </c>
    </row>
    <row r="752" spans="1:14" ht="12.75" x14ac:dyDescent="0.2">
      <c r="A752" s="531">
        <v>201</v>
      </c>
      <c r="B752" s="519">
        <v>2</v>
      </c>
      <c r="C752" s="519" t="s">
        <v>2085</v>
      </c>
      <c r="D752" s="519" t="s">
        <v>2595</v>
      </c>
      <c r="E752" s="519" t="s">
        <v>122</v>
      </c>
      <c r="F752" s="615" t="s">
        <v>487</v>
      </c>
      <c r="G752" s="519" t="s">
        <v>428</v>
      </c>
      <c r="H752" s="615" t="s">
        <v>2643</v>
      </c>
      <c r="I752" s="615" t="s">
        <v>2032</v>
      </c>
      <c r="J752" s="519"/>
      <c r="K752" s="519" t="s">
        <v>917</v>
      </c>
      <c r="L752" s="615" t="s">
        <v>3268</v>
      </c>
      <c r="M752" s="615" t="s">
        <v>3268</v>
      </c>
      <c r="N752" s="519" t="s">
        <v>3663</v>
      </c>
    </row>
    <row r="753" spans="1:14" ht="12.75" x14ac:dyDescent="0.2">
      <c r="A753" s="531">
        <v>167</v>
      </c>
      <c r="B753" s="519">
        <v>3</v>
      </c>
      <c r="C753" s="519" t="s">
        <v>767</v>
      </c>
      <c r="D753" s="519" t="s">
        <v>768</v>
      </c>
      <c r="E753" s="519" t="s">
        <v>299</v>
      </c>
      <c r="F753" s="615" t="s">
        <v>487</v>
      </c>
      <c r="G753" s="519" t="s">
        <v>428</v>
      </c>
      <c r="H753" s="615" t="s">
        <v>2642</v>
      </c>
      <c r="I753" s="615" t="s">
        <v>2032</v>
      </c>
      <c r="J753" s="519" t="s">
        <v>769</v>
      </c>
      <c r="K753" s="519" t="s">
        <v>2841</v>
      </c>
      <c r="L753" s="615" t="s">
        <v>770</v>
      </c>
      <c r="M753" s="615"/>
      <c r="N753" s="519" t="s">
        <v>771</v>
      </c>
    </row>
    <row r="754" spans="1:14" ht="12.75" x14ac:dyDescent="0.2">
      <c r="A754" s="531">
        <v>138</v>
      </c>
      <c r="B754" s="519">
        <v>4</v>
      </c>
      <c r="C754" s="519" t="s">
        <v>2365</v>
      </c>
      <c r="D754" s="519" t="s">
        <v>2563</v>
      </c>
      <c r="E754" s="519" t="s">
        <v>299</v>
      </c>
      <c r="F754" s="615" t="s">
        <v>487</v>
      </c>
      <c r="G754" s="519" t="s">
        <v>428</v>
      </c>
      <c r="H754" s="615" t="s">
        <v>2642</v>
      </c>
      <c r="I754" s="615"/>
      <c r="J754" s="519" t="s">
        <v>785</v>
      </c>
      <c r="K754" s="519" t="s">
        <v>2663</v>
      </c>
      <c r="L754" s="615" t="s">
        <v>3191</v>
      </c>
      <c r="M754" s="615" t="s">
        <v>3420</v>
      </c>
      <c r="N754" s="519" t="s">
        <v>3568</v>
      </c>
    </row>
    <row r="755" spans="1:14" ht="12.75" x14ac:dyDescent="0.2">
      <c r="A755" s="531">
        <v>271</v>
      </c>
      <c r="B755" s="519">
        <v>5</v>
      </c>
      <c r="C755" s="519" t="s">
        <v>4232</v>
      </c>
      <c r="D755" s="519" t="s">
        <v>1051</v>
      </c>
      <c r="E755" s="519" t="s">
        <v>3819</v>
      </c>
      <c r="F755" s="615" t="s">
        <v>487</v>
      </c>
      <c r="G755" s="519" t="s">
        <v>428</v>
      </c>
      <c r="H755" s="615" t="s">
        <v>2644</v>
      </c>
      <c r="I755" s="615" t="s">
        <v>2032</v>
      </c>
      <c r="J755" s="519" t="s">
        <v>2899</v>
      </c>
      <c r="K755" s="519"/>
      <c r="L755" s="615"/>
      <c r="M755" s="615"/>
      <c r="N755" s="519" t="s">
        <v>3560</v>
      </c>
    </row>
    <row r="756" spans="1:14" ht="12.75" x14ac:dyDescent="0.2">
      <c r="A756" s="531">
        <v>377</v>
      </c>
      <c r="B756" s="519">
        <v>6</v>
      </c>
      <c r="C756" s="519" t="s">
        <v>1859</v>
      </c>
      <c r="D756" s="519" t="s">
        <v>1860</v>
      </c>
      <c r="E756" s="519" t="s">
        <v>1853</v>
      </c>
      <c r="F756" s="615" t="s">
        <v>487</v>
      </c>
      <c r="G756" s="519" t="s">
        <v>428</v>
      </c>
      <c r="H756" s="615" t="s">
        <v>2643</v>
      </c>
      <c r="I756" s="615"/>
      <c r="J756" s="519" t="s">
        <v>1861</v>
      </c>
      <c r="K756" s="519" t="s">
        <v>2725</v>
      </c>
      <c r="L756" s="615" t="s">
        <v>1862</v>
      </c>
      <c r="M756" s="615" t="s">
        <v>3437</v>
      </c>
      <c r="N756" s="519" t="s">
        <v>1863</v>
      </c>
    </row>
    <row r="757" spans="1:14" ht="12.75" x14ac:dyDescent="0.2">
      <c r="A757" s="531">
        <v>281</v>
      </c>
      <c r="B757" s="519">
        <v>7</v>
      </c>
      <c r="C757" s="519" t="s">
        <v>4233</v>
      </c>
      <c r="D757" s="519" t="s">
        <v>2640</v>
      </c>
      <c r="E757" s="519" t="s">
        <v>3819</v>
      </c>
      <c r="F757" s="615" t="s">
        <v>487</v>
      </c>
      <c r="G757" s="519" t="s">
        <v>428</v>
      </c>
      <c r="H757" s="615" t="s">
        <v>2644</v>
      </c>
      <c r="I757" s="615" t="s">
        <v>2032</v>
      </c>
      <c r="J757" s="519" t="s">
        <v>3098</v>
      </c>
      <c r="K757" s="519"/>
      <c r="L757" s="615"/>
      <c r="M757" s="615"/>
      <c r="N757" s="519" t="s">
        <v>3811</v>
      </c>
    </row>
    <row r="758" spans="1:14" ht="12.75" x14ac:dyDescent="0.2">
      <c r="A758" s="531">
        <v>241</v>
      </c>
      <c r="B758" s="519">
        <v>8</v>
      </c>
      <c r="C758" s="519" t="s">
        <v>1209</v>
      </c>
      <c r="D758" s="519" t="s">
        <v>1210</v>
      </c>
      <c r="E758" s="519" t="s">
        <v>298</v>
      </c>
      <c r="F758" s="615" t="s">
        <v>487</v>
      </c>
      <c r="G758" s="519" t="s">
        <v>428</v>
      </c>
      <c r="H758" s="615" t="s">
        <v>2644</v>
      </c>
      <c r="I758" s="615" t="s">
        <v>2032</v>
      </c>
      <c r="J758" s="519" t="s">
        <v>3073</v>
      </c>
      <c r="K758" s="519" t="s">
        <v>1177</v>
      </c>
      <c r="L758" s="615" t="s">
        <v>1211</v>
      </c>
      <c r="M758" s="615" t="s">
        <v>3490</v>
      </c>
      <c r="N758" s="519" t="s">
        <v>1212</v>
      </c>
    </row>
    <row r="759" spans="1:14" ht="12.75" x14ac:dyDescent="0.2">
      <c r="A759" s="531">
        <v>235</v>
      </c>
      <c r="B759" s="519">
        <v>9</v>
      </c>
      <c r="C759" s="519" t="s">
        <v>1203</v>
      </c>
      <c r="D759" s="519" t="s">
        <v>1204</v>
      </c>
      <c r="E759" s="519" t="s">
        <v>298</v>
      </c>
      <c r="F759" s="615" t="s">
        <v>487</v>
      </c>
      <c r="G759" s="519" t="s">
        <v>428</v>
      </c>
      <c r="H759" s="615" t="s">
        <v>2644</v>
      </c>
      <c r="I759" s="615" t="s">
        <v>2032</v>
      </c>
      <c r="J759" s="519" t="s">
        <v>3012</v>
      </c>
      <c r="K759" s="519" t="s">
        <v>1177</v>
      </c>
      <c r="L759" s="615" t="s">
        <v>1205</v>
      </c>
      <c r="M759" s="615" t="s">
        <v>3461</v>
      </c>
      <c r="N759" s="519" t="s">
        <v>1206</v>
      </c>
    </row>
    <row r="760" spans="1:14" ht="12.75" x14ac:dyDescent="0.2">
      <c r="A760" s="531">
        <v>208</v>
      </c>
      <c r="B760" s="519">
        <v>10</v>
      </c>
      <c r="C760" s="519" t="s">
        <v>1105</v>
      </c>
      <c r="D760" s="519" t="s">
        <v>1106</v>
      </c>
      <c r="E760" s="519" t="s">
        <v>1096</v>
      </c>
      <c r="F760" s="615" t="s">
        <v>487</v>
      </c>
      <c r="G760" s="519" t="s">
        <v>428</v>
      </c>
      <c r="H760" s="615" t="s">
        <v>2644</v>
      </c>
      <c r="I760" s="615"/>
      <c r="J760" s="519" t="s">
        <v>3063</v>
      </c>
      <c r="K760" s="519" t="s">
        <v>2812</v>
      </c>
      <c r="L760" s="615" t="s">
        <v>1107</v>
      </c>
      <c r="M760" s="615" t="s">
        <v>3486</v>
      </c>
      <c r="N760" s="519" t="s">
        <v>3723</v>
      </c>
    </row>
    <row r="761" spans="1:14" ht="12.75" x14ac:dyDescent="0.2">
      <c r="A761" s="531"/>
      <c r="B761" s="519"/>
      <c r="C761" s="519"/>
      <c r="D761" s="519"/>
      <c r="E761" s="519"/>
      <c r="F761" s="615"/>
      <c r="G761" s="519"/>
      <c r="H761" s="615"/>
      <c r="I761" s="615"/>
      <c r="J761" s="519"/>
      <c r="K761" s="519"/>
      <c r="L761" s="615"/>
      <c r="M761" s="615"/>
      <c r="N761" s="519"/>
    </row>
    <row r="762" spans="1:14" ht="12.75" x14ac:dyDescent="0.2">
      <c r="A762" s="531">
        <v>391</v>
      </c>
      <c r="B762" s="519">
        <v>1</v>
      </c>
      <c r="C762" s="519" t="s">
        <v>2371</v>
      </c>
      <c r="D762" s="519" t="s">
        <v>1566</v>
      </c>
      <c r="E762" s="519" t="s">
        <v>315</v>
      </c>
      <c r="F762" s="615" t="s">
        <v>457</v>
      </c>
      <c r="G762" s="519" t="s">
        <v>428</v>
      </c>
      <c r="H762" s="615" t="s">
        <v>2643</v>
      </c>
      <c r="I762" s="615"/>
      <c r="J762" s="519" t="s">
        <v>2916</v>
      </c>
      <c r="K762" s="519" t="s">
        <v>1900</v>
      </c>
      <c r="L762" s="615" t="s">
        <v>3202</v>
      </c>
      <c r="M762" s="615" t="s">
        <v>3202</v>
      </c>
      <c r="N762" s="519" t="s">
        <v>3579</v>
      </c>
    </row>
    <row r="763" spans="1:14" ht="12.75" x14ac:dyDescent="0.2">
      <c r="A763" s="531">
        <v>267</v>
      </c>
      <c r="B763" s="519">
        <v>2</v>
      </c>
      <c r="C763" s="519" t="s">
        <v>4234</v>
      </c>
      <c r="D763" s="519" t="s">
        <v>2636</v>
      </c>
      <c r="E763" s="519" t="s">
        <v>1442</v>
      </c>
      <c r="F763" s="615" t="s">
        <v>457</v>
      </c>
      <c r="G763" s="519" t="s">
        <v>428</v>
      </c>
      <c r="H763" s="615" t="s">
        <v>2643</v>
      </c>
      <c r="I763" s="615" t="s">
        <v>2032</v>
      </c>
      <c r="J763" s="519" t="s">
        <v>3135</v>
      </c>
      <c r="K763" s="519" t="s">
        <v>2853</v>
      </c>
      <c r="L763" s="615" t="s">
        <v>3384</v>
      </c>
      <c r="M763" s="615" t="s">
        <v>3522</v>
      </c>
      <c r="N763" s="519" t="s">
        <v>3805</v>
      </c>
    </row>
    <row r="764" spans="1:14" ht="12.75" x14ac:dyDescent="0.2">
      <c r="A764" s="531">
        <v>172</v>
      </c>
      <c r="B764" s="519">
        <v>3</v>
      </c>
      <c r="C764" s="519" t="s">
        <v>2348</v>
      </c>
      <c r="D764" s="519" t="s">
        <v>2549</v>
      </c>
      <c r="E764" s="519" t="s">
        <v>3818</v>
      </c>
      <c r="F764" s="615" t="s">
        <v>457</v>
      </c>
      <c r="G764" s="519" t="s">
        <v>428</v>
      </c>
      <c r="H764" s="615" t="s">
        <v>2643</v>
      </c>
      <c r="I764" s="615"/>
      <c r="J764" s="519" t="s">
        <v>2867</v>
      </c>
      <c r="K764" s="519" t="s">
        <v>2654</v>
      </c>
      <c r="L764" s="615" t="s">
        <v>3154</v>
      </c>
      <c r="M764" s="615" t="s">
        <v>3398</v>
      </c>
      <c r="N764" s="519" t="s">
        <v>3537</v>
      </c>
    </row>
    <row r="765" spans="1:14" ht="12.75" x14ac:dyDescent="0.2">
      <c r="A765" s="531">
        <v>113</v>
      </c>
      <c r="B765" s="519">
        <v>4</v>
      </c>
      <c r="C765" s="519" t="s">
        <v>2370</v>
      </c>
      <c r="D765" s="519" t="s">
        <v>2556</v>
      </c>
      <c r="E765" s="519" t="s">
        <v>497</v>
      </c>
      <c r="F765" s="615" t="s">
        <v>457</v>
      </c>
      <c r="G765" s="519" t="s">
        <v>428</v>
      </c>
      <c r="H765" s="615" t="s">
        <v>2643</v>
      </c>
      <c r="I765" s="615" t="s">
        <v>2032</v>
      </c>
      <c r="J765" s="519" t="s">
        <v>2915</v>
      </c>
      <c r="K765" s="519" t="s">
        <v>2698</v>
      </c>
      <c r="L765" s="615" t="s">
        <v>3201</v>
      </c>
      <c r="M765" s="615" t="s">
        <v>3425</v>
      </c>
      <c r="N765" s="519" t="s">
        <v>3578</v>
      </c>
    </row>
    <row r="766" spans="1:14" ht="12.75" x14ac:dyDescent="0.2">
      <c r="A766" s="531">
        <v>215</v>
      </c>
      <c r="B766" s="519">
        <v>5</v>
      </c>
      <c r="C766" s="519" t="s">
        <v>1036</v>
      </c>
      <c r="D766" s="519" t="s">
        <v>1037</v>
      </c>
      <c r="E766" s="519" t="s">
        <v>122</v>
      </c>
      <c r="F766" s="615" t="s">
        <v>457</v>
      </c>
      <c r="G766" s="519" t="s">
        <v>428</v>
      </c>
      <c r="H766" s="615" t="s">
        <v>2643</v>
      </c>
      <c r="I766" s="615" t="s">
        <v>2032</v>
      </c>
      <c r="J766" s="519" t="s">
        <v>1038</v>
      </c>
      <c r="K766" s="519" t="s">
        <v>1039</v>
      </c>
      <c r="L766" s="615" t="s">
        <v>1040</v>
      </c>
      <c r="M766" s="615" t="s">
        <v>3507</v>
      </c>
      <c r="N766" s="519" t="s">
        <v>1041</v>
      </c>
    </row>
    <row r="767" spans="1:14" ht="12.75" x14ac:dyDescent="0.2">
      <c r="A767" s="531">
        <v>307</v>
      </c>
      <c r="B767" s="519">
        <v>7</v>
      </c>
      <c r="C767" s="519" t="s">
        <v>1525</v>
      </c>
      <c r="D767" s="519" t="s">
        <v>1526</v>
      </c>
      <c r="E767" s="519" t="s">
        <v>1516</v>
      </c>
      <c r="F767" s="615" t="s">
        <v>457</v>
      </c>
      <c r="G767" s="519" t="s">
        <v>428</v>
      </c>
      <c r="H767" s="615" t="s">
        <v>2643</v>
      </c>
      <c r="I767" s="615"/>
      <c r="J767" s="519" t="s">
        <v>1527</v>
      </c>
      <c r="K767" s="519" t="s">
        <v>2696</v>
      </c>
      <c r="L767" s="615" t="s">
        <v>1528</v>
      </c>
      <c r="M767" s="615" t="s">
        <v>1040</v>
      </c>
      <c r="N767" s="519" t="s">
        <v>1529</v>
      </c>
    </row>
    <row r="768" spans="1:14" ht="12.75" x14ac:dyDescent="0.2">
      <c r="A768" s="531">
        <v>115</v>
      </c>
      <c r="B768" s="519">
        <v>6</v>
      </c>
      <c r="C768" s="519" t="s">
        <v>2433</v>
      </c>
      <c r="D768" s="519" t="s">
        <v>2629</v>
      </c>
      <c r="E768" s="519" t="s">
        <v>497</v>
      </c>
      <c r="F768" s="615" t="s">
        <v>457</v>
      </c>
      <c r="G768" s="519" t="s">
        <v>428</v>
      </c>
      <c r="H768" s="615" t="s">
        <v>2643</v>
      </c>
      <c r="I768" s="615"/>
      <c r="J768" s="519" t="s">
        <v>2915</v>
      </c>
      <c r="K768" s="519" t="s">
        <v>2698</v>
      </c>
      <c r="L768" s="615" t="s">
        <v>3368</v>
      </c>
      <c r="M768" s="615" t="s">
        <v>3514</v>
      </c>
      <c r="N768" s="519" t="s">
        <v>3786</v>
      </c>
    </row>
    <row r="769" spans="1:14" ht="12.75" x14ac:dyDescent="0.2">
      <c r="A769" s="531">
        <v>372</v>
      </c>
      <c r="B769" s="519">
        <v>8</v>
      </c>
      <c r="C769" s="519" t="s">
        <v>1844</v>
      </c>
      <c r="D769" s="519" t="s">
        <v>1845</v>
      </c>
      <c r="E769" s="519" t="s">
        <v>1846</v>
      </c>
      <c r="F769" s="615" t="s">
        <v>457</v>
      </c>
      <c r="G769" s="519" t="s">
        <v>428</v>
      </c>
      <c r="H769" s="615" t="s">
        <v>2643</v>
      </c>
      <c r="I769" s="615"/>
      <c r="J769" s="519" t="s">
        <v>1847</v>
      </c>
      <c r="K769" s="519" t="s">
        <v>2809</v>
      </c>
      <c r="L769" s="615" t="s">
        <v>3321</v>
      </c>
      <c r="M769" s="615" t="s">
        <v>3485</v>
      </c>
      <c r="N769" s="519" t="s">
        <v>1848</v>
      </c>
    </row>
    <row r="770" spans="1:14" ht="12.75" x14ac:dyDescent="0.2">
      <c r="A770" s="531">
        <v>137</v>
      </c>
      <c r="B770" s="519">
        <v>9</v>
      </c>
      <c r="C770" s="519" t="s">
        <v>857</v>
      </c>
      <c r="D770" s="519" t="s">
        <v>858</v>
      </c>
      <c r="E770" s="519" t="s">
        <v>859</v>
      </c>
      <c r="F770" s="615" t="s">
        <v>457</v>
      </c>
      <c r="G770" s="519" t="s">
        <v>428</v>
      </c>
      <c r="H770" s="615" t="s">
        <v>2642</v>
      </c>
      <c r="I770" s="615" t="s">
        <v>2032</v>
      </c>
      <c r="J770" s="519" t="s">
        <v>2891</v>
      </c>
      <c r="K770" s="519" t="s">
        <v>2678</v>
      </c>
      <c r="L770" s="615" t="s">
        <v>706</v>
      </c>
      <c r="M770" s="615" t="s">
        <v>3414</v>
      </c>
      <c r="N770" s="519" t="s">
        <v>3554</v>
      </c>
    </row>
    <row r="771" spans="1:14" ht="12.75" x14ac:dyDescent="0.2">
      <c r="A771" s="531">
        <v>145</v>
      </c>
      <c r="B771" s="519">
        <v>10</v>
      </c>
      <c r="C771" s="519" t="s">
        <v>704</v>
      </c>
      <c r="D771" s="519" t="s">
        <v>705</v>
      </c>
      <c r="E771" s="519" t="s">
        <v>299</v>
      </c>
      <c r="F771" s="615" t="s">
        <v>457</v>
      </c>
      <c r="G771" s="519" t="s">
        <v>428</v>
      </c>
      <c r="H771" s="615" t="s">
        <v>2642</v>
      </c>
      <c r="I771" s="615"/>
      <c r="J771" s="519" t="s">
        <v>672</v>
      </c>
      <c r="K771" s="519" t="s">
        <v>2734</v>
      </c>
      <c r="L771" s="615" t="s">
        <v>425</v>
      </c>
      <c r="M771" s="615" t="s">
        <v>3440</v>
      </c>
      <c r="N771" s="519" t="s">
        <v>707</v>
      </c>
    </row>
    <row r="772" spans="1:14" ht="12.75" x14ac:dyDescent="0.2">
      <c r="A772" s="531">
        <v>207</v>
      </c>
      <c r="B772" s="519">
        <v>13</v>
      </c>
      <c r="C772" s="519" t="s">
        <v>1011</v>
      </c>
      <c r="D772" s="519" t="s">
        <v>586</v>
      </c>
      <c r="E772" s="519" t="s">
        <v>122</v>
      </c>
      <c r="F772" s="615" t="s">
        <v>457</v>
      </c>
      <c r="G772" s="519" t="s">
        <v>428</v>
      </c>
      <c r="H772" s="615" t="s">
        <v>2642</v>
      </c>
      <c r="I772" s="615"/>
      <c r="J772" s="519" t="s">
        <v>1003</v>
      </c>
      <c r="K772" s="519" t="s">
        <v>917</v>
      </c>
      <c r="L772" s="615" t="s">
        <v>1012</v>
      </c>
      <c r="M772" s="615" t="s">
        <v>357</v>
      </c>
      <c r="N772" s="519" t="s">
        <v>1013</v>
      </c>
    </row>
    <row r="773" spans="1:14" ht="12.75" x14ac:dyDescent="0.2">
      <c r="A773" s="531">
        <v>364</v>
      </c>
      <c r="B773" s="519">
        <v>12</v>
      </c>
      <c r="C773" s="519" t="s">
        <v>2440</v>
      </c>
      <c r="D773" s="519" t="s">
        <v>2634</v>
      </c>
      <c r="E773" s="519" t="s">
        <v>116</v>
      </c>
      <c r="F773" s="615" t="s">
        <v>457</v>
      </c>
      <c r="G773" s="519" t="s">
        <v>428</v>
      </c>
      <c r="H773" s="615" t="s">
        <v>2644</v>
      </c>
      <c r="I773" s="615"/>
      <c r="J773" s="519" t="s">
        <v>1593</v>
      </c>
      <c r="K773" s="519" t="s">
        <v>1594</v>
      </c>
      <c r="L773" s="615" t="s">
        <v>360</v>
      </c>
      <c r="M773" s="615" t="s">
        <v>3519</v>
      </c>
      <c r="N773" s="519" t="s">
        <v>3797</v>
      </c>
    </row>
    <row r="774" spans="1:14" ht="12.75" x14ac:dyDescent="0.2">
      <c r="A774" s="531">
        <v>245</v>
      </c>
      <c r="B774" s="519">
        <v>14</v>
      </c>
      <c r="C774" s="519" t="s">
        <v>1321</v>
      </c>
      <c r="D774" s="519" t="s">
        <v>1322</v>
      </c>
      <c r="E774" s="519" t="s">
        <v>1311</v>
      </c>
      <c r="F774" s="615" t="s">
        <v>457</v>
      </c>
      <c r="G774" s="519" t="s">
        <v>428</v>
      </c>
      <c r="H774" s="615" t="s">
        <v>2645</v>
      </c>
      <c r="I774" s="615"/>
      <c r="J774" s="519" t="s">
        <v>1317</v>
      </c>
      <c r="K774" s="519" t="s">
        <v>2792</v>
      </c>
      <c r="L774" s="615" t="s">
        <v>1323</v>
      </c>
      <c r="M774" s="615" t="s">
        <v>3512</v>
      </c>
      <c r="N774" s="519" t="s">
        <v>1324</v>
      </c>
    </row>
    <row r="775" spans="1:14" ht="12.75" x14ac:dyDescent="0.2">
      <c r="A775" s="531">
        <v>277</v>
      </c>
      <c r="B775" s="519">
        <v>11</v>
      </c>
      <c r="C775" s="519" t="s">
        <v>4235</v>
      </c>
      <c r="D775" s="519" t="s">
        <v>2606</v>
      </c>
      <c r="E775" s="519" t="s">
        <v>3819</v>
      </c>
      <c r="F775" s="615" t="s">
        <v>457</v>
      </c>
      <c r="G775" s="519" t="s">
        <v>428</v>
      </c>
      <c r="H775" s="615" t="s">
        <v>2644</v>
      </c>
      <c r="I775" s="615" t="s">
        <v>2032</v>
      </c>
      <c r="J775" s="519" t="s">
        <v>2927</v>
      </c>
      <c r="K775" s="519"/>
      <c r="L775" s="615"/>
      <c r="M775" s="615"/>
      <c r="N775" s="519" t="s">
        <v>3692</v>
      </c>
    </row>
    <row r="776" spans="1:14" ht="12.75" x14ac:dyDescent="0.2">
      <c r="A776" s="531"/>
      <c r="B776" s="519"/>
      <c r="C776" s="519"/>
      <c r="D776" s="519"/>
      <c r="E776" s="519"/>
      <c r="F776" s="615"/>
      <c r="G776" s="519"/>
      <c r="H776" s="615"/>
      <c r="I776" s="615"/>
      <c r="J776" s="519"/>
      <c r="K776" s="519"/>
      <c r="L776" s="615"/>
      <c r="M776" s="615"/>
      <c r="N776" s="519"/>
    </row>
    <row r="777" spans="1:14" ht="12.75" x14ac:dyDescent="0.2">
      <c r="A777" s="531">
        <v>258</v>
      </c>
      <c r="B777" s="519">
        <v>1</v>
      </c>
      <c r="C777" s="519" t="s">
        <v>2383</v>
      </c>
      <c r="D777" s="519" t="s">
        <v>2582</v>
      </c>
      <c r="E777" s="519" t="s">
        <v>1400</v>
      </c>
      <c r="F777" s="615" t="s">
        <v>447</v>
      </c>
      <c r="G777" s="519" t="s">
        <v>428</v>
      </c>
      <c r="H777" s="615" t="s">
        <v>12</v>
      </c>
      <c r="I777" s="615" t="s">
        <v>2032</v>
      </c>
      <c r="J777" s="519" t="s">
        <v>2961</v>
      </c>
      <c r="K777" s="519" t="s">
        <v>2680</v>
      </c>
      <c r="L777" s="615" t="s">
        <v>3229</v>
      </c>
      <c r="M777" s="615" t="s">
        <v>925</v>
      </c>
      <c r="N777" s="519" t="s">
        <v>3618</v>
      </c>
    </row>
    <row r="778" spans="1:14" ht="12.75" x14ac:dyDescent="0.2">
      <c r="A778" s="531">
        <v>257</v>
      </c>
      <c r="B778" s="519">
        <v>2</v>
      </c>
      <c r="C778" s="519" t="s">
        <v>2376</v>
      </c>
      <c r="D778" s="519" t="s">
        <v>2575</v>
      </c>
      <c r="E778" s="519" t="s">
        <v>1400</v>
      </c>
      <c r="F778" s="615" t="s">
        <v>447</v>
      </c>
      <c r="G778" s="519" t="s">
        <v>428</v>
      </c>
      <c r="H778" s="615" t="s">
        <v>12</v>
      </c>
      <c r="I778" s="615" t="s">
        <v>2032</v>
      </c>
      <c r="J778" s="519" t="s">
        <v>2935</v>
      </c>
      <c r="K778" s="519" t="s">
        <v>2680</v>
      </c>
      <c r="L778" s="615" t="s">
        <v>3211</v>
      </c>
      <c r="M778" s="615" t="s">
        <v>3434</v>
      </c>
      <c r="N778" s="519" t="s">
        <v>3595</v>
      </c>
    </row>
    <row r="779" spans="1:14" ht="12.75" x14ac:dyDescent="0.2">
      <c r="A779" s="531">
        <v>356</v>
      </c>
      <c r="B779" s="519">
        <v>3</v>
      </c>
      <c r="C779" s="519" t="s">
        <v>2424</v>
      </c>
      <c r="D779" s="519" t="s">
        <v>2621</v>
      </c>
      <c r="E779" s="519" t="s">
        <v>116</v>
      </c>
      <c r="F779" s="615" t="s">
        <v>447</v>
      </c>
      <c r="G779" s="519" t="s">
        <v>428</v>
      </c>
      <c r="H779" s="615" t="s">
        <v>2642</v>
      </c>
      <c r="I779" s="615" t="s">
        <v>2032</v>
      </c>
      <c r="J779" s="519" t="s">
        <v>3095</v>
      </c>
      <c r="K779" s="519"/>
      <c r="L779" s="615" t="s">
        <v>2098</v>
      </c>
      <c r="M779" s="615" t="s">
        <v>3500</v>
      </c>
      <c r="N779" s="519" t="s">
        <v>3757</v>
      </c>
    </row>
    <row r="780" spans="1:14" ht="12.75" x14ac:dyDescent="0.2">
      <c r="A780" s="531">
        <v>141</v>
      </c>
      <c r="B780" s="519">
        <v>4</v>
      </c>
      <c r="C780" s="519" t="s">
        <v>682</v>
      </c>
      <c r="D780" s="519" t="s">
        <v>683</v>
      </c>
      <c r="E780" s="519" t="s">
        <v>299</v>
      </c>
      <c r="F780" s="615" t="s">
        <v>447</v>
      </c>
      <c r="G780" s="519" t="s">
        <v>428</v>
      </c>
      <c r="H780" s="615" t="s">
        <v>2645</v>
      </c>
      <c r="I780" s="615"/>
      <c r="J780" s="519" t="s">
        <v>684</v>
      </c>
      <c r="K780" s="519" t="s">
        <v>685</v>
      </c>
      <c r="L780" s="615" t="s">
        <v>686</v>
      </c>
      <c r="M780" s="615" t="s">
        <v>919</v>
      </c>
      <c r="N780" s="519" t="s">
        <v>687</v>
      </c>
    </row>
    <row r="781" spans="1:14" ht="12.75" x14ac:dyDescent="0.2">
      <c r="A781" s="531">
        <v>124</v>
      </c>
      <c r="B781" s="519">
        <v>5</v>
      </c>
      <c r="C781" s="519" t="s">
        <v>594</v>
      </c>
      <c r="D781" s="519" t="s">
        <v>595</v>
      </c>
      <c r="E781" s="519" t="s">
        <v>307</v>
      </c>
      <c r="F781" s="615" t="s">
        <v>447</v>
      </c>
      <c r="G781" s="519" t="s">
        <v>428</v>
      </c>
      <c r="H781" s="615" t="s">
        <v>2642</v>
      </c>
      <c r="I781" s="615" t="s">
        <v>2032</v>
      </c>
      <c r="J781" s="519" t="s">
        <v>2863</v>
      </c>
      <c r="K781" s="519" t="s">
        <v>2649</v>
      </c>
      <c r="L781" s="615" t="s">
        <v>1969</v>
      </c>
      <c r="M781" s="615" t="s">
        <v>919</v>
      </c>
      <c r="N781" s="519" t="s">
        <v>596</v>
      </c>
    </row>
    <row r="782" spans="1:14" ht="12.75" x14ac:dyDescent="0.2">
      <c r="A782" s="531">
        <v>338</v>
      </c>
      <c r="B782" s="519">
        <v>6</v>
      </c>
      <c r="C782" s="519" t="s">
        <v>1766</v>
      </c>
      <c r="D782" s="519" t="s">
        <v>1767</v>
      </c>
      <c r="E782" s="519" t="s">
        <v>1768</v>
      </c>
      <c r="F782" s="615" t="s">
        <v>447</v>
      </c>
      <c r="G782" s="519" t="s">
        <v>428</v>
      </c>
      <c r="H782" s="615" t="s">
        <v>2642</v>
      </c>
      <c r="I782" s="615"/>
      <c r="J782" s="519" t="s">
        <v>2971</v>
      </c>
      <c r="K782" s="519" t="s">
        <v>2737</v>
      </c>
      <c r="L782" s="615" t="s">
        <v>627</v>
      </c>
      <c r="M782" s="615" t="s">
        <v>1000</v>
      </c>
      <c r="N782" s="519" t="s">
        <v>1769</v>
      </c>
    </row>
    <row r="783" spans="1:14" ht="12.75" x14ac:dyDescent="0.2">
      <c r="A783" s="531">
        <v>195</v>
      </c>
      <c r="B783" s="519">
        <v>7</v>
      </c>
      <c r="C783" s="519" t="s">
        <v>976</v>
      </c>
      <c r="D783" s="519" t="s">
        <v>631</v>
      </c>
      <c r="E783" s="519" t="s">
        <v>122</v>
      </c>
      <c r="F783" s="615" t="s">
        <v>447</v>
      </c>
      <c r="G783" s="519" t="s">
        <v>428</v>
      </c>
      <c r="H783" s="615" t="s">
        <v>2642</v>
      </c>
      <c r="I783" s="615" t="s">
        <v>2032</v>
      </c>
      <c r="J783" s="519" t="s">
        <v>2970</v>
      </c>
      <c r="K783" s="519" t="s">
        <v>2736</v>
      </c>
      <c r="L783" s="615" t="s">
        <v>1328</v>
      </c>
      <c r="M783" s="615" t="s">
        <v>2188</v>
      </c>
      <c r="N783" s="519" t="s">
        <v>977</v>
      </c>
    </row>
    <row r="784" spans="1:14" ht="12.75" x14ac:dyDescent="0.2">
      <c r="A784" s="531">
        <v>213</v>
      </c>
      <c r="B784" s="519">
        <v>8</v>
      </c>
      <c r="C784" s="519" t="s">
        <v>1030</v>
      </c>
      <c r="D784" s="519" t="s">
        <v>948</v>
      </c>
      <c r="E784" s="519" t="s">
        <v>122</v>
      </c>
      <c r="F784" s="615" t="s">
        <v>447</v>
      </c>
      <c r="G784" s="519" t="s">
        <v>428</v>
      </c>
      <c r="H784" s="615" t="s">
        <v>2642</v>
      </c>
      <c r="I784" s="615" t="s">
        <v>2032</v>
      </c>
      <c r="J784" s="519" t="s">
        <v>1031</v>
      </c>
      <c r="K784" s="519" t="s">
        <v>2726</v>
      </c>
      <c r="L784" s="615" t="s">
        <v>940</v>
      </c>
      <c r="M784" s="615" t="s">
        <v>940</v>
      </c>
      <c r="N784" s="519" t="s">
        <v>1032</v>
      </c>
    </row>
    <row r="785" spans="1:14" ht="12.75" x14ac:dyDescent="0.2">
      <c r="A785" s="531">
        <v>128</v>
      </c>
      <c r="B785" s="519">
        <v>9</v>
      </c>
      <c r="C785" s="519" t="s">
        <v>626</v>
      </c>
      <c r="D785" s="519" t="s">
        <v>609</v>
      </c>
      <c r="E785" s="519" t="s">
        <v>307</v>
      </c>
      <c r="F785" s="615" t="s">
        <v>447</v>
      </c>
      <c r="G785" s="519" t="s">
        <v>428</v>
      </c>
      <c r="H785" s="615" t="s">
        <v>2642</v>
      </c>
      <c r="I785" s="615"/>
      <c r="J785" s="519" t="s">
        <v>3141</v>
      </c>
      <c r="K785" s="519" t="s">
        <v>599</v>
      </c>
      <c r="L785" s="615" t="s">
        <v>2189</v>
      </c>
      <c r="M785" s="615" t="s">
        <v>2189</v>
      </c>
      <c r="N785" s="519" t="s">
        <v>628</v>
      </c>
    </row>
    <row r="786" spans="1:14" ht="12.75" x14ac:dyDescent="0.2">
      <c r="A786" s="531"/>
      <c r="B786" s="519"/>
      <c r="C786" s="519"/>
      <c r="D786" s="519"/>
      <c r="E786" s="519"/>
      <c r="F786" s="615"/>
      <c r="G786" s="519"/>
      <c r="H786" s="615"/>
      <c r="I786" s="615"/>
      <c r="J786" s="519"/>
      <c r="K786" s="519"/>
      <c r="L786" s="615"/>
      <c r="M786" s="615"/>
      <c r="N786" s="519"/>
    </row>
    <row r="787" spans="1:14" ht="12.75" x14ac:dyDescent="0.2">
      <c r="A787" s="531">
        <v>119</v>
      </c>
      <c r="B787" s="519">
        <v>1</v>
      </c>
      <c r="C787" s="519" t="s">
        <v>545</v>
      </c>
      <c r="D787" s="519" t="s">
        <v>2588</v>
      </c>
      <c r="E787" s="519" t="s">
        <v>533</v>
      </c>
      <c r="F787" s="615" t="s">
        <v>455</v>
      </c>
      <c r="G787" s="519" t="s">
        <v>428</v>
      </c>
      <c r="H787" s="615" t="s">
        <v>2643</v>
      </c>
      <c r="I787" s="615"/>
      <c r="J787" s="519" t="s">
        <v>2994</v>
      </c>
      <c r="K787" s="519" t="s">
        <v>2754</v>
      </c>
      <c r="L787" s="615" t="s">
        <v>3251</v>
      </c>
      <c r="M787" s="615" t="s">
        <v>3251</v>
      </c>
      <c r="N787" s="519" t="s">
        <v>3644</v>
      </c>
    </row>
    <row r="788" spans="1:14" ht="12.75" x14ac:dyDescent="0.2">
      <c r="A788" s="531">
        <v>132</v>
      </c>
      <c r="B788" s="519">
        <v>2</v>
      </c>
      <c r="C788" s="519" t="s">
        <v>657</v>
      </c>
      <c r="D788" s="519" t="s">
        <v>658</v>
      </c>
      <c r="E788" s="519" t="s">
        <v>659</v>
      </c>
      <c r="F788" s="615" t="s">
        <v>455</v>
      </c>
      <c r="G788" s="519" t="s">
        <v>428</v>
      </c>
      <c r="H788" s="615" t="s">
        <v>2642</v>
      </c>
      <c r="I788" s="615"/>
      <c r="J788" s="519" t="s">
        <v>2992</v>
      </c>
      <c r="K788" s="519" t="s">
        <v>2752</v>
      </c>
      <c r="L788" s="615" t="s">
        <v>363</v>
      </c>
      <c r="M788" s="615" t="s">
        <v>3448</v>
      </c>
      <c r="N788" s="519" t="s">
        <v>660</v>
      </c>
    </row>
    <row r="789" spans="1:14" ht="12.75" x14ac:dyDescent="0.2">
      <c r="A789" s="531">
        <v>185</v>
      </c>
      <c r="B789" s="519">
        <v>3</v>
      </c>
      <c r="C789" s="519" t="s">
        <v>947</v>
      </c>
      <c r="D789" s="519" t="s">
        <v>948</v>
      </c>
      <c r="E789" s="519" t="s">
        <v>122</v>
      </c>
      <c r="F789" s="615" t="s">
        <v>455</v>
      </c>
      <c r="G789" s="519" t="s">
        <v>428</v>
      </c>
      <c r="H789" s="615" t="s">
        <v>2643</v>
      </c>
      <c r="I789" s="615" t="s">
        <v>2032</v>
      </c>
      <c r="J789" s="519" t="s">
        <v>2929</v>
      </c>
      <c r="K789" s="519" t="s">
        <v>2708</v>
      </c>
      <c r="L789" s="615" t="s">
        <v>949</v>
      </c>
      <c r="M789" s="615" t="s">
        <v>3430</v>
      </c>
      <c r="N789" s="519" t="s">
        <v>950</v>
      </c>
    </row>
    <row r="790" spans="1:14" ht="12.75" x14ac:dyDescent="0.2">
      <c r="A790" s="531">
        <v>204</v>
      </c>
      <c r="B790" s="519">
        <v>4</v>
      </c>
      <c r="C790" s="519" t="s">
        <v>2401</v>
      </c>
      <c r="D790" s="519" t="s">
        <v>2599</v>
      </c>
      <c r="E790" s="519" t="s">
        <v>122</v>
      </c>
      <c r="F790" s="615" t="s">
        <v>455</v>
      </c>
      <c r="G790" s="519" t="s">
        <v>428</v>
      </c>
      <c r="H790" s="615" t="s">
        <v>2642</v>
      </c>
      <c r="I790" s="615" t="s">
        <v>2032</v>
      </c>
      <c r="J790" s="519" t="s">
        <v>3018</v>
      </c>
      <c r="K790" s="519"/>
      <c r="L790" s="615" t="s">
        <v>3273</v>
      </c>
      <c r="M790" s="615" t="s">
        <v>3464</v>
      </c>
      <c r="N790" s="519" t="s">
        <v>3670</v>
      </c>
    </row>
    <row r="791" spans="1:14" ht="12.75" x14ac:dyDescent="0.2">
      <c r="A791" s="531">
        <v>373</v>
      </c>
      <c r="B791" s="519">
        <v>5</v>
      </c>
      <c r="C791" s="519" t="s">
        <v>2347</v>
      </c>
      <c r="D791" s="519" t="s">
        <v>2548</v>
      </c>
      <c r="E791" s="519" t="s">
        <v>1853</v>
      </c>
      <c r="F791" s="615" t="s">
        <v>455</v>
      </c>
      <c r="G791" s="519" t="s">
        <v>428</v>
      </c>
      <c r="H791" s="615" t="s">
        <v>2643</v>
      </c>
      <c r="I791" s="615"/>
      <c r="J791" s="519" t="s">
        <v>1854</v>
      </c>
      <c r="K791" s="519" t="s">
        <v>2652</v>
      </c>
      <c r="L791" s="615" t="s">
        <v>3153</v>
      </c>
      <c r="M791" s="615" t="s">
        <v>1963</v>
      </c>
      <c r="N791" s="519" t="s">
        <v>3536</v>
      </c>
    </row>
    <row r="792" spans="1:14" ht="12.75" x14ac:dyDescent="0.2">
      <c r="A792" s="531">
        <v>384</v>
      </c>
      <c r="B792" s="519">
        <v>6</v>
      </c>
      <c r="C792" s="519" t="s">
        <v>1876</v>
      </c>
      <c r="D792" s="519" t="s">
        <v>1877</v>
      </c>
      <c r="E792" s="519" t="s">
        <v>1871</v>
      </c>
      <c r="F792" s="615" t="s">
        <v>455</v>
      </c>
      <c r="G792" s="519" t="s">
        <v>428</v>
      </c>
      <c r="H792" s="615" t="s">
        <v>2643</v>
      </c>
      <c r="I792" s="615"/>
      <c r="J792" s="519" t="s">
        <v>1872</v>
      </c>
      <c r="K792" s="519" t="s">
        <v>2826</v>
      </c>
      <c r="L792" s="615" t="s">
        <v>1878</v>
      </c>
      <c r="M792" s="615" t="s">
        <v>3494</v>
      </c>
      <c r="N792" s="519" t="s">
        <v>1879</v>
      </c>
    </row>
    <row r="793" spans="1:14" ht="12.75" x14ac:dyDescent="0.2">
      <c r="A793" s="531">
        <v>196</v>
      </c>
      <c r="B793" s="519">
        <v>7</v>
      </c>
      <c r="C793" s="519" t="s">
        <v>1101</v>
      </c>
      <c r="D793" s="519" t="s">
        <v>1102</v>
      </c>
      <c r="E793" s="519" t="s">
        <v>1096</v>
      </c>
      <c r="F793" s="615" t="s">
        <v>455</v>
      </c>
      <c r="G793" s="519" t="s">
        <v>428</v>
      </c>
      <c r="H793" s="615" t="s">
        <v>2642</v>
      </c>
      <c r="I793" s="615"/>
      <c r="J793" s="519" t="s">
        <v>2972</v>
      </c>
      <c r="K793" s="519" t="s">
        <v>2739</v>
      </c>
      <c r="L793" s="615" t="s">
        <v>1103</v>
      </c>
      <c r="M793" s="615" t="s">
        <v>1103</v>
      </c>
      <c r="N793" s="519" t="s">
        <v>1104</v>
      </c>
    </row>
    <row r="794" spans="1:14" ht="12.75" x14ac:dyDescent="0.2">
      <c r="A794" s="531">
        <v>285</v>
      </c>
      <c r="B794" s="519">
        <v>8</v>
      </c>
      <c r="C794" s="519" t="s">
        <v>1463</v>
      </c>
      <c r="D794" s="519" t="s">
        <v>1464</v>
      </c>
      <c r="E794" s="519" t="s">
        <v>1462</v>
      </c>
      <c r="F794" s="615" t="s">
        <v>455</v>
      </c>
      <c r="G794" s="519" t="s">
        <v>428</v>
      </c>
      <c r="H794" s="615" t="s">
        <v>2643</v>
      </c>
      <c r="I794" s="615"/>
      <c r="J794" s="519" t="s">
        <v>2950</v>
      </c>
      <c r="K794" s="519" t="s">
        <v>1298</v>
      </c>
      <c r="L794" s="615" t="s">
        <v>3221</v>
      </c>
      <c r="M794" s="615" t="s">
        <v>3221</v>
      </c>
      <c r="N794" s="519" t="s">
        <v>1465</v>
      </c>
    </row>
    <row r="795" spans="1:14" ht="12.75" x14ac:dyDescent="0.2">
      <c r="A795" s="531">
        <v>187</v>
      </c>
      <c r="B795" s="519">
        <v>9</v>
      </c>
      <c r="C795" s="519" t="s">
        <v>1097</v>
      </c>
      <c r="D795" s="519" t="s">
        <v>2573</v>
      </c>
      <c r="E795" s="519" t="s">
        <v>1096</v>
      </c>
      <c r="F795" s="615" t="s">
        <v>455</v>
      </c>
      <c r="G795" s="519" t="s">
        <v>428</v>
      </c>
      <c r="H795" s="615" t="s">
        <v>2644</v>
      </c>
      <c r="I795" s="615" t="s">
        <v>2032</v>
      </c>
      <c r="J795" s="519" t="s">
        <v>2932</v>
      </c>
      <c r="K795" s="519" t="s">
        <v>2709</v>
      </c>
      <c r="L795" s="615" t="s">
        <v>1098</v>
      </c>
      <c r="M795" s="615" t="s">
        <v>3432</v>
      </c>
      <c r="N795" s="519" t="s">
        <v>1099</v>
      </c>
    </row>
    <row r="796" spans="1:14" ht="12.75" x14ac:dyDescent="0.2">
      <c r="A796" s="531">
        <v>375</v>
      </c>
      <c r="B796" s="519">
        <v>10</v>
      </c>
      <c r="C796" s="519" t="s">
        <v>2359</v>
      </c>
      <c r="D796" s="519" t="s">
        <v>1852</v>
      </c>
      <c r="E796" s="519" t="s">
        <v>1853</v>
      </c>
      <c r="F796" s="615" t="s">
        <v>455</v>
      </c>
      <c r="G796" s="519" t="s">
        <v>428</v>
      </c>
      <c r="H796" s="615" t="s">
        <v>2642</v>
      </c>
      <c r="I796" s="615" t="s">
        <v>2032</v>
      </c>
      <c r="J796" s="519" t="s">
        <v>1854</v>
      </c>
      <c r="K796" s="519" t="s">
        <v>2670</v>
      </c>
      <c r="L796" s="615" t="s">
        <v>1857</v>
      </c>
      <c r="M796" s="615" t="s">
        <v>3411</v>
      </c>
      <c r="N796" s="519" t="s">
        <v>1856</v>
      </c>
    </row>
    <row r="797" spans="1:14" ht="12.75" x14ac:dyDescent="0.2">
      <c r="A797" s="531">
        <v>203</v>
      </c>
      <c r="B797" s="519">
        <v>11</v>
      </c>
      <c r="C797" s="519" t="s">
        <v>1137</v>
      </c>
      <c r="D797" s="519" t="s">
        <v>1138</v>
      </c>
      <c r="E797" s="519" t="s">
        <v>1139</v>
      </c>
      <c r="F797" s="615" t="s">
        <v>455</v>
      </c>
      <c r="G797" s="519" t="s">
        <v>428</v>
      </c>
      <c r="H797" s="615" t="s">
        <v>2644</v>
      </c>
      <c r="I797" s="615" t="s">
        <v>2032</v>
      </c>
      <c r="J797" s="519" t="s">
        <v>3017</v>
      </c>
      <c r="K797" s="519" t="s">
        <v>2683</v>
      </c>
      <c r="L797" s="615" t="s">
        <v>1140</v>
      </c>
      <c r="M797" s="615" t="s">
        <v>3463</v>
      </c>
      <c r="N797" s="519" t="s">
        <v>3669</v>
      </c>
    </row>
    <row r="798" spans="1:14" ht="12.75" x14ac:dyDescent="0.2">
      <c r="A798" s="531">
        <v>148</v>
      </c>
      <c r="B798" s="519">
        <v>12</v>
      </c>
      <c r="C798" s="519" t="s">
        <v>831</v>
      </c>
      <c r="D798" s="519" t="s">
        <v>832</v>
      </c>
      <c r="E798" s="519" t="s">
        <v>833</v>
      </c>
      <c r="F798" s="615" t="s">
        <v>455</v>
      </c>
      <c r="G798" s="519" t="s">
        <v>428</v>
      </c>
      <c r="H798" s="615" t="s">
        <v>2644</v>
      </c>
      <c r="I798" s="615"/>
      <c r="J798" s="519" t="s">
        <v>3007</v>
      </c>
      <c r="K798" s="519" t="s">
        <v>2765</v>
      </c>
      <c r="L798" s="615" t="s">
        <v>834</v>
      </c>
      <c r="M798" s="615" t="s">
        <v>3454</v>
      </c>
      <c r="N798" s="519" t="s">
        <v>835</v>
      </c>
    </row>
    <row r="799" spans="1:14" ht="12.75" x14ac:dyDescent="0.2">
      <c r="A799" s="531">
        <v>184</v>
      </c>
      <c r="B799" s="519">
        <v>13</v>
      </c>
      <c r="C799" s="519" t="s">
        <v>1090</v>
      </c>
      <c r="D799" s="519" t="s">
        <v>1091</v>
      </c>
      <c r="E799" s="519" t="s">
        <v>122</v>
      </c>
      <c r="F799" s="615" t="s">
        <v>455</v>
      </c>
      <c r="G799" s="519" t="s">
        <v>428</v>
      </c>
      <c r="H799" s="615" t="s">
        <v>2644</v>
      </c>
      <c r="I799" s="615"/>
      <c r="J799" s="519" t="s">
        <v>1092</v>
      </c>
      <c r="K799" s="519" t="s">
        <v>2660</v>
      </c>
      <c r="L799" s="615" t="s">
        <v>1093</v>
      </c>
      <c r="M799" s="615" t="s">
        <v>3402</v>
      </c>
      <c r="N799" s="519" t="s">
        <v>1095</v>
      </c>
    </row>
    <row r="800" spans="1:14" ht="12.75" x14ac:dyDescent="0.2">
      <c r="A800" s="531"/>
      <c r="B800" s="519"/>
      <c r="C800" s="519"/>
      <c r="D800" s="519"/>
      <c r="E800" s="519"/>
      <c r="F800" s="615"/>
      <c r="G800" s="519"/>
      <c r="H800" s="615"/>
      <c r="I800" s="615"/>
      <c r="J800" s="519"/>
      <c r="K800" s="519"/>
      <c r="L800" s="204"/>
      <c r="M800" s="204"/>
      <c r="N800" s="519"/>
    </row>
    <row r="801" spans="1:14" ht="12.75" x14ac:dyDescent="0.2">
      <c r="A801" s="531"/>
      <c r="B801" s="519"/>
      <c r="C801" s="519"/>
      <c r="D801" s="519"/>
      <c r="E801" s="519"/>
      <c r="F801" s="615"/>
      <c r="G801" s="519"/>
      <c r="H801" s="615"/>
      <c r="I801" s="615"/>
      <c r="J801" s="519"/>
      <c r="K801" s="519"/>
      <c r="L801" s="204"/>
      <c r="M801" s="204"/>
      <c r="N801" s="519"/>
    </row>
    <row r="802" spans="1:14" ht="12.75" x14ac:dyDescent="0.2">
      <c r="A802" s="531"/>
      <c r="B802" s="519"/>
      <c r="C802" s="519"/>
      <c r="D802" s="519"/>
      <c r="E802" s="519"/>
      <c r="F802" s="615"/>
      <c r="G802" s="519"/>
      <c r="H802" s="615"/>
      <c r="I802" s="615"/>
      <c r="J802" s="519"/>
      <c r="K802" s="519"/>
      <c r="L802" s="204"/>
      <c r="M802" s="204"/>
      <c r="N802" s="519"/>
    </row>
    <row r="803" spans="1:14" ht="12.75" x14ac:dyDescent="0.2">
      <c r="A803" s="531"/>
      <c r="B803" s="519"/>
      <c r="C803" s="519"/>
      <c r="D803" s="519"/>
      <c r="E803" s="519"/>
      <c r="F803" s="615"/>
      <c r="G803" s="519"/>
      <c r="H803" s="615"/>
      <c r="I803" s="615"/>
      <c r="J803" s="519"/>
      <c r="K803" s="519"/>
      <c r="L803" s="204"/>
      <c r="M803" s="204"/>
      <c r="N803" s="519"/>
    </row>
    <row r="804" spans="1:14" ht="12.75" x14ac:dyDescent="0.2">
      <c r="A804" s="531"/>
      <c r="B804" s="519"/>
      <c r="C804" s="519"/>
      <c r="D804" s="519"/>
      <c r="E804" s="519"/>
      <c r="F804" s="615"/>
      <c r="G804" s="519"/>
      <c r="H804" s="615"/>
      <c r="I804" s="615"/>
      <c r="J804" s="519"/>
      <c r="K804" s="519"/>
      <c r="L804" s="204"/>
      <c r="M804" s="204"/>
      <c r="N804" s="519"/>
    </row>
    <row r="805" spans="1:14" ht="12.75" x14ac:dyDescent="0.2">
      <c r="A805" s="531"/>
      <c r="B805" s="519"/>
      <c r="C805" s="519"/>
      <c r="D805" s="519"/>
      <c r="E805" s="519"/>
      <c r="F805" s="615"/>
      <c r="G805" s="519"/>
      <c r="H805" s="615"/>
      <c r="I805" s="615"/>
      <c r="J805" s="519"/>
      <c r="K805" s="519"/>
      <c r="L805" s="204"/>
      <c r="M805" s="204"/>
      <c r="N805" s="519"/>
    </row>
    <row r="806" spans="1:14" ht="12.75" x14ac:dyDescent="0.2">
      <c r="A806" s="531"/>
      <c r="B806" s="519"/>
      <c r="C806" s="519"/>
      <c r="D806" s="519"/>
      <c r="E806" s="519"/>
      <c r="F806" s="615"/>
      <c r="G806" s="519"/>
      <c r="H806" s="615"/>
      <c r="I806" s="615"/>
      <c r="J806" s="519"/>
      <c r="K806" s="519"/>
      <c r="L806" s="204"/>
      <c r="M806" s="204"/>
      <c r="N806" s="519"/>
    </row>
    <row r="807" spans="1:14" ht="12.75" x14ac:dyDescent="0.2">
      <c r="A807" s="531"/>
      <c r="B807" s="519"/>
      <c r="C807" s="519"/>
      <c r="D807" s="519"/>
      <c r="E807" s="519"/>
      <c r="F807" s="615"/>
      <c r="G807" s="519"/>
      <c r="H807" s="615"/>
      <c r="I807" s="615"/>
      <c r="J807" s="519"/>
      <c r="K807" s="519"/>
      <c r="L807" s="204"/>
      <c r="M807" s="204"/>
      <c r="N807" s="519"/>
    </row>
    <row r="808" spans="1:14" ht="12.75" x14ac:dyDescent="0.2">
      <c r="A808" s="531"/>
      <c r="B808" s="519"/>
      <c r="C808" s="519"/>
      <c r="D808" s="534"/>
      <c r="E808" s="519"/>
      <c r="F808" s="615"/>
      <c r="G808" s="519"/>
      <c r="H808" s="615"/>
      <c r="I808" s="615"/>
      <c r="J808" s="519"/>
      <c r="K808" s="519"/>
      <c r="L808" s="204"/>
      <c r="M808" s="204"/>
      <c r="N808" s="519"/>
    </row>
    <row r="809" spans="1:14" ht="12.75" x14ac:dyDescent="0.2">
      <c r="A809" s="531"/>
      <c r="B809" s="519"/>
      <c r="C809" s="519"/>
      <c r="D809" s="519"/>
      <c r="E809" s="519"/>
      <c r="F809" s="615"/>
      <c r="G809" s="519"/>
      <c r="H809" s="615"/>
      <c r="I809" s="615"/>
      <c r="J809" s="519"/>
      <c r="K809" s="519"/>
      <c r="L809" s="204"/>
      <c r="M809" s="204"/>
      <c r="N809" s="519"/>
    </row>
    <row r="810" spans="1:14" ht="12.75" x14ac:dyDescent="0.2">
      <c r="A810" s="531"/>
      <c r="B810" s="519"/>
      <c r="C810" s="519"/>
      <c r="D810" s="519"/>
      <c r="E810" s="519"/>
      <c r="F810" s="615"/>
      <c r="G810" s="519"/>
      <c r="H810" s="615"/>
      <c r="I810" s="615"/>
      <c r="J810" s="519"/>
      <c r="K810" s="519"/>
      <c r="L810" s="204"/>
      <c r="M810" s="204"/>
      <c r="N810" s="519"/>
    </row>
    <row r="811" spans="1:14" ht="12.75" x14ac:dyDescent="0.2">
      <c r="A811" s="531"/>
      <c r="B811" s="519"/>
      <c r="C811" s="519"/>
      <c r="D811" s="519"/>
      <c r="E811" s="519"/>
      <c r="F811" s="615"/>
      <c r="G811" s="519"/>
      <c r="H811" s="615"/>
      <c r="I811" s="615"/>
      <c r="J811" s="519"/>
      <c r="K811" s="519"/>
      <c r="L811" s="204"/>
      <c r="M811" s="204"/>
      <c r="N811" s="519"/>
    </row>
    <row r="812" spans="1:14" ht="12.75" x14ac:dyDescent="0.2">
      <c r="A812" s="531"/>
      <c r="B812" s="519"/>
      <c r="C812" s="519"/>
      <c r="D812" s="519"/>
      <c r="E812" s="519"/>
      <c r="F812" s="615"/>
      <c r="G812" s="519"/>
      <c r="H812" s="615"/>
      <c r="I812" s="615"/>
      <c r="J812" s="519"/>
      <c r="K812" s="519"/>
      <c r="L812" s="204"/>
      <c r="M812" s="204"/>
      <c r="N812" s="519"/>
    </row>
    <row r="813" spans="1:14" ht="12.75" x14ac:dyDescent="0.2">
      <c r="A813" s="531"/>
      <c r="B813" s="519"/>
      <c r="C813" s="519"/>
      <c r="D813" s="519"/>
      <c r="E813" s="519"/>
      <c r="F813" s="615"/>
      <c r="G813" s="519"/>
      <c r="H813" s="615"/>
      <c r="I813" s="615"/>
      <c r="J813" s="519"/>
      <c r="K813" s="519"/>
      <c r="L813" s="204"/>
      <c r="M813" s="204"/>
      <c r="N813" s="519"/>
    </row>
    <row r="814" spans="1:14" ht="12.75" x14ac:dyDescent="0.2">
      <c r="A814" s="531"/>
      <c r="B814" s="519"/>
      <c r="C814" s="519"/>
      <c r="D814" s="519"/>
      <c r="E814" s="519"/>
      <c r="F814" s="615"/>
      <c r="G814" s="519"/>
      <c r="H814" s="615"/>
      <c r="I814" s="615"/>
      <c r="J814" s="519"/>
      <c r="K814" s="519"/>
      <c r="L814" s="204"/>
      <c r="M814" s="204"/>
      <c r="N814" s="519"/>
    </row>
    <row r="815" spans="1:14" ht="12.75" x14ac:dyDescent="0.2">
      <c r="A815" s="531"/>
      <c r="B815" s="519"/>
      <c r="C815" s="519"/>
      <c r="D815" s="519"/>
      <c r="E815" s="519"/>
      <c r="F815" s="615"/>
      <c r="G815" s="519"/>
      <c r="H815" s="615"/>
      <c r="I815" s="615"/>
      <c r="J815" s="519"/>
      <c r="K815" s="519"/>
      <c r="L815" s="204"/>
      <c r="M815" s="204"/>
      <c r="N815" s="519"/>
    </row>
    <row r="816" spans="1:14" ht="12.75" x14ac:dyDescent="0.2">
      <c r="A816" s="531"/>
      <c r="B816" s="519"/>
      <c r="C816" s="519"/>
      <c r="D816" s="519"/>
      <c r="E816" s="519"/>
      <c r="F816" s="615"/>
      <c r="G816" s="519"/>
      <c r="H816" s="615"/>
      <c r="I816" s="615"/>
      <c r="J816" s="519"/>
      <c r="K816" s="519"/>
      <c r="L816" s="204"/>
      <c r="M816" s="204"/>
      <c r="N816" s="519"/>
    </row>
    <row r="817" spans="1:14" ht="12.75" x14ac:dyDescent="0.2">
      <c r="A817" s="531"/>
      <c r="B817" s="519"/>
      <c r="C817" s="519"/>
      <c r="D817" s="519"/>
      <c r="E817" s="519"/>
      <c r="F817" s="615"/>
      <c r="G817" s="519"/>
      <c r="H817" s="615"/>
      <c r="I817" s="615"/>
      <c r="J817" s="519"/>
      <c r="K817" s="519"/>
      <c r="L817" s="204"/>
      <c r="M817" s="204"/>
      <c r="N817" s="519"/>
    </row>
    <row r="818" spans="1:14" ht="12.75" x14ac:dyDescent="0.2">
      <c r="A818" s="531"/>
      <c r="B818" s="519"/>
      <c r="C818" s="519"/>
      <c r="D818" s="519"/>
      <c r="E818" s="519"/>
      <c r="F818" s="615"/>
      <c r="G818" s="519"/>
      <c r="H818" s="615"/>
      <c r="I818" s="615"/>
      <c r="J818" s="519"/>
      <c r="K818" s="519"/>
      <c r="L818" s="204"/>
      <c r="M818" s="204"/>
      <c r="N818" s="519"/>
    </row>
    <row r="819" spans="1:14" ht="12.75" x14ac:dyDescent="0.2">
      <c r="A819" s="531"/>
      <c r="B819" s="519"/>
      <c r="C819" s="519"/>
      <c r="D819" s="519"/>
      <c r="E819" s="519"/>
      <c r="F819" s="615"/>
      <c r="G819" s="519"/>
      <c r="H819" s="615"/>
      <c r="I819" s="615"/>
      <c r="J819" s="519"/>
      <c r="K819" s="519"/>
      <c r="L819" s="204"/>
      <c r="M819" s="204"/>
      <c r="N819" s="519"/>
    </row>
    <row r="820" spans="1:14" ht="12.75" x14ac:dyDescent="0.2">
      <c r="A820" s="531"/>
      <c r="B820" s="519"/>
      <c r="C820" s="519"/>
      <c r="D820" s="519"/>
      <c r="E820" s="519"/>
      <c r="F820" s="615"/>
      <c r="G820" s="519"/>
      <c r="H820" s="615"/>
      <c r="I820" s="615"/>
      <c r="J820" s="519"/>
      <c r="K820" s="519"/>
      <c r="L820" s="204"/>
      <c r="M820" s="204"/>
      <c r="N820" s="519"/>
    </row>
    <row r="821" spans="1:14" ht="12.75" x14ac:dyDescent="0.2">
      <c r="A821" s="531"/>
      <c r="B821" s="519"/>
      <c r="C821" s="519"/>
      <c r="D821" s="519"/>
      <c r="E821" s="519"/>
      <c r="F821" s="615"/>
      <c r="G821" s="519"/>
      <c r="H821" s="615"/>
      <c r="I821" s="615"/>
      <c r="J821" s="519"/>
      <c r="K821" s="519"/>
      <c r="L821" s="204"/>
      <c r="M821" s="204"/>
      <c r="N821" s="519"/>
    </row>
    <row r="822" spans="1:14" ht="12.75" x14ac:dyDescent="0.2">
      <c r="A822" s="531"/>
      <c r="B822" s="519"/>
      <c r="C822" s="519"/>
      <c r="D822" s="519"/>
      <c r="E822" s="519"/>
      <c r="F822" s="615"/>
      <c r="G822" s="519"/>
      <c r="H822" s="615"/>
      <c r="I822" s="615"/>
      <c r="J822" s="519"/>
      <c r="K822" s="519"/>
      <c r="L822" s="204"/>
      <c r="M822" s="204"/>
      <c r="N822" s="519"/>
    </row>
    <row r="823" spans="1:14" ht="12.75" x14ac:dyDescent="0.2">
      <c r="A823" s="531"/>
      <c r="B823" s="519"/>
      <c r="C823" s="519"/>
      <c r="D823" s="519"/>
      <c r="E823" s="519"/>
      <c r="F823" s="615"/>
      <c r="G823" s="519"/>
      <c r="H823" s="615"/>
      <c r="I823" s="615"/>
      <c r="J823" s="519"/>
      <c r="K823" s="519"/>
      <c r="L823" s="204"/>
      <c r="M823" s="204"/>
      <c r="N823" s="519"/>
    </row>
    <row r="824" spans="1:14" ht="12.75" x14ac:dyDescent="0.2">
      <c r="A824" s="531"/>
      <c r="B824" s="519"/>
      <c r="C824" s="519"/>
      <c r="D824" s="519"/>
      <c r="E824" s="519"/>
      <c r="F824" s="615"/>
      <c r="G824" s="519"/>
      <c r="H824" s="615"/>
      <c r="I824" s="615"/>
      <c r="J824" s="519"/>
      <c r="K824" s="519"/>
      <c r="L824" s="204"/>
      <c r="M824" s="204"/>
      <c r="N824" s="519"/>
    </row>
    <row r="825" spans="1:14" ht="12.75" x14ac:dyDescent="0.2">
      <c r="A825" s="531"/>
      <c r="B825" s="519"/>
      <c r="C825" s="519"/>
      <c r="D825" s="519"/>
      <c r="E825" s="519"/>
      <c r="F825" s="615"/>
      <c r="G825" s="519"/>
      <c r="H825" s="615"/>
      <c r="I825" s="615"/>
      <c r="J825" s="519"/>
      <c r="K825" s="519"/>
      <c r="L825" s="204"/>
      <c r="M825" s="204"/>
      <c r="N825" s="519"/>
    </row>
    <row r="826" spans="1:14" ht="12.75" x14ac:dyDescent="0.2">
      <c r="A826" s="531"/>
      <c r="B826" s="519"/>
      <c r="C826" s="519"/>
      <c r="D826" s="519"/>
      <c r="E826" s="519"/>
      <c r="F826" s="615"/>
      <c r="G826" s="519"/>
      <c r="H826" s="615"/>
      <c r="I826" s="615"/>
      <c r="J826" s="519"/>
      <c r="K826" s="519"/>
      <c r="L826" s="204"/>
      <c r="M826" s="204"/>
      <c r="N826" s="519"/>
    </row>
    <row r="827" spans="1:14" ht="12.75" x14ac:dyDescent="0.2">
      <c r="A827" s="531"/>
      <c r="B827" s="519"/>
      <c r="C827" s="519"/>
      <c r="D827" s="519"/>
      <c r="E827" s="519"/>
      <c r="F827" s="615"/>
      <c r="G827" s="519"/>
      <c r="H827" s="615"/>
      <c r="I827" s="615"/>
      <c r="J827" s="519"/>
      <c r="K827" s="519"/>
      <c r="L827" s="204"/>
      <c r="M827" s="204"/>
      <c r="N827" s="519"/>
    </row>
    <row r="828" spans="1:14" ht="12.75" x14ac:dyDescent="0.2">
      <c r="A828" s="531"/>
      <c r="B828" s="519"/>
      <c r="C828" s="519"/>
      <c r="D828" s="519"/>
      <c r="E828" s="519"/>
      <c r="F828" s="615"/>
      <c r="G828" s="519"/>
      <c r="H828" s="615"/>
      <c r="I828" s="615"/>
      <c r="J828" s="519"/>
      <c r="K828" s="519"/>
      <c r="L828" s="204"/>
      <c r="M828" s="204"/>
      <c r="N828" s="519"/>
    </row>
    <row r="829" spans="1:14" ht="12.75" x14ac:dyDescent="0.2">
      <c r="A829" s="531"/>
      <c r="B829" s="519"/>
      <c r="C829" s="519"/>
      <c r="D829" s="519"/>
      <c r="E829" s="519"/>
      <c r="F829" s="615"/>
      <c r="G829" s="519"/>
      <c r="H829" s="615"/>
      <c r="I829" s="615"/>
      <c r="J829" s="519"/>
      <c r="K829" s="519"/>
      <c r="L829" s="204"/>
      <c r="M829" s="204"/>
      <c r="N829" s="519"/>
    </row>
    <row r="830" spans="1:14" ht="12.75" x14ac:dyDescent="0.2">
      <c r="A830" s="531"/>
      <c r="B830" s="519"/>
      <c r="C830" s="519"/>
      <c r="D830" s="519"/>
      <c r="E830" s="519"/>
      <c r="F830" s="615"/>
      <c r="G830" s="519"/>
      <c r="H830" s="615"/>
      <c r="I830" s="615"/>
      <c r="J830" s="519"/>
      <c r="K830" s="519"/>
      <c r="L830" s="204"/>
      <c r="M830" s="204"/>
      <c r="N830" s="519"/>
    </row>
    <row r="831" spans="1:14" ht="12.75" x14ac:dyDescent="0.2">
      <c r="A831" s="531"/>
      <c r="B831" s="519"/>
      <c r="C831" s="519"/>
      <c r="D831" s="519"/>
      <c r="E831" s="519"/>
      <c r="F831" s="615"/>
      <c r="G831" s="519"/>
      <c r="H831" s="615"/>
      <c r="I831" s="615"/>
      <c r="J831" s="519"/>
      <c r="K831" s="519"/>
      <c r="L831" s="204"/>
      <c r="M831" s="204"/>
      <c r="N831" s="519"/>
    </row>
    <row r="832" spans="1:14" ht="12.75" x14ac:dyDescent="0.2">
      <c r="A832" s="531"/>
      <c r="B832" s="519"/>
      <c r="C832" s="519"/>
      <c r="D832" s="519"/>
      <c r="E832" s="519"/>
      <c r="F832" s="615"/>
      <c r="G832" s="519"/>
      <c r="H832" s="615"/>
      <c r="I832" s="615"/>
      <c r="J832" s="519"/>
      <c r="K832" s="519"/>
      <c r="L832" s="204"/>
      <c r="M832" s="204"/>
      <c r="N832" s="519"/>
    </row>
    <row r="833" spans="1:14" ht="12.75" x14ac:dyDescent="0.2">
      <c r="A833" s="531"/>
      <c r="B833" s="519"/>
      <c r="C833" s="519"/>
      <c r="D833" s="519"/>
      <c r="E833" s="519"/>
      <c r="F833" s="615"/>
      <c r="G833" s="519"/>
      <c r="H833" s="615"/>
      <c r="I833" s="615"/>
      <c r="J833" s="519"/>
      <c r="K833" s="519"/>
      <c r="L833" s="204"/>
      <c r="M833" s="204"/>
      <c r="N833" s="519"/>
    </row>
    <row r="834" spans="1:14" ht="12.75" x14ac:dyDescent="0.2">
      <c r="A834" s="531"/>
      <c r="B834" s="519"/>
      <c r="C834" s="519"/>
      <c r="D834" s="519"/>
      <c r="E834" s="519"/>
      <c r="F834" s="615"/>
      <c r="G834" s="519"/>
      <c r="H834" s="615"/>
      <c r="I834" s="615"/>
      <c r="J834" s="519"/>
      <c r="K834" s="519"/>
      <c r="L834" s="204"/>
      <c r="M834" s="204"/>
      <c r="N834" s="519"/>
    </row>
    <row r="835" spans="1:14" ht="12.75" x14ac:dyDescent="0.2">
      <c r="A835" s="531"/>
      <c r="B835" s="519"/>
      <c r="C835" s="519"/>
      <c r="D835" s="519"/>
      <c r="E835" s="519"/>
      <c r="F835" s="615"/>
      <c r="G835" s="519"/>
      <c r="H835" s="615"/>
      <c r="I835" s="615"/>
      <c r="J835" s="519"/>
      <c r="K835" s="519"/>
      <c r="L835" s="204"/>
      <c r="M835" s="204"/>
      <c r="N835" s="519"/>
    </row>
    <row r="836" spans="1:14" ht="12.75" x14ac:dyDescent="0.2">
      <c r="A836" s="531"/>
      <c r="B836" s="519"/>
      <c r="C836" s="519"/>
      <c r="D836" s="519"/>
      <c r="E836" s="519"/>
      <c r="F836" s="615"/>
      <c r="G836" s="519"/>
      <c r="H836" s="615"/>
      <c r="I836" s="615"/>
      <c r="J836" s="519"/>
      <c r="K836" s="519"/>
      <c r="L836" s="204"/>
      <c r="M836" s="204"/>
      <c r="N836" s="519"/>
    </row>
    <row r="837" spans="1:14" ht="12.75" x14ac:dyDescent="0.2">
      <c r="A837" s="531"/>
      <c r="B837" s="519"/>
      <c r="C837" s="519"/>
      <c r="D837" s="519"/>
      <c r="E837" s="519"/>
      <c r="F837" s="615"/>
      <c r="G837" s="519"/>
      <c r="H837" s="615"/>
      <c r="I837" s="615"/>
      <c r="J837" s="519"/>
      <c r="K837" s="519"/>
      <c r="L837" s="204"/>
      <c r="M837" s="204"/>
      <c r="N837" s="519"/>
    </row>
    <row r="838" spans="1:14" ht="12.75" x14ac:dyDescent="0.2">
      <c r="A838" s="531"/>
      <c r="B838" s="519"/>
      <c r="C838" s="519"/>
      <c r="D838" s="519"/>
      <c r="E838" s="519"/>
      <c r="F838" s="615"/>
      <c r="G838" s="519"/>
      <c r="H838" s="615"/>
      <c r="I838" s="615"/>
      <c r="J838" s="519"/>
      <c r="K838" s="519"/>
      <c r="L838" s="204"/>
      <c r="M838" s="204"/>
      <c r="N838" s="519"/>
    </row>
    <row r="839" spans="1:14" ht="12.75" x14ac:dyDescent="0.2">
      <c r="A839" s="531"/>
      <c r="B839" s="519"/>
      <c r="C839" s="519"/>
      <c r="D839" s="519"/>
      <c r="E839" s="519"/>
      <c r="F839" s="615"/>
      <c r="G839" s="519"/>
      <c r="H839" s="615"/>
      <c r="I839" s="615"/>
      <c r="J839" s="519"/>
      <c r="K839" s="519"/>
      <c r="L839" s="204"/>
      <c r="M839" s="204"/>
      <c r="N839" s="519"/>
    </row>
    <row r="840" spans="1:14" ht="12.75" x14ac:dyDescent="0.2">
      <c r="A840" s="531"/>
      <c r="B840" s="519"/>
      <c r="C840" s="519"/>
      <c r="D840" s="519"/>
      <c r="E840" s="519"/>
      <c r="F840" s="615"/>
      <c r="G840" s="519"/>
      <c r="H840" s="615"/>
      <c r="I840" s="615"/>
      <c r="J840" s="519"/>
      <c r="K840" s="519"/>
      <c r="L840" s="204"/>
      <c r="M840" s="204"/>
      <c r="N840" s="519"/>
    </row>
    <row r="841" spans="1:14" ht="12.75" x14ac:dyDescent="0.2">
      <c r="A841" s="531"/>
      <c r="B841" s="519"/>
      <c r="C841" s="519"/>
      <c r="D841" s="519"/>
      <c r="E841" s="519"/>
      <c r="F841" s="615"/>
      <c r="G841" s="519"/>
      <c r="H841" s="615"/>
      <c r="I841" s="615"/>
      <c r="J841" s="519"/>
      <c r="K841" s="519"/>
      <c r="L841" s="204"/>
      <c r="M841" s="204"/>
      <c r="N841" s="519"/>
    </row>
    <row r="842" spans="1:14" ht="12.75" x14ac:dyDescent="0.2">
      <c r="A842" s="531"/>
      <c r="B842" s="519"/>
      <c r="C842" s="519"/>
      <c r="D842" s="519"/>
      <c r="E842" s="519"/>
      <c r="F842" s="615"/>
      <c r="G842" s="519"/>
      <c r="H842" s="615"/>
      <c r="I842" s="615"/>
      <c r="J842" s="519"/>
      <c r="K842" s="519"/>
      <c r="L842" s="204"/>
      <c r="M842" s="204"/>
      <c r="N842" s="519"/>
    </row>
    <row r="843" spans="1:14" ht="12.75" x14ac:dyDescent="0.2">
      <c r="A843" s="531"/>
      <c r="B843" s="519"/>
      <c r="C843" s="519"/>
      <c r="D843" s="519"/>
      <c r="E843" s="519"/>
      <c r="F843" s="615"/>
      <c r="G843" s="519"/>
      <c r="H843" s="615"/>
      <c r="I843" s="615"/>
      <c r="J843" s="519"/>
      <c r="K843" s="519"/>
      <c r="L843" s="204"/>
      <c r="M843" s="204"/>
      <c r="N843" s="519"/>
    </row>
    <row r="844" spans="1:14" ht="12.75" x14ac:dyDescent="0.2">
      <c r="A844" s="531"/>
      <c r="B844" s="519"/>
      <c r="C844" s="519"/>
      <c r="D844" s="519"/>
      <c r="E844" s="519"/>
      <c r="F844" s="615"/>
      <c r="G844" s="519"/>
      <c r="H844" s="615"/>
      <c r="I844" s="615"/>
      <c r="J844" s="519"/>
      <c r="K844" s="519"/>
      <c r="L844" s="204"/>
      <c r="M844" s="204"/>
      <c r="N844" s="519"/>
    </row>
    <row r="845" spans="1:14" ht="12.75" x14ac:dyDescent="0.2">
      <c r="A845" s="531"/>
      <c r="B845" s="519"/>
      <c r="C845" s="519"/>
      <c r="D845" s="519"/>
      <c r="E845" s="519"/>
      <c r="F845" s="615"/>
      <c r="G845" s="519"/>
      <c r="H845" s="615"/>
      <c r="I845" s="615"/>
      <c r="J845" s="519"/>
      <c r="K845" s="519"/>
      <c r="L845" s="204"/>
      <c r="M845" s="204"/>
      <c r="N845" s="519"/>
    </row>
    <row r="846" spans="1:14" ht="12.75" x14ac:dyDescent="0.2">
      <c r="A846" s="531"/>
      <c r="B846" s="519"/>
      <c r="C846" s="519"/>
      <c r="D846" s="519"/>
      <c r="E846" s="519"/>
      <c r="F846" s="615"/>
      <c r="G846" s="519"/>
      <c r="H846" s="615"/>
      <c r="I846" s="615"/>
      <c r="J846" s="519"/>
      <c r="K846" s="519"/>
      <c r="L846" s="204"/>
      <c r="M846" s="204"/>
      <c r="N846" s="519"/>
    </row>
    <row r="847" spans="1:14" ht="12.75" x14ac:dyDescent="0.2">
      <c r="A847" s="531"/>
      <c r="B847" s="519"/>
      <c r="C847" s="519"/>
      <c r="D847" s="519"/>
      <c r="E847" s="519"/>
      <c r="F847" s="615"/>
      <c r="G847" s="519"/>
      <c r="H847" s="615"/>
      <c r="I847" s="615"/>
      <c r="J847" s="519"/>
      <c r="K847" s="519"/>
      <c r="L847" s="204"/>
      <c r="M847" s="204"/>
      <c r="N847" s="519"/>
    </row>
    <row r="848" spans="1:14" ht="12.75" x14ac:dyDescent="0.2">
      <c r="A848" s="531"/>
      <c r="B848" s="519"/>
      <c r="C848" s="519"/>
      <c r="D848" s="519"/>
      <c r="E848" s="519"/>
      <c r="F848" s="615"/>
      <c r="G848" s="519"/>
      <c r="H848" s="615"/>
      <c r="I848" s="615"/>
      <c r="J848" s="519"/>
      <c r="K848" s="519"/>
      <c r="L848" s="204"/>
      <c r="M848" s="204"/>
      <c r="N848" s="519"/>
    </row>
    <row r="849" spans="1:14" ht="12.75" x14ac:dyDescent="0.2">
      <c r="A849" s="531"/>
      <c r="B849" s="519"/>
      <c r="C849" s="519"/>
      <c r="D849" s="519"/>
      <c r="E849" s="519"/>
      <c r="F849" s="615"/>
      <c r="G849" s="519"/>
      <c r="H849" s="615"/>
      <c r="I849" s="615"/>
      <c r="J849" s="519"/>
      <c r="K849" s="519"/>
      <c r="L849" s="204"/>
      <c r="M849" s="204"/>
      <c r="N849" s="519"/>
    </row>
    <row r="850" spans="1:14" ht="12.75" x14ac:dyDescent="0.2">
      <c r="A850" s="531"/>
      <c r="B850" s="519"/>
      <c r="C850" s="519"/>
      <c r="D850" s="519"/>
      <c r="E850" s="519"/>
      <c r="F850" s="615"/>
      <c r="G850" s="519"/>
      <c r="H850" s="615"/>
      <c r="I850" s="615"/>
      <c r="J850" s="519"/>
      <c r="K850" s="519"/>
      <c r="L850" s="204"/>
      <c r="M850" s="204"/>
      <c r="N850" s="519"/>
    </row>
    <row r="851" spans="1:14" ht="12.75" x14ac:dyDescent="0.2">
      <c r="A851" s="531"/>
      <c r="B851" s="519"/>
      <c r="C851" s="519"/>
      <c r="D851" s="519"/>
      <c r="E851" s="519"/>
      <c r="F851" s="615"/>
      <c r="G851" s="519"/>
      <c r="H851" s="615"/>
      <c r="I851" s="615"/>
      <c r="J851" s="519"/>
      <c r="K851" s="519"/>
      <c r="L851" s="204"/>
      <c r="M851" s="204"/>
      <c r="N851" s="519"/>
    </row>
    <row r="852" spans="1:14" ht="12.75" x14ac:dyDescent="0.2">
      <c r="A852" s="531"/>
      <c r="B852" s="519"/>
      <c r="C852" s="519"/>
      <c r="D852" s="519"/>
      <c r="E852" s="519"/>
      <c r="F852" s="615"/>
      <c r="G852" s="519"/>
      <c r="H852" s="615"/>
      <c r="I852" s="615"/>
      <c r="J852" s="519"/>
      <c r="K852" s="519"/>
      <c r="L852" s="204"/>
      <c r="M852" s="204"/>
      <c r="N852" s="519"/>
    </row>
    <row r="853" spans="1:14" ht="12.75" x14ac:dyDescent="0.2">
      <c r="A853" s="531"/>
      <c r="B853" s="519"/>
      <c r="C853" s="519"/>
      <c r="D853" s="534"/>
      <c r="E853" s="519"/>
      <c r="F853" s="615"/>
      <c r="G853" s="519"/>
      <c r="H853" s="615"/>
      <c r="I853" s="615"/>
      <c r="J853" s="519"/>
      <c r="K853" s="519"/>
      <c r="L853" s="204"/>
      <c r="M853" s="204"/>
      <c r="N853" s="519"/>
    </row>
    <row r="854" spans="1:14" ht="12.75" x14ac:dyDescent="0.2">
      <c r="A854" s="531"/>
      <c r="B854" s="519"/>
      <c r="C854" s="519"/>
      <c r="D854" s="519"/>
      <c r="E854" s="519"/>
      <c r="F854" s="615"/>
      <c r="G854" s="519"/>
      <c r="H854" s="615"/>
      <c r="I854" s="615"/>
      <c r="J854" s="519"/>
      <c r="K854" s="519"/>
      <c r="L854" s="204"/>
      <c r="M854" s="204"/>
      <c r="N854" s="519"/>
    </row>
    <row r="855" spans="1:14" ht="12.75" x14ac:dyDescent="0.2">
      <c r="A855" s="531"/>
      <c r="B855" s="519"/>
      <c r="C855" s="519"/>
      <c r="D855" s="519"/>
      <c r="E855" s="519"/>
      <c r="F855" s="615"/>
      <c r="G855" s="519"/>
      <c r="H855" s="615"/>
      <c r="I855" s="615"/>
      <c r="J855" s="519"/>
      <c r="K855" s="519"/>
      <c r="L855" s="204"/>
      <c r="M855" s="204"/>
      <c r="N855" s="519"/>
    </row>
    <row r="856" spans="1:14" ht="12.75" x14ac:dyDescent="0.2">
      <c r="A856" s="531"/>
      <c r="B856" s="519"/>
      <c r="C856" s="519"/>
      <c r="D856" s="519"/>
      <c r="E856" s="519"/>
      <c r="F856" s="615"/>
      <c r="G856" s="519"/>
      <c r="H856" s="615"/>
      <c r="I856" s="615"/>
      <c r="J856" s="519"/>
      <c r="K856" s="519"/>
      <c r="L856" s="204"/>
      <c r="M856" s="204"/>
      <c r="N856" s="519"/>
    </row>
    <row r="857" spans="1:14" ht="12.75" x14ac:dyDescent="0.2">
      <c r="A857" s="531"/>
      <c r="B857" s="519"/>
      <c r="C857" s="519"/>
      <c r="D857" s="519"/>
      <c r="E857" s="519"/>
      <c r="F857" s="615"/>
      <c r="G857" s="519"/>
      <c r="H857" s="615"/>
      <c r="I857" s="615"/>
      <c r="J857" s="519"/>
      <c r="K857" s="519"/>
      <c r="L857" s="204"/>
      <c r="M857" s="204"/>
      <c r="N857" s="519"/>
    </row>
    <row r="858" spans="1:14" ht="12.75" x14ac:dyDescent="0.2">
      <c r="A858" s="531"/>
      <c r="B858" s="519"/>
      <c r="C858" s="519"/>
      <c r="D858" s="519"/>
      <c r="E858" s="519"/>
      <c r="F858" s="615"/>
      <c r="G858" s="519"/>
      <c r="H858" s="615"/>
      <c r="I858" s="615"/>
      <c r="J858" s="519"/>
      <c r="K858" s="519"/>
      <c r="L858" s="204"/>
      <c r="M858" s="204"/>
      <c r="N858" s="519"/>
    </row>
    <row r="859" spans="1:14" ht="12.75" x14ac:dyDescent="0.2">
      <c r="A859" s="531"/>
      <c r="B859" s="519"/>
      <c r="C859" s="519"/>
      <c r="D859" s="519"/>
      <c r="E859" s="519"/>
      <c r="F859" s="615"/>
      <c r="G859" s="519"/>
      <c r="H859" s="615"/>
      <c r="I859" s="615"/>
      <c r="J859" s="519"/>
      <c r="K859" s="519"/>
      <c r="L859" s="204"/>
      <c r="M859" s="204"/>
      <c r="N859" s="519"/>
    </row>
    <row r="860" spans="1:14" ht="12.75" x14ac:dyDescent="0.2">
      <c r="A860" s="531"/>
      <c r="B860" s="519"/>
      <c r="C860" s="519"/>
      <c r="D860" s="519"/>
      <c r="E860" s="519"/>
      <c r="F860" s="615"/>
      <c r="G860" s="519"/>
      <c r="H860" s="615"/>
      <c r="I860" s="615"/>
      <c r="J860" s="519"/>
      <c r="K860" s="519"/>
      <c r="L860" s="204"/>
      <c r="M860" s="204"/>
      <c r="N860" s="519"/>
    </row>
    <row r="861" spans="1:14" ht="12.75" x14ac:dyDescent="0.2">
      <c r="A861" s="531"/>
      <c r="B861" s="519"/>
      <c r="C861" s="519"/>
      <c r="D861" s="519"/>
      <c r="E861" s="519"/>
      <c r="F861" s="615"/>
      <c r="G861" s="519"/>
      <c r="H861" s="615"/>
      <c r="I861" s="615"/>
      <c r="J861" s="519"/>
      <c r="K861" s="519"/>
      <c r="L861" s="204"/>
      <c r="M861" s="204"/>
      <c r="N861" s="519"/>
    </row>
    <row r="862" spans="1:14" ht="12.75" x14ac:dyDescent="0.2">
      <c r="A862" s="531"/>
      <c r="B862" s="519"/>
      <c r="C862" s="519"/>
      <c r="D862" s="519"/>
      <c r="E862" s="519"/>
      <c r="F862" s="615"/>
      <c r="G862" s="519"/>
      <c r="H862" s="615"/>
      <c r="I862" s="615"/>
      <c r="J862" s="519"/>
      <c r="K862" s="519"/>
      <c r="L862" s="204"/>
      <c r="M862" s="204"/>
      <c r="N862" s="519"/>
    </row>
    <row r="863" spans="1:14" ht="12.75" x14ac:dyDescent="0.2">
      <c r="A863" s="531"/>
      <c r="B863" s="519"/>
      <c r="C863" s="519"/>
      <c r="D863" s="519"/>
      <c r="E863" s="519"/>
      <c r="F863" s="615"/>
      <c r="G863" s="519"/>
      <c r="H863" s="615"/>
      <c r="I863" s="615"/>
      <c r="J863" s="519"/>
      <c r="K863" s="519"/>
      <c r="L863" s="204"/>
      <c r="M863" s="204"/>
      <c r="N863" s="519"/>
    </row>
    <row r="864" spans="1:14" ht="12.75" x14ac:dyDescent="0.2">
      <c r="A864" s="531"/>
      <c r="B864" s="519"/>
      <c r="C864" s="519"/>
      <c r="D864" s="519"/>
      <c r="E864" s="519"/>
      <c r="F864" s="615"/>
      <c r="G864" s="519"/>
      <c r="H864" s="615"/>
      <c r="I864" s="615"/>
      <c r="J864" s="519"/>
      <c r="K864" s="519"/>
      <c r="L864" s="204"/>
      <c r="M864" s="204"/>
      <c r="N864" s="519"/>
    </row>
    <row r="865" spans="1:14" ht="12.75" x14ac:dyDescent="0.2">
      <c r="A865" s="531"/>
      <c r="B865" s="519"/>
      <c r="C865" s="519"/>
      <c r="D865" s="519"/>
      <c r="E865" s="519"/>
      <c r="F865" s="615"/>
      <c r="G865" s="519"/>
      <c r="H865" s="615"/>
      <c r="I865" s="615"/>
      <c r="J865" s="519"/>
      <c r="K865" s="519"/>
      <c r="L865" s="204"/>
      <c r="M865" s="204"/>
      <c r="N865" s="519"/>
    </row>
    <row r="866" spans="1:14" ht="12.75" x14ac:dyDescent="0.2">
      <c r="A866" s="531"/>
      <c r="B866" s="519"/>
      <c r="C866" s="519"/>
      <c r="D866" s="519"/>
      <c r="E866" s="519"/>
      <c r="F866" s="615"/>
      <c r="G866" s="519"/>
      <c r="H866" s="615"/>
      <c r="I866" s="615"/>
      <c r="J866" s="519"/>
      <c r="K866" s="519"/>
      <c r="L866" s="204"/>
      <c r="M866" s="204"/>
      <c r="N866" s="519"/>
    </row>
    <row r="867" spans="1:14" ht="12.75" x14ac:dyDescent="0.2">
      <c r="A867" s="531"/>
      <c r="B867" s="519"/>
      <c r="C867" s="519"/>
      <c r="D867" s="519"/>
      <c r="E867" s="519"/>
      <c r="F867" s="615"/>
      <c r="G867" s="519"/>
      <c r="H867" s="615"/>
      <c r="I867" s="615"/>
      <c r="J867" s="519"/>
      <c r="K867" s="519"/>
      <c r="L867" s="204"/>
      <c r="M867" s="204"/>
      <c r="N867" s="519"/>
    </row>
    <row r="868" spans="1:14" ht="12.75" x14ac:dyDescent="0.2">
      <c r="A868" s="531"/>
      <c r="B868" s="519"/>
      <c r="C868" s="519"/>
      <c r="D868" s="519"/>
      <c r="E868" s="519"/>
      <c r="F868" s="615"/>
      <c r="G868" s="519"/>
      <c r="H868" s="615"/>
      <c r="I868" s="615"/>
      <c r="J868" s="519"/>
      <c r="K868" s="519"/>
      <c r="L868" s="204"/>
      <c r="M868" s="204"/>
      <c r="N868" s="519"/>
    </row>
    <row r="869" spans="1:14" ht="12.75" x14ac:dyDescent="0.2">
      <c r="A869" s="531"/>
      <c r="B869" s="519"/>
      <c r="C869" s="519"/>
      <c r="D869" s="519"/>
      <c r="E869" s="519"/>
      <c r="F869" s="615"/>
      <c r="G869" s="519"/>
      <c r="H869" s="615"/>
      <c r="I869" s="615"/>
      <c r="J869" s="519"/>
      <c r="K869" s="519"/>
      <c r="L869" s="204"/>
      <c r="M869" s="204"/>
      <c r="N869" s="519"/>
    </row>
    <row r="870" spans="1:14" ht="12.75" x14ac:dyDescent="0.2">
      <c r="A870" s="531"/>
      <c r="B870" s="519"/>
      <c r="C870" s="519"/>
      <c r="D870" s="519"/>
      <c r="E870" s="519"/>
      <c r="F870" s="615"/>
      <c r="G870" s="519"/>
      <c r="H870" s="615"/>
      <c r="I870" s="615"/>
      <c r="J870" s="519"/>
      <c r="K870" s="519"/>
      <c r="L870" s="204"/>
      <c r="M870" s="204"/>
      <c r="N870" s="519"/>
    </row>
    <row r="871" spans="1:14" ht="12.75" x14ac:dyDescent="0.2">
      <c r="A871" s="531"/>
      <c r="B871" s="519"/>
      <c r="C871" s="519"/>
      <c r="D871" s="519"/>
      <c r="E871" s="519"/>
      <c r="F871" s="615"/>
      <c r="G871" s="519"/>
      <c r="H871" s="615"/>
      <c r="I871" s="615"/>
      <c r="J871" s="519"/>
      <c r="K871" s="519"/>
      <c r="L871" s="204"/>
      <c r="M871" s="204"/>
      <c r="N871" s="519"/>
    </row>
    <row r="872" spans="1:14" ht="12.75" x14ac:dyDescent="0.2">
      <c r="A872" s="531"/>
      <c r="B872" s="519"/>
      <c r="C872" s="519"/>
      <c r="D872" s="519"/>
      <c r="E872" s="519"/>
      <c r="F872" s="615"/>
      <c r="G872" s="519"/>
      <c r="H872" s="615"/>
      <c r="I872" s="615"/>
      <c r="J872" s="519"/>
      <c r="K872" s="519"/>
      <c r="L872" s="204"/>
      <c r="M872" s="204"/>
      <c r="N872" s="519"/>
    </row>
    <row r="873" spans="1:14" ht="12.75" x14ac:dyDescent="0.2">
      <c r="A873" s="531"/>
      <c r="B873" s="519"/>
      <c r="C873" s="519"/>
      <c r="D873" s="519"/>
      <c r="E873" s="519"/>
      <c r="F873" s="615"/>
      <c r="G873" s="519"/>
      <c r="H873" s="615"/>
      <c r="I873" s="615"/>
      <c r="J873" s="519"/>
      <c r="K873" s="519"/>
      <c r="L873" s="204"/>
      <c r="M873" s="204"/>
      <c r="N873" s="519"/>
    </row>
    <row r="874" spans="1:14" ht="12.75" x14ac:dyDescent="0.2">
      <c r="A874" s="531"/>
      <c r="B874" s="519"/>
      <c r="C874" s="519"/>
      <c r="D874" s="519"/>
      <c r="E874" s="519"/>
      <c r="F874" s="615"/>
      <c r="G874" s="519"/>
      <c r="H874" s="615"/>
      <c r="I874" s="615"/>
      <c r="J874" s="519"/>
      <c r="K874" s="519"/>
      <c r="L874" s="204"/>
      <c r="M874" s="204"/>
      <c r="N874" s="519"/>
    </row>
    <row r="875" spans="1:14" ht="12.75" x14ac:dyDescent="0.2">
      <c r="A875" s="531"/>
      <c r="B875" s="519"/>
      <c r="C875" s="519"/>
      <c r="D875" s="519"/>
      <c r="E875" s="519"/>
      <c r="F875" s="615"/>
      <c r="G875" s="519"/>
      <c r="H875" s="615"/>
      <c r="I875" s="615"/>
      <c r="J875" s="519"/>
      <c r="K875" s="519"/>
      <c r="L875" s="204"/>
      <c r="M875" s="204"/>
      <c r="N875" s="519"/>
    </row>
    <row r="876" spans="1:14" ht="12.75" x14ac:dyDescent="0.2">
      <c r="A876" s="531"/>
      <c r="B876" s="519"/>
      <c r="C876" s="519"/>
      <c r="D876" s="519"/>
      <c r="E876" s="519"/>
      <c r="F876" s="615"/>
      <c r="G876" s="519"/>
      <c r="H876" s="615"/>
      <c r="I876" s="615"/>
      <c r="J876" s="519"/>
      <c r="K876" s="519"/>
      <c r="L876" s="204"/>
      <c r="M876" s="204"/>
      <c r="N876" s="519"/>
    </row>
    <row r="877" spans="1:14" ht="12.75" x14ac:dyDescent="0.2">
      <c r="A877" s="531"/>
      <c r="B877" s="519"/>
      <c r="C877" s="519"/>
      <c r="D877" s="519"/>
      <c r="E877" s="519"/>
      <c r="F877" s="615"/>
      <c r="G877" s="519"/>
      <c r="H877" s="615"/>
      <c r="I877" s="615"/>
      <c r="J877" s="519"/>
      <c r="K877" s="519"/>
      <c r="L877" s="204"/>
      <c r="M877" s="204"/>
      <c r="N877" s="519"/>
    </row>
    <row r="878" spans="1:14" ht="12.75" x14ac:dyDescent="0.2">
      <c r="A878" s="531"/>
      <c r="B878" s="519"/>
      <c r="C878" s="519"/>
      <c r="D878" s="519"/>
      <c r="E878" s="519"/>
      <c r="F878" s="615"/>
      <c r="G878" s="519"/>
      <c r="H878" s="615"/>
      <c r="I878" s="615"/>
      <c r="J878" s="519"/>
      <c r="K878" s="519"/>
      <c r="L878" s="204"/>
      <c r="M878" s="204"/>
      <c r="N878" s="519"/>
    </row>
    <row r="879" spans="1:14" ht="12.75" x14ac:dyDescent="0.2">
      <c r="A879" s="531"/>
      <c r="B879" s="519"/>
      <c r="C879" s="519"/>
      <c r="D879" s="519"/>
      <c r="E879" s="519"/>
      <c r="F879" s="615"/>
      <c r="G879" s="519"/>
      <c r="H879" s="615"/>
      <c r="I879" s="615"/>
      <c r="J879" s="519"/>
      <c r="K879" s="519"/>
      <c r="L879" s="204"/>
      <c r="M879" s="204"/>
      <c r="N879" s="519"/>
    </row>
    <row r="880" spans="1:14" ht="12.75" x14ac:dyDescent="0.2">
      <c r="A880" s="531"/>
      <c r="B880" s="519"/>
      <c r="C880" s="519"/>
      <c r="D880" s="519"/>
      <c r="E880" s="519"/>
      <c r="F880" s="615"/>
      <c r="G880" s="519"/>
      <c r="H880" s="615"/>
      <c r="I880" s="615"/>
      <c r="J880" s="519"/>
      <c r="K880" s="519"/>
      <c r="L880" s="204"/>
      <c r="M880" s="204"/>
      <c r="N880" s="519"/>
    </row>
    <row r="881" spans="1:14" ht="12.75" x14ac:dyDescent="0.2">
      <c r="A881" s="531"/>
      <c r="B881" s="519"/>
      <c r="C881" s="519"/>
      <c r="D881" s="519"/>
      <c r="E881" s="519"/>
      <c r="F881" s="615"/>
      <c r="G881" s="519"/>
      <c r="H881" s="615"/>
      <c r="I881" s="615"/>
      <c r="J881" s="519"/>
      <c r="K881" s="519"/>
      <c r="L881" s="204"/>
      <c r="M881" s="204"/>
      <c r="N881" s="519"/>
    </row>
    <row r="882" spans="1:14" ht="12.75" x14ac:dyDescent="0.2">
      <c r="A882" s="531"/>
      <c r="B882" s="519"/>
      <c r="C882" s="519"/>
      <c r="D882" s="519"/>
      <c r="E882" s="519"/>
      <c r="F882" s="615"/>
      <c r="G882" s="519"/>
      <c r="H882" s="615"/>
      <c r="I882" s="615"/>
      <c r="J882" s="519"/>
      <c r="K882" s="519"/>
      <c r="L882" s="204"/>
      <c r="M882" s="204"/>
      <c r="N882" s="519"/>
    </row>
    <row r="883" spans="1:14" ht="12.75" x14ac:dyDescent="0.2">
      <c r="A883" s="531"/>
      <c r="B883" s="519"/>
      <c r="C883" s="519"/>
      <c r="D883" s="519"/>
      <c r="E883" s="519"/>
      <c r="F883" s="615"/>
      <c r="G883" s="519"/>
      <c r="H883" s="615"/>
      <c r="I883" s="615"/>
      <c r="J883" s="519"/>
      <c r="K883" s="519"/>
      <c r="L883" s="204"/>
      <c r="M883" s="204"/>
      <c r="N883" s="519"/>
    </row>
    <row r="884" spans="1:14" ht="12.75" x14ac:dyDescent="0.2">
      <c r="A884" s="531"/>
      <c r="B884" s="519"/>
      <c r="C884" s="519"/>
      <c r="D884" s="519"/>
      <c r="E884" s="519"/>
      <c r="F884" s="615"/>
      <c r="G884" s="519"/>
      <c r="H884" s="615"/>
      <c r="I884" s="615"/>
      <c r="J884" s="519"/>
      <c r="K884" s="519"/>
      <c r="L884" s="204"/>
      <c r="M884" s="204"/>
      <c r="N884" s="519"/>
    </row>
    <row r="885" spans="1:14" ht="12.75" x14ac:dyDescent="0.2">
      <c r="A885" s="531"/>
      <c r="B885" s="519"/>
      <c r="C885" s="519"/>
      <c r="D885" s="519"/>
      <c r="E885" s="519"/>
      <c r="F885" s="615"/>
      <c r="G885" s="519"/>
      <c r="H885" s="615"/>
      <c r="I885" s="615"/>
      <c r="J885" s="519"/>
      <c r="K885" s="519"/>
      <c r="L885" s="204"/>
      <c r="M885" s="204"/>
      <c r="N885" s="519"/>
    </row>
    <row r="886" spans="1:14" ht="12.75" x14ac:dyDescent="0.2">
      <c r="A886" s="531"/>
      <c r="B886" s="519"/>
      <c r="C886" s="519"/>
      <c r="D886" s="519"/>
      <c r="E886" s="519"/>
      <c r="F886" s="615"/>
      <c r="G886" s="519"/>
      <c r="H886" s="615"/>
      <c r="I886" s="615"/>
      <c r="J886" s="519"/>
      <c r="K886" s="519"/>
      <c r="L886" s="204"/>
      <c r="M886" s="204"/>
      <c r="N886" s="519"/>
    </row>
    <row r="887" spans="1:14" ht="12.75" x14ac:dyDescent="0.2">
      <c r="A887" s="531"/>
      <c r="B887" s="519"/>
      <c r="C887" s="519"/>
      <c r="D887" s="519"/>
      <c r="E887" s="519"/>
      <c r="F887" s="615"/>
      <c r="G887" s="519"/>
      <c r="H887" s="615"/>
      <c r="I887" s="615"/>
      <c r="J887" s="519"/>
      <c r="K887" s="519"/>
      <c r="L887" s="204"/>
      <c r="M887" s="204"/>
      <c r="N887" s="519"/>
    </row>
    <row r="888" spans="1:14" ht="12.75" x14ac:dyDescent="0.2">
      <c r="A888" s="531"/>
      <c r="B888" s="519"/>
      <c r="C888" s="519"/>
      <c r="D888" s="519"/>
      <c r="E888" s="519"/>
      <c r="F888" s="615"/>
      <c r="G888" s="519"/>
      <c r="H888" s="615"/>
      <c r="I888" s="615"/>
      <c r="J888" s="519"/>
      <c r="K888" s="519"/>
      <c r="L888" s="204"/>
      <c r="M888" s="204"/>
      <c r="N888" s="519"/>
    </row>
    <row r="889" spans="1:14" ht="12.75" x14ac:dyDescent="0.2">
      <c r="A889" s="531"/>
      <c r="B889" s="519"/>
      <c r="C889" s="519"/>
      <c r="D889" s="519"/>
      <c r="E889" s="519"/>
      <c r="F889" s="615"/>
      <c r="G889" s="519"/>
      <c r="H889" s="615"/>
      <c r="I889" s="615"/>
      <c r="J889" s="519"/>
      <c r="K889" s="519"/>
      <c r="L889" s="204"/>
      <c r="M889" s="204"/>
      <c r="N889" s="519"/>
    </row>
    <row r="890" spans="1:14" ht="12.75" x14ac:dyDescent="0.2">
      <c r="A890" s="531"/>
      <c r="B890" s="519"/>
      <c r="C890" s="519"/>
      <c r="D890" s="519"/>
      <c r="E890" s="519"/>
      <c r="F890" s="615"/>
      <c r="G890" s="519"/>
      <c r="H890" s="615"/>
      <c r="I890" s="615"/>
      <c r="J890" s="519"/>
      <c r="K890" s="519"/>
      <c r="L890" s="204"/>
      <c r="M890" s="204"/>
      <c r="N890" s="519"/>
    </row>
    <row r="891" spans="1:14" ht="12.75" x14ac:dyDescent="0.2">
      <c r="A891" s="531"/>
      <c r="B891" s="519"/>
      <c r="C891" s="519"/>
      <c r="D891" s="519"/>
      <c r="E891" s="519"/>
      <c r="F891" s="615"/>
      <c r="G891" s="519"/>
      <c r="H891" s="615"/>
      <c r="I891" s="615"/>
      <c r="J891" s="519"/>
      <c r="K891" s="519"/>
      <c r="L891" s="204"/>
      <c r="M891" s="204"/>
      <c r="N891" s="519"/>
    </row>
    <row r="892" spans="1:14" ht="12.75" x14ac:dyDescent="0.2">
      <c r="A892" s="531"/>
      <c r="B892" s="519"/>
      <c r="C892" s="519"/>
      <c r="D892" s="519"/>
      <c r="E892" s="519"/>
      <c r="F892" s="615"/>
      <c r="G892" s="519"/>
      <c r="H892" s="615"/>
      <c r="I892" s="615"/>
      <c r="J892" s="519"/>
      <c r="K892" s="519"/>
      <c r="L892" s="204"/>
      <c r="M892" s="204"/>
      <c r="N892" s="519"/>
    </row>
    <row r="893" spans="1:14" ht="12.75" x14ac:dyDescent="0.2">
      <c r="A893" s="531"/>
      <c r="B893" s="519"/>
      <c r="C893" s="519"/>
      <c r="D893" s="519"/>
      <c r="E893" s="519"/>
      <c r="F893" s="615"/>
      <c r="G893" s="519"/>
      <c r="H893" s="615"/>
      <c r="I893" s="615"/>
      <c r="J893" s="519"/>
      <c r="K893" s="519"/>
      <c r="L893" s="204"/>
      <c r="M893" s="204"/>
      <c r="N893" s="519"/>
    </row>
    <row r="894" spans="1:14" ht="12.75" x14ac:dyDescent="0.2">
      <c r="A894" s="531"/>
      <c r="B894" s="519"/>
      <c r="C894" s="519"/>
      <c r="D894" s="519"/>
      <c r="E894" s="519"/>
      <c r="F894" s="615"/>
      <c r="G894" s="519"/>
      <c r="H894" s="615"/>
      <c r="I894" s="615"/>
      <c r="J894" s="519"/>
      <c r="K894" s="519"/>
      <c r="L894" s="204"/>
      <c r="M894" s="204"/>
      <c r="N894" s="519"/>
    </row>
    <row r="895" spans="1:14" ht="12.75" x14ac:dyDescent="0.2">
      <c r="A895" s="531"/>
      <c r="B895" s="519"/>
      <c r="C895" s="519"/>
      <c r="D895" s="519"/>
      <c r="E895" s="519"/>
      <c r="F895" s="615"/>
      <c r="G895" s="519"/>
      <c r="H895" s="615"/>
      <c r="I895" s="615"/>
      <c r="J895" s="519"/>
      <c r="K895" s="519"/>
      <c r="L895" s="204"/>
      <c r="M895" s="204"/>
      <c r="N895" s="519"/>
    </row>
    <row r="896" spans="1:14" ht="12.75" x14ac:dyDescent="0.2">
      <c r="A896" s="531"/>
      <c r="B896" s="519"/>
      <c r="C896" s="519"/>
      <c r="D896" s="519"/>
      <c r="E896" s="519"/>
      <c r="F896" s="615"/>
      <c r="G896" s="519"/>
      <c r="H896" s="615"/>
      <c r="I896" s="615"/>
      <c r="J896" s="519"/>
      <c r="K896" s="519"/>
      <c r="L896" s="204"/>
      <c r="M896" s="204"/>
      <c r="N896" s="519"/>
    </row>
    <row r="897" spans="1:14" ht="12.75" x14ac:dyDescent="0.2">
      <c r="A897" s="531"/>
      <c r="B897" s="519"/>
      <c r="C897" s="519"/>
      <c r="D897" s="519"/>
      <c r="E897" s="519"/>
      <c r="F897" s="615"/>
      <c r="G897" s="519"/>
      <c r="H897" s="615"/>
      <c r="I897" s="615"/>
      <c r="J897" s="519"/>
      <c r="K897" s="519"/>
      <c r="L897" s="204"/>
      <c r="M897" s="204"/>
      <c r="N897" s="519"/>
    </row>
    <row r="898" spans="1:14" ht="12.75" x14ac:dyDescent="0.2">
      <c r="A898" s="531"/>
      <c r="B898" s="519"/>
      <c r="C898" s="519"/>
      <c r="D898" s="519"/>
      <c r="E898" s="519"/>
      <c r="F898" s="615"/>
      <c r="G898" s="519"/>
      <c r="H898" s="615"/>
      <c r="I898" s="615"/>
      <c r="J898" s="519"/>
      <c r="K898" s="519"/>
      <c r="L898" s="204"/>
      <c r="M898" s="204"/>
      <c r="N898" s="519"/>
    </row>
    <row r="899" spans="1:14" ht="12.75" x14ac:dyDescent="0.2">
      <c r="A899" s="531"/>
      <c r="B899" s="519"/>
      <c r="C899" s="519"/>
      <c r="D899" s="519"/>
      <c r="E899" s="519"/>
      <c r="F899" s="615"/>
      <c r="G899" s="519"/>
      <c r="H899" s="615"/>
      <c r="I899" s="615"/>
      <c r="J899" s="519"/>
      <c r="K899" s="519"/>
      <c r="L899" s="204"/>
      <c r="M899" s="204"/>
      <c r="N899" s="519"/>
    </row>
    <row r="900" spans="1:14" ht="12.75" x14ac:dyDescent="0.2">
      <c r="A900" s="531"/>
      <c r="B900" s="519"/>
      <c r="C900" s="519"/>
      <c r="D900" s="519"/>
      <c r="E900" s="519"/>
      <c r="F900" s="615"/>
      <c r="G900" s="519"/>
      <c r="H900" s="615"/>
      <c r="I900" s="615"/>
      <c r="J900" s="519"/>
      <c r="K900" s="519"/>
      <c r="L900" s="204"/>
      <c r="M900" s="204"/>
      <c r="N900" s="519"/>
    </row>
    <row r="901" spans="1:14" ht="12.75" x14ac:dyDescent="0.2">
      <c r="A901" s="531"/>
      <c r="B901" s="519"/>
      <c r="C901" s="519"/>
      <c r="D901" s="519"/>
      <c r="E901" s="519"/>
      <c r="F901" s="615"/>
      <c r="G901" s="519"/>
      <c r="H901" s="615"/>
      <c r="I901" s="615"/>
      <c r="J901" s="519"/>
      <c r="K901" s="519"/>
      <c r="L901" s="204"/>
      <c r="M901" s="204"/>
      <c r="N901" s="519"/>
    </row>
    <row r="902" spans="1:14" ht="12.75" x14ac:dyDescent="0.2">
      <c r="A902" s="531"/>
      <c r="B902" s="519"/>
      <c r="C902" s="519"/>
      <c r="D902" s="519"/>
      <c r="E902" s="519"/>
      <c r="F902" s="615"/>
      <c r="G902" s="519"/>
      <c r="H902" s="615"/>
      <c r="I902" s="615"/>
      <c r="J902" s="519"/>
      <c r="K902" s="519"/>
      <c r="L902" s="204"/>
      <c r="M902" s="204"/>
      <c r="N902" s="519"/>
    </row>
    <row r="903" spans="1:14" ht="12.75" x14ac:dyDescent="0.2">
      <c r="A903" s="531"/>
      <c r="B903" s="519"/>
      <c r="C903" s="519"/>
      <c r="D903" s="519"/>
      <c r="E903" s="519"/>
      <c r="F903" s="615"/>
      <c r="G903" s="519"/>
      <c r="H903" s="615"/>
      <c r="I903" s="615"/>
      <c r="J903" s="519"/>
      <c r="K903" s="519"/>
      <c r="L903" s="204"/>
      <c r="M903" s="204"/>
      <c r="N903" s="519"/>
    </row>
    <row r="904" spans="1:14" ht="12.75" x14ac:dyDescent="0.2">
      <c r="A904" s="531"/>
      <c r="B904" s="519"/>
      <c r="C904" s="519"/>
      <c r="D904" s="519"/>
      <c r="E904" s="519"/>
      <c r="F904" s="615"/>
      <c r="G904" s="519"/>
      <c r="H904" s="615"/>
      <c r="I904" s="615"/>
      <c r="J904" s="519"/>
      <c r="K904" s="519"/>
      <c r="L904" s="204"/>
      <c r="M904" s="204"/>
      <c r="N904" s="519"/>
    </row>
    <row r="905" spans="1:14" ht="12.75" x14ac:dyDescent="0.2">
      <c r="A905" s="531"/>
      <c r="B905" s="519"/>
      <c r="C905" s="519"/>
      <c r="D905" s="519"/>
      <c r="E905" s="519"/>
      <c r="F905" s="615"/>
      <c r="G905" s="519"/>
      <c r="H905" s="615"/>
      <c r="I905" s="615"/>
      <c r="J905" s="519"/>
      <c r="K905" s="519"/>
      <c r="L905" s="204"/>
      <c r="M905" s="204"/>
      <c r="N905" s="519"/>
    </row>
    <row r="906" spans="1:14" ht="12.75" x14ac:dyDescent="0.2">
      <c r="A906" s="531"/>
      <c r="B906" s="519"/>
      <c r="C906" s="519"/>
      <c r="D906" s="519"/>
      <c r="E906" s="519"/>
      <c r="F906" s="615"/>
      <c r="G906" s="519"/>
      <c r="H906" s="615"/>
      <c r="I906" s="615"/>
      <c r="J906" s="519"/>
      <c r="K906" s="519"/>
      <c r="L906" s="204"/>
      <c r="M906" s="204"/>
      <c r="N906" s="519"/>
    </row>
    <row r="907" spans="1:14" ht="12.75" x14ac:dyDescent="0.2">
      <c r="A907" s="531"/>
      <c r="B907" s="519"/>
      <c r="C907" s="519"/>
      <c r="D907" s="519"/>
      <c r="E907" s="519"/>
      <c r="F907" s="615"/>
      <c r="G907" s="519"/>
      <c r="H907" s="615"/>
      <c r="I907" s="615"/>
      <c r="J907" s="519"/>
      <c r="K907" s="519"/>
      <c r="L907" s="204"/>
      <c r="M907" s="204"/>
      <c r="N907" s="519"/>
    </row>
    <row r="908" spans="1:14" ht="12.75" x14ac:dyDescent="0.2">
      <c r="A908" s="531"/>
      <c r="B908" s="519"/>
      <c r="C908" s="519"/>
      <c r="D908" s="534"/>
      <c r="E908" s="519"/>
      <c r="F908" s="615"/>
      <c r="G908" s="519"/>
      <c r="H908" s="615"/>
      <c r="I908" s="615"/>
      <c r="J908" s="519"/>
      <c r="K908" s="519"/>
      <c r="L908" s="204"/>
      <c r="M908" s="204"/>
      <c r="N908" s="519"/>
    </row>
    <row r="909" spans="1:14" ht="12.75" x14ac:dyDescent="0.2">
      <c r="A909" s="531"/>
      <c r="B909" s="519"/>
      <c r="C909" s="519"/>
      <c r="D909" s="519"/>
      <c r="E909" s="519"/>
      <c r="F909" s="615"/>
      <c r="G909" s="519"/>
      <c r="H909" s="615"/>
      <c r="I909" s="615"/>
      <c r="J909" s="519"/>
      <c r="K909" s="519"/>
      <c r="L909" s="204"/>
      <c r="M909" s="204"/>
      <c r="N909" s="519"/>
    </row>
    <row r="910" spans="1:14" ht="12.75" x14ac:dyDescent="0.2">
      <c r="A910" s="531"/>
      <c r="B910" s="519"/>
      <c r="C910" s="519"/>
      <c r="D910" s="519"/>
      <c r="E910" s="519"/>
      <c r="F910" s="615"/>
      <c r="G910" s="519"/>
      <c r="H910" s="615"/>
      <c r="I910" s="615"/>
      <c r="J910" s="519"/>
      <c r="K910" s="519"/>
      <c r="L910" s="204"/>
      <c r="M910" s="204"/>
      <c r="N910" s="519"/>
    </row>
    <row r="911" spans="1:14" ht="12.75" x14ac:dyDescent="0.2">
      <c r="A911" s="531"/>
      <c r="B911" s="519"/>
      <c r="C911" s="519"/>
      <c r="D911" s="519"/>
      <c r="E911" s="519"/>
      <c r="F911" s="615"/>
      <c r="G911" s="519"/>
      <c r="H911" s="615"/>
      <c r="I911" s="615"/>
      <c r="J911" s="519"/>
      <c r="K911" s="519"/>
      <c r="L911" s="204"/>
      <c r="M911" s="204"/>
      <c r="N911" s="519"/>
    </row>
    <row r="912" spans="1:14" ht="12.75" x14ac:dyDescent="0.2">
      <c r="A912" s="531"/>
      <c r="B912" s="519"/>
      <c r="C912" s="519"/>
      <c r="D912" s="519"/>
      <c r="E912" s="519"/>
      <c r="F912" s="615"/>
      <c r="G912" s="519"/>
      <c r="H912" s="615"/>
      <c r="I912" s="615"/>
      <c r="J912" s="519"/>
      <c r="K912" s="519"/>
      <c r="L912" s="204"/>
      <c r="M912" s="204"/>
      <c r="N912" s="519"/>
    </row>
    <row r="913" spans="1:14" ht="12.75" x14ac:dyDescent="0.2">
      <c r="A913" s="531"/>
      <c r="B913" s="519"/>
      <c r="C913" s="519"/>
      <c r="D913" s="519"/>
      <c r="E913" s="519"/>
      <c r="F913" s="615"/>
      <c r="G913" s="519"/>
      <c r="H913" s="615"/>
      <c r="I913" s="615"/>
      <c r="J913" s="519"/>
      <c r="K913" s="519"/>
      <c r="L913" s="204"/>
      <c r="M913" s="204"/>
      <c r="N913" s="519"/>
    </row>
    <row r="914" spans="1:14" ht="12.75" x14ac:dyDescent="0.2">
      <c r="A914" s="531"/>
      <c r="B914" s="519"/>
      <c r="C914" s="519"/>
      <c r="D914" s="519"/>
      <c r="E914" s="519"/>
      <c r="F914" s="615"/>
      <c r="G914" s="519"/>
      <c r="H914" s="615"/>
      <c r="I914" s="615"/>
      <c r="J914" s="519"/>
      <c r="K914" s="519"/>
      <c r="L914" s="204"/>
      <c r="M914" s="204"/>
      <c r="N914" s="519"/>
    </row>
    <row r="915" spans="1:14" ht="12.75" x14ac:dyDescent="0.2">
      <c r="A915" s="531"/>
      <c r="B915" s="519"/>
      <c r="C915" s="519"/>
      <c r="D915" s="519"/>
      <c r="E915" s="519"/>
      <c r="F915" s="615"/>
      <c r="G915" s="519"/>
      <c r="H915" s="615"/>
      <c r="I915" s="615"/>
      <c r="J915" s="519"/>
      <c r="K915" s="519"/>
      <c r="L915" s="204"/>
      <c r="M915" s="204"/>
      <c r="N915" s="519"/>
    </row>
    <row r="916" spans="1:14" ht="12.75" x14ac:dyDescent="0.2">
      <c r="A916" s="531"/>
      <c r="B916" s="519"/>
      <c r="C916" s="519"/>
      <c r="D916" s="519"/>
      <c r="E916" s="519"/>
      <c r="F916" s="615"/>
      <c r="G916" s="519"/>
      <c r="H916" s="615"/>
      <c r="I916" s="615"/>
      <c r="J916" s="519"/>
      <c r="K916" s="519"/>
      <c r="L916" s="204"/>
      <c r="M916" s="204"/>
      <c r="N916" s="519"/>
    </row>
    <row r="917" spans="1:14" ht="12.75" x14ac:dyDescent="0.2">
      <c r="A917" s="531"/>
      <c r="B917" s="519"/>
      <c r="C917" s="519"/>
      <c r="D917" s="519"/>
      <c r="E917" s="519"/>
      <c r="F917" s="615"/>
      <c r="G917" s="519"/>
      <c r="H917" s="615"/>
      <c r="I917" s="615"/>
      <c r="J917" s="519"/>
      <c r="K917" s="519"/>
      <c r="L917" s="204"/>
      <c r="M917" s="204"/>
      <c r="N917" s="519"/>
    </row>
    <row r="918" spans="1:14" ht="12.75" x14ac:dyDescent="0.2">
      <c r="A918" s="531"/>
      <c r="B918" s="519"/>
      <c r="C918" s="519"/>
      <c r="D918" s="519"/>
      <c r="E918" s="519"/>
      <c r="F918" s="615"/>
      <c r="G918" s="519"/>
      <c r="H918" s="615"/>
      <c r="I918" s="615"/>
      <c r="J918" s="519"/>
      <c r="K918" s="519"/>
      <c r="L918" s="204"/>
      <c r="M918" s="204"/>
      <c r="N918" s="519"/>
    </row>
    <row r="919" spans="1:14" ht="12.75" x14ac:dyDescent="0.2">
      <c r="A919" s="531"/>
      <c r="B919" s="519"/>
      <c r="C919" s="519"/>
      <c r="D919" s="519"/>
      <c r="E919" s="519"/>
      <c r="F919" s="615"/>
      <c r="G919" s="519"/>
      <c r="H919" s="615"/>
      <c r="I919" s="615"/>
      <c r="J919" s="519"/>
      <c r="K919" s="519"/>
      <c r="L919" s="204"/>
      <c r="M919" s="204"/>
      <c r="N919" s="519"/>
    </row>
    <row r="920" spans="1:14" ht="12.75" x14ac:dyDescent="0.2">
      <c r="A920" s="531"/>
      <c r="B920" s="519"/>
      <c r="C920" s="519"/>
      <c r="D920" s="519"/>
      <c r="E920" s="519"/>
      <c r="F920" s="615"/>
      <c r="G920" s="519"/>
      <c r="H920" s="615"/>
      <c r="I920" s="615"/>
      <c r="J920" s="519"/>
      <c r="K920" s="519"/>
      <c r="L920" s="204"/>
      <c r="M920" s="204"/>
      <c r="N920" s="519"/>
    </row>
    <row r="921" spans="1:14" ht="12.75" x14ac:dyDescent="0.2">
      <c r="A921" s="531"/>
      <c r="B921" s="519"/>
      <c r="C921" s="519"/>
      <c r="D921" s="519"/>
      <c r="E921" s="519"/>
      <c r="F921" s="615"/>
      <c r="G921" s="519"/>
      <c r="H921" s="615"/>
      <c r="I921" s="615"/>
      <c r="J921" s="519"/>
      <c r="K921" s="519"/>
      <c r="L921" s="204"/>
      <c r="M921" s="204"/>
      <c r="N921" s="519"/>
    </row>
    <row r="922" spans="1:14" ht="12.75" x14ac:dyDescent="0.2">
      <c r="A922" s="531"/>
      <c r="B922" s="519"/>
      <c r="C922" s="519"/>
      <c r="D922" s="519"/>
      <c r="E922" s="519"/>
      <c r="F922" s="615"/>
      <c r="G922" s="519"/>
      <c r="H922" s="615"/>
      <c r="I922" s="615"/>
      <c r="J922" s="519"/>
      <c r="K922" s="519"/>
      <c r="L922" s="204"/>
      <c r="M922" s="204"/>
      <c r="N922" s="519"/>
    </row>
    <row r="923" spans="1:14" ht="12.75" x14ac:dyDescent="0.2">
      <c r="A923" s="531"/>
      <c r="B923" s="519"/>
      <c r="C923" s="519"/>
      <c r="D923" s="519"/>
      <c r="E923" s="519"/>
      <c r="F923" s="615"/>
      <c r="G923" s="519"/>
      <c r="H923" s="615"/>
      <c r="I923" s="615"/>
      <c r="J923" s="519"/>
      <c r="K923" s="519"/>
      <c r="L923" s="204"/>
      <c r="M923" s="204"/>
      <c r="N923" s="519"/>
    </row>
    <row r="924" spans="1:14" ht="12.75" x14ac:dyDescent="0.2">
      <c r="A924" s="531"/>
      <c r="B924" s="519"/>
      <c r="C924" s="519"/>
      <c r="D924" s="519"/>
      <c r="E924" s="519"/>
      <c r="F924" s="615"/>
      <c r="G924" s="519"/>
      <c r="H924" s="615"/>
      <c r="I924" s="615"/>
      <c r="J924" s="519"/>
      <c r="K924" s="519"/>
      <c r="L924" s="204"/>
      <c r="M924" s="204"/>
      <c r="N924" s="519"/>
    </row>
    <row r="925" spans="1:14" ht="12.75" x14ac:dyDescent="0.2">
      <c r="A925" s="531"/>
      <c r="B925" s="519"/>
      <c r="C925" s="519"/>
      <c r="D925" s="519"/>
      <c r="E925" s="519"/>
      <c r="F925" s="615"/>
      <c r="G925" s="519"/>
      <c r="H925" s="615"/>
      <c r="I925" s="615"/>
      <c r="J925" s="519"/>
      <c r="K925" s="519"/>
      <c r="L925" s="204"/>
      <c r="M925" s="204"/>
      <c r="N925" s="519"/>
    </row>
    <row r="926" spans="1:14" ht="12.75" x14ac:dyDescent="0.2">
      <c r="A926" s="531"/>
      <c r="B926" s="519"/>
      <c r="C926" s="519"/>
      <c r="D926" s="519"/>
      <c r="E926" s="519"/>
      <c r="F926" s="615"/>
      <c r="G926" s="519"/>
      <c r="H926" s="615"/>
      <c r="I926" s="615"/>
      <c r="J926" s="519"/>
      <c r="K926" s="519"/>
      <c r="L926" s="204"/>
      <c r="M926" s="204"/>
      <c r="N926" s="519"/>
    </row>
    <row r="927" spans="1:14" ht="12.75" x14ac:dyDescent="0.2">
      <c r="A927" s="531"/>
      <c r="B927" s="519"/>
      <c r="C927" s="519"/>
      <c r="D927" s="519"/>
      <c r="E927" s="519"/>
      <c r="F927" s="615"/>
      <c r="G927" s="519"/>
      <c r="H927" s="615"/>
      <c r="I927" s="615"/>
      <c r="J927" s="519"/>
      <c r="K927" s="519"/>
      <c r="L927" s="204"/>
      <c r="M927" s="204"/>
      <c r="N927" s="519"/>
    </row>
    <row r="928" spans="1:14" ht="12.75" x14ac:dyDescent="0.2">
      <c r="A928" s="531"/>
      <c r="B928" s="519"/>
      <c r="C928" s="519"/>
      <c r="D928" s="519"/>
      <c r="E928" s="519"/>
      <c r="F928" s="615"/>
      <c r="G928" s="519"/>
      <c r="H928" s="615"/>
      <c r="I928" s="615"/>
      <c r="J928" s="519"/>
      <c r="K928" s="519"/>
      <c r="L928" s="204"/>
      <c r="M928" s="204"/>
      <c r="N928" s="519"/>
    </row>
    <row r="929" spans="1:14" ht="12.75" x14ac:dyDescent="0.2">
      <c r="A929" s="531"/>
      <c r="B929" s="519"/>
      <c r="C929" s="519"/>
      <c r="D929" s="519"/>
      <c r="E929" s="519"/>
      <c r="F929" s="615"/>
      <c r="G929" s="519"/>
      <c r="H929" s="615"/>
      <c r="I929" s="615"/>
      <c r="J929" s="519"/>
      <c r="K929" s="519"/>
      <c r="L929" s="204"/>
      <c r="M929" s="204"/>
      <c r="N929" s="519"/>
    </row>
    <row r="930" spans="1:14" ht="12.75" x14ac:dyDescent="0.2">
      <c r="A930" s="531"/>
      <c r="B930" s="519"/>
      <c r="C930" s="519"/>
      <c r="D930" s="519"/>
      <c r="E930" s="519"/>
      <c r="F930" s="615"/>
      <c r="G930" s="519"/>
      <c r="H930" s="615"/>
      <c r="I930" s="615"/>
      <c r="J930" s="519"/>
      <c r="K930" s="519"/>
      <c r="L930" s="204"/>
      <c r="M930" s="204"/>
      <c r="N930" s="519"/>
    </row>
    <row r="931" spans="1:14" ht="12.75" x14ac:dyDescent="0.2">
      <c r="A931" s="531"/>
      <c r="B931" s="519"/>
      <c r="C931" s="519"/>
      <c r="D931" s="519"/>
      <c r="E931" s="519"/>
      <c r="F931" s="615"/>
      <c r="G931" s="519"/>
      <c r="H931" s="615"/>
      <c r="I931" s="615"/>
      <c r="J931" s="519"/>
      <c r="K931" s="519"/>
      <c r="L931" s="204"/>
      <c r="M931" s="204"/>
      <c r="N931" s="519"/>
    </row>
    <row r="932" spans="1:14" ht="12.75" x14ac:dyDescent="0.2">
      <c r="A932" s="531"/>
      <c r="B932" s="519"/>
      <c r="C932" s="519"/>
      <c r="D932" s="519"/>
      <c r="E932" s="519"/>
      <c r="F932" s="615"/>
      <c r="G932" s="519"/>
      <c r="H932" s="615"/>
      <c r="I932" s="615"/>
      <c r="J932" s="519"/>
      <c r="K932" s="519"/>
      <c r="L932" s="204"/>
      <c r="M932" s="204"/>
      <c r="N932" s="519"/>
    </row>
    <row r="933" spans="1:14" ht="12.75" x14ac:dyDescent="0.2">
      <c r="A933" s="531"/>
      <c r="B933" s="519"/>
      <c r="C933" s="519"/>
      <c r="D933" s="519"/>
      <c r="E933" s="519"/>
      <c r="F933" s="615"/>
      <c r="G933" s="519"/>
      <c r="H933" s="615"/>
      <c r="I933" s="615"/>
      <c r="J933" s="519"/>
      <c r="K933" s="519"/>
      <c r="L933" s="204"/>
      <c r="M933" s="204"/>
      <c r="N933" s="519"/>
    </row>
    <row r="934" spans="1:14" ht="12.75" x14ac:dyDescent="0.2">
      <c r="A934" s="531"/>
      <c r="B934" s="519"/>
      <c r="C934" s="519"/>
      <c r="D934" s="519"/>
      <c r="E934" s="519"/>
      <c r="F934" s="615"/>
      <c r="G934" s="519"/>
      <c r="H934" s="615"/>
      <c r="I934" s="615"/>
      <c r="J934" s="519"/>
      <c r="K934" s="519"/>
      <c r="L934" s="204"/>
      <c r="M934" s="204"/>
      <c r="N934" s="519"/>
    </row>
    <row r="935" spans="1:14" ht="12.75" x14ac:dyDescent="0.2">
      <c r="A935" s="531"/>
      <c r="B935" s="519"/>
      <c r="C935" s="519"/>
      <c r="D935" s="519"/>
      <c r="E935" s="519"/>
      <c r="F935" s="615"/>
      <c r="G935" s="519"/>
      <c r="H935" s="615"/>
      <c r="I935" s="615"/>
      <c r="J935" s="519"/>
      <c r="K935" s="519"/>
      <c r="L935" s="204"/>
      <c r="M935" s="204"/>
      <c r="N935" s="519"/>
    </row>
    <row r="936" spans="1:14" ht="12.75" x14ac:dyDescent="0.2">
      <c r="A936" s="531"/>
      <c r="B936" s="519"/>
      <c r="C936" s="519"/>
      <c r="D936" s="519"/>
      <c r="E936" s="519"/>
      <c r="F936" s="615"/>
      <c r="G936" s="519"/>
      <c r="H936" s="615"/>
      <c r="I936" s="615"/>
      <c r="J936" s="519"/>
      <c r="K936" s="519"/>
      <c r="L936" s="204"/>
      <c r="M936" s="204"/>
      <c r="N936" s="519"/>
    </row>
    <row r="937" spans="1:14" ht="12.75" x14ac:dyDescent="0.2">
      <c r="A937" s="531"/>
      <c r="B937" s="519"/>
      <c r="C937" s="519"/>
      <c r="D937" s="519"/>
      <c r="E937" s="519"/>
      <c r="F937" s="615"/>
      <c r="G937" s="519"/>
      <c r="H937" s="615"/>
      <c r="I937" s="615"/>
      <c r="J937" s="519"/>
      <c r="K937" s="519"/>
      <c r="L937" s="204"/>
      <c r="M937" s="204"/>
      <c r="N937" s="519"/>
    </row>
    <row r="938" spans="1:14" ht="12.75" x14ac:dyDescent="0.2">
      <c r="A938" s="531"/>
      <c r="B938" s="519"/>
      <c r="C938" s="519"/>
      <c r="D938" s="519"/>
      <c r="E938" s="519"/>
      <c r="F938" s="615"/>
      <c r="G938" s="519"/>
      <c r="H938" s="615"/>
      <c r="I938" s="615"/>
      <c r="J938" s="519"/>
      <c r="K938" s="519"/>
      <c r="L938" s="204"/>
      <c r="M938" s="204"/>
      <c r="N938" s="519"/>
    </row>
    <row r="939" spans="1:14" ht="12.75" x14ac:dyDescent="0.2">
      <c r="A939" s="531"/>
      <c r="B939" s="519"/>
      <c r="C939" s="519"/>
      <c r="D939" s="519"/>
      <c r="E939" s="519"/>
      <c r="F939" s="615"/>
      <c r="G939" s="519"/>
      <c r="H939" s="615"/>
      <c r="I939" s="615"/>
      <c r="J939" s="519"/>
      <c r="K939" s="519"/>
      <c r="L939" s="204"/>
      <c r="M939" s="204"/>
      <c r="N939" s="519"/>
    </row>
    <row r="940" spans="1:14" ht="12.75" x14ac:dyDescent="0.2">
      <c r="A940" s="531"/>
      <c r="B940" s="519"/>
      <c r="C940" s="519"/>
      <c r="D940" s="519"/>
      <c r="E940" s="519"/>
      <c r="F940" s="615"/>
      <c r="G940" s="519"/>
      <c r="H940" s="615"/>
      <c r="I940" s="615"/>
      <c r="J940" s="519"/>
      <c r="K940" s="519"/>
      <c r="L940" s="204"/>
      <c r="M940" s="204"/>
      <c r="N940" s="519"/>
    </row>
    <row r="941" spans="1:14" ht="12.75" x14ac:dyDescent="0.2">
      <c r="A941" s="531"/>
      <c r="B941" s="519"/>
      <c r="C941" s="519"/>
      <c r="D941" s="519"/>
      <c r="E941" s="519"/>
      <c r="F941" s="615"/>
      <c r="G941" s="519"/>
      <c r="H941" s="615"/>
      <c r="I941" s="615"/>
      <c r="J941" s="519"/>
      <c r="K941" s="519"/>
      <c r="L941" s="204"/>
      <c r="M941" s="204"/>
      <c r="N941" s="519"/>
    </row>
    <row r="942" spans="1:14" ht="12.75" x14ac:dyDescent="0.2">
      <c r="A942" s="531"/>
      <c r="B942" s="519"/>
      <c r="C942" s="519"/>
      <c r="D942" s="519"/>
      <c r="E942" s="519"/>
      <c r="F942" s="615"/>
      <c r="G942" s="519"/>
      <c r="H942" s="615"/>
      <c r="I942" s="615"/>
      <c r="J942" s="519"/>
      <c r="K942" s="519"/>
      <c r="L942" s="204"/>
      <c r="M942" s="204"/>
      <c r="N942" s="519"/>
    </row>
    <row r="943" spans="1:14" ht="12.75" x14ac:dyDescent="0.2">
      <c r="A943" s="531"/>
      <c r="B943" s="519"/>
      <c r="C943" s="519"/>
      <c r="D943" s="519"/>
      <c r="E943" s="519"/>
      <c r="F943" s="615"/>
      <c r="G943" s="519"/>
      <c r="H943" s="615"/>
      <c r="I943" s="615"/>
      <c r="J943" s="519"/>
      <c r="K943" s="519"/>
      <c r="L943" s="204"/>
      <c r="M943" s="204"/>
      <c r="N943" s="519"/>
    </row>
    <row r="944" spans="1:14" ht="12.75" x14ac:dyDescent="0.2">
      <c r="A944" s="531"/>
      <c r="B944" s="519"/>
      <c r="C944" s="519"/>
      <c r="D944" s="519"/>
      <c r="E944" s="519"/>
      <c r="F944" s="615"/>
      <c r="G944" s="519"/>
      <c r="H944" s="615"/>
      <c r="I944" s="615"/>
      <c r="J944" s="519"/>
      <c r="K944" s="519"/>
      <c r="L944" s="204"/>
      <c r="M944" s="204"/>
      <c r="N944" s="519"/>
    </row>
    <row r="945" spans="1:14" ht="12.75" x14ac:dyDescent="0.2">
      <c r="A945" s="531"/>
      <c r="B945" s="519"/>
      <c r="C945" s="519"/>
      <c r="D945" s="519"/>
      <c r="E945" s="519"/>
      <c r="F945" s="615"/>
      <c r="G945" s="519"/>
      <c r="H945" s="615"/>
      <c r="I945" s="615"/>
      <c r="J945" s="519"/>
      <c r="K945" s="519"/>
      <c r="L945" s="204"/>
      <c r="M945" s="204"/>
      <c r="N945" s="519"/>
    </row>
    <row r="946" spans="1:14" ht="12.75" x14ac:dyDescent="0.2">
      <c r="A946" s="531"/>
      <c r="B946" s="519"/>
      <c r="C946" s="519"/>
      <c r="D946" s="519"/>
      <c r="E946" s="519"/>
      <c r="F946" s="615"/>
      <c r="G946" s="519"/>
      <c r="H946" s="615"/>
      <c r="I946" s="615"/>
      <c r="J946" s="519"/>
      <c r="K946" s="519"/>
      <c r="L946" s="204"/>
      <c r="M946" s="204"/>
      <c r="N946" s="519"/>
    </row>
    <row r="947" spans="1:14" ht="12.75" x14ac:dyDescent="0.2">
      <c r="A947" s="531"/>
      <c r="B947" s="519"/>
      <c r="C947" s="519"/>
      <c r="D947" s="519"/>
      <c r="E947" s="519"/>
      <c r="F947" s="615"/>
      <c r="G947" s="519"/>
      <c r="H947" s="615"/>
      <c r="I947" s="615"/>
      <c r="J947" s="519"/>
      <c r="K947" s="519"/>
      <c r="L947" s="204"/>
      <c r="M947" s="204"/>
      <c r="N947" s="519"/>
    </row>
    <row r="948" spans="1:14" ht="12.75" x14ac:dyDescent="0.2">
      <c r="A948" s="531"/>
      <c r="B948" s="519"/>
      <c r="C948" s="519"/>
      <c r="D948" s="519"/>
      <c r="E948" s="519"/>
      <c r="F948" s="615"/>
      <c r="G948" s="519"/>
      <c r="H948" s="615"/>
      <c r="I948" s="615"/>
      <c r="J948" s="519"/>
      <c r="K948" s="519"/>
      <c r="L948" s="204"/>
      <c r="M948" s="204"/>
      <c r="N948" s="519"/>
    </row>
    <row r="949" spans="1:14" ht="12.75" x14ac:dyDescent="0.2">
      <c r="A949" s="531"/>
      <c r="B949" s="519"/>
      <c r="C949" s="519"/>
      <c r="D949" s="519"/>
      <c r="E949" s="519"/>
      <c r="F949" s="615"/>
      <c r="G949" s="519"/>
      <c r="H949" s="615"/>
      <c r="I949" s="615"/>
      <c r="J949" s="519"/>
      <c r="K949" s="519"/>
      <c r="L949" s="204"/>
      <c r="M949" s="204"/>
      <c r="N949" s="519"/>
    </row>
    <row r="950" spans="1:14" ht="12.75" x14ac:dyDescent="0.2">
      <c r="A950" s="531"/>
      <c r="B950" s="519"/>
      <c r="C950" s="519"/>
      <c r="D950" s="519"/>
      <c r="E950" s="519"/>
      <c r="F950" s="615"/>
      <c r="G950" s="519"/>
      <c r="H950" s="615"/>
      <c r="I950" s="615"/>
      <c r="J950" s="519"/>
      <c r="K950" s="519"/>
      <c r="L950" s="204"/>
      <c r="M950" s="204"/>
      <c r="N950" s="519"/>
    </row>
    <row r="951" spans="1:14" ht="12.75" x14ac:dyDescent="0.2">
      <c r="A951" s="531"/>
      <c r="B951" s="519"/>
      <c r="C951" s="519"/>
      <c r="D951" s="519"/>
      <c r="E951" s="519"/>
      <c r="F951" s="615"/>
      <c r="G951" s="519"/>
      <c r="H951" s="615"/>
      <c r="I951" s="615"/>
      <c r="J951" s="519"/>
      <c r="K951" s="519"/>
      <c r="L951" s="204"/>
      <c r="M951" s="204"/>
      <c r="N951" s="519"/>
    </row>
    <row r="952" spans="1:14" ht="12.75" x14ac:dyDescent="0.2">
      <c r="A952" s="531"/>
      <c r="B952" s="519"/>
      <c r="C952" s="519"/>
      <c r="D952" s="519"/>
      <c r="E952" s="519"/>
      <c r="F952" s="615"/>
      <c r="G952" s="519"/>
      <c r="H952" s="615"/>
      <c r="I952" s="615"/>
      <c r="J952" s="519"/>
      <c r="K952" s="519"/>
      <c r="L952" s="204"/>
      <c r="M952" s="204"/>
      <c r="N952" s="519"/>
    </row>
    <row r="953" spans="1:14" ht="12.75" x14ac:dyDescent="0.2">
      <c r="A953" s="531"/>
      <c r="B953" s="519"/>
      <c r="C953" s="519"/>
      <c r="D953" s="534"/>
      <c r="E953" s="519"/>
      <c r="F953" s="615"/>
      <c r="G953" s="519"/>
      <c r="H953" s="615"/>
      <c r="I953" s="615"/>
      <c r="J953" s="519"/>
      <c r="K953" s="519"/>
      <c r="L953" s="204"/>
      <c r="M953" s="204"/>
      <c r="N953" s="519"/>
    </row>
    <row r="954" spans="1:14" ht="12.75" x14ac:dyDescent="0.2">
      <c r="A954" s="531"/>
      <c r="B954" s="519"/>
      <c r="C954" s="519"/>
      <c r="D954" s="519"/>
      <c r="E954" s="519"/>
      <c r="F954" s="615"/>
      <c r="G954" s="519"/>
      <c r="H954" s="615"/>
      <c r="I954" s="615"/>
      <c r="J954" s="519"/>
      <c r="K954" s="519"/>
      <c r="L954" s="204"/>
      <c r="M954" s="204"/>
      <c r="N954" s="519"/>
    </row>
    <row r="955" spans="1:14" ht="12.75" x14ac:dyDescent="0.2">
      <c r="A955" s="531"/>
      <c r="B955" s="519"/>
      <c r="C955" s="519"/>
      <c r="D955" s="519"/>
      <c r="E955" s="519"/>
      <c r="F955" s="615"/>
      <c r="G955" s="519"/>
      <c r="H955" s="615"/>
      <c r="I955" s="615"/>
      <c r="J955" s="519"/>
      <c r="K955" s="519"/>
      <c r="L955" s="204"/>
      <c r="M955" s="204"/>
      <c r="N955" s="519"/>
    </row>
    <row r="956" spans="1:14" ht="12.75" x14ac:dyDescent="0.2">
      <c r="A956" s="531"/>
      <c r="B956" s="519"/>
      <c r="C956" s="519"/>
      <c r="D956" s="519"/>
      <c r="E956" s="519"/>
      <c r="F956" s="615"/>
      <c r="G956" s="519"/>
      <c r="H956" s="615"/>
      <c r="I956" s="615"/>
      <c r="J956" s="519"/>
      <c r="K956" s="519"/>
      <c r="L956" s="204"/>
      <c r="M956" s="204"/>
      <c r="N956" s="519"/>
    </row>
    <row r="957" spans="1:14" ht="12.75" x14ac:dyDescent="0.2">
      <c r="A957" s="531"/>
      <c r="B957" s="519"/>
      <c r="C957" s="519"/>
      <c r="D957" s="519"/>
      <c r="E957" s="519"/>
      <c r="F957" s="615"/>
      <c r="G957" s="519"/>
      <c r="H957" s="615"/>
      <c r="I957" s="615"/>
      <c r="J957" s="519"/>
      <c r="K957" s="519"/>
      <c r="L957" s="204"/>
      <c r="M957" s="204"/>
      <c r="N957" s="519"/>
    </row>
    <row r="958" spans="1:14" ht="12.75" x14ac:dyDescent="0.2">
      <c r="A958" s="531"/>
      <c r="B958" s="519"/>
      <c r="C958" s="519"/>
      <c r="D958" s="519"/>
      <c r="E958" s="519"/>
      <c r="F958" s="615"/>
      <c r="G958" s="519"/>
      <c r="H958" s="615"/>
      <c r="I958" s="615"/>
      <c r="J958" s="519"/>
      <c r="K958" s="519"/>
      <c r="L958" s="204"/>
      <c r="M958" s="204"/>
      <c r="N958" s="519"/>
    </row>
    <row r="959" spans="1:14" ht="12.75" x14ac:dyDescent="0.2">
      <c r="A959" s="531"/>
      <c r="B959" s="519"/>
      <c r="C959" s="519"/>
      <c r="D959" s="519"/>
      <c r="E959" s="519"/>
      <c r="F959" s="615"/>
      <c r="G959" s="519"/>
      <c r="H959" s="615"/>
      <c r="I959" s="615"/>
      <c r="J959" s="519"/>
      <c r="K959" s="519"/>
      <c r="L959" s="204"/>
      <c r="M959" s="204"/>
      <c r="N959" s="519"/>
    </row>
    <row r="960" spans="1:14" ht="12.75" x14ac:dyDescent="0.2">
      <c r="A960" s="531"/>
      <c r="B960" s="519"/>
      <c r="C960" s="519"/>
      <c r="D960" s="519"/>
      <c r="E960" s="519"/>
      <c r="F960" s="615"/>
      <c r="G960" s="519"/>
      <c r="H960" s="615"/>
      <c r="I960" s="615"/>
      <c r="J960" s="519"/>
      <c r="K960" s="519"/>
      <c r="L960" s="204"/>
      <c r="M960" s="204"/>
      <c r="N960" s="519"/>
    </row>
    <row r="961" spans="1:14" ht="12.75" x14ac:dyDescent="0.2">
      <c r="A961" s="531"/>
      <c r="B961" s="519"/>
      <c r="C961" s="519"/>
      <c r="D961" s="519"/>
      <c r="E961" s="519"/>
      <c r="F961" s="615"/>
      <c r="G961" s="519"/>
      <c r="H961" s="615"/>
      <c r="I961" s="615"/>
      <c r="J961" s="519"/>
      <c r="K961" s="519"/>
      <c r="L961" s="204"/>
      <c r="M961" s="204"/>
      <c r="N961" s="519"/>
    </row>
    <row r="962" spans="1:14" ht="12.75" x14ac:dyDescent="0.2">
      <c r="A962" s="531"/>
      <c r="B962" s="519"/>
      <c r="C962" s="519"/>
      <c r="D962" s="519"/>
      <c r="E962" s="519"/>
      <c r="F962" s="615"/>
      <c r="G962" s="519"/>
      <c r="H962" s="615"/>
      <c r="I962" s="615"/>
      <c r="J962" s="519"/>
      <c r="K962" s="519"/>
      <c r="L962" s="204"/>
      <c r="M962" s="204"/>
      <c r="N962" s="519"/>
    </row>
    <row r="963" spans="1:14" ht="12.75" x14ac:dyDescent="0.2">
      <c r="A963" s="531"/>
      <c r="B963" s="519"/>
      <c r="C963" s="519"/>
      <c r="D963" s="519"/>
      <c r="E963" s="519"/>
      <c r="F963" s="615"/>
      <c r="G963" s="519"/>
      <c r="H963" s="615"/>
      <c r="I963" s="615"/>
      <c r="J963" s="519"/>
      <c r="K963" s="519"/>
      <c r="L963" s="204"/>
      <c r="M963" s="204"/>
      <c r="N963" s="519"/>
    </row>
    <row r="964" spans="1:14" ht="12.75" x14ac:dyDescent="0.2">
      <c r="A964" s="531"/>
      <c r="B964" s="519"/>
      <c r="C964" s="519"/>
      <c r="D964" s="519"/>
      <c r="E964" s="519"/>
      <c r="F964" s="615"/>
      <c r="G964" s="519"/>
      <c r="H964" s="615"/>
      <c r="I964" s="615"/>
      <c r="J964" s="519"/>
      <c r="K964" s="519"/>
      <c r="L964" s="204"/>
      <c r="M964" s="204"/>
      <c r="N964" s="519"/>
    </row>
    <row r="965" spans="1:14" ht="12.75" x14ac:dyDescent="0.2">
      <c r="A965" s="531"/>
      <c r="B965" s="519"/>
      <c r="C965" s="519"/>
      <c r="D965" s="519"/>
      <c r="E965" s="519"/>
      <c r="F965" s="615"/>
      <c r="G965" s="519"/>
      <c r="H965" s="615"/>
      <c r="I965" s="615"/>
      <c r="J965" s="519"/>
      <c r="K965" s="519"/>
      <c r="L965" s="204"/>
      <c r="M965" s="204"/>
      <c r="N965" s="519"/>
    </row>
    <row r="966" spans="1:14" ht="12.75" x14ac:dyDescent="0.2">
      <c r="A966" s="531"/>
      <c r="B966" s="519"/>
      <c r="C966" s="519"/>
      <c r="D966" s="519"/>
      <c r="E966" s="519"/>
      <c r="F966" s="615"/>
      <c r="G966" s="519"/>
      <c r="H966" s="615"/>
      <c r="I966" s="615"/>
      <c r="J966" s="519"/>
      <c r="K966" s="519"/>
      <c r="L966" s="204"/>
      <c r="M966" s="204"/>
      <c r="N966" s="519"/>
    </row>
    <row r="967" spans="1:14" ht="12.75" x14ac:dyDescent="0.2">
      <c r="A967" s="531"/>
      <c r="B967" s="519"/>
      <c r="C967" s="519"/>
      <c r="D967" s="519"/>
      <c r="E967" s="519"/>
      <c r="F967" s="615"/>
      <c r="G967" s="519"/>
      <c r="H967" s="615"/>
      <c r="I967" s="615"/>
      <c r="J967" s="519"/>
      <c r="K967" s="519"/>
      <c r="L967" s="204"/>
      <c r="M967" s="204"/>
      <c r="N967" s="519"/>
    </row>
    <row r="968" spans="1:14" ht="12.75" x14ac:dyDescent="0.2">
      <c r="A968" s="531"/>
      <c r="B968" s="519"/>
      <c r="C968" s="519"/>
      <c r="D968" s="519"/>
      <c r="E968" s="519"/>
      <c r="F968" s="615"/>
      <c r="G968" s="519"/>
      <c r="H968" s="615"/>
      <c r="I968" s="615"/>
      <c r="J968" s="519"/>
      <c r="K968" s="519"/>
      <c r="L968" s="204"/>
      <c r="M968" s="204"/>
      <c r="N968" s="519"/>
    </row>
    <row r="969" spans="1:14" ht="12.75" x14ac:dyDescent="0.2">
      <c r="A969" s="531"/>
      <c r="B969" s="519"/>
      <c r="C969" s="519"/>
      <c r="D969" s="519"/>
      <c r="E969" s="519"/>
      <c r="F969" s="615"/>
      <c r="G969" s="519"/>
      <c r="H969" s="615"/>
      <c r="I969" s="615"/>
      <c r="J969" s="519"/>
      <c r="K969" s="519"/>
      <c r="L969" s="204"/>
      <c r="M969" s="204"/>
      <c r="N969" s="519"/>
    </row>
    <row r="970" spans="1:14" ht="12.75" x14ac:dyDescent="0.2">
      <c r="A970" s="531"/>
      <c r="B970" s="519"/>
      <c r="C970" s="519"/>
      <c r="D970" s="519"/>
      <c r="E970" s="519"/>
      <c r="F970" s="615"/>
      <c r="G970" s="519"/>
      <c r="H970" s="615"/>
      <c r="I970" s="615"/>
      <c r="J970" s="519"/>
      <c r="K970" s="519"/>
      <c r="L970" s="204"/>
      <c r="M970" s="204"/>
      <c r="N970" s="519"/>
    </row>
    <row r="971" spans="1:14" ht="12.75" x14ac:dyDescent="0.2">
      <c r="A971" s="531"/>
      <c r="B971" s="519"/>
      <c r="C971" s="519"/>
      <c r="D971" s="519"/>
      <c r="E971" s="519"/>
      <c r="F971" s="615"/>
      <c r="G971" s="519"/>
      <c r="H971" s="615"/>
      <c r="I971" s="615"/>
      <c r="J971" s="519"/>
      <c r="K971" s="519"/>
      <c r="L971" s="204"/>
      <c r="M971" s="204"/>
      <c r="N971" s="519"/>
    </row>
    <row r="972" spans="1:14" ht="12.75" x14ac:dyDescent="0.2">
      <c r="A972" s="531"/>
      <c r="B972" s="519"/>
      <c r="C972" s="519"/>
      <c r="D972" s="519"/>
      <c r="E972" s="519"/>
      <c r="F972" s="615"/>
      <c r="G972" s="519"/>
      <c r="H972" s="615"/>
      <c r="I972" s="615"/>
      <c r="J972" s="519"/>
      <c r="K972" s="519"/>
      <c r="L972" s="204"/>
      <c r="M972" s="204"/>
      <c r="N972" s="519"/>
    </row>
    <row r="973" spans="1:14" ht="12.75" x14ac:dyDescent="0.2">
      <c r="A973" s="531"/>
      <c r="B973" s="519"/>
      <c r="C973" s="519"/>
      <c r="D973" s="519"/>
      <c r="E973" s="519"/>
      <c r="F973" s="615"/>
      <c r="G973" s="519"/>
      <c r="H973" s="615"/>
      <c r="I973" s="615"/>
      <c r="J973" s="519"/>
      <c r="K973" s="519"/>
      <c r="L973" s="204"/>
      <c r="M973" s="204"/>
      <c r="N973" s="519"/>
    </row>
    <row r="974" spans="1:14" ht="12.75" x14ac:dyDescent="0.2">
      <c r="A974" s="531"/>
      <c r="B974" s="519"/>
      <c r="C974" s="519"/>
      <c r="D974" s="519"/>
      <c r="E974" s="519"/>
      <c r="F974" s="615"/>
      <c r="G974" s="519"/>
      <c r="H974" s="615"/>
      <c r="I974" s="615"/>
      <c r="J974" s="519"/>
      <c r="K974" s="519"/>
      <c r="L974" s="204"/>
      <c r="M974" s="204"/>
      <c r="N974" s="519"/>
    </row>
    <row r="975" spans="1:14" ht="12.75" x14ac:dyDescent="0.2">
      <c r="A975" s="531"/>
      <c r="B975" s="519"/>
      <c r="C975" s="519"/>
      <c r="D975" s="519"/>
      <c r="E975" s="519"/>
      <c r="F975" s="615"/>
      <c r="G975" s="519"/>
      <c r="H975" s="615"/>
      <c r="I975" s="615"/>
      <c r="J975" s="519"/>
      <c r="K975" s="519"/>
      <c r="L975" s="204"/>
      <c r="M975" s="204"/>
      <c r="N975" s="519"/>
    </row>
    <row r="976" spans="1:14" ht="12.75" x14ac:dyDescent="0.2">
      <c r="A976" s="531"/>
      <c r="B976" s="519"/>
      <c r="C976" s="519"/>
      <c r="D976" s="519"/>
      <c r="E976" s="519"/>
      <c r="F976" s="615"/>
      <c r="G976" s="519"/>
      <c r="H976" s="615"/>
      <c r="I976" s="615"/>
      <c r="J976" s="519"/>
      <c r="K976" s="519"/>
      <c r="L976" s="204"/>
      <c r="M976" s="204"/>
      <c r="N976" s="519"/>
    </row>
    <row r="977" spans="1:14" ht="12.75" x14ac:dyDescent="0.2">
      <c r="A977" s="531"/>
      <c r="B977" s="519"/>
      <c r="C977" s="519"/>
      <c r="D977" s="519"/>
      <c r="E977" s="519"/>
      <c r="F977" s="615"/>
      <c r="G977" s="519"/>
      <c r="H977" s="615"/>
      <c r="I977" s="615"/>
      <c r="J977" s="519"/>
      <c r="K977" s="519"/>
      <c r="L977" s="204"/>
      <c r="M977" s="204"/>
      <c r="N977" s="519"/>
    </row>
    <row r="978" spans="1:14" ht="12.75" x14ac:dyDescent="0.2">
      <c r="A978" s="531"/>
      <c r="B978" s="519"/>
      <c r="C978" s="519"/>
      <c r="D978" s="519"/>
      <c r="E978" s="519"/>
      <c r="F978" s="615"/>
      <c r="G978" s="519"/>
      <c r="H978" s="615"/>
      <c r="I978" s="615"/>
      <c r="J978" s="519"/>
      <c r="K978" s="519"/>
      <c r="L978" s="204"/>
      <c r="M978" s="204"/>
      <c r="N978" s="519"/>
    </row>
    <row r="979" spans="1:14" ht="12.75" x14ac:dyDescent="0.2">
      <c r="A979" s="531"/>
      <c r="B979" s="519"/>
      <c r="C979" s="519"/>
      <c r="D979" s="519"/>
      <c r="E979" s="519"/>
      <c r="F979" s="615"/>
      <c r="G979" s="519"/>
      <c r="H979" s="615"/>
      <c r="I979" s="615"/>
      <c r="J979" s="519"/>
      <c r="K979" s="519"/>
      <c r="L979" s="204"/>
      <c r="M979" s="204"/>
      <c r="N979" s="519"/>
    </row>
    <row r="980" spans="1:14" ht="12.75" x14ac:dyDescent="0.2">
      <c r="A980" s="531"/>
      <c r="B980" s="519"/>
      <c r="C980" s="519"/>
      <c r="D980" s="519"/>
      <c r="E980" s="519"/>
      <c r="F980" s="615"/>
      <c r="G980" s="519"/>
      <c r="H980" s="615"/>
      <c r="I980" s="615"/>
      <c r="J980" s="519"/>
      <c r="K980" s="519"/>
      <c r="L980" s="204"/>
      <c r="M980" s="204"/>
      <c r="N980" s="519"/>
    </row>
    <row r="981" spans="1:14" ht="12.75" x14ac:dyDescent="0.2">
      <c r="A981" s="531"/>
      <c r="B981" s="519"/>
      <c r="C981" s="519"/>
      <c r="D981" s="519"/>
      <c r="E981" s="519"/>
      <c r="F981" s="615"/>
      <c r="G981" s="519"/>
      <c r="H981" s="615"/>
      <c r="I981" s="615"/>
      <c r="J981" s="519"/>
      <c r="K981" s="519"/>
      <c r="L981" s="204"/>
      <c r="M981" s="204"/>
      <c r="N981" s="519"/>
    </row>
    <row r="982" spans="1:14" ht="12.75" x14ac:dyDescent="0.2">
      <c r="A982" s="531"/>
      <c r="B982" s="519"/>
      <c r="C982" s="519"/>
      <c r="D982" s="519"/>
      <c r="E982" s="519"/>
      <c r="F982" s="615"/>
      <c r="G982" s="519"/>
      <c r="H982" s="615"/>
      <c r="I982" s="615"/>
      <c r="J982" s="519"/>
      <c r="K982" s="519"/>
      <c r="L982" s="204"/>
      <c r="M982" s="204"/>
      <c r="N982" s="519"/>
    </row>
    <row r="983" spans="1:14" ht="12.75" x14ac:dyDescent="0.2">
      <c r="A983" s="531"/>
      <c r="B983" s="519"/>
      <c r="C983" s="519"/>
      <c r="D983" s="519"/>
      <c r="E983" s="519"/>
      <c r="F983" s="615"/>
      <c r="G983" s="519"/>
      <c r="H983" s="615"/>
      <c r="I983" s="615"/>
      <c r="J983" s="519"/>
      <c r="K983" s="519"/>
      <c r="L983" s="204"/>
      <c r="M983" s="204"/>
      <c r="N983" s="519"/>
    </row>
    <row r="984" spans="1:14" ht="12.75" x14ac:dyDescent="0.2">
      <c r="A984" s="531"/>
      <c r="B984" s="519"/>
      <c r="C984" s="519"/>
      <c r="D984" s="519"/>
      <c r="E984" s="519"/>
      <c r="F984" s="615"/>
      <c r="G984" s="519"/>
      <c r="H984" s="615"/>
      <c r="I984" s="615"/>
      <c r="J984" s="519"/>
      <c r="K984" s="519"/>
      <c r="L984" s="204"/>
      <c r="M984" s="204"/>
      <c r="N984" s="519"/>
    </row>
    <row r="985" spans="1:14" ht="12.75" x14ac:dyDescent="0.2">
      <c r="A985" s="531"/>
      <c r="B985" s="519"/>
      <c r="C985" s="519"/>
      <c r="D985" s="519"/>
      <c r="E985" s="519"/>
      <c r="F985" s="615"/>
      <c r="G985" s="519"/>
      <c r="H985" s="615"/>
      <c r="I985" s="615"/>
      <c r="J985" s="519"/>
      <c r="K985" s="519"/>
      <c r="L985" s="204"/>
      <c r="M985" s="204"/>
      <c r="N985" s="519"/>
    </row>
    <row r="986" spans="1:14" ht="12.75" x14ac:dyDescent="0.2">
      <c r="A986" s="531"/>
      <c r="B986" s="519"/>
      <c r="C986" s="519"/>
      <c r="D986" s="519"/>
      <c r="E986" s="519"/>
      <c r="F986" s="615"/>
      <c r="G986" s="519"/>
      <c r="H986" s="615"/>
      <c r="I986" s="615"/>
      <c r="J986" s="519"/>
      <c r="K986" s="519"/>
      <c r="L986" s="204"/>
      <c r="M986" s="204"/>
      <c r="N986" s="519"/>
    </row>
    <row r="987" spans="1:14" x14ac:dyDescent="0.2">
      <c r="B987" s="521"/>
      <c r="C987" s="523"/>
      <c r="D987" s="521"/>
      <c r="E987" s="523"/>
      <c r="F987" s="521"/>
      <c r="G987" s="521"/>
      <c r="H987" s="521"/>
      <c r="I987" s="415"/>
      <c r="J987" s="526"/>
      <c r="K987" s="527"/>
      <c r="L987" s="104"/>
      <c r="M987" s="104"/>
      <c r="N987" s="529"/>
    </row>
    <row r="988" spans="1:14" ht="12.75" x14ac:dyDescent="0.2">
      <c r="A988" s="531"/>
      <c r="B988" s="519"/>
      <c r="C988" s="519"/>
      <c r="D988" s="519"/>
      <c r="E988" s="519"/>
      <c r="F988" s="615"/>
      <c r="G988" s="519"/>
      <c r="H988" s="615"/>
      <c r="I988" s="615"/>
      <c r="J988" s="519"/>
      <c r="K988" s="519"/>
      <c r="L988" s="204"/>
      <c r="M988" s="204"/>
      <c r="N988" s="519"/>
    </row>
    <row r="989" spans="1:14" ht="12.75" x14ac:dyDescent="0.2">
      <c r="A989" s="531"/>
      <c r="B989" s="519"/>
      <c r="C989" s="519"/>
      <c r="D989" s="519"/>
      <c r="E989" s="519"/>
      <c r="F989" s="615"/>
      <c r="G989" s="519"/>
      <c r="H989" s="615"/>
      <c r="I989" s="615"/>
      <c r="J989" s="519"/>
      <c r="K989" s="519"/>
      <c r="L989" s="204"/>
      <c r="M989" s="204"/>
      <c r="N989" s="519"/>
    </row>
    <row r="990" spans="1:14" ht="12.75" x14ac:dyDescent="0.2">
      <c r="A990" s="531"/>
      <c r="B990" s="519"/>
      <c r="C990" s="519"/>
      <c r="D990" s="519"/>
      <c r="E990" s="519"/>
      <c r="F990" s="615"/>
      <c r="G990" s="519"/>
      <c r="H990" s="615"/>
      <c r="I990" s="615"/>
      <c r="J990" s="519"/>
      <c r="K990" s="519"/>
      <c r="L990" s="204"/>
      <c r="M990" s="204"/>
      <c r="N990" s="519"/>
    </row>
    <row r="991" spans="1:14" ht="12.75" x14ac:dyDescent="0.2">
      <c r="A991" s="531"/>
      <c r="B991" s="519"/>
      <c r="C991" s="519"/>
      <c r="D991" s="519"/>
      <c r="E991" s="519"/>
      <c r="F991" s="615"/>
      <c r="G991" s="519"/>
      <c r="H991" s="615"/>
      <c r="I991" s="615"/>
      <c r="J991" s="519"/>
      <c r="K991" s="519"/>
      <c r="L991" s="204"/>
      <c r="M991" s="204"/>
      <c r="N991" s="519"/>
    </row>
    <row r="992" spans="1:14" ht="12.75" x14ac:dyDescent="0.2">
      <c r="A992" s="531"/>
      <c r="B992" s="519"/>
      <c r="C992" s="519"/>
      <c r="D992" s="519"/>
      <c r="E992" s="519"/>
      <c r="F992" s="615"/>
      <c r="G992" s="519"/>
      <c r="H992" s="615"/>
      <c r="I992" s="615"/>
      <c r="J992" s="519"/>
      <c r="K992" s="519"/>
      <c r="L992" s="204"/>
      <c r="M992" s="204"/>
      <c r="N992" s="519"/>
    </row>
    <row r="993" spans="1:14" ht="12.75" x14ac:dyDescent="0.2">
      <c r="A993" s="531"/>
      <c r="B993" s="519"/>
      <c r="C993" s="519"/>
      <c r="D993" s="519"/>
      <c r="E993" s="519"/>
      <c r="F993" s="615"/>
      <c r="G993" s="519"/>
      <c r="H993" s="615"/>
      <c r="I993" s="615"/>
      <c r="J993" s="519"/>
      <c r="K993" s="519"/>
      <c r="L993" s="204"/>
      <c r="M993" s="204"/>
      <c r="N993" s="519"/>
    </row>
    <row r="994" spans="1:14" ht="12.75" x14ac:dyDescent="0.2">
      <c r="A994" s="531"/>
      <c r="B994" s="519"/>
      <c r="C994" s="519"/>
      <c r="D994" s="519"/>
      <c r="E994" s="519"/>
      <c r="F994" s="615"/>
      <c r="G994" s="519"/>
      <c r="H994" s="615"/>
      <c r="I994" s="615"/>
      <c r="J994" s="519"/>
      <c r="K994" s="519"/>
      <c r="L994" s="204"/>
      <c r="M994" s="204"/>
      <c r="N994" s="519"/>
    </row>
    <row r="995" spans="1:14" ht="12.75" x14ac:dyDescent="0.2">
      <c r="A995" s="531"/>
      <c r="B995" s="519"/>
      <c r="C995" s="519"/>
      <c r="D995" s="519"/>
      <c r="E995" s="519"/>
      <c r="F995" s="615"/>
      <c r="G995" s="519"/>
      <c r="H995" s="615"/>
      <c r="I995" s="615"/>
      <c r="J995" s="519"/>
      <c r="K995" s="519"/>
      <c r="L995" s="204"/>
      <c r="M995" s="204"/>
      <c r="N995" s="519"/>
    </row>
    <row r="996" spans="1:14" ht="12.75" x14ac:dyDescent="0.2">
      <c r="A996" s="531"/>
      <c r="B996" s="519"/>
      <c r="C996" s="519"/>
      <c r="D996" s="519"/>
      <c r="E996" s="519"/>
      <c r="F996" s="615"/>
      <c r="G996" s="519"/>
      <c r="H996" s="615"/>
      <c r="I996" s="615"/>
      <c r="J996" s="519"/>
      <c r="K996" s="519"/>
      <c r="L996" s="204"/>
      <c r="M996" s="204"/>
      <c r="N996" s="519"/>
    </row>
    <row r="997" spans="1:14" ht="12.75" x14ac:dyDescent="0.2">
      <c r="A997" s="531"/>
      <c r="B997" s="519"/>
      <c r="C997" s="519"/>
      <c r="D997" s="519"/>
      <c r="E997" s="519"/>
      <c r="F997" s="615"/>
      <c r="G997" s="519"/>
      <c r="H997" s="615"/>
      <c r="I997" s="615"/>
      <c r="J997" s="519"/>
      <c r="K997" s="519"/>
      <c r="L997" s="204"/>
      <c r="M997" s="204"/>
      <c r="N997" s="519"/>
    </row>
    <row r="998" spans="1:14" ht="12.75" x14ac:dyDescent="0.2">
      <c r="A998" s="531"/>
      <c r="B998" s="519"/>
      <c r="C998" s="519"/>
      <c r="D998" s="519"/>
      <c r="E998" s="519"/>
      <c r="F998" s="615"/>
      <c r="G998" s="519"/>
      <c r="H998" s="615"/>
      <c r="I998" s="615"/>
      <c r="J998" s="519"/>
      <c r="K998" s="519"/>
      <c r="L998" s="204"/>
      <c r="M998" s="204"/>
      <c r="N998" s="519"/>
    </row>
    <row r="999" spans="1:14" ht="12.75" x14ac:dyDescent="0.2">
      <c r="A999" s="531"/>
      <c r="B999" s="519"/>
      <c r="C999" s="519"/>
      <c r="D999" s="519"/>
      <c r="E999" s="519"/>
      <c r="F999" s="615"/>
      <c r="G999" s="519"/>
      <c r="H999" s="615"/>
      <c r="I999" s="615"/>
      <c r="J999" s="519"/>
      <c r="K999" s="519"/>
      <c r="L999" s="204"/>
      <c r="M999" s="204"/>
      <c r="N999" s="519"/>
    </row>
    <row r="1000" spans="1:14" x14ac:dyDescent="0.2">
      <c r="B1000" s="521"/>
      <c r="C1000" s="523"/>
      <c r="D1000" s="521"/>
      <c r="E1000" s="523"/>
      <c r="F1000" s="521"/>
      <c r="G1000" s="521"/>
      <c r="H1000" s="521"/>
      <c r="I1000" s="415"/>
      <c r="J1000" s="526"/>
      <c r="K1000" s="527"/>
      <c r="L1000" s="104"/>
      <c r="M1000" s="104"/>
      <c r="N1000" s="529"/>
    </row>
    <row r="1001" spans="1:14" ht="12.75" x14ac:dyDescent="0.2">
      <c r="A1001" s="531"/>
      <c r="B1001" s="519"/>
      <c r="C1001" s="519"/>
      <c r="D1001" s="519"/>
      <c r="E1001" s="519"/>
      <c r="F1001" s="615"/>
      <c r="G1001" s="519"/>
      <c r="H1001" s="615"/>
      <c r="I1001" s="615"/>
      <c r="J1001" s="519"/>
      <c r="K1001" s="519"/>
      <c r="L1001" s="204"/>
      <c r="M1001" s="204"/>
      <c r="N1001" s="519"/>
    </row>
    <row r="1002" spans="1:14" ht="12.75" x14ac:dyDescent="0.2">
      <c r="A1002" s="531"/>
      <c r="B1002" s="519"/>
      <c r="C1002" s="519"/>
      <c r="D1002" s="519"/>
      <c r="E1002" s="519"/>
      <c r="F1002" s="615"/>
      <c r="G1002" s="519"/>
      <c r="H1002" s="615"/>
      <c r="I1002" s="615"/>
      <c r="J1002" s="519"/>
      <c r="K1002" s="519"/>
      <c r="L1002" s="204"/>
      <c r="M1002" s="204"/>
      <c r="N1002" s="519"/>
    </row>
    <row r="1003" spans="1:14" ht="12.75" x14ac:dyDescent="0.2">
      <c r="A1003" s="531"/>
      <c r="B1003" s="519"/>
      <c r="C1003" s="519"/>
      <c r="D1003" s="519"/>
      <c r="E1003" s="519"/>
      <c r="F1003" s="615"/>
      <c r="G1003" s="519"/>
      <c r="H1003" s="615"/>
      <c r="I1003" s="615"/>
      <c r="J1003" s="519"/>
      <c r="K1003" s="519"/>
      <c r="L1003" s="204"/>
      <c r="M1003" s="204"/>
      <c r="N1003" s="519"/>
    </row>
    <row r="1004" spans="1:14" ht="12.75" x14ac:dyDescent="0.2">
      <c r="A1004" s="531"/>
      <c r="B1004" s="519"/>
      <c r="C1004" s="519"/>
      <c r="D1004" s="519"/>
      <c r="E1004" s="519"/>
      <c r="F1004" s="615"/>
      <c r="G1004" s="519"/>
      <c r="H1004" s="615"/>
      <c r="I1004" s="615"/>
      <c r="J1004" s="519"/>
      <c r="K1004" s="519"/>
      <c r="L1004" s="204"/>
      <c r="M1004" s="204"/>
      <c r="N1004" s="519"/>
    </row>
    <row r="1005" spans="1:14" ht="12.75" x14ac:dyDescent="0.2">
      <c r="A1005" s="531"/>
      <c r="B1005" s="519"/>
      <c r="C1005" s="519"/>
      <c r="D1005" s="519"/>
      <c r="E1005" s="519"/>
      <c r="F1005" s="615"/>
      <c r="G1005" s="519"/>
      <c r="H1005" s="615"/>
      <c r="I1005" s="615"/>
      <c r="J1005" s="519"/>
      <c r="K1005" s="519"/>
      <c r="L1005" s="204"/>
      <c r="M1005" s="204"/>
      <c r="N1005" s="519"/>
    </row>
    <row r="1006" spans="1:14" ht="12.75" x14ac:dyDescent="0.2">
      <c r="A1006" s="531"/>
      <c r="B1006" s="519"/>
      <c r="C1006" s="519"/>
      <c r="D1006" s="519"/>
      <c r="E1006" s="519"/>
      <c r="F1006" s="615"/>
      <c r="G1006" s="519"/>
      <c r="H1006" s="615"/>
      <c r="I1006" s="615"/>
      <c r="J1006" s="519"/>
      <c r="K1006" s="519"/>
      <c r="L1006" s="204"/>
      <c r="M1006" s="204"/>
      <c r="N1006" s="519"/>
    </row>
    <row r="1007" spans="1:14" ht="12.75" x14ac:dyDescent="0.2">
      <c r="A1007" s="531"/>
      <c r="B1007" s="519"/>
      <c r="C1007" s="519"/>
      <c r="D1007" s="519"/>
      <c r="E1007" s="519"/>
      <c r="F1007" s="615"/>
      <c r="G1007" s="519"/>
      <c r="H1007" s="615"/>
      <c r="I1007" s="615"/>
      <c r="J1007" s="519"/>
      <c r="K1007" s="519"/>
      <c r="L1007" s="204"/>
      <c r="M1007" s="204"/>
      <c r="N1007" s="519"/>
    </row>
    <row r="1008" spans="1:14" ht="12.75" x14ac:dyDescent="0.2">
      <c r="A1008" s="531"/>
      <c r="B1008" s="519"/>
      <c r="C1008" s="519"/>
      <c r="D1008" s="519"/>
      <c r="E1008" s="519"/>
      <c r="F1008" s="615"/>
      <c r="G1008" s="519"/>
      <c r="H1008" s="615"/>
      <c r="I1008" s="615"/>
      <c r="J1008" s="519"/>
      <c r="K1008" s="519"/>
      <c r="L1008" s="204"/>
      <c r="M1008" s="204"/>
      <c r="N1008" s="519"/>
    </row>
    <row r="1009" spans="1:14" ht="12.75" x14ac:dyDescent="0.2">
      <c r="A1009" s="531"/>
      <c r="B1009" s="519"/>
      <c r="C1009" s="519"/>
      <c r="D1009" s="519"/>
      <c r="E1009" s="519"/>
      <c r="F1009" s="615"/>
      <c r="G1009" s="519"/>
      <c r="H1009" s="615"/>
      <c r="I1009" s="615"/>
      <c r="J1009" s="519"/>
      <c r="K1009" s="519"/>
      <c r="L1009" s="204"/>
      <c r="M1009" s="204"/>
      <c r="N1009" s="519"/>
    </row>
    <row r="1010" spans="1:14" ht="12.75" x14ac:dyDescent="0.2">
      <c r="A1010" s="531"/>
      <c r="B1010" s="519"/>
      <c r="C1010" s="519"/>
      <c r="D1010" s="519"/>
      <c r="E1010" s="519"/>
      <c r="F1010" s="615"/>
      <c r="G1010" s="519"/>
      <c r="H1010" s="615"/>
      <c r="I1010" s="615"/>
      <c r="J1010" s="519"/>
      <c r="K1010" s="519"/>
      <c r="L1010" s="204"/>
      <c r="M1010" s="204"/>
      <c r="N1010" s="519"/>
    </row>
    <row r="1011" spans="1:14" ht="12.75" x14ac:dyDescent="0.2">
      <c r="A1011" s="531"/>
      <c r="B1011" s="519"/>
      <c r="C1011" s="519"/>
      <c r="D1011" s="519"/>
      <c r="E1011" s="519"/>
      <c r="F1011" s="615"/>
      <c r="G1011" s="519"/>
      <c r="H1011" s="615"/>
      <c r="I1011" s="615"/>
      <c r="J1011" s="519"/>
      <c r="K1011" s="519"/>
      <c r="L1011" s="204"/>
      <c r="M1011" s="204"/>
      <c r="N1011" s="519"/>
    </row>
    <row r="1012" spans="1:14" ht="12.75" x14ac:dyDescent="0.2">
      <c r="A1012" s="531"/>
      <c r="B1012" s="519"/>
      <c r="C1012" s="519"/>
      <c r="D1012" s="519"/>
      <c r="E1012" s="519"/>
      <c r="F1012" s="615"/>
      <c r="G1012" s="519"/>
      <c r="H1012" s="615"/>
      <c r="I1012" s="615"/>
      <c r="J1012" s="519"/>
      <c r="K1012" s="519"/>
      <c r="L1012" s="204"/>
      <c r="M1012" s="204"/>
      <c r="N1012" s="519"/>
    </row>
    <row r="1013" spans="1:14" ht="12.75" x14ac:dyDescent="0.2">
      <c r="A1013" s="531"/>
      <c r="B1013" s="519"/>
      <c r="C1013" s="519"/>
      <c r="D1013" s="519"/>
      <c r="E1013" s="519"/>
      <c r="F1013" s="615"/>
      <c r="G1013" s="519"/>
      <c r="H1013" s="615"/>
      <c r="I1013" s="615"/>
      <c r="J1013" s="519"/>
      <c r="K1013" s="519"/>
      <c r="L1013" s="204"/>
      <c r="M1013" s="204"/>
      <c r="N1013" s="519"/>
    </row>
    <row r="1014" spans="1:14" ht="12.75" x14ac:dyDescent="0.2">
      <c r="A1014" s="531"/>
      <c r="B1014" s="519"/>
      <c r="C1014" s="519"/>
      <c r="D1014" s="519"/>
      <c r="E1014" s="519"/>
      <c r="F1014" s="615"/>
      <c r="G1014" s="519"/>
      <c r="H1014" s="615"/>
      <c r="I1014" s="615"/>
      <c r="J1014" s="519"/>
      <c r="K1014" s="519"/>
      <c r="L1014" s="204"/>
      <c r="M1014" s="204"/>
      <c r="N1014" s="519"/>
    </row>
    <row r="1015" spans="1:14" ht="12.75" x14ac:dyDescent="0.2">
      <c r="A1015" s="531"/>
      <c r="B1015" s="519"/>
      <c r="C1015" s="519"/>
      <c r="D1015" s="519"/>
      <c r="E1015" s="519"/>
      <c r="F1015" s="615"/>
      <c r="G1015" s="519"/>
      <c r="H1015" s="615"/>
      <c r="I1015" s="615"/>
      <c r="J1015" s="519"/>
      <c r="K1015" s="519"/>
      <c r="L1015" s="204"/>
      <c r="M1015" s="204"/>
      <c r="N1015" s="519"/>
    </row>
    <row r="1016" spans="1:14" ht="12.75" x14ac:dyDescent="0.2">
      <c r="A1016" s="531"/>
      <c r="B1016" s="519"/>
      <c r="C1016" s="519"/>
      <c r="D1016" s="519"/>
      <c r="E1016" s="519"/>
      <c r="F1016" s="615"/>
      <c r="G1016" s="519"/>
      <c r="H1016" s="615"/>
      <c r="I1016" s="615"/>
      <c r="J1016" s="519"/>
      <c r="K1016" s="519"/>
      <c r="L1016" s="204"/>
      <c r="M1016" s="204"/>
      <c r="N1016" s="519"/>
    </row>
    <row r="1017" spans="1:14" ht="12.75" x14ac:dyDescent="0.2">
      <c r="A1017" s="531"/>
      <c r="B1017" s="519"/>
      <c r="C1017" s="519"/>
      <c r="D1017" s="519"/>
      <c r="E1017" s="519"/>
      <c r="F1017" s="615"/>
      <c r="G1017" s="519"/>
      <c r="H1017" s="615"/>
      <c r="I1017" s="615"/>
      <c r="J1017" s="519"/>
      <c r="K1017" s="519"/>
      <c r="L1017" s="204"/>
      <c r="M1017" s="204"/>
      <c r="N1017" s="519"/>
    </row>
    <row r="1018" spans="1:14" ht="12.75" x14ac:dyDescent="0.2">
      <c r="A1018" s="531"/>
      <c r="B1018" s="519"/>
      <c r="C1018" s="519"/>
      <c r="D1018" s="519"/>
      <c r="E1018" s="519"/>
      <c r="F1018" s="615"/>
      <c r="G1018" s="519"/>
      <c r="H1018" s="615"/>
      <c r="I1018" s="615"/>
      <c r="J1018" s="519"/>
      <c r="K1018" s="519"/>
      <c r="L1018" s="204"/>
      <c r="M1018" s="204"/>
      <c r="N1018" s="519"/>
    </row>
    <row r="1019" spans="1:14" ht="12.75" x14ac:dyDescent="0.2">
      <c r="A1019" s="531"/>
      <c r="B1019" s="519"/>
      <c r="C1019" s="519"/>
      <c r="D1019" s="519"/>
      <c r="E1019" s="519"/>
      <c r="F1019" s="615"/>
      <c r="G1019" s="519"/>
      <c r="H1019" s="615"/>
      <c r="I1019" s="615"/>
      <c r="J1019" s="519"/>
      <c r="K1019" s="519"/>
      <c r="L1019" s="204"/>
      <c r="M1019" s="204"/>
      <c r="N1019" s="519"/>
    </row>
    <row r="1020" spans="1:14" ht="12.75" x14ac:dyDescent="0.2">
      <c r="A1020" s="531"/>
      <c r="B1020" s="519"/>
      <c r="C1020" s="519"/>
      <c r="D1020" s="519"/>
      <c r="E1020" s="519"/>
      <c r="F1020" s="615"/>
      <c r="G1020" s="519"/>
      <c r="H1020" s="615"/>
      <c r="I1020" s="615"/>
      <c r="J1020" s="519"/>
      <c r="K1020" s="519"/>
      <c r="L1020" s="204"/>
      <c r="M1020" s="204"/>
      <c r="N1020" s="519"/>
    </row>
    <row r="1021" spans="1:14" ht="12.75" x14ac:dyDescent="0.2">
      <c r="A1021" s="531"/>
      <c r="B1021" s="519"/>
      <c r="C1021" s="519"/>
      <c r="D1021" s="519"/>
      <c r="E1021" s="519"/>
      <c r="F1021" s="615"/>
      <c r="G1021" s="519"/>
      <c r="H1021" s="615"/>
      <c r="I1021" s="615"/>
      <c r="J1021" s="519"/>
      <c r="K1021" s="519"/>
      <c r="L1021" s="204"/>
      <c r="M1021" s="204"/>
      <c r="N1021" s="519"/>
    </row>
    <row r="1022" spans="1:14" ht="12.75" x14ac:dyDescent="0.2">
      <c r="A1022" s="531"/>
      <c r="B1022" s="519"/>
      <c r="C1022" s="519"/>
      <c r="D1022" s="519"/>
      <c r="E1022" s="519"/>
      <c r="F1022" s="615"/>
      <c r="G1022" s="519"/>
      <c r="H1022" s="615"/>
      <c r="I1022" s="615"/>
      <c r="J1022" s="519"/>
      <c r="K1022" s="519"/>
      <c r="L1022" s="204"/>
      <c r="M1022" s="204"/>
      <c r="N1022" s="519"/>
    </row>
    <row r="1023" spans="1:14" ht="12.75" x14ac:dyDescent="0.2">
      <c r="A1023" s="531"/>
      <c r="B1023" s="519"/>
      <c r="C1023" s="519"/>
      <c r="D1023" s="519"/>
      <c r="E1023" s="519"/>
      <c r="F1023" s="615"/>
      <c r="G1023" s="519"/>
      <c r="H1023" s="615"/>
      <c r="I1023" s="615"/>
      <c r="J1023" s="519"/>
      <c r="K1023" s="519"/>
      <c r="L1023" s="204"/>
      <c r="M1023" s="204"/>
      <c r="N1023" s="519"/>
    </row>
    <row r="1024" spans="1:14" ht="12.75" x14ac:dyDescent="0.2">
      <c r="A1024" s="531"/>
      <c r="B1024" s="519"/>
      <c r="C1024" s="519"/>
      <c r="D1024" s="519"/>
      <c r="E1024" s="519"/>
      <c r="F1024" s="615"/>
      <c r="G1024" s="519"/>
      <c r="H1024" s="615"/>
      <c r="I1024" s="615"/>
      <c r="J1024" s="519"/>
      <c r="K1024" s="519"/>
      <c r="L1024" s="204"/>
      <c r="M1024" s="204"/>
      <c r="N1024" s="519"/>
    </row>
    <row r="1025" spans="1:14" ht="12.75" x14ac:dyDescent="0.2">
      <c r="A1025" s="531"/>
      <c r="B1025" s="519"/>
      <c r="C1025" s="519"/>
      <c r="D1025" s="519"/>
      <c r="E1025" s="519"/>
      <c r="F1025" s="615"/>
      <c r="G1025" s="519"/>
      <c r="H1025" s="615"/>
      <c r="I1025" s="615"/>
      <c r="J1025" s="519"/>
      <c r="K1025" s="519"/>
      <c r="L1025" s="204"/>
      <c r="M1025" s="204"/>
      <c r="N1025" s="519"/>
    </row>
    <row r="1026" spans="1:14" ht="12.75" x14ac:dyDescent="0.2">
      <c r="A1026" s="531"/>
      <c r="B1026" s="519"/>
      <c r="C1026" s="519"/>
      <c r="D1026" s="519"/>
      <c r="E1026" s="519"/>
      <c r="F1026" s="615"/>
      <c r="G1026" s="519"/>
      <c r="H1026" s="615"/>
      <c r="I1026" s="615"/>
      <c r="J1026" s="519"/>
      <c r="K1026" s="519"/>
      <c r="L1026" s="204"/>
      <c r="M1026" s="204"/>
      <c r="N1026" s="519"/>
    </row>
    <row r="1027" spans="1:14" ht="12.75" x14ac:dyDescent="0.2">
      <c r="A1027" s="531"/>
      <c r="B1027" s="519"/>
      <c r="C1027" s="519"/>
      <c r="D1027" s="519"/>
      <c r="E1027" s="519"/>
      <c r="F1027" s="615"/>
      <c r="G1027" s="519"/>
      <c r="H1027" s="615"/>
      <c r="I1027" s="615"/>
      <c r="J1027" s="519"/>
      <c r="K1027" s="519"/>
      <c r="L1027" s="204"/>
      <c r="M1027" s="204"/>
      <c r="N1027" s="519"/>
    </row>
    <row r="1028" spans="1:14" ht="12.75" x14ac:dyDescent="0.2">
      <c r="A1028" s="531"/>
      <c r="B1028" s="519"/>
      <c r="C1028" s="519"/>
      <c r="D1028" s="519"/>
      <c r="E1028" s="519"/>
      <c r="F1028" s="615"/>
      <c r="G1028" s="519"/>
      <c r="H1028" s="615"/>
      <c r="I1028" s="615"/>
      <c r="J1028" s="519"/>
      <c r="K1028" s="519"/>
      <c r="L1028" s="204"/>
      <c r="M1028" s="204"/>
      <c r="N1028" s="519"/>
    </row>
    <row r="1029" spans="1:14" ht="12.75" x14ac:dyDescent="0.2">
      <c r="A1029" s="531"/>
      <c r="B1029" s="519"/>
      <c r="C1029" s="519"/>
      <c r="D1029" s="519"/>
      <c r="E1029" s="519"/>
      <c r="F1029" s="615"/>
      <c r="G1029" s="519"/>
      <c r="H1029" s="615"/>
      <c r="I1029" s="615"/>
      <c r="J1029" s="519"/>
      <c r="K1029" s="519"/>
      <c r="L1029" s="204"/>
      <c r="M1029" s="204"/>
      <c r="N1029" s="519"/>
    </row>
    <row r="1030" spans="1:14" ht="12.75" x14ac:dyDescent="0.2">
      <c r="A1030" s="531"/>
      <c r="B1030" s="519"/>
      <c r="C1030" s="519"/>
      <c r="D1030" s="519"/>
      <c r="E1030" s="519"/>
      <c r="F1030" s="615"/>
      <c r="G1030" s="519"/>
      <c r="H1030" s="615"/>
      <c r="I1030" s="615"/>
      <c r="J1030" s="519"/>
      <c r="K1030" s="519"/>
      <c r="L1030" s="204"/>
      <c r="M1030" s="204"/>
      <c r="N1030" s="519"/>
    </row>
    <row r="1031" spans="1:14" ht="12.75" x14ac:dyDescent="0.2">
      <c r="A1031" s="531"/>
      <c r="B1031" s="519"/>
      <c r="C1031" s="519"/>
      <c r="D1031" s="519"/>
      <c r="E1031" s="519"/>
      <c r="F1031" s="615"/>
      <c r="G1031" s="519"/>
      <c r="H1031" s="615"/>
      <c r="I1031" s="615"/>
      <c r="J1031" s="519"/>
      <c r="K1031" s="519"/>
      <c r="L1031" s="204"/>
      <c r="M1031" s="204"/>
      <c r="N1031" s="519"/>
    </row>
    <row r="1032" spans="1:14" ht="12.75" x14ac:dyDescent="0.2">
      <c r="A1032" s="531"/>
      <c r="B1032" s="519"/>
      <c r="C1032" s="519"/>
      <c r="D1032" s="519"/>
      <c r="E1032" s="519"/>
      <c r="F1032" s="615"/>
      <c r="G1032" s="519"/>
      <c r="H1032" s="615"/>
      <c r="I1032" s="615"/>
      <c r="J1032" s="519"/>
      <c r="K1032" s="519"/>
      <c r="L1032" s="204"/>
      <c r="M1032" s="204"/>
      <c r="N1032" s="519"/>
    </row>
    <row r="1033" spans="1:14" ht="12.75" x14ac:dyDescent="0.2">
      <c r="A1033" s="531"/>
      <c r="B1033" s="519"/>
      <c r="C1033" s="519"/>
      <c r="D1033" s="519"/>
      <c r="E1033" s="519"/>
      <c r="F1033" s="615"/>
      <c r="G1033" s="519"/>
      <c r="H1033" s="615"/>
      <c r="I1033" s="615"/>
      <c r="J1033" s="519"/>
      <c r="K1033" s="519"/>
      <c r="L1033" s="204"/>
      <c r="M1033" s="204"/>
      <c r="N1033" s="519"/>
    </row>
    <row r="1034" spans="1:14" ht="12.75" x14ac:dyDescent="0.2">
      <c r="A1034" s="531"/>
      <c r="B1034" s="519"/>
      <c r="C1034" s="519"/>
      <c r="D1034" s="519"/>
      <c r="E1034" s="519"/>
      <c r="F1034" s="615"/>
      <c r="G1034" s="519"/>
      <c r="H1034" s="615"/>
      <c r="I1034" s="615"/>
      <c r="J1034" s="519"/>
      <c r="K1034" s="519"/>
      <c r="L1034" s="204"/>
      <c r="M1034" s="204"/>
      <c r="N1034" s="519"/>
    </row>
    <row r="1035" spans="1:14" ht="12.75" x14ac:dyDescent="0.2">
      <c r="A1035" s="531"/>
      <c r="B1035" s="519"/>
      <c r="C1035" s="519"/>
      <c r="D1035" s="519"/>
      <c r="E1035" s="519"/>
      <c r="F1035" s="615"/>
      <c r="G1035" s="519"/>
      <c r="H1035" s="615"/>
      <c r="I1035" s="615"/>
      <c r="J1035" s="519"/>
      <c r="K1035" s="519"/>
      <c r="L1035" s="204"/>
      <c r="M1035" s="204"/>
      <c r="N1035" s="519"/>
    </row>
    <row r="1036" spans="1:14" ht="12.75" x14ac:dyDescent="0.2">
      <c r="A1036" s="531"/>
      <c r="B1036" s="519"/>
      <c r="C1036" s="519"/>
      <c r="D1036" s="519"/>
      <c r="E1036" s="519"/>
      <c r="F1036" s="615"/>
      <c r="G1036" s="519"/>
      <c r="H1036" s="615"/>
      <c r="I1036" s="615"/>
      <c r="J1036" s="519"/>
      <c r="K1036" s="519"/>
      <c r="L1036" s="204"/>
      <c r="M1036" s="204"/>
      <c r="N1036" s="519"/>
    </row>
    <row r="1037" spans="1:14" ht="12.75" x14ac:dyDescent="0.2">
      <c r="A1037" s="531"/>
      <c r="B1037" s="519"/>
      <c r="C1037" s="519"/>
      <c r="D1037" s="519"/>
      <c r="E1037" s="519"/>
      <c r="F1037" s="615"/>
      <c r="G1037" s="519"/>
      <c r="H1037" s="615"/>
      <c r="I1037" s="615"/>
      <c r="J1037" s="519"/>
      <c r="K1037" s="519"/>
      <c r="L1037" s="204"/>
      <c r="M1037" s="204"/>
      <c r="N1037" s="519"/>
    </row>
    <row r="1038" spans="1:14" ht="12.75" x14ac:dyDescent="0.2">
      <c r="A1038" s="531"/>
      <c r="B1038" s="519"/>
      <c r="C1038" s="519"/>
      <c r="D1038" s="519"/>
      <c r="E1038" s="519"/>
      <c r="F1038" s="615"/>
      <c r="G1038" s="519"/>
      <c r="H1038" s="615"/>
      <c r="I1038" s="615"/>
      <c r="J1038" s="519"/>
      <c r="K1038" s="519"/>
      <c r="L1038" s="204"/>
      <c r="M1038" s="204"/>
      <c r="N1038" s="519"/>
    </row>
    <row r="1039" spans="1:14" ht="12.75" x14ac:dyDescent="0.2">
      <c r="A1039" s="531"/>
      <c r="B1039" s="519"/>
      <c r="C1039" s="519"/>
      <c r="D1039" s="519"/>
      <c r="E1039" s="519"/>
      <c r="F1039" s="615"/>
      <c r="G1039" s="519"/>
      <c r="H1039" s="615"/>
      <c r="I1039" s="615"/>
      <c r="J1039" s="519"/>
      <c r="K1039" s="519"/>
      <c r="L1039" s="204"/>
      <c r="M1039" s="204"/>
      <c r="N1039" s="519"/>
    </row>
    <row r="1040" spans="1:14" ht="12.75" x14ac:dyDescent="0.2">
      <c r="A1040" s="531"/>
      <c r="B1040" s="519"/>
      <c r="C1040" s="519"/>
      <c r="D1040" s="519"/>
      <c r="E1040" s="519"/>
      <c r="F1040" s="615"/>
      <c r="G1040" s="519"/>
      <c r="H1040" s="615"/>
      <c r="I1040" s="615"/>
      <c r="J1040" s="519"/>
      <c r="K1040" s="519"/>
      <c r="L1040" s="204"/>
      <c r="M1040" s="204"/>
      <c r="N1040" s="519"/>
    </row>
    <row r="1041" spans="1:14" ht="12.75" x14ac:dyDescent="0.2">
      <c r="A1041" s="531"/>
      <c r="B1041" s="519"/>
      <c r="C1041" s="519"/>
      <c r="D1041" s="519"/>
      <c r="E1041" s="519"/>
      <c r="F1041" s="615"/>
      <c r="G1041" s="519"/>
      <c r="H1041" s="615"/>
      <c r="I1041" s="615"/>
      <c r="J1041" s="519"/>
      <c r="K1041" s="519"/>
      <c r="L1041" s="204"/>
      <c r="M1041" s="204"/>
      <c r="N1041" s="519"/>
    </row>
    <row r="1042" spans="1:14" ht="12.75" x14ac:dyDescent="0.2">
      <c r="A1042" s="531"/>
      <c r="B1042" s="519"/>
      <c r="C1042" s="519"/>
      <c r="D1042" s="519"/>
      <c r="E1042" s="519"/>
      <c r="F1042" s="615"/>
      <c r="G1042" s="519"/>
      <c r="H1042" s="615"/>
      <c r="I1042" s="615"/>
      <c r="J1042" s="519"/>
      <c r="K1042" s="519"/>
      <c r="L1042" s="204"/>
      <c r="M1042" s="204"/>
      <c r="N1042" s="519"/>
    </row>
    <row r="1043" spans="1:14" ht="12.75" x14ac:dyDescent="0.2">
      <c r="A1043" s="531"/>
      <c r="B1043" s="519"/>
      <c r="C1043" s="519"/>
      <c r="D1043" s="519"/>
      <c r="E1043" s="519"/>
      <c r="F1043" s="615"/>
      <c r="G1043" s="519"/>
      <c r="H1043" s="615"/>
      <c r="I1043" s="615"/>
      <c r="J1043" s="519"/>
      <c r="K1043" s="519"/>
      <c r="L1043" s="204"/>
      <c r="M1043" s="204"/>
      <c r="N1043" s="519"/>
    </row>
    <row r="1044" spans="1:14" ht="12.75" x14ac:dyDescent="0.2">
      <c r="A1044" s="531"/>
      <c r="B1044" s="519"/>
      <c r="C1044" s="519"/>
      <c r="D1044" s="519"/>
      <c r="E1044" s="519"/>
      <c r="F1044" s="615"/>
      <c r="G1044" s="519"/>
      <c r="H1044" s="615"/>
      <c r="I1044" s="615"/>
      <c r="J1044" s="519"/>
      <c r="K1044" s="519"/>
      <c r="L1044" s="204"/>
      <c r="M1044" s="204"/>
      <c r="N1044" s="519"/>
    </row>
    <row r="1045" spans="1:14" ht="12.75" x14ac:dyDescent="0.2">
      <c r="A1045" s="531"/>
      <c r="B1045" s="519"/>
      <c r="C1045" s="519"/>
      <c r="D1045" s="519"/>
      <c r="E1045" s="519"/>
      <c r="F1045" s="615"/>
      <c r="G1045" s="519"/>
      <c r="H1045" s="615"/>
      <c r="I1045" s="615"/>
      <c r="J1045" s="519"/>
      <c r="K1045" s="519"/>
      <c r="L1045" s="204"/>
      <c r="M1045" s="204"/>
      <c r="N1045" s="519"/>
    </row>
    <row r="1046" spans="1:14" ht="12.75" x14ac:dyDescent="0.2">
      <c r="A1046" s="531"/>
      <c r="B1046" s="519"/>
      <c r="C1046" s="519"/>
      <c r="D1046" s="519"/>
      <c r="E1046" s="519"/>
      <c r="F1046" s="615"/>
      <c r="G1046" s="519"/>
      <c r="H1046" s="615"/>
      <c r="I1046" s="615"/>
      <c r="J1046" s="519"/>
      <c r="K1046" s="519"/>
      <c r="L1046" s="204"/>
      <c r="M1046" s="204"/>
      <c r="N1046" s="519"/>
    </row>
    <row r="1047" spans="1:14" ht="12.75" x14ac:dyDescent="0.2">
      <c r="A1047" s="531"/>
      <c r="B1047" s="519"/>
      <c r="C1047" s="519"/>
      <c r="D1047" s="519"/>
      <c r="E1047" s="519"/>
      <c r="F1047" s="615"/>
      <c r="G1047" s="519"/>
      <c r="H1047" s="615"/>
      <c r="I1047" s="615"/>
      <c r="J1047" s="519"/>
      <c r="K1047" s="519"/>
      <c r="L1047" s="204"/>
      <c r="M1047" s="204"/>
      <c r="N1047" s="519"/>
    </row>
    <row r="1048" spans="1:14" ht="12.75" x14ac:dyDescent="0.2">
      <c r="A1048" s="531"/>
      <c r="B1048" s="519"/>
      <c r="C1048" s="519"/>
      <c r="D1048" s="519"/>
      <c r="E1048" s="519"/>
      <c r="F1048" s="615"/>
      <c r="G1048" s="519"/>
      <c r="H1048" s="615"/>
      <c r="I1048" s="615"/>
      <c r="J1048" s="519"/>
      <c r="K1048" s="519"/>
      <c r="L1048" s="204"/>
      <c r="M1048" s="204"/>
      <c r="N1048" s="519"/>
    </row>
    <row r="1049" spans="1:14" ht="12.75" x14ac:dyDescent="0.2">
      <c r="A1049" s="531"/>
      <c r="B1049" s="519"/>
      <c r="C1049" s="519"/>
      <c r="D1049" s="519"/>
      <c r="E1049" s="519"/>
      <c r="F1049" s="615"/>
      <c r="G1049" s="519"/>
      <c r="H1049" s="615"/>
      <c r="I1049" s="615"/>
      <c r="J1049" s="519"/>
      <c r="K1049" s="519"/>
      <c r="L1049" s="204"/>
      <c r="M1049" s="204"/>
      <c r="N1049" s="519"/>
    </row>
    <row r="1050" spans="1:14" x14ac:dyDescent="0.2">
      <c r="B1050" s="521"/>
      <c r="C1050" s="523"/>
      <c r="D1050" s="521"/>
      <c r="E1050" s="523"/>
      <c r="F1050" s="521"/>
      <c r="G1050" s="521"/>
      <c r="H1050" s="521"/>
      <c r="I1050" s="415"/>
      <c r="J1050" s="526"/>
      <c r="K1050" s="527"/>
      <c r="L1050" s="104"/>
      <c r="M1050" s="104"/>
      <c r="N1050" s="529"/>
    </row>
    <row r="1051" spans="1:14" ht="12.75" x14ac:dyDescent="0.2">
      <c r="A1051" s="531"/>
      <c r="B1051" s="519"/>
      <c r="C1051" s="519"/>
      <c r="D1051" s="519"/>
      <c r="E1051" s="519"/>
      <c r="F1051" s="615"/>
      <c r="G1051" s="519"/>
      <c r="H1051" s="615"/>
      <c r="I1051" s="615"/>
      <c r="J1051" s="519"/>
      <c r="K1051" s="519"/>
      <c r="L1051" s="204"/>
      <c r="M1051" s="204"/>
      <c r="N1051" s="519"/>
    </row>
    <row r="1052" spans="1:14" ht="12.75" x14ac:dyDescent="0.2">
      <c r="A1052" s="531"/>
      <c r="B1052" s="519"/>
      <c r="C1052" s="519"/>
      <c r="D1052" s="519"/>
      <c r="E1052" s="519"/>
      <c r="F1052" s="615"/>
      <c r="G1052" s="519"/>
      <c r="H1052" s="615"/>
      <c r="I1052" s="615"/>
      <c r="J1052" s="519"/>
      <c r="K1052" s="519"/>
      <c r="L1052" s="204"/>
      <c r="M1052" s="204"/>
      <c r="N1052" s="519"/>
    </row>
    <row r="1053" spans="1:14" ht="12.75" x14ac:dyDescent="0.2">
      <c r="A1053" s="531"/>
      <c r="B1053" s="519"/>
      <c r="C1053" s="519"/>
      <c r="D1053" s="519"/>
      <c r="E1053" s="519"/>
      <c r="F1053" s="615"/>
      <c r="G1053" s="519"/>
      <c r="H1053" s="615"/>
      <c r="I1053" s="615"/>
      <c r="J1053" s="519"/>
      <c r="K1053" s="519"/>
      <c r="L1053" s="204"/>
      <c r="M1053" s="204"/>
      <c r="N1053" s="519"/>
    </row>
    <row r="1054" spans="1:14" ht="12.75" x14ac:dyDescent="0.2">
      <c r="A1054" s="531"/>
      <c r="B1054" s="519"/>
      <c r="C1054" s="519"/>
      <c r="D1054" s="519"/>
      <c r="E1054" s="519"/>
      <c r="F1054" s="615"/>
      <c r="G1054" s="519"/>
      <c r="H1054" s="615"/>
      <c r="I1054" s="615"/>
      <c r="J1054" s="519"/>
      <c r="K1054" s="519"/>
      <c r="L1054" s="204"/>
      <c r="M1054" s="204"/>
      <c r="N1054" s="519"/>
    </row>
    <row r="1055" spans="1:14" ht="12.75" x14ac:dyDescent="0.2">
      <c r="A1055" s="531"/>
      <c r="B1055" s="519"/>
      <c r="C1055" s="519"/>
      <c r="D1055" s="519"/>
      <c r="E1055" s="519"/>
      <c r="F1055" s="615"/>
      <c r="G1055" s="519"/>
      <c r="H1055" s="615"/>
      <c r="I1055" s="615"/>
      <c r="J1055" s="519"/>
      <c r="K1055" s="519"/>
      <c r="L1055" s="204"/>
      <c r="M1055" s="204"/>
      <c r="N1055" s="519"/>
    </row>
    <row r="1056" spans="1:14" ht="12.75" x14ac:dyDescent="0.2">
      <c r="A1056" s="531"/>
      <c r="B1056" s="519"/>
      <c r="C1056" s="519"/>
      <c r="D1056" s="519"/>
      <c r="E1056" s="519"/>
      <c r="F1056" s="615"/>
      <c r="G1056" s="519"/>
      <c r="H1056" s="615"/>
      <c r="I1056" s="615"/>
      <c r="J1056" s="519"/>
      <c r="K1056" s="519"/>
      <c r="L1056" s="204"/>
      <c r="M1056" s="204"/>
      <c r="N1056" s="519"/>
    </row>
    <row r="1057" spans="1:14" ht="12.75" x14ac:dyDescent="0.2">
      <c r="A1057" s="531"/>
      <c r="B1057" s="519"/>
      <c r="C1057" s="519"/>
      <c r="D1057" s="519"/>
      <c r="E1057" s="519"/>
      <c r="F1057" s="615"/>
      <c r="G1057" s="519"/>
      <c r="H1057" s="615"/>
      <c r="I1057" s="615"/>
      <c r="J1057" s="519"/>
      <c r="K1057" s="519"/>
      <c r="L1057" s="204"/>
      <c r="M1057" s="204"/>
      <c r="N1057" s="519"/>
    </row>
    <row r="1058" spans="1:14" ht="12.75" x14ac:dyDescent="0.2">
      <c r="A1058" s="531"/>
      <c r="B1058" s="519"/>
      <c r="C1058" s="519"/>
      <c r="D1058" s="519"/>
      <c r="E1058" s="519"/>
      <c r="F1058" s="615"/>
      <c r="G1058" s="519"/>
      <c r="H1058" s="615"/>
      <c r="I1058" s="615"/>
      <c r="J1058" s="519"/>
      <c r="K1058" s="519"/>
      <c r="L1058" s="204"/>
      <c r="M1058" s="204"/>
      <c r="N1058" s="519"/>
    </row>
    <row r="1059" spans="1:14" ht="12.75" x14ac:dyDescent="0.2">
      <c r="A1059" s="531"/>
      <c r="B1059" s="519"/>
      <c r="C1059" s="519"/>
      <c r="D1059" s="519"/>
      <c r="E1059" s="519"/>
      <c r="F1059" s="615"/>
      <c r="G1059" s="519"/>
      <c r="H1059" s="615"/>
      <c r="I1059" s="615"/>
      <c r="J1059" s="519"/>
      <c r="K1059" s="519"/>
      <c r="L1059" s="204"/>
      <c r="M1059" s="204"/>
      <c r="N1059" s="519"/>
    </row>
    <row r="1060" spans="1:14" ht="12.75" x14ac:dyDescent="0.2">
      <c r="A1060" s="531"/>
      <c r="B1060" s="519"/>
      <c r="C1060" s="519"/>
      <c r="D1060" s="519"/>
      <c r="E1060" s="519"/>
      <c r="F1060" s="615"/>
      <c r="G1060" s="519"/>
      <c r="H1060" s="615"/>
      <c r="I1060" s="615"/>
      <c r="J1060" s="519"/>
      <c r="K1060" s="519"/>
      <c r="L1060" s="204"/>
      <c r="M1060" s="204"/>
      <c r="N1060" s="519"/>
    </row>
    <row r="1061" spans="1:14" ht="12.75" x14ac:dyDescent="0.2">
      <c r="A1061" s="531"/>
      <c r="B1061" s="519"/>
      <c r="C1061" s="519"/>
      <c r="D1061" s="519"/>
      <c r="E1061" s="519"/>
      <c r="F1061" s="615"/>
      <c r="G1061" s="519"/>
      <c r="H1061" s="615"/>
      <c r="I1061" s="615"/>
      <c r="J1061" s="519"/>
      <c r="K1061" s="519"/>
      <c r="L1061" s="204"/>
      <c r="M1061" s="204"/>
      <c r="N1061" s="519"/>
    </row>
    <row r="1062" spans="1:14" ht="12.75" x14ac:dyDescent="0.2">
      <c r="A1062" s="531"/>
      <c r="B1062" s="519"/>
      <c r="C1062" s="519"/>
      <c r="D1062" s="519"/>
      <c r="E1062" s="519"/>
      <c r="F1062" s="615"/>
      <c r="G1062" s="519"/>
      <c r="H1062" s="615"/>
      <c r="I1062" s="615"/>
      <c r="J1062" s="519"/>
      <c r="K1062" s="519"/>
      <c r="L1062" s="204"/>
      <c r="M1062" s="204"/>
      <c r="N1062" s="519"/>
    </row>
    <row r="1063" spans="1:14" ht="12.75" x14ac:dyDescent="0.2">
      <c r="A1063" s="531"/>
      <c r="B1063" s="519"/>
      <c r="C1063" s="519"/>
      <c r="D1063" s="519"/>
      <c r="E1063" s="519"/>
      <c r="F1063" s="615"/>
      <c r="G1063" s="519"/>
      <c r="H1063" s="615"/>
      <c r="I1063" s="615"/>
      <c r="J1063" s="519"/>
      <c r="K1063" s="519"/>
      <c r="L1063" s="204"/>
      <c r="M1063" s="204"/>
      <c r="N1063" s="519"/>
    </row>
    <row r="1064" spans="1:14" ht="12.75" x14ac:dyDescent="0.2">
      <c r="A1064" s="531"/>
      <c r="B1064" s="519"/>
      <c r="C1064" s="519"/>
      <c r="D1064" s="519"/>
      <c r="E1064" s="519"/>
      <c r="F1064" s="615"/>
      <c r="G1064" s="519"/>
      <c r="H1064" s="615"/>
      <c r="I1064" s="615"/>
      <c r="J1064" s="519"/>
      <c r="K1064" s="519"/>
      <c r="L1064" s="204"/>
      <c r="M1064" s="204"/>
      <c r="N1064" s="519"/>
    </row>
    <row r="1065" spans="1:14" ht="12.75" x14ac:dyDescent="0.2">
      <c r="A1065" s="531"/>
      <c r="B1065" s="519"/>
      <c r="C1065" s="519"/>
      <c r="D1065" s="519"/>
      <c r="E1065" s="519"/>
      <c r="F1065" s="615"/>
      <c r="G1065" s="519"/>
      <c r="H1065" s="615"/>
      <c r="I1065" s="615"/>
      <c r="J1065" s="519"/>
      <c r="K1065" s="519"/>
      <c r="L1065" s="204"/>
      <c r="M1065" s="204"/>
      <c r="N1065" s="519"/>
    </row>
    <row r="1066" spans="1:14" ht="12.75" x14ac:dyDescent="0.2">
      <c r="A1066" s="531"/>
      <c r="B1066" s="519"/>
      <c r="C1066" s="519"/>
      <c r="D1066" s="519"/>
      <c r="E1066" s="519"/>
      <c r="F1066" s="615"/>
      <c r="G1066" s="519"/>
      <c r="H1066" s="615"/>
      <c r="I1066" s="615"/>
      <c r="J1066" s="519"/>
      <c r="K1066" s="519"/>
      <c r="L1066" s="204"/>
      <c r="M1066" s="204"/>
      <c r="N1066" s="519"/>
    </row>
    <row r="1067" spans="1:14" ht="12.75" x14ac:dyDescent="0.2">
      <c r="A1067" s="531"/>
      <c r="B1067" s="519"/>
      <c r="C1067" s="519"/>
      <c r="D1067" s="519"/>
      <c r="E1067" s="519"/>
      <c r="F1067" s="615"/>
      <c r="G1067" s="519"/>
      <c r="H1067" s="615"/>
      <c r="I1067" s="615"/>
      <c r="J1067" s="519"/>
      <c r="K1067" s="519"/>
      <c r="L1067" s="204"/>
      <c r="M1067" s="204"/>
      <c r="N1067" s="519"/>
    </row>
    <row r="1068" spans="1:14" x14ac:dyDescent="0.2">
      <c r="B1068" s="521"/>
      <c r="C1068" s="523"/>
      <c r="D1068" s="521"/>
      <c r="E1068" s="523"/>
      <c r="F1068" s="521"/>
      <c r="G1068" s="521"/>
      <c r="H1068" s="521"/>
      <c r="I1068" s="415"/>
      <c r="J1068" s="526"/>
      <c r="K1068" s="527"/>
      <c r="L1068" s="104"/>
      <c r="M1068" s="104"/>
      <c r="N1068" s="529"/>
    </row>
    <row r="1069" spans="1:14" ht="12.75" x14ac:dyDescent="0.2">
      <c r="A1069" s="531"/>
      <c r="B1069" s="519"/>
      <c r="C1069" s="519"/>
      <c r="D1069" s="519"/>
      <c r="E1069" s="519"/>
      <c r="F1069" s="615"/>
      <c r="G1069" s="519"/>
      <c r="H1069" s="615"/>
      <c r="I1069" s="615"/>
      <c r="J1069" s="519"/>
      <c r="K1069" s="519"/>
      <c r="L1069" s="204"/>
      <c r="M1069" s="204"/>
      <c r="N1069" s="519"/>
    </row>
    <row r="1070" spans="1:14" ht="12.75" x14ac:dyDescent="0.2">
      <c r="A1070" s="531"/>
      <c r="B1070" s="519"/>
      <c r="C1070" s="519"/>
      <c r="D1070" s="519"/>
      <c r="E1070" s="519"/>
      <c r="F1070" s="615"/>
      <c r="G1070" s="519"/>
      <c r="H1070" s="615"/>
      <c r="I1070" s="615"/>
      <c r="J1070" s="519"/>
      <c r="K1070" s="519"/>
      <c r="L1070" s="204"/>
      <c r="M1070" s="204"/>
      <c r="N1070" s="519"/>
    </row>
    <row r="1071" spans="1:14" ht="12.75" x14ac:dyDescent="0.2">
      <c r="A1071" s="531"/>
      <c r="B1071" s="519"/>
      <c r="C1071" s="519"/>
      <c r="D1071" s="519"/>
      <c r="E1071" s="519"/>
      <c r="F1071" s="615"/>
      <c r="G1071" s="519"/>
      <c r="H1071" s="615"/>
      <c r="I1071" s="615"/>
      <c r="J1071" s="519"/>
      <c r="K1071" s="519"/>
      <c r="L1071" s="204"/>
      <c r="M1071" s="204"/>
      <c r="N1071" s="519"/>
    </row>
    <row r="1072" spans="1:14" ht="12.75" x14ac:dyDescent="0.2">
      <c r="A1072" s="531"/>
      <c r="B1072" s="519"/>
      <c r="C1072" s="519"/>
      <c r="D1072" s="519"/>
      <c r="E1072" s="519"/>
      <c r="F1072" s="615"/>
      <c r="G1072" s="519"/>
      <c r="H1072" s="615"/>
      <c r="I1072" s="615"/>
      <c r="J1072" s="519"/>
      <c r="K1072" s="519"/>
      <c r="L1072" s="204"/>
      <c r="M1072" s="204"/>
      <c r="N1072" s="519"/>
    </row>
    <row r="1073" spans="1:14" ht="12.75" x14ac:dyDescent="0.2">
      <c r="A1073" s="531"/>
      <c r="B1073" s="519"/>
      <c r="C1073" s="519"/>
      <c r="D1073" s="519"/>
      <c r="E1073" s="519"/>
      <c r="F1073" s="615"/>
      <c r="G1073" s="519"/>
      <c r="H1073" s="615"/>
      <c r="I1073" s="615"/>
      <c r="J1073" s="519"/>
      <c r="K1073" s="519"/>
      <c r="L1073" s="204"/>
      <c r="M1073" s="204"/>
      <c r="N1073" s="519"/>
    </row>
    <row r="1074" spans="1:14" ht="12.75" x14ac:dyDescent="0.2">
      <c r="A1074" s="531"/>
      <c r="B1074" s="519"/>
      <c r="C1074" s="519"/>
      <c r="D1074" s="519"/>
      <c r="E1074" s="519"/>
      <c r="F1074" s="615"/>
      <c r="G1074" s="519"/>
      <c r="H1074" s="615"/>
      <c r="I1074" s="615"/>
      <c r="J1074" s="519"/>
      <c r="K1074" s="519"/>
      <c r="L1074" s="204"/>
      <c r="M1074" s="204"/>
      <c r="N1074" s="519"/>
    </row>
    <row r="1075" spans="1:14" ht="12.75" x14ac:dyDescent="0.2">
      <c r="B1075" s="519"/>
      <c r="C1075" s="520"/>
      <c r="D1075" s="520"/>
      <c r="E1075" s="520"/>
      <c r="F1075" s="616"/>
      <c r="G1075" s="519"/>
      <c r="H1075" s="616"/>
      <c r="I1075" s="415"/>
      <c r="J1075" s="520"/>
      <c r="K1075" s="519"/>
      <c r="L1075" s="537"/>
      <c r="M1075" s="537"/>
      <c r="N1075" s="519"/>
    </row>
    <row r="1076" spans="1:14" ht="12.75" x14ac:dyDescent="0.2">
      <c r="A1076" s="531"/>
      <c r="B1076" s="519"/>
      <c r="C1076" s="519"/>
      <c r="D1076" s="519"/>
      <c r="E1076" s="519"/>
      <c r="F1076" s="615"/>
      <c r="G1076" s="519"/>
      <c r="H1076" s="615"/>
      <c r="I1076" s="615"/>
      <c r="J1076" s="519"/>
      <c r="K1076" s="519"/>
      <c r="L1076" s="204"/>
      <c r="M1076" s="204"/>
      <c r="N1076" s="519"/>
    </row>
    <row r="1077" spans="1:14" ht="12.75" x14ac:dyDescent="0.2">
      <c r="A1077" s="531"/>
      <c r="B1077" s="519"/>
      <c r="C1077" s="519"/>
      <c r="D1077" s="519"/>
      <c r="E1077" s="519"/>
      <c r="F1077" s="615"/>
      <c r="G1077" s="519"/>
      <c r="H1077" s="615"/>
      <c r="I1077" s="615"/>
      <c r="J1077" s="519"/>
      <c r="K1077" s="519"/>
      <c r="L1077" s="204"/>
      <c r="M1077" s="204"/>
      <c r="N1077" s="519"/>
    </row>
    <row r="1078" spans="1:14" ht="12.75" x14ac:dyDescent="0.2">
      <c r="A1078" s="531"/>
      <c r="B1078" s="519"/>
      <c r="C1078" s="519"/>
      <c r="D1078" s="519"/>
      <c r="E1078" s="519"/>
      <c r="F1078" s="615"/>
      <c r="G1078" s="519"/>
      <c r="H1078" s="615"/>
      <c r="I1078" s="615"/>
      <c r="J1078" s="519"/>
      <c r="K1078" s="519"/>
      <c r="L1078" s="204"/>
      <c r="M1078" s="204"/>
      <c r="N1078" s="519"/>
    </row>
    <row r="1079" spans="1:14" ht="12.75" x14ac:dyDescent="0.2">
      <c r="A1079" s="531"/>
      <c r="B1079" s="519"/>
      <c r="C1079" s="519"/>
      <c r="D1079" s="519"/>
      <c r="E1079" s="519"/>
      <c r="F1079" s="615"/>
      <c r="G1079" s="519"/>
      <c r="H1079" s="615"/>
      <c r="I1079" s="615"/>
      <c r="J1079" s="519"/>
      <c r="K1079" s="519"/>
      <c r="L1079" s="204"/>
      <c r="M1079" s="204"/>
      <c r="N1079" s="519"/>
    </row>
    <row r="1080" spans="1:14" ht="12.75" x14ac:dyDescent="0.2">
      <c r="A1080" s="531"/>
      <c r="B1080" s="519"/>
      <c r="C1080" s="519"/>
      <c r="D1080" s="519"/>
      <c r="E1080" s="519"/>
      <c r="F1080" s="615"/>
      <c r="G1080" s="519"/>
      <c r="H1080" s="615"/>
      <c r="I1080" s="615"/>
      <c r="J1080" s="519"/>
      <c r="K1080" s="519"/>
      <c r="L1080" s="204"/>
      <c r="M1080" s="204"/>
      <c r="N1080" s="519"/>
    </row>
    <row r="1081" spans="1:14" ht="12.75" x14ac:dyDescent="0.2">
      <c r="A1081" s="531"/>
      <c r="B1081" s="519"/>
      <c r="C1081" s="519"/>
      <c r="D1081" s="519"/>
      <c r="E1081" s="519"/>
      <c r="F1081" s="615"/>
      <c r="G1081" s="519"/>
      <c r="H1081" s="615"/>
      <c r="I1081" s="615"/>
      <c r="J1081" s="519"/>
      <c r="K1081" s="519"/>
      <c r="L1081" s="204"/>
      <c r="M1081" s="204"/>
      <c r="N1081" s="519"/>
    </row>
    <row r="1082" spans="1:14" ht="12.75" x14ac:dyDescent="0.2">
      <c r="A1082" s="531"/>
      <c r="B1082" s="519"/>
      <c r="C1082" s="519"/>
      <c r="D1082" s="519"/>
      <c r="E1082" s="519"/>
      <c r="F1082" s="615"/>
      <c r="G1082" s="519"/>
      <c r="H1082" s="615"/>
      <c r="I1082" s="615"/>
      <c r="J1082" s="519"/>
      <c r="K1082" s="519"/>
      <c r="L1082" s="204"/>
      <c r="M1082" s="204"/>
      <c r="N1082" s="519"/>
    </row>
    <row r="1083" spans="1:14" ht="12.75" x14ac:dyDescent="0.2">
      <c r="A1083" s="531"/>
      <c r="B1083" s="519"/>
      <c r="C1083" s="519"/>
      <c r="D1083" s="519"/>
      <c r="E1083" s="519"/>
      <c r="F1083" s="615"/>
      <c r="G1083" s="519"/>
      <c r="H1083" s="615"/>
      <c r="I1083" s="615"/>
      <c r="J1083" s="519"/>
      <c r="K1083" s="519"/>
      <c r="L1083" s="204"/>
      <c r="M1083" s="204"/>
      <c r="N1083" s="519"/>
    </row>
    <row r="1084" spans="1:14" ht="12.75" x14ac:dyDescent="0.2">
      <c r="A1084" s="531"/>
      <c r="B1084" s="519"/>
      <c r="C1084" s="519"/>
      <c r="D1084" s="519"/>
      <c r="E1084" s="519"/>
      <c r="F1084" s="615"/>
      <c r="G1084" s="519"/>
      <c r="H1084" s="615"/>
      <c r="I1084" s="615"/>
      <c r="J1084" s="519"/>
      <c r="K1084" s="519"/>
      <c r="L1084" s="204"/>
      <c r="M1084" s="204"/>
      <c r="N1084" s="519"/>
    </row>
    <row r="1085" spans="1:14" ht="12.75" x14ac:dyDescent="0.2">
      <c r="A1085" s="531"/>
      <c r="B1085" s="519"/>
      <c r="C1085" s="519"/>
      <c r="D1085" s="519"/>
      <c r="E1085" s="519"/>
      <c r="F1085" s="615"/>
      <c r="G1085" s="519"/>
      <c r="H1085" s="615"/>
      <c r="I1085" s="615"/>
      <c r="J1085" s="519"/>
      <c r="K1085" s="519"/>
      <c r="L1085" s="204"/>
      <c r="M1085" s="204"/>
      <c r="N1085" s="519"/>
    </row>
    <row r="1086" spans="1:14" ht="12.75" x14ac:dyDescent="0.2">
      <c r="A1086" s="531"/>
      <c r="B1086" s="519"/>
      <c r="C1086" s="519"/>
      <c r="D1086" s="519"/>
      <c r="E1086" s="519"/>
      <c r="F1086" s="615"/>
      <c r="G1086" s="519"/>
      <c r="H1086" s="615"/>
      <c r="I1086" s="615"/>
      <c r="J1086" s="519"/>
      <c r="K1086" s="519"/>
      <c r="L1086" s="204"/>
      <c r="M1086" s="204"/>
      <c r="N1086" s="519"/>
    </row>
    <row r="1087" spans="1:14" ht="12.75" x14ac:dyDescent="0.2">
      <c r="B1087" s="519"/>
      <c r="C1087" s="520"/>
      <c r="D1087" s="520"/>
      <c r="E1087" s="520"/>
      <c r="F1087" s="616"/>
      <c r="G1087" s="519"/>
      <c r="H1087" s="616"/>
      <c r="I1087" s="415"/>
      <c r="J1087" s="520"/>
      <c r="K1087" s="519"/>
      <c r="L1087" s="537"/>
      <c r="M1087" s="537"/>
      <c r="N1087" s="519"/>
    </row>
    <row r="1088" spans="1:14" ht="12.75" x14ac:dyDescent="0.2">
      <c r="A1088" s="531"/>
      <c r="B1088" s="519"/>
      <c r="C1088" s="519"/>
      <c r="D1088" s="519"/>
      <c r="E1088" s="519"/>
      <c r="F1088" s="615"/>
      <c r="G1088" s="519"/>
      <c r="H1088" s="615"/>
      <c r="I1088" s="615"/>
      <c r="J1088" s="519"/>
      <c r="K1088" s="519"/>
      <c r="L1088" s="204"/>
      <c r="M1088" s="204"/>
      <c r="N1088" s="519"/>
    </row>
    <row r="1089" spans="1:14" ht="12.75" x14ac:dyDescent="0.2">
      <c r="A1089" s="531"/>
      <c r="B1089" s="519"/>
      <c r="C1089" s="519"/>
      <c r="D1089" s="519"/>
      <c r="E1089" s="519"/>
      <c r="F1089" s="615"/>
      <c r="G1089" s="519"/>
      <c r="H1089" s="615"/>
      <c r="I1089" s="615"/>
      <c r="J1089" s="519"/>
      <c r="K1089" s="519"/>
      <c r="L1089" s="204"/>
      <c r="M1089" s="204"/>
      <c r="N1089" s="519"/>
    </row>
    <row r="1090" spans="1:14" ht="12.75" x14ac:dyDescent="0.2">
      <c r="A1090" s="531"/>
      <c r="B1090" s="519"/>
      <c r="C1090" s="519"/>
      <c r="D1090" s="519"/>
      <c r="E1090" s="519"/>
      <c r="F1090" s="615"/>
      <c r="G1090" s="519"/>
      <c r="H1090" s="615"/>
      <c r="I1090" s="615"/>
      <c r="J1090" s="519"/>
      <c r="K1090" s="519"/>
      <c r="L1090" s="204"/>
      <c r="M1090" s="204"/>
      <c r="N1090" s="519"/>
    </row>
    <row r="1091" spans="1:14" ht="12.75" x14ac:dyDescent="0.2">
      <c r="A1091" s="531"/>
      <c r="B1091" s="519"/>
      <c r="C1091" s="519"/>
      <c r="D1091" s="519"/>
      <c r="E1091" s="519"/>
      <c r="F1091" s="615"/>
      <c r="G1091" s="519"/>
      <c r="H1091" s="615"/>
      <c r="I1091" s="615"/>
      <c r="J1091" s="519"/>
      <c r="K1091" s="519"/>
      <c r="L1091" s="204"/>
      <c r="M1091" s="204"/>
      <c r="N1091" s="519"/>
    </row>
    <row r="1092" spans="1:14" ht="12.75" x14ac:dyDescent="0.2">
      <c r="A1092" s="531"/>
      <c r="B1092" s="519"/>
      <c r="C1092" s="519"/>
      <c r="D1092" s="519"/>
      <c r="E1092" s="519"/>
      <c r="F1092" s="615"/>
      <c r="G1092" s="519"/>
      <c r="H1092" s="615"/>
      <c r="I1092" s="615"/>
      <c r="J1092" s="519"/>
      <c r="K1092" s="519"/>
      <c r="L1092" s="204"/>
      <c r="M1092" s="204"/>
      <c r="N1092" s="519"/>
    </row>
    <row r="1093" spans="1:14" ht="12.75" x14ac:dyDescent="0.2">
      <c r="A1093" s="531"/>
      <c r="B1093" s="519"/>
      <c r="C1093" s="519"/>
      <c r="D1093" s="519"/>
      <c r="E1093" s="519"/>
      <c r="F1093" s="615"/>
      <c r="G1093" s="519"/>
      <c r="H1093" s="615"/>
      <c r="I1093" s="615"/>
      <c r="J1093" s="519"/>
      <c r="K1093" s="519"/>
      <c r="L1093" s="204"/>
      <c r="M1093" s="204"/>
      <c r="N1093" s="519"/>
    </row>
    <row r="1094" spans="1:14" ht="12.75" x14ac:dyDescent="0.2">
      <c r="A1094" s="531"/>
      <c r="B1094" s="519"/>
      <c r="C1094" s="519"/>
      <c r="D1094" s="519"/>
      <c r="E1094" s="519"/>
      <c r="F1094" s="615"/>
      <c r="G1094" s="519"/>
      <c r="H1094" s="615"/>
      <c r="I1094" s="615"/>
      <c r="J1094" s="519"/>
      <c r="K1094" s="519"/>
      <c r="L1094" s="204"/>
      <c r="M1094" s="204"/>
      <c r="N1094" s="519"/>
    </row>
    <row r="1095" spans="1:14" ht="12.75" x14ac:dyDescent="0.2">
      <c r="A1095" s="531"/>
      <c r="B1095" s="519"/>
      <c r="C1095" s="519"/>
      <c r="D1095" s="519"/>
      <c r="E1095" s="519"/>
      <c r="F1095" s="615"/>
      <c r="G1095" s="519"/>
      <c r="H1095" s="615"/>
      <c r="I1095" s="615"/>
      <c r="J1095" s="519"/>
      <c r="K1095" s="519"/>
      <c r="L1095" s="204"/>
      <c r="M1095" s="204"/>
      <c r="N1095" s="519"/>
    </row>
    <row r="1096" spans="1:14" ht="12.75" x14ac:dyDescent="0.2">
      <c r="A1096" s="531"/>
      <c r="B1096" s="519"/>
      <c r="C1096" s="519"/>
      <c r="D1096" s="519"/>
      <c r="E1096" s="519"/>
      <c r="F1096" s="615"/>
      <c r="G1096" s="519"/>
      <c r="H1096" s="615"/>
      <c r="I1096" s="615"/>
      <c r="J1096" s="519"/>
      <c r="K1096" s="519"/>
      <c r="L1096" s="204"/>
      <c r="M1096" s="204"/>
      <c r="N1096" s="519"/>
    </row>
    <row r="1097" spans="1:14" ht="12.75" x14ac:dyDescent="0.2">
      <c r="A1097" s="531"/>
      <c r="B1097" s="519"/>
      <c r="C1097" s="519"/>
      <c r="D1097" s="519"/>
      <c r="E1097" s="519"/>
      <c r="F1097" s="615"/>
      <c r="G1097" s="519"/>
      <c r="H1097" s="615"/>
      <c r="I1097" s="615"/>
      <c r="J1097" s="519"/>
      <c r="K1097" s="519"/>
      <c r="L1097" s="204"/>
      <c r="M1097" s="204"/>
      <c r="N1097" s="519"/>
    </row>
    <row r="1098" spans="1:14" ht="12.75" x14ac:dyDescent="0.2">
      <c r="A1098" s="531"/>
      <c r="B1098" s="519"/>
      <c r="C1098" s="519"/>
      <c r="D1098" s="519"/>
      <c r="E1098" s="519"/>
      <c r="F1098" s="615"/>
      <c r="G1098" s="519"/>
      <c r="H1098" s="615"/>
      <c r="I1098" s="615"/>
      <c r="J1098" s="519"/>
      <c r="K1098" s="519"/>
      <c r="L1098" s="204"/>
      <c r="M1098" s="204"/>
      <c r="N1098" s="519"/>
    </row>
    <row r="1099" spans="1:14" ht="12.75" x14ac:dyDescent="0.2">
      <c r="A1099" s="531"/>
      <c r="B1099" s="519"/>
      <c r="C1099" s="519"/>
      <c r="D1099" s="519"/>
      <c r="E1099" s="519"/>
      <c r="F1099" s="615"/>
      <c r="G1099" s="519"/>
      <c r="H1099" s="615"/>
      <c r="I1099" s="615"/>
      <c r="J1099" s="519"/>
      <c r="K1099" s="519"/>
      <c r="L1099" s="204"/>
      <c r="M1099" s="204"/>
      <c r="N1099" s="519"/>
    </row>
    <row r="1100" spans="1:14" ht="12.75" x14ac:dyDescent="0.2">
      <c r="A1100" s="531"/>
      <c r="B1100" s="522"/>
      <c r="C1100" s="524"/>
      <c r="D1100" s="525"/>
      <c r="E1100" s="525"/>
      <c r="F1100" s="617"/>
      <c r="G1100" s="522"/>
      <c r="H1100" s="617"/>
      <c r="I1100" s="617"/>
      <c r="J1100" s="525"/>
      <c r="K1100" s="525"/>
      <c r="L1100" s="207"/>
      <c r="M1100" s="207"/>
      <c r="N1100" s="528"/>
    </row>
    <row r="1101" spans="1:14" ht="12.75" x14ac:dyDescent="0.2">
      <c r="A1101" s="531"/>
      <c r="B1101" s="522"/>
      <c r="C1101" s="524"/>
      <c r="D1101" s="525"/>
      <c r="E1101" s="525"/>
      <c r="F1101" s="617"/>
      <c r="G1101" s="522"/>
      <c r="H1101" s="617"/>
      <c r="I1101" s="617"/>
      <c r="J1101" s="525"/>
      <c r="K1101" s="525"/>
      <c r="L1101" s="207"/>
      <c r="M1101" s="207"/>
      <c r="N1101" s="528"/>
    </row>
    <row r="1102" spans="1:14" ht="12.75" x14ac:dyDescent="0.2">
      <c r="A1102" s="531"/>
      <c r="B1102" s="519"/>
      <c r="C1102" s="519"/>
      <c r="D1102" s="519"/>
      <c r="E1102" s="519"/>
      <c r="F1102" s="615"/>
      <c r="G1102" s="519"/>
      <c r="H1102" s="615"/>
      <c r="I1102" s="617"/>
      <c r="J1102" s="519"/>
      <c r="K1102" s="519"/>
      <c r="L1102" s="204"/>
      <c r="M1102" s="204"/>
      <c r="N1102" s="519"/>
    </row>
  </sheetData>
  <autoFilter ref="A1:K1"/>
  <sortState ref="A2:N29">
    <sortCondition ref="A2:A29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" type="noConversion"/>
  <conditionalFormatting sqref="C39">
    <cfRule type="duplicateValues" dxfId="14" priority="22"/>
    <cfRule type="duplicateValues" dxfId="13" priority="23"/>
    <cfRule type="duplicateValues" dxfId="12" priority="24"/>
  </conditionalFormatting>
  <conditionalFormatting sqref="C44">
    <cfRule type="duplicateValues" dxfId="11" priority="13"/>
    <cfRule type="duplicateValues" dxfId="10" priority="14"/>
    <cfRule type="duplicateValues" dxfId="9" priority="15"/>
  </conditionalFormatting>
  <conditionalFormatting sqref="C45">
    <cfRule type="duplicateValues" dxfId="8" priority="16"/>
    <cfRule type="duplicateValues" dxfId="7" priority="17"/>
    <cfRule type="duplicateValues" dxfId="6" priority="18"/>
  </conditionalFormatting>
  <conditionalFormatting sqref="C519">
    <cfRule type="duplicateValues" dxfId="5" priority="4"/>
    <cfRule type="duplicateValues" dxfId="4" priority="5"/>
    <cfRule type="duplicateValues" dxfId="3" priority="6"/>
  </conditionalFormatting>
  <hyperlinks>
    <hyperlink ref="K147" r:id="rId2" display="https://vfla.lsport.net/Organization/Details/a2569639-d9f1-47f6-88a3-cf607f1987e7"/>
  </hyperlinks>
  <printOptions horizontalCentered="1"/>
  <pageMargins left="0" right="0" top="0" bottom="0" header="0" footer="0"/>
  <pageSetup paperSize="9" scale="54" fitToHeight="0" orientation="landscape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FF00"/>
    <pageSetUpPr fitToPage="1"/>
  </sheetPr>
  <dimension ref="A1:P47"/>
  <sheetViews>
    <sheetView workbookViewId="0">
      <selection activeCell="N6" sqref="N6"/>
    </sheetView>
  </sheetViews>
  <sheetFormatPr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4.5703125" style="7" customWidth="1"/>
    <col min="5" max="5" width="5.5703125" style="7" customWidth="1"/>
    <col min="6" max="6" width="5.28515625" style="7" customWidth="1"/>
    <col min="7" max="8" width="5.85546875" style="7" customWidth="1"/>
    <col min="9" max="10" width="5.42578125" style="7" customWidth="1"/>
    <col min="11" max="11" width="6.42578125" style="7" customWidth="1"/>
    <col min="12" max="12" width="5.7109375" style="7" customWidth="1"/>
    <col min="13" max="13" width="7.42578125" style="7" customWidth="1"/>
    <col min="14" max="14" width="5.85546875" style="17" customWidth="1"/>
  </cols>
  <sheetData>
    <row r="1" spans="1:16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 s="493"/>
      <c r="O1" s="493"/>
      <c r="P1" s="493"/>
    </row>
    <row r="2" spans="1:16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6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</row>
    <row r="4" spans="1:16" ht="18" customHeight="1" x14ac:dyDescent="0.2">
      <c r="A4" s="79" t="s">
        <v>16</v>
      </c>
      <c r="B4" s="501" t="s">
        <v>257</v>
      </c>
      <c r="C4" s="785" t="s">
        <v>3929</v>
      </c>
      <c r="D4" s="785"/>
      <c r="E4" s="785"/>
      <c r="F4" s="785"/>
      <c r="G4" s="785"/>
      <c r="H4" s="785"/>
      <c r="I4" s="785"/>
      <c r="J4" s="785"/>
      <c r="K4" s="785"/>
      <c r="L4" s="610"/>
      <c r="M4" s="84" t="s">
        <v>2226</v>
      </c>
      <c r="N4" s="79"/>
    </row>
    <row r="5" spans="1:16" ht="23.25" customHeight="1" x14ac:dyDescent="0.2">
      <c r="A5" s="79" t="s">
        <v>17</v>
      </c>
      <c r="B5" s="500" t="s">
        <v>369</v>
      </c>
      <c r="C5" s="785"/>
      <c r="D5" s="785"/>
      <c r="E5" s="785"/>
      <c r="F5" s="785"/>
      <c r="G5" s="785"/>
      <c r="H5" s="785"/>
      <c r="I5" s="785"/>
      <c r="J5" s="785"/>
      <c r="K5" s="785"/>
      <c r="L5" s="610"/>
      <c r="M5" s="86" t="s">
        <v>19</v>
      </c>
      <c r="N5" s="79" t="s">
        <v>3928</v>
      </c>
    </row>
    <row r="6" spans="1:16" ht="37.5" customHeight="1" x14ac:dyDescent="0.2">
      <c r="A6" s="79" t="s">
        <v>18</v>
      </c>
      <c r="B6" s="501" t="s">
        <v>302</v>
      </c>
      <c r="C6" s="786" t="s">
        <v>3870</v>
      </c>
      <c r="D6" s="786"/>
      <c r="E6" s="786"/>
      <c r="F6" s="786"/>
      <c r="G6" s="786"/>
      <c r="H6" s="786"/>
      <c r="I6" s="786"/>
      <c r="J6" s="786"/>
      <c r="K6" s="786"/>
      <c r="L6" s="786"/>
      <c r="M6" s="86" t="s">
        <v>20</v>
      </c>
      <c r="N6"/>
    </row>
    <row r="7" spans="1:16" ht="16.5" customHeight="1" x14ac:dyDescent="0.2">
      <c r="A7" s="79"/>
      <c r="B7" s="504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79"/>
      <c r="N7"/>
    </row>
    <row r="8" spans="1:16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53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6" ht="18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6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6" ht="27.7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6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6" ht="13.5" thickBot="1" x14ac:dyDescent="0.25">
      <c r="A13" s="96"/>
      <c r="B13" s="97"/>
      <c r="C13" s="98"/>
      <c r="D13" s="99"/>
      <c r="E13" s="139"/>
      <c r="F13" s="99"/>
      <c r="G13" s="99"/>
      <c r="H13" s="139"/>
      <c r="I13" s="139"/>
      <c r="J13" s="99"/>
      <c r="K13" s="99"/>
      <c r="L13" s="99"/>
      <c r="M13" s="99"/>
      <c r="N13" s="100"/>
    </row>
    <row r="14" spans="1:16" x14ac:dyDescent="0.2">
      <c r="A14" s="101" t="s">
        <v>12</v>
      </c>
      <c r="B14" s="102" t="str">
        <f>VLOOKUP($F14,УЧАСТНИКИ!$A$29:$M$1081,3,FALSE)</f>
        <v>Доронин Владислав</v>
      </c>
      <c r="C14" s="103" t="str">
        <f>VLOOKUP($F14,УЧАСТНИКИ!$A$29:$M$1081,4,FALSE)</f>
        <v>26.06.2000</v>
      </c>
      <c r="D14" s="168" t="str">
        <f>VLOOKUP($F14,УЧАСТНИКИ!$A$29:$M$1081,5,FALSE)</f>
        <v>Воронежская область-Брянская область</v>
      </c>
      <c r="E14" s="385" t="str">
        <f>VLOOKUP($F14,УЧАСТНИКИ!$A$29:$M$1081,8,FALSE)</f>
        <v>МСМК</v>
      </c>
      <c r="F14" s="531">
        <v>117</v>
      </c>
      <c r="G14" s="105" t="str">
        <f>VLOOKUP($F14,УЧАСТНИКИ!$A$29:$M$1081,12,FALSE)</f>
        <v>9.90</v>
      </c>
      <c r="H14" s="623" t="s">
        <v>3920</v>
      </c>
      <c r="I14" s="623" t="s">
        <v>3920</v>
      </c>
      <c r="J14" s="115"/>
      <c r="K14" s="104"/>
      <c r="L14" s="104"/>
      <c r="M14" s="104"/>
      <c r="N14" s="106"/>
    </row>
    <row r="15" spans="1:16" x14ac:dyDescent="0.2">
      <c r="A15" s="104" t="s">
        <v>13</v>
      </c>
      <c r="B15" s="102" t="str">
        <f>VLOOKUP($F15,УЧАСТНИКИ!$A$29:$M$1081,3,FALSE)</f>
        <v>Ефимов Александр</v>
      </c>
      <c r="C15" s="103" t="str">
        <f>VLOOKUP($F15,УЧАСТНИКИ!$A$29:$M$1081,4,FALSE)</f>
        <v>30.07.1994</v>
      </c>
      <c r="D15" s="168" t="str">
        <f>VLOOKUP($F15,УЧАСТНИКИ!$A$29:$M$1081,5,FALSE)</f>
        <v>Тульская область</v>
      </c>
      <c r="E15" s="385" t="str">
        <f>VLOOKUP($F15,УЧАСТНИКИ!$A$29:$M$1081,8,FALSE)</f>
        <v>МСМК</v>
      </c>
      <c r="F15" s="531">
        <v>388</v>
      </c>
      <c r="G15" s="105" t="str">
        <f>VLOOKUP($F15,УЧАСТНИКИ!$A$29:$M$1081,12,FALSE)</f>
        <v>10.29</v>
      </c>
      <c r="H15" s="623" t="s">
        <v>3909</v>
      </c>
      <c r="I15" s="623" t="s">
        <v>3909</v>
      </c>
      <c r="J15" s="115"/>
      <c r="K15" s="104"/>
      <c r="L15" s="104"/>
      <c r="M15" s="104"/>
      <c r="N15" s="106"/>
    </row>
    <row r="16" spans="1:16" x14ac:dyDescent="0.2">
      <c r="A16" s="104" t="s">
        <v>14</v>
      </c>
      <c r="B16" s="102" t="str">
        <f>VLOOKUP($F16,УЧАСТНИКИ!$A$29:$M$1081,3,FALSE)</f>
        <v>Тимков Дмитрий</v>
      </c>
      <c r="C16" s="103" t="str">
        <f>VLOOKUP($F16,УЧАСТНИКИ!$A$29:$M$1081,4,FALSE)</f>
        <v>16.06.1995</v>
      </c>
      <c r="D16" s="168" t="str">
        <f>VLOOKUP($F16,УЧАСТНИКИ!$A$29:$M$1081,5,FALSE)</f>
        <v>Краснодарский край</v>
      </c>
      <c r="E16" s="385" t="str">
        <f>VLOOKUP($F16,УЧАСТНИКИ!$A$29:$M$1081,8,FALSE)</f>
        <v>МС</v>
      </c>
      <c r="F16" s="531">
        <v>168</v>
      </c>
      <c r="G16" s="105" t="str">
        <f>VLOOKUP($F16,УЧАСТНИКИ!$A$29:$M$1081,12,FALSE)</f>
        <v>10.10</v>
      </c>
      <c r="H16" s="623" t="s">
        <v>3902</v>
      </c>
      <c r="I16" s="623" t="s">
        <v>3902</v>
      </c>
      <c r="J16" s="115"/>
      <c r="K16" s="104"/>
      <c r="L16" s="104"/>
      <c r="M16" s="104"/>
      <c r="N16" s="106" t="str">
        <f>VLOOKUP($F16,УЧАСТНИКИ!$A$29:$M$1081,9,FALSE)</f>
        <v>лич.</v>
      </c>
    </row>
    <row r="17" spans="1:14" x14ac:dyDescent="0.2">
      <c r="A17" s="104" t="s">
        <v>22</v>
      </c>
      <c r="B17" s="102" t="str">
        <f>VLOOKUP($F17,УЧАСТНИКИ!$A$29:$M$1081,3,FALSE)</f>
        <v>Тен Данила</v>
      </c>
      <c r="C17" s="103" t="str">
        <f>VLOOKUP($F17,УЧАСТНИКИ!$A$29:$M$1081,4,FALSE)</f>
        <v>24.05.2001</v>
      </c>
      <c r="D17" s="168" t="str">
        <f>VLOOKUP($F17,УЧАСТНИКИ!$A$29:$M$1081,5,FALSE)</f>
        <v>Краснодарский край-Амурская область</v>
      </c>
      <c r="E17" s="385" t="str">
        <f>VLOOKUP($F17,УЧАСТНИКИ!$A$29:$M$1081,8,FALSE)</f>
        <v>МСМК</v>
      </c>
      <c r="F17" s="531">
        <v>166</v>
      </c>
      <c r="G17" s="105" t="str">
        <f>VLOOKUP($F17,УЧАСТНИКИ!$A$29:$M$1081,12,FALSE)</f>
        <v>10.15</v>
      </c>
      <c r="H17" s="623" t="s">
        <v>3908</v>
      </c>
      <c r="I17" s="623" t="s">
        <v>3908</v>
      </c>
      <c r="J17" s="115"/>
      <c r="K17" s="104"/>
      <c r="L17" s="104"/>
      <c r="M17" s="104"/>
      <c r="N17" s="106"/>
    </row>
    <row r="18" spans="1:14" x14ac:dyDescent="0.2">
      <c r="A18" s="104" t="s">
        <v>23</v>
      </c>
      <c r="B18" s="102" t="str">
        <f>VLOOKUP($F18,УЧАСТНИКИ!$A$29:$M$1081,3,FALSE)</f>
        <v>Скулин Владислав</v>
      </c>
      <c r="C18" s="103" t="str">
        <f>VLOOKUP($F18,УЧАСТНИКИ!$A$29:$M$1081,4,FALSE)</f>
        <v>26.06.2002</v>
      </c>
      <c r="D18" s="168" t="str">
        <f>VLOOKUP($F18,УЧАСТНИКИ!$A$29:$M$1081,5,FALSE)</f>
        <v>Иркутская область</v>
      </c>
      <c r="E18" s="385" t="str">
        <f>VLOOKUP($F18,УЧАСТНИКИ!$A$29:$M$1081,8,FALSE)</f>
        <v>МС</v>
      </c>
      <c r="F18" s="531">
        <v>126</v>
      </c>
      <c r="G18" s="105" t="str">
        <f>VLOOKUP($F18,УЧАСТНИКИ!$A$29:$M$1081,12,FALSE)</f>
        <v>10.40</v>
      </c>
      <c r="H18" s="623" t="s">
        <v>3919</v>
      </c>
      <c r="I18" s="623" t="s">
        <v>3919</v>
      </c>
      <c r="J18" s="115"/>
      <c r="K18" s="104"/>
      <c r="L18" s="104"/>
      <c r="M18" s="104"/>
      <c r="N18" s="106"/>
    </row>
    <row r="19" spans="1:14" x14ac:dyDescent="0.2">
      <c r="A19" s="104" t="s">
        <v>24</v>
      </c>
      <c r="B19" s="102" t="str">
        <f>VLOOKUP($F19,УЧАСТНИКИ!$A$29:$M$1081,3,FALSE)</f>
        <v>Ткалич Ярослав</v>
      </c>
      <c r="C19" s="103" t="str">
        <f>VLOOKUP($F19,УЧАСТНИКИ!$A$29:$M$1081,4,FALSE)</f>
        <v>05.06.1996</v>
      </c>
      <c r="D19" s="168" t="str">
        <f>VLOOKUP($F19,УЧАСТНИКИ!$A$29:$M$1081,5,FALSE)</f>
        <v>Москва-Смоленская область</v>
      </c>
      <c r="E19" s="385" t="str">
        <f>VLOOKUP($F19,УЧАСТНИКИ!$A$29:$M$1081,8,FALSE)</f>
        <v>МСМК</v>
      </c>
      <c r="F19" s="531">
        <v>214</v>
      </c>
      <c r="G19" s="105" t="str">
        <f>VLOOKUP($F19,УЧАСТНИКИ!$A$29:$M$1081,12,FALSE)</f>
        <v>10.10</v>
      </c>
      <c r="H19" s="623" t="s">
        <v>3914</v>
      </c>
      <c r="I19" s="623" t="s">
        <v>3914</v>
      </c>
      <c r="J19" s="115"/>
      <c r="K19" s="104"/>
      <c r="L19" s="104"/>
      <c r="M19" s="104"/>
      <c r="N19" s="106"/>
    </row>
    <row r="20" spans="1:14" x14ac:dyDescent="0.2">
      <c r="A20" s="104" t="s">
        <v>25</v>
      </c>
      <c r="B20" s="102" t="str">
        <f>VLOOKUP($F20,УЧАСТНИКИ!$A$29:$M$1081,3,FALSE)</f>
        <v>Образцов Игорь</v>
      </c>
      <c r="C20" s="103" t="str">
        <f>VLOOKUP($F20,УЧАСТНИКИ!$A$29:$M$1081,4,FALSE)</f>
        <v>21.10.1995</v>
      </c>
      <c r="D20" s="168" t="str">
        <f>VLOOKUP($F20,УЧАСТНИКИ!$A$29:$M$1081,5,FALSE)</f>
        <v>Ульяновская область</v>
      </c>
      <c r="E20" s="385" t="str">
        <f>VLOOKUP($F20,УЧАСТНИКИ!$A$29:$M$1081,8,FALSE)</f>
        <v>МСМК</v>
      </c>
      <c r="F20" s="531">
        <v>395</v>
      </c>
      <c r="G20" s="105" t="str">
        <f>VLOOKUP($F20,УЧАСТНИКИ!$A$29:$M$1081,12,FALSE)</f>
        <v>9.90</v>
      </c>
      <c r="H20" s="623" t="s">
        <v>3903</v>
      </c>
      <c r="I20" s="623" t="s">
        <v>3903</v>
      </c>
      <c r="J20" s="115"/>
      <c r="K20" s="104"/>
      <c r="L20" s="104"/>
      <c r="M20" s="104"/>
      <c r="N20" s="106"/>
    </row>
    <row r="21" spans="1:14" x14ac:dyDescent="0.2">
      <c r="A21" s="104">
        <v>8</v>
      </c>
      <c r="B21" s="102" t="str">
        <f>VLOOKUP($F21,УЧАСТНИКИ!$A$29:$M$1081,3,FALSE)</f>
        <v>Лукин Андрей</v>
      </c>
      <c r="C21" s="103" t="str">
        <f>VLOOKUP($F21,УЧАСТНИКИ!$A$29:$M$1081,4,FALSE)</f>
        <v>28.02.1998</v>
      </c>
      <c r="D21" s="168" t="str">
        <f>VLOOKUP($F21,УЧАСТНИКИ!$A$29:$M$1081,5,FALSE)</f>
        <v>Московская область-Республика Карелия</v>
      </c>
      <c r="E21" s="385" t="str">
        <f>VLOOKUP($F21,УЧАСТНИКИ!$A$29:$M$1081,8,FALSE)</f>
        <v>МСМК</v>
      </c>
      <c r="F21" s="531">
        <v>234</v>
      </c>
      <c r="G21" s="105" t="str">
        <f>VLOOKUP($F21,УЧАСТНИКИ!$A$29:$M$1081,12,FALSE)</f>
        <v>10.00</v>
      </c>
      <c r="H21" s="623" t="s">
        <v>3903</v>
      </c>
      <c r="I21" s="623" t="s">
        <v>3903</v>
      </c>
      <c r="J21" s="115"/>
      <c r="K21" s="104"/>
      <c r="L21" s="104"/>
      <c r="M21" s="104"/>
      <c r="N21" s="106"/>
    </row>
    <row r="22" spans="1:14" x14ac:dyDescent="0.2">
      <c r="A22" s="83"/>
      <c r="B22" s="134"/>
      <c r="C22" s="135"/>
      <c r="D22" s="134"/>
      <c r="E22" s="134"/>
      <c r="F22" s="83"/>
      <c r="G22" s="136"/>
      <c r="H22" s="136"/>
      <c r="I22" s="136"/>
      <c r="J22" s="136"/>
      <c r="K22" s="83"/>
      <c r="L22" s="83"/>
      <c r="M22" s="83"/>
      <c r="N22" s="133"/>
    </row>
    <row r="23" spans="1:14" x14ac:dyDescent="0.2">
      <c r="A23" s="83"/>
      <c r="B23" s="134"/>
      <c r="C23" s="135"/>
      <c r="D23" s="134"/>
      <c r="E23" s="134"/>
      <c r="F23" s="83"/>
      <c r="G23" s="136"/>
      <c r="H23" s="136"/>
      <c r="I23" s="136"/>
      <c r="J23" s="136"/>
      <c r="K23" s="83"/>
      <c r="L23" s="83"/>
      <c r="M23" s="83"/>
      <c r="N23" s="133"/>
    </row>
    <row r="24" spans="1:14" x14ac:dyDescent="0.2">
      <c r="A24" s="83"/>
      <c r="B24" s="134"/>
      <c r="C24" s="135"/>
      <c r="D24" s="134"/>
      <c r="E24" s="134"/>
      <c r="F24" s="83"/>
      <c r="G24" s="136"/>
      <c r="H24" s="136"/>
      <c r="I24" s="136"/>
      <c r="J24" s="136"/>
      <c r="K24" s="83"/>
      <c r="L24" s="83"/>
      <c r="M24" s="83"/>
      <c r="N24" s="133"/>
    </row>
    <row r="25" spans="1:14" x14ac:dyDescent="0.2">
      <c r="A25" s="83"/>
      <c r="B25" s="134"/>
      <c r="C25" s="135"/>
      <c r="D25" s="134"/>
      <c r="E25" s="134"/>
      <c r="F25" s="83"/>
      <c r="G25" s="136"/>
      <c r="H25" s="136"/>
      <c r="I25" s="136"/>
      <c r="J25" s="136"/>
      <c r="K25" s="83"/>
      <c r="L25" s="83"/>
      <c r="M25" s="83"/>
      <c r="N25" s="133"/>
    </row>
    <row r="26" spans="1:14" x14ac:dyDescent="0.2">
      <c r="A26" s="83"/>
      <c r="B26" s="111" t="s">
        <v>50</v>
      </c>
      <c r="C26" s="112"/>
      <c r="D26" s="113" t="s">
        <v>44</v>
      </c>
      <c r="E26" s="113"/>
      <c r="F26" s="83"/>
      <c r="G26" s="83"/>
      <c r="H26" s="83"/>
      <c r="I26" s="83"/>
      <c r="J26" s="83"/>
      <c r="K26" s="83"/>
      <c r="L26" s="83"/>
      <c r="M26" s="83"/>
      <c r="N26" s="114"/>
    </row>
    <row r="27" spans="1:14" x14ac:dyDescent="0.2">
      <c r="A27" s="83"/>
      <c r="B27" s="113"/>
      <c r="C27" s="112"/>
      <c r="D27" s="113"/>
      <c r="E27" s="113"/>
      <c r="F27" s="83"/>
      <c r="G27" s="83"/>
      <c r="H27" s="83"/>
      <c r="I27" s="83"/>
      <c r="J27" s="83"/>
      <c r="K27" s="83"/>
      <c r="L27" s="83"/>
      <c r="M27" s="83"/>
      <c r="N27" s="114"/>
    </row>
    <row r="28" spans="1:14" x14ac:dyDescent="0.2">
      <c r="A28" s="83"/>
      <c r="B28" s="113" t="s">
        <v>42</v>
      </c>
      <c r="C28" s="112"/>
      <c r="D28" s="113" t="s">
        <v>43</v>
      </c>
      <c r="E28" s="113"/>
      <c r="F28" s="83"/>
      <c r="G28" s="83"/>
      <c r="H28" s="83"/>
      <c r="I28" s="83"/>
      <c r="J28" s="83"/>
      <c r="K28" s="83"/>
      <c r="L28" s="83"/>
      <c r="M28" s="83"/>
      <c r="N28" s="114"/>
    </row>
    <row r="30" spans="1:14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9"/>
    </row>
    <row r="31" spans="1:14" x14ac:dyDescent="0.2">
      <c r="A31" s="13"/>
      <c r="B31" s="14"/>
      <c r="C31" s="40"/>
      <c r="D31" s="16"/>
      <c r="E31" s="16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2">
      <c r="A32" s="13"/>
      <c r="C32" s="40"/>
      <c r="D32" s="16"/>
      <c r="E32" s="16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2">
      <c r="A33" s="13"/>
      <c r="C33" s="40"/>
      <c r="D33" s="16"/>
      <c r="E33" s="16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2">
      <c r="A34" s="13"/>
      <c r="C34" s="40"/>
      <c r="D34" s="16"/>
      <c r="E34" s="16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2">
      <c r="A35" s="13"/>
      <c r="C35" s="40"/>
      <c r="D35" s="16"/>
      <c r="E35" s="16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2">
      <c r="A36" s="13"/>
      <c r="C36" s="40"/>
      <c r="D36" s="16"/>
      <c r="E36" s="16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2">
      <c r="A37" s="13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9"/>
    </row>
    <row r="40" spans="1:14" x14ac:dyDescent="0.2">
      <c r="A40" s="13"/>
      <c r="B40" s="14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B41" s="14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2">
      <c r="A42" s="13"/>
      <c r="B42" s="14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B43" s="14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B44" s="14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B45" s="14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</sheetData>
  <mergeCells count="18">
    <mergeCell ref="M11:M12"/>
    <mergeCell ref="N11:N12"/>
    <mergeCell ref="C3:L3"/>
    <mergeCell ref="C1:L1"/>
    <mergeCell ref="D11:D12"/>
    <mergeCell ref="H11:H12"/>
    <mergeCell ref="G11:G12"/>
    <mergeCell ref="F11:F12"/>
    <mergeCell ref="I11:I12"/>
    <mergeCell ref="J11:L11"/>
    <mergeCell ref="E11:E12"/>
    <mergeCell ref="C4:K5"/>
    <mergeCell ref="C6:L6"/>
    <mergeCell ref="A11:A12"/>
    <mergeCell ref="B11:B12"/>
    <mergeCell ref="C11:C12"/>
    <mergeCell ref="D8:J8"/>
    <mergeCell ref="D9:J9"/>
  </mergeCells>
  <phoneticPr fontId="2" type="noConversion"/>
  <printOptions horizontalCentered="1"/>
  <pageMargins left="0" right="0" top="0" bottom="0.15748031496062992" header="0" footer="0"/>
  <pageSetup paperSize="9" scale="9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3AC8"/>
  </sheetPr>
  <dimension ref="A1:G541"/>
  <sheetViews>
    <sheetView topLeftCell="B1" workbookViewId="0">
      <selection activeCell="F542" sqref="F542"/>
    </sheetView>
  </sheetViews>
  <sheetFormatPr defaultRowHeight="14.25" x14ac:dyDescent="0.2"/>
  <cols>
    <col min="1" max="1" width="5.140625" hidden="1" customWidth="1"/>
    <col min="2" max="2" width="4.140625" style="273" customWidth="1"/>
    <col min="3" max="3" width="23.28515625" style="273" customWidth="1"/>
    <col min="4" max="4" width="10.28515625" style="273" customWidth="1"/>
    <col min="5" max="5" width="20.85546875" style="365" customWidth="1"/>
    <col min="6" max="6" width="38.140625" customWidth="1"/>
    <col min="7" max="7" width="25.42578125" customWidth="1"/>
  </cols>
  <sheetData>
    <row r="1" spans="1:7" x14ac:dyDescent="0.2">
      <c r="A1" s="271"/>
      <c r="B1" s="746" t="s">
        <v>168</v>
      </c>
      <c r="C1" s="746"/>
      <c r="D1" s="746"/>
      <c r="E1" s="746"/>
      <c r="F1" s="746"/>
      <c r="G1" s="746"/>
    </row>
    <row r="2" spans="1:7" x14ac:dyDescent="0.2">
      <c r="A2" s="271"/>
      <c r="B2" s="747" t="s">
        <v>47</v>
      </c>
      <c r="C2" s="747"/>
      <c r="D2" s="747"/>
      <c r="E2" s="747"/>
      <c r="F2" s="747"/>
      <c r="G2" s="747"/>
    </row>
    <row r="3" spans="1:7" x14ac:dyDescent="0.2">
      <c r="A3" s="271"/>
      <c r="B3" s="628"/>
      <c r="C3" s="628"/>
      <c r="D3" s="628"/>
      <c r="E3" s="628"/>
      <c r="F3" s="628"/>
      <c r="G3" s="628"/>
    </row>
    <row r="4" spans="1:7" ht="46.5" customHeight="1" x14ac:dyDescent="0.2">
      <c r="A4" s="271"/>
      <c r="B4" s="769" t="s">
        <v>4240</v>
      </c>
      <c r="C4" s="769"/>
      <c r="D4" s="769"/>
      <c r="E4" s="769"/>
      <c r="F4" s="769"/>
      <c r="G4" s="769"/>
    </row>
    <row r="5" spans="1:7" ht="15" customHeight="1" x14ac:dyDescent="0.2">
      <c r="A5" s="271"/>
      <c r="B5" s="769" t="s">
        <v>3870</v>
      </c>
      <c r="C5" s="769"/>
      <c r="D5" s="769"/>
      <c r="E5" s="769"/>
      <c r="F5" s="769"/>
      <c r="G5" s="769"/>
    </row>
    <row r="6" spans="1:7" x14ac:dyDescent="0.2">
      <c r="A6" s="271"/>
      <c r="B6" s="357" t="s">
        <v>3897</v>
      </c>
      <c r="C6" s="358"/>
      <c r="D6" s="752"/>
      <c r="E6" s="752"/>
      <c r="F6" s="359"/>
      <c r="G6" s="354"/>
    </row>
    <row r="7" spans="1:7" ht="18" x14ac:dyDescent="0.2">
      <c r="A7" s="273"/>
      <c r="B7" s="787" t="s">
        <v>3900</v>
      </c>
      <c r="C7" s="788"/>
      <c r="D7" s="752" t="s">
        <v>4236</v>
      </c>
      <c r="E7" s="752"/>
      <c r="F7" s="752"/>
      <c r="G7" s="275" t="s">
        <v>2225</v>
      </c>
    </row>
    <row r="8" spans="1:7" ht="15.75" x14ac:dyDescent="0.2">
      <c r="B8" s="772" t="s">
        <v>4237</v>
      </c>
      <c r="C8" s="772"/>
      <c r="D8" s="772"/>
      <c r="E8" s="772"/>
      <c r="F8" s="772"/>
      <c r="G8" s="772"/>
    </row>
    <row r="9" spans="1:7" ht="12.75" x14ac:dyDescent="0.2">
      <c r="B9" s="357"/>
      <c r="C9" s="358"/>
      <c r="D9" s="629"/>
      <c r="E9" s="359"/>
    </row>
    <row r="10" spans="1:7" ht="16.5" x14ac:dyDescent="0.2">
      <c r="B10" s="255" t="s">
        <v>48</v>
      </c>
      <c r="C10" s="255" t="s">
        <v>175</v>
      </c>
      <c r="D10" s="255" t="s">
        <v>176</v>
      </c>
      <c r="E10" s="255" t="s">
        <v>178</v>
      </c>
      <c r="F10" s="255" t="s">
        <v>4238</v>
      </c>
      <c r="G10" s="255" t="s">
        <v>4239</v>
      </c>
    </row>
    <row r="11" spans="1:7" ht="12.75" x14ac:dyDescent="0.2">
      <c r="A11" s="531">
        <v>321</v>
      </c>
      <c r="B11" s="636">
        <v>1</v>
      </c>
      <c r="C11" s="637" t="str">
        <f>VLOOKUP($A11,УЧАСТНИКИ!$A$29:$L$828,3,FALSE)</f>
        <v>Абрамов Егор</v>
      </c>
      <c r="D11" s="637" t="str">
        <f>VLOOKUP($A11,УЧАСТНИКИ!$A$29:$L$828,4,FALSE)</f>
        <v>14.09.2000</v>
      </c>
      <c r="E11" s="637" t="str">
        <f>VLOOKUP($A11,УЧАСТНИКИ!$A$29:$L$828,5,FALSE)</f>
        <v>Санкт-Петербург</v>
      </c>
      <c r="F11" s="637" t="str">
        <f>VLOOKUP($A11,УЧАСТНИКИ!$A$29:$L$828,11,FALSE)</f>
        <v>СПБ ГБУ ЦОП "ШВСМ ПО ЛЕГКОЙ АТЛЕТИКЕ"</v>
      </c>
      <c r="G11" s="637" t="str">
        <f>VLOOKUP($A11,УЧАСТНИКИ!$A$29:$L$828,10,FALSE)</f>
        <v>Тарасов Д.А.</v>
      </c>
    </row>
    <row r="12" spans="1:7" ht="12.75" x14ac:dyDescent="0.2">
      <c r="A12" s="531">
        <v>433</v>
      </c>
      <c r="B12" s="636">
        <v>2</v>
      </c>
      <c r="C12" s="637" t="str">
        <f>VLOOKUP($A12,УЧАСТНИКИ!$A$29:$L$828,3,FALSE)</f>
        <v>Авакян Виктория</v>
      </c>
      <c r="D12" s="637" t="str">
        <f>VLOOKUP($A12,УЧАСТНИКИ!$A$29:$L$828,4,FALSE)</f>
        <v>23.09.2002</v>
      </c>
      <c r="E12" s="637" t="str">
        <f>VLOOKUP($A12,УЧАСТНИКИ!$A$29:$L$828,5,FALSE)</f>
        <v>Краснодарский край-Республика Адыгея</v>
      </c>
      <c r="F12" s="637" t="str">
        <f>VLOOKUP($A12,УЧАСТНИКИ!$A$29:$L$828,11,FALSE)</f>
        <v>ГБУ КК "РЦСП ПО ЛЕГКОЙ АТЛЕТИКЕ", ГБУ РА "СШОР № 1"</v>
      </c>
      <c r="G12" s="637" t="str">
        <f>VLOOKUP($A12,УЧАСТНИКИ!$A$29:$L$828,10,FALSE)</f>
        <v>Чадин К.А., !Багдасарян К.Е., Курина Н.М.</v>
      </c>
    </row>
    <row r="13" spans="1:7" ht="12.75" x14ac:dyDescent="0.2">
      <c r="A13" s="531">
        <v>583</v>
      </c>
      <c r="B13" s="636">
        <v>3</v>
      </c>
      <c r="C13" s="637" t="str">
        <f>VLOOKUP($A13,УЧАСТНИКИ!$A$29:$L$828,3,FALSE)</f>
        <v>Аверкина Виктория</v>
      </c>
      <c r="D13" s="637" t="str">
        <f>VLOOKUP($A13,УЧАСТНИКИ!$A$29:$L$828,4,FALSE)</f>
        <v>11.10.2001</v>
      </c>
      <c r="E13" s="637" t="str">
        <f>VLOOKUP($A13,УЧАСТНИКИ!$A$29:$L$828,5,FALSE)</f>
        <v>Ростовская область</v>
      </c>
      <c r="F13" s="637" t="str">
        <f>VLOOKUP($A13,УЧАСТНИКИ!$A$29:$L$828,11,FALSE)</f>
        <v>МБУ ДО "СШ № 5" Г. ВОЛГОДОНСКА, ГБУ ДО РО "СШОР "ЦОП № 1"</v>
      </c>
      <c r="G13" s="637" t="str">
        <f>VLOOKUP($A13,УЧАСТНИКИ!$A$29:$L$828,10,FALSE)</f>
        <v>Дротик В.С.</v>
      </c>
    </row>
    <row r="14" spans="1:7" ht="12.75" x14ac:dyDescent="0.2">
      <c r="A14" s="531">
        <v>104</v>
      </c>
      <c r="B14" s="636">
        <v>4</v>
      </c>
      <c r="C14" s="637" t="str">
        <f>VLOOKUP($A14,УЧАСТНИКИ!$A$29:$L$828,3,FALSE)</f>
        <v>Алексеев Александр</v>
      </c>
      <c r="D14" s="637" t="str">
        <f>VLOOKUP($A14,УЧАСТНИКИ!$A$29:$L$828,4,FALSE)</f>
        <v>17.10.2003</v>
      </c>
      <c r="E14" s="637" t="str">
        <f>VLOOKUP($A14,УЧАСТНИКИ!$A$29:$L$828,5,FALSE)</f>
        <v>Чувашская Республика</v>
      </c>
      <c r="F14" s="637" t="str">
        <f>VLOOKUP($A14,УЧАСТНИКИ!$A$29:$L$828,11,FALSE)</f>
        <v>АУ ЧР ДО "СШОР № 3"</v>
      </c>
      <c r="G14" s="637" t="str">
        <f>VLOOKUP($A14,УЧАСТНИКИ!$A$29:$L$828,10,FALSE)</f>
        <v>Давалов В.Н.</v>
      </c>
    </row>
    <row r="15" spans="1:7" ht="12.75" x14ac:dyDescent="0.2">
      <c r="A15" s="531">
        <v>588</v>
      </c>
      <c r="B15" s="636">
        <v>5</v>
      </c>
      <c r="C15" s="637" t="str">
        <f>VLOOKUP($A15,УЧАСТНИКИ!$A$29:$L$828,3,FALSE)</f>
        <v>Алымова Анастасия</v>
      </c>
      <c r="D15" s="637" t="str">
        <f>VLOOKUP($A15,УЧАСТНИКИ!$A$29:$L$828,4,FALSE)</f>
        <v>06.09.2001</v>
      </c>
      <c r="E15" s="637" t="str">
        <f>VLOOKUP($A15,УЧАСТНИКИ!$A$29:$L$828,5,FALSE)</f>
        <v>Санкт-Петербург</v>
      </c>
      <c r="F15" s="637" t="str">
        <f>VLOOKUP($A15,УЧАСТНИКИ!$A$29:$L$828,11,FALSE)</f>
        <v>СПБ ГБУ ЦОП "ШВСМ ПО ЛЕГКОЙ АТЛЕТИКЕ"</v>
      </c>
      <c r="G15" s="637" t="str">
        <f>VLOOKUP($A15,УЧАСТНИКИ!$A$29:$L$828,10,FALSE)</f>
        <v>Шекин Д.А.</v>
      </c>
    </row>
    <row r="16" spans="1:7" ht="12.75" x14ac:dyDescent="0.2">
      <c r="A16" s="531">
        <v>576</v>
      </c>
      <c r="B16" s="636">
        <v>6</v>
      </c>
      <c r="C16" s="637" t="str">
        <f>VLOOKUP($A16,УЧАСТНИКИ!$A$29:$L$828,3,FALSE)</f>
        <v>Амурская Азалия</v>
      </c>
      <c r="D16" s="637" t="str">
        <f>VLOOKUP($A16,УЧАСТНИКИ!$A$29:$L$828,4,FALSE)</f>
        <v>24.11.2003</v>
      </c>
      <c r="E16" s="637" t="str">
        <f>VLOOKUP($A16,УЧАСТНИКИ!$A$29:$L$828,5,FALSE)</f>
        <v>Республика Татарстан</v>
      </c>
      <c r="F16" s="637" t="str">
        <f>VLOOKUP($A16,УЧАСТНИКИ!$A$29:$L$828,11,FALSE)</f>
        <v>МАУ "СШОР "ФСО "АВИАТОР" Г.КАЗАНИ</v>
      </c>
      <c r="G16" s="637" t="str">
        <f>VLOOKUP($A16,УЧАСТНИКИ!$A$29:$L$828,10,FALSE)</f>
        <v>Галкин-Самитов А.С., Рынина Е.И.</v>
      </c>
    </row>
    <row r="17" spans="1:7" ht="12.75" x14ac:dyDescent="0.2">
      <c r="A17" s="531">
        <v>124</v>
      </c>
      <c r="B17" s="636">
        <v>7</v>
      </c>
      <c r="C17" s="637" t="str">
        <f>VLOOKUP($A17,УЧАСТНИКИ!$A$29:$L$828,3,FALSE)</f>
        <v>Ананьев Олег</v>
      </c>
      <c r="D17" s="637" t="str">
        <f>VLOOKUP($A17,УЧАСТНИКИ!$A$29:$L$828,4,FALSE)</f>
        <v>18.08.2003</v>
      </c>
      <c r="E17" s="637" t="str">
        <f>VLOOKUP($A17,УЧАСТНИКИ!$A$29:$L$828,5,FALSE)</f>
        <v>Иркутская область</v>
      </c>
      <c r="F17" s="637" t="str">
        <f>VLOOKUP($A17,УЧАСТНИКИ!$A$29:$L$828,11,FALSE)</f>
        <v>ОГКУ СШОР "ШВСМ", ФГБУ ПОО ГУОР Г. ИРКУТСКА</v>
      </c>
      <c r="G17" s="637" t="str">
        <f>VLOOKUP($A17,УЧАСТНИКИ!$A$29:$L$828,10,FALSE)</f>
        <v>Белова И.Н., Ананьев С.Ю.</v>
      </c>
    </row>
    <row r="18" spans="1:7" ht="12.75" x14ac:dyDescent="0.2">
      <c r="A18" s="531">
        <v>434</v>
      </c>
      <c r="B18" s="636">
        <v>8</v>
      </c>
      <c r="C18" s="637" t="str">
        <f>VLOOKUP($A18,УЧАСТНИКИ!$A$29:$L$828,3,FALSE)</f>
        <v>Андрюхина Надежда</v>
      </c>
      <c r="D18" s="637" t="str">
        <f>VLOOKUP($A18,УЧАСТНИКИ!$A$29:$L$828,4,FALSE)</f>
        <v>03.07.2001</v>
      </c>
      <c r="E18" s="637" t="str">
        <f>VLOOKUP($A18,УЧАСТНИКИ!$A$29:$L$828,5,FALSE)</f>
        <v>Краснодарский край-Брянская область</v>
      </c>
      <c r="F18" s="637" t="str">
        <f>VLOOKUP($A18,УЧАСТНИКИ!$A$29:$L$828,11,FALSE)</f>
        <v>ГБУ КК "РЦСП ПО ЛЕГКОЙ АТЛЕТИКЕ"</v>
      </c>
      <c r="G18" s="637" t="str">
        <f>VLOOKUP($A18,УЧАСТНИКИ!$A$29:$L$828,10,FALSE)</f>
        <v>Смирнов В.Ф., Смирнова М.М., Богма С.С., !Кивимяги М.В.</v>
      </c>
    </row>
    <row r="19" spans="1:7" ht="12.75" x14ac:dyDescent="0.2">
      <c r="A19" s="531">
        <v>554</v>
      </c>
      <c r="B19" s="636">
        <v>9</v>
      </c>
      <c r="C19" s="637" t="str">
        <f>VLOOKUP($A19,УЧАСТНИКИ!$A$29:$L$828,3,FALSE)</f>
        <v>Андрющенко Светлана</v>
      </c>
      <c r="D19" s="637" t="str">
        <f>VLOOKUP($A19,УЧАСТНИКИ!$A$29:$L$828,4,FALSE)</f>
        <v>13.09.2000</v>
      </c>
      <c r="E19" s="637" t="str">
        <f>VLOOKUP($A19,УЧАСТНИКИ!$A$29:$L$828,5,FALSE)</f>
        <v>Республика Башкортостан</v>
      </c>
      <c r="F19" s="637" t="str">
        <f>VLOOKUP($A19,УЧАСТНИКИ!$A$29:$L$828,11,FALSE)</f>
        <v>АНО СКЛА "ИНЗЕР"</v>
      </c>
      <c r="G19" s="637" t="str">
        <f>VLOOKUP($A19,УЧАСТНИКИ!$A$29:$L$828,10,FALSE)</f>
        <v>Газизов А.И.</v>
      </c>
    </row>
    <row r="20" spans="1:7" ht="12.75" x14ac:dyDescent="0.2">
      <c r="A20" s="531">
        <v>577</v>
      </c>
      <c r="B20" s="636">
        <v>10</v>
      </c>
      <c r="C20" s="637" t="str">
        <f>VLOOKUP($A20,УЧАСТНИКИ!$A$29:$L$828,3,FALSE)</f>
        <v>Андрякова Дарья</v>
      </c>
      <c r="D20" s="637" t="str">
        <f>VLOOKUP($A20,УЧАСТНИКИ!$A$29:$L$828,4,FALSE)</f>
        <v>18.08.2003</v>
      </c>
      <c r="E20" s="637" t="str">
        <f>VLOOKUP($A20,УЧАСТНИКИ!$A$29:$L$828,5,FALSE)</f>
        <v>Республика Татарстан</v>
      </c>
      <c r="F20" s="637" t="str">
        <f>VLOOKUP($A20,УЧАСТНИКИ!$A$29:$L$828,11,FALSE)</f>
        <v>ФГБОУ ВО «Поволжский ГУФКСиТ», МАУ "СШОР "ТАСМА" Г.КАЗАНИ</v>
      </c>
      <c r="G20" s="637" t="str">
        <f>VLOOKUP($A20,УЧАСТНИКИ!$A$29:$L$828,10,FALSE)</f>
        <v>Корнева А.В.</v>
      </c>
    </row>
    <row r="21" spans="1:7" ht="12.75" x14ac:dyDescent="0.2">
      <c r="A21" s="531">
        <v>435</v>
      </c>
      <c r="B21" s="636">
        <v>11</v>
      </c>
      <c r="C21" s="637" t="str">
        <f>VLOOKUP($A21,УЧАСТНИКИ!$A$29:$L$828,3,FALSE)</f>
        <v>Анохина Екатерина</v>
      </c>
      <c r="D21" s="637" t="str">
        <f>VLOOKUP($A21,УЧАСТНИКИ!$A$29:$L$828,4,FALSE)</f>
        <v>26.04.2003</v>
      </c>
      <c r="E21" s="637" t="str">
        <f>VLOOKUP($A21,УЧАСТНИКИ!$A$29:$L$828,5,FALSE)</f>
        <v>Краснодарский край-Республика Адыгея</v>
      </c>
      <c r="F21" s="637" t="str">
        <f>VLOOKUP($A21,УЧАСТНИКИ!$A$29:$L$828,11,FALSE)</f>
        <v>ГБУ РА "СШОР № 1", ГБУ КК "РЦСП ПО ЛЕГКОЙ АТЛЕТИКЕ"</v>
      </c>
      <c r="G21" s="637" t="str">
        <f>VLOOKUP($A21,УЧАСТНИКИ!$A$29:$L$828,10,FALSE)</f>
        <v>Баев Ю.П.</v>
      </c>
    </row>
    <row r="22" spans="1:7" ht="12.75" x14ac:dyDescent="0.2">
      <c r="A22" s="531">
        <v>322</v>
      </c>
      <c r="B22" s="636">
        <v>12</v>
      </c>
      <c r="C22" s="637" t="str">
        <f>VLOOKUP($A22,УЧАСТНИКИ!$A$29:$L$828,3,FALSE)</f>
        <v>Антипов Георгий</v>
      </c>
      <c r="D22" s="637" t="str">
        <f>VLOOKUP($A22,УЧАСТНИКИ!$A$29:$L$828,4,FALSE)</f>
        <v>05.04.1999</v>
      </c>
      <c r="E22" s="637" t="str">
        <f>VLOOKUP($A22,УЧАСТНИКИ!$A$29:$L$828,5,FALSE)</f>
        <v>Санкт-Петербург</v>
      </c>
      <c r="F22" s="637" t="str">
        <f>VLOOKUP($A22,УЧАСТНИКИ!$A$29:$L$828,11,FALSE)</f>
        <v>ГБУ СШОР "АКАДЕМИЯ ЛЕГКОЙ АТЛЕТИКИ САНКТ-ПЕТЕРБУРГА"</v>
      </c>
      <c r="G22" s="637" t="str">
        <f>VLOOKUP($A22,УЧАСТНИКИ!$A$29:$L$828,10,FALSE)</f>
        <v>Шекин Д.А.</v>
      </c>
    </row>
    <row r="23" spans="1:7" ht="12.75" x14ac:dyDescent="0.2">
      <c r="A23" s="531">
        <v>373</v>
      </c>
      <c r="B23" s="636">
        <v>13</v>
      </c>
      <c r="C23" s="637" t="str">
        <f>VLOOKUP($A23,УЧАСТНИКИ!$A$29:$L$828,3,FALSE)</f>
        <v>Анушкевич Глеб</v>
      </c>
      <c r="D23" s="637" t="str">
        <f>VLOOKUP($A23,УЧАСТНИКИ!$A$29:$L$828,4,FALSE)</f>
        <v>10.03.2001</v>
      </c>
      <c r="E23" s="637" t="str">
        <f>VLOOKUP($A23,УЧАСТНИКИ!$A$29:$L$828,5,FALSE)</f>
        <v>Ставропольский край</v>
      </c>
      <c r="F23" s="637" t="str">
        <f>VLOOKUP($A23,УЧАСТНИКИ!$A$29:$L$828,11,FALSE)</f>
        <v>СУОР, ГБУ СК "РЦСП"</v>
      </c>
      <c r="G23" s="637" t="str">
        <f>VLOOKUP($A23,УЧАСТНИКИ!$A$29:$L$828,10,FALSE)</f>
        <v>Крохмалев А.В.</v>
      </c>
    </row>
    <row r="24" spans="1:7" ht="12.75" x14ac:dyDescent="0.2">
      <c r="A24" s="531">
        <v>417</v>
      </c>
      <c r="B24" s="636">
        <v>14</v>
      </c>
      <c r="C24" s="637" t="str">
        <f>VLOOKUP($A24,УЧАСТНИКИ!$A$29:$L$828,3,FALSE)</f>
        <v>Аплачкина Светлана</v>
      </c>
      <c r="D24" s="637" t="str">
        <f>VLOOKUP($A24,УЧАСТНИКИ!$A$29:$L$828,4,FALSE)</f>
        <v>28.11.1992</v>
      </c>
      <c r="E24" s="637" t="str">
        <f>VLOOKUP($A24,УЧАСТНИКИ!$A$29:$L$828,5,FALSE)</f>
        <v>Воронежская область</v>
      </c>
      <c r="F24" s="637" t="str">
        <f>VLOOKUP($A24,УЧАСТНИКИ!$A$29:$L$828,11,FALSE)</f>
        <v>ГБУ ДО ВО "СШОР № 21", СШОР № 21</v>
      </c>
      <c r="G24" s="637" t="str">
        <f>VLOOKUP($A24,УЧАСТНИКИ!$A$29:$L$828,10,FALSE)</f>
        <v>Осипов С.А., !Аплачкин А.И.</v>
      </c>
    </row>
    <row r="25" spans="1:7" ht="12.75" x14ac:dyDescent="0.2">
      <c r="A25" s="531">
        <v>172</v>
      </c>
      <c r="B25" s="636">
        <v>15</v>
      </c>
      <c r="C25" s="637" t="str">
        <f>VLOOKUP($A25,УЧАСТНИКИ!$A$29:$L$828,3,FALSE)</f>
        <v>Арбузов Александр</v>
      </c>
      <c r="D25" s="637" t="str">
        <f>VLOOKUP($A25,УЧАСТНИКИ!$A$29:$L$828,4,FALSE)</f>
        <v>16.09.2000</v>
      </c>
      <c r="E25" s="637" t="str">
        <f>VLOOKUP($A25,УЧАСТНИКИ!$A$29:$L$828,5,FALSE)</f>
        <v>Красноярский край</v>
      </c>
      <c r="F25" s="637" t="str">
        <f>VLOOKUP($A25,УЧАСТНИКИ!$A$29:$L$828,11,FALSE)</f>
        <v>КГАУ "РЦСП "АКАДЕМИЯ ЛЕТНИХ ВИДОВ СПОРТА", МАУДО "СШОР "СПУТНИК"</v>
      </c>
      <c r="G25" s="637" t="str">
        <f>VLOOKUP($A25,УЧАСТНИКИ!$A$29:$L$828,10,FALSE)</f>
        <v>Мочалов С.С., Мочалова Е.С.</v>
      </c>
    </row>
    <row r="26" spans="1:7" ht="12.75" x14ac:dyDescent="0.2">
      <c r="A26" s="531">
        <v>462</v>
      </c>
      <c r="B26" s="636">
        <v>16</v>
      </c>
      <c r="C26" s="637" t="str">
        <f>VLOOKUP($A26,УЧАСТНИКИ!$A$29:$L$828,3,FALSE)</f>
        <v>Аристархова Наталья</v>
      </c>
      <c r="D26" s="637" t="str">
        <f>VLOOKUP($A26,УЧАСТНИКИ!$A$29:$L$828,4,FALSE)</f>
        <v>31.10.1989</v>
      </c>
      <c r="E26" s="637" t="str">
        <f>VLOOKUP($A26,УЧАСТНИКИ!$A$29:$L$828,5,FALSE)</f>
        <v>Красноярский край</v>
      </c>
      <c r="F26" s="637" t="str">
        <f>VLOOKUP($A26,УЧАСТНИКИ!$A$29:$L$828,11,FALSE)</f>
        <v>МАУДО "СШОР "СПУТНИК", КГАУ "РЦСП "АКАДЕМИЯ ЛЕТНИХ ВИДОВ СПОРТА"</v>
      </c>
      <c r="G26" s="637" t="str">
        <f>VLOOKUP($A26,УЧАСТНИКИ!$A$29:$L$828,10,FALSE)</f>
        <v>Комаров А.Н.</v>
      </c>
    </row>
    <row r="27" spans="1:7" ht="12.75" x14ac:dyDescent="0.2">
      <c r="A27" s="531">
        <v>513</v>
      </c>
      <c r="B27" s="636">
        <v>17</v>
      </c>
      <c r="C27" s="637" t="str">
        <f>VLOOKUP($A27,УЧАСТНИКИ!$A$29:$L$828,3,FALSE)</f>
        <v>Архипова Вероника</v>
      </c>
      <c r="D27" s="637" t="str">
        <f>VLOOKUP($A27,УЧАСТНИКИ!$A$29:$L$828,4,FALSE)</f>
        <v>18.09.2002</v>
      </c>
      <c r="E27" s="637" t="str">
        <f>VLOOKUP($A27,УЧАСТНИКИ!$A$29:$L$828,5,FALSE)</f>
        <v>Московская область</v>
      </c>
      <c r="F27" s="637" t="str">
        <f>VLOOKUP($A27,УЧАСТНИКИ!$A$29:$L$828,11,FALSE)</f>
        <v>ГБУ МО "ЦСП ОВС", ГБПОУ МО "УОР № 2"</v>
      </c>
      <c r="G27" s="637" t="str">
        <f>VLOOKUP($A27,УЧАСТНИКИ!$A$29:$L$828,10,FALSE)</f>
        <v>Никифоров А.М.</v>
      </c>
    </row>
    <row r="28" spans="1:7" ht="12.75" x14ac:dyDescent="0.2">
      <c r="A28" s="531">
        <v>286</v>
      </c>
      <c r="B28" s="636">
        <v>18</v>
      </c>
      <c r="C28" s="637" t="str">
        <f>VLOOKUP($A28,УЧАСТНИКИ!$A$29:$L$828,3,FALSE)</f>
        <v>Асанов Айдер</v>
      </c>
      <c r="D28" s="637" t="str">
        <f>VLOOKUP($A28,УЧАСТНИКИ!$A$29:$L$828,4,FALSE)</f>
        <v>09.04.2003</v>
      </c>
      <c r="E28" s="637" t="str">
        <f>VLOOKUP($A28,УЧАСТНИКИ!$A$29:$L$828,5,FALSE)</f>
        <v>Республика Крым</v>
      </c>
      <c r="F28" s="637" t="str">
        <f>VLOOKUP($A28,УЧАСТНИКИ!$A$29:$L$828,11,FALSE)</f>
        <v>МБУ ДО "СШОР ПО ЛЕГКОЙ АТЛЕТИКЕ № 2"</v>
      </c>
      <c r="G28" s="637" t="str">
        <f>VLOOKUP($A28,УЧАСТНИКИ!$A$29:$L$828,10,FALSE)</f>
        <v>Агапова И.Н.</v>
      </c>
    </row>
    <row r="29" spans="1:7" ht="12.75" x14ac:dyDescent="0.2">
      <c r="A29" s="531">
        <v>589</v>
      </c>
      <c r="B29" s="636">
        <v>19</v>
      </c>
      <c r="C29" s="637" t="str">
        <f>VLOOKUP($A29,УЧАСТНИКИ!$A$29:$L$828,3,FALSE)</f>
        <v>Асоева Манижа</v>
      </c>
      <c r="D29" s="637" t="str">
        <f>VLOOKUP($A29,УЧАСТНИКИ!$A$29:$L$828,4,FALSE)</f>
        <v>28.05.2001</v>
      </c>
      <c r="E29" s="637" t="str">
        <f>VLOOKUP($A29,УЧАСТНИКИ!$A$29:$L$828,5,FALSE)</f>
        <v>Санкт-Петербург-Тверская область</v>
      </c>
      <c r="F29" s="637" t="str">
        <f>VLOOKUP($A29,УЧАСТНИКИ!$A$29:$L$828,11,FALSE)</f>
        <v>СПБ ГБУ ЦОП "ШВСМ ПО ЛЕГКОЙ АТЛЕТИКЕ", ГБУ «КСШОР № 2»</v>
      </c>
      <c r="G29" s="637" t="str">
        <f>VLOOKUP($A29,УЧАСТНИКИ!$A$29:$L$828,10,FALSE)</f>
        <v>Шекин Д.А., !Шакко В.В.</v>
      </c>
    </row>
    <row r="30" spans="1:7" ht="12.75" x14ac:dyDescent="0.2">
      <c r="A30" s="531">
        <v>323</v>
      </c>
      <c r="B30" s="636">
        <v>20</v>
      </c>
      <c r="C30" s="637" t="str">
        <f>VLOOKUP($A30,УЧАСТНИКИ!$A$29:$L$828,3,FALSE)</f>
        <v>Астраханский Алексей</v>
      </c>
      <c r="D30" s="637" t="str">
        <f>VLOOKUP($A30,УЧАСТНИКИ!$A$29:$L$828,4,FALSE)</f>
        <v>05.02.1999</v>
      </c>
      <c r="E30" s="637" t="str">
        <f>VLOOKUP($A30,УЧАСТНИКИ!$A$29:$L$828,5,FALSE)</f>
        <v>Санкт-Петербург</v>
      </c>
      <c r="F30" s="637" t="str">
        <f>VLOOKUP($A30,УЧАСТНИКИ!$A$29:$L$828,11,FALSE)</f>
        <v>ГБУ СШОР "АКАДЕМИЯ ЛЕГКОЙ АТЛЕТИКИ САНКТ-ПЕТЕРБУРГА"</v>
      </c>
      <c r="G30" s="637" t="str">
        <f>VLOOKUP($A30,УЧАСТНИКИ!$A$29:$L$828,10,FALSE)</f>
        <v>Глушак П.Б., Матрин Н.А.</v>
      </c>
    </row>
    <row r="31" spans="1:7" ht="12.75" x14ac:dyDescent="0.2">
      <c r="A31" s="531">
        <v>249</v>
      </c>
      <c r="B31" s="636">
        <v>21</v>
      </c>
      <c r="C31" s="637" t="str">
        <f>VLOOKUP($A31,УЧАСТНИКИ!$A$29:$L$828,3,FALSE)</f>
        <v>Афанасьев Артём</v>
      </c>
      <c r="D31" s="637" t="str">
        <f>VLOOKUP($A31,УЧАСТНИКИ!$A$29:$L$828,4,FALSE)</f>
        <v>29.01.1998</v>
      </c>
      <c r="E31" s="637" t="str">
        <f>VLOOKUP($A31,УЧАСТНИКИ!$A$29:$L$828,5,FALSE)</f>
        <v>Нижегородская область</v>
      </c>
      <c r="F31" s="637" t="str">
        <f>VLOOKUP($A31,УЧАСТНИКИ!$A$29:$L$828,11,FALSE)</f>
        <v>МБУ КСШОР №1</v>
      </c>
      <c r="G31" s="637" t="str">
        <f>VLOOKUP($A31,УЧАСТНИКИ!$A$29:$L$828,10,FALSE)</f>
        <v>Смирнов С.В.</v>
      </c>
    </row>
    <row r="32" spans="1:7" ht="12.75" x14ac:dyDescent="0.2">
      <c r="A32" s="531">
        <v>223</v>
      </c>
      <c r="B32" s="636">
        <v>22</v>
      </c>
      <c r="C32" s="637" t="str">
        <f>VLOOKUP($A32,УЧАСТНИКИ!$A$29:$L$828,3,FALSE)</f>
        <v>Афонин Иван</v>
      </c>
      <c r="D32" s="637" t="str">
        <f>VLOOKUP($A32,УЧАСТНИКИ!$A$29:$L$828,4,FALSE)</f>
        <v>23.03.2004</v>
      </c>
      <c r="E32" s="637" t="str">
        <f>VLOOKUP($A32,УЧАСТНИКИ!$A$29:$L$828,5,FALSE)</f>
        <v>Московская область</v>
      </c>
      <c r="F32" s="637" t="str">
        <f>VLOOKUP($A32,УЧАСТНИКИ!$A$29:$L$828,11,FALSE)</f>
        <v>ГБУ МО "ЦСП ОВС", ГБУ ДО МО "СШОР ПО ЛЕГКОЙ АТЛЕТИКЕ"</v>
      </c>
      <c r="G32" s="637" t="str">
        <f>VLOOKUP($A32,УЧАСТНИКИ!$A$29:$L$828,10,FALSE)</f>
        <v>Богданова Е.И.</v>
      </c>
    </row>
    <row r="33" spans="1:7" ht="12.75" x14ac:dyDescent="0.2">
      <c r="A33" s="531">
        <v>184</v>
      </c>
      <c r="B33" s="636">
        <v>23</v>
      </c>
      <c r="C33" s="637" t="str">
        <f>VLOOKUP($A33,УЧАСТНИКИ!$A$29:$L$828,3,FALSE)</f>
        <v>Афонин Максим</v>
      </c>
      <c r="D33" s="637" t="str">
        <f>VLOOKUP($A33,УЧАСТНИКИ!$A$29:$L$828,4,FALSE)</f>
        <v>06.01.1992</v>
      </c>
      <c r="E33" s="637" t="str">
        <f>VLOOKUP($A33,УЧАСТНИКИ!$A$29:$L$828,5,FALSE)</f>
        <v>Москва</v>
      </c>
      <c r="F33" s="637" t="str">
        <f>VLOOKUP($A33,УЧАСТНИКИ!$A$29:$L$828,11,FALSE)</f>
        <v>ГБУ ДО МКСШОР "ВОСТОК", ФАУ МО РФ ЦСКА</v>
      </c>
      <c r="G33" s="637" t="str">
        <f>VLOOKUP($A33,УЧАСТНИКИ!$A$29:$L$828,10,FALSE)</f>
        <v>Колодко Н.А.</v>
      </c>
    </row>
    <row r="34" spans="1:7" ht="12.75" x14ac:dyDescent="0.2">
      <c r="A34" s="531">
        <v>133</v>
      </c>
      <c r="B34" s="636">
        <v>24</v>
      </c>
      <c r="C34" s="637" t="str">
        <f>VLOOKUP($A34,УЧАСТНИКИ!$A$29:$L$828,3,FALSE)</f>
        <v>Бадунц Тигран</v>
      </c>
      <c r="D34" s="637" t="str">
        <f>VLOOKUP($A34,УЧАСТНИКИ!$A$29:$L$828,4,FALSE)</f>
        <v>05.06.1996</v>
      </c>
      <c r="E34" s="637" t="str">
        <f>VLOOKUP($A34,УЧАСТНИКИ!$A$29:$L$828,5,FALSE)</f>
        <v>Краснодарский край</v>
      </c>
      <c r="F34" s="637" t="str">
        <f>VLOOKUP($A34,УЧАСТНИКИ!$A$29:$L$828,11,FALSE)</f>
        <v>ГБУ ДО КК "СШОР ПО ЛЕГКОЙ АТЛЕТИКЕ"</v>
      </c>
      <c r="G34" s="637" t="str">
        <f>VLOOKUP($A34,УЧАСТНИКИ!$A$29:$L$828,10,FALSE)</f>
        <v>Поддубнова М.П.</v>
      </c>
    </row>
    <row r="35" spans="1:7" ht="12.75" x14ac:dyDescent="0.2">
      <c r="A35" s="531">
        <v>639</v>
      </c>
      <c r="B35" s="636">
        <v>25</v>
      </c>
      <c r="C35" s="637" t="str">
        <f>VLOOKUP($A35,УЧАСТНИКИ!$A$29:$L$828,3,FALSE)</f>
        <v>Баженова Ульяна</v>
      </c>
      <c r="D35" s="637" t="str">
        <f>VLOOKUP($A35,УЧАСТНИКИ!$A$29:$L$828,4,FALSE)</f>
        <v>30.11.2002</v>
      </c>
      <c r="E35" s="637" t="str">
        <f>VLOOKUP($A35,УЧАСТНИКИ!$A$29:$L$828,5,FALSE)</f>
        <v>Тамбовская область</v>
      </c>
      <c r="F35" s="637" t="str">
        <f>VLOOKUP($A35,УЧАСТНИКИ!$A$29:$L$828,11,FALSE)</f>
        <v>ТОГАУ "СШОР № 4 "МИЧУРИНСК"</v>
      </c>
      <c r="G35" s="637" t="str">
        <f>VLOOKUP($A35,УЧАСТНИКИ!$A$29:$L$828,10,FALSE)</f>
        <v>Котова Н.И.</v>
      </c>
    </row>
    <row r="36" spans="1:7" ht="12.75" x14ac:dyDescent="0.2">
      <c r="A36" s="531">
        <v>134</v>
      </c>
      <c r="B36" s="636">
        <v>26</v>
      </c>
      <c r="C36" s="637" t="str">
        <f>VLOOKUP($A36,УЧАСТНИКИ!$A$29:$L$828,3,FALSE)</f>
        <v>Бакай Алексей</v>
      </c>
      <c r="D36" s="637" t="str">
        <f>VLOOKUP($A36,УЧАСТНИКИ!$A$29:$L$828,4,FALSE)</f>
        <v>21.01.1999</v>
      </c>
      <c r="E36" s="637" t="str">
        <f>VLOOKUP($A36,УЧАСТНИКИ!$A$29:$L$828,5,FALSE)</f>
        <v>Краснодарский край</v>
      </c>
      <c r="F36" s="637" t="str">
        <f>VLOOKUP($A36,УЧАСТНИКИ!$A$29:$L$828,11,FALSE)</f>
        <v>ГБУ ДО КК "СШОР ПО ЛЕГКОЙ АТЛЕТИКЕ", ГБУ КК "РЦСП ПО ЛЕГКОЙ АТЛЕТИКЕ"</v>
      </c>
      <c r="G36" s="637" t="str">
        <f>VLOOKUP($A36,УЧАСТНИКИ!$A$29:$L$828,10,FALSE)</f>
        <v>Гладкова О.С.</v>
      </c>
    </row>
    <row r="37" spans="1:7" ht="12.75" x14ac:dyDescent="0.2">
      <c r="A37" s="531">
        <v>436</v>
      </c>
      <c r="B37" s="636">
        <v>27</v>
      </c>
      <c r="C37" s="637" t="str">
        <f>VLOOKUP($A37,УЧАСТНИКИ!$A$29:$L$828,3,FALSE)</f>
        <v>Бакосова Марианна</v>
      </c>
      <c r="D37" s="637" t="str">
        <f>VLOOKUP($A37,УЧАСТНИКИ!$A$29:$L$828,4,FALSE)</f>
        <v>19.01.2001</v>
      </c>
      <c r="E37" s="637" t="str">
        <f>VLOOKUP($A37,УЧАСТНИКИ!$A$29:$L$828,5,FALSE)</f>
        <v>Краснодарский край</v>
      </c>
      <c r="F37" s="637" t="str">
        <f>VLOOKUP($A37,УЧАСТНИКИ!$A$29:$L$828,11,FALSE)</f>
        <v>ГБУ ДО КК "СШОР ПО ЛЕГКОЙ АТЛЕТИКЕ"</v>
      </c>
      <c r="G37" s="637" t="str">
        <f>VLOOKUP($A37,УЧАСТНИКИ!$A$29:$L$828,10,FALSE)</f>
        <v>Смирнов В.Ф., Смирнова М.М.</v>
      </c>
    </row>
    <row r="38" spans="1:7" ht="12.75" x14ac:dyDescent="0.2">
      <c r="A38" s="531">
        <v>282</v>
      </c>
      <c r="B38" s="636">
        <v>28</v>
      </c>
      <c r="C38" s="637" t="str">
        <f>VLOOKUP($A38,УЧАСТНИКИ!$A$29:$L$828,3,FALSE)</f>
        <v>Балагуров Виктор</v>
      </c>
      <c r="D38" s="637" t="str">
        <f>VLOOKUP($A38,УЧАСТНИКИ!$A$29:$L$828,4,FALSE)</f>
        <v>28.02.2001</v>
      </c>
      <c r="E38" s="637" t="str">
        <f>VLOOKUP($A38,УЧАСТНИКИ!$A$29:$L$828,5,FALSE)</f>
        <v>Республика Бурятия</v>
      </c>
      <c r="F38" s="637" t="str">
        <f>VLOOKUP($A38,УЧАСТНИКИ!$A$29:$L$828,11,FALSE)</f>
        <v>ФГБОУ ВО "БГУ", МАУ "СШОР №1" Г. УЛАН-УДЭ</v>
      </c>
      <c r="G38" s="637" t="str">
        <f>VLOOKUP($A38,УЧАСТНИКИ!$A$29:$L$828,10,FALSE)</f>
        <v>Суворов Н.Н., Суворова Н.Н.</v>
      </c>
    </row>
    <row r="39" spans="1:7" ht="12.75" x14ac:dyDescent="0.2">
      <c r="A39" s="531">
        <v>130</v>
      </c>
      <c r="B39" s="636">
        <v>29</v>
      </c>
      <c r="C39" s="637" t="str">
        <f>VLOOKUP($A39,УЧАСТНИКИ!$A$29:$L$828,3,FALSE)</f>
        <v>Барсук Кирилл</v>
      </c>
      <c r="D39" s="637" t="str">
        <f>VLOOKUP($A39,УЧАСТНИКИ!$A$29:$L$828,4,FALSE)</f>
        <v>17.09.2003</v>
      </c>
      <c r="E39" s="637" t="str">
        <f>VLOOKUP($A39,УЧАСТНИКИ!$A$29:$L$828,5,FALSE)</f>
        <v>Кемеровская область</v>
      </c>
      <c r="F39" s="637" t="str">
        <f>VLOOKUP($A39,УЧАСТНИКИ!$A$29:$L$828,11,FALSE)</f>
        <v>ГБУ ДО "СШОР КУЗБАССА ПО ЛЕГКОЙ АТЛЕТИКЕ ИМ.В.А.САВЕНКОВА"</v>
      </c>
      <c r="G39" s="637" t="str">
        <f>VLOOKUP($A39,УЧАСТНИКИ!$A$29:$L$828,10,FALSE)</f>
        <v>Кислых А.Г.</v>
      </c>
    </row>
    <row r="40" spans="1:7" ht="12.75" x14ac:dyDescent="0.2">
      <c r="A40" s="531">
        <v>485</v>
      </c>
      <c r="B40" s="636">
        <v>30</v>
      </c>
      <c r="C40" s="637" t="str">
        <f>VLOOKUP($A40,УЧАСТНИКИ!$A$29:$L$828,3,FALSE)</f>
        <v>Батырева Ольга</v>
      </c>
      <c r="D40" s="637" t="str">
        <f>VLOOKUP($A40,УЧАСТНИКИ!$A$29:$L$828,4,FALSE)</f>
        <v>06.04.2003</v>
      </c>
      <c r="E40" s="637" t="str">
        <f>VLOOKUP($A40,УЧАСТНИКИ!$A$29:$L$828,5,FALSE)</f>
        <v>Москва-Амурская область</v>
      </c>
      <c r="F40" s="637" t="str">
        <f>VLOOKUP($A40,УЧАСТНИКИ!$A$29:$L$828,11,FALSE)</f>
        <v>МАУ СШ № 1, МССУОР № 1</v>
      </c>
      <c r="G40" s="637" t="str">
        <f>VLOOKUP($A40,УЧАСТНИКИ!$A$29:$L$828,10,FALSE)</f>
        <v>Пестрецова С.Н.</v>
      </c>
    </row>
    <row r="41" spans="1:7" ht="12.75" x14ac:dyDescent="0.2">
      <c r="A41" s="531">
        <v>418</v>
      </c>
      <c r="B41" s="636">
        <v>31</v>
      </c>
      <c r="C41" s="637" t="str">
        <f>VLOOKUP($A41,УЧАСТНИКИ!$A$29:$L$828,3,FALSE)</f>
        <v>Баулина Ирина</v>
      </c>
      <c r="D41" s="637" t="str">
        <f>VLOOKUP($A41,УЧАСТНИКИ!$A$29:$L$828,4,FALSE)</f>
        <v>01.03.1999</v>
      </c>
      <c r="E41" s="637" t="str">
        <f>VLOOKUP($A41,УЧАСТНИКИ!$A$29:$L$828,5,FALSE)</f>
        <v>Воронежская область</v>
      </c>
      <c r="F41" s="637" t="str">
        <f>VLOOKUP($A41,УЧАСТНИКИ!$A$29:$L$828,11,FALSE)</f>
        <v>МБУДО СШОР №5</v>
      </c>
      <c r="G41" s="637" t="str">
        <f>VLOOKUP($A41,УЧАСТНИКИ!$A$29:$L$828,10,FALSE)</f>
        <v>!Мащенко Р.М., !Мащенко А.Р.</v>
      </c>
    </row>
    <row r="42" spans="1:7" ht="12.75" x14ac:dyDescent="0.2">
      <c r="A42" s="531">
        <v>135</v>
      </c>
      <c r="B42" s="636">
        <v>32</v>
      </c>
      <c r="C42" s="637" t="str">
        <f>VLOOKUP($A42,УЧАСТНИКИ!$A$29:$L$828,3,FALSE)</f>
        <v>Бездольный Борис</v>
      </c>
      <c r="D42" s="637" t="str">
        <f>VLOOKUP($A42,УЧАСТНИКИ!$A$29:$L$828,4,FALSE)</f>
        <v>01.04.1997</v>
      </c>
      <c r="E42" s="637" t="str">
        <f>VLOOKUP($A42,УЧАСТНИКИ!$A$29:$L$828,5,FALSE)</f>
        <v>Краснодарский край</v>
      </c>
      <c r="F42" s="637" t="str">
        <f>VLOOKUP($A42,УЧАСТНИКИ!$A$29:$L$828,11,FALSE)</f>
        <v>ГБУ ДО КК "СШОР ПО ЛЕГКОЙ АТЛЕТИКЕ", ГБУ КК "РЦСП ПО ЛЕГКОЙ АТЛЕТИКЕ"</v>
      </c>
      <c r="G42" s="637" t="str">
        <f>VLOOKUP($A42,УЧАСТНИКИ!$A$29:$L$828,10,FALSE)</f>
        <v>Левин М.А.</v>
      </c>
    </row>
    <row r="43" spans="1:7" ht="12.75" x14ac:dyDescent="0.2">
      <c r="A43" s="531">
        <v>136</v>
      </c>
      <c r="B43" s="636">
        <v>33</v>
      </c>
      <c r="C43" s="637" t="str">
        <f>VLOOKUP($A43,УЧАСТНИКИ!$A$29:$L$828,3,FALSE)</f>
        <v>Безякин Владимир</v>
      </c>
      <c r="D43" s="637" t="str">
        <f>VLOOKUP($A43,УЧАСТНИКИ!$A$29:$L$828,4,FALSE)</f>
        <v>24.02.2003</v>
      </c>
      <c r="E43" s="637" t="str">
        <f>VLOOKUP($A43,УЧАСТНИКИ!$A$29:$L$828,5,FALSE)</f>
        <v>Краснодарский край</v>
      </c>
      <c r="F43" s="637" t="str">
        <f>VLOOKUP($A43,УЧАСТНИКИ!$A$29:$L$828,11,FALSE)</f>
        <v>ГБУ КК "РЦСП ПО ЛЕГКОЙ АТЛЕТИКЕ", МБУ СШОР №1 Г. СОЧИ</v>
      </c>
      <c r="G43" s="637" t="str">
        <f>VLOOKUP($A43,УЧАСТНИКИ!$A$29:$L$828,10,FALSE)</f>
        <v>!Фролов В.И.</v>
      </c>
    </row>
    <row r="44" spans="1:7" ht="12.75" x14ac:dyDescent="0.2">
      <c r="A44" s="531">
        <v>176</v>
      </c>
      <c r="B44" s="636">
        <v>34</v>
      </c>
      <c r="C44" s="637" t="str">
        <f>VLOOKUP($A44,УЧАСТНИКИ!$A$29:$L$828,3,FALSE)</f>
        <v>Бекоев Павел</v>
      </c>
      <c r="D44" s="637" t="str">
        <f>VLOOKUP($A44,УЧАСТНИКИ!$A$29:$L$828,4,FALSE)</f>
        <v>04.07.2003</v>
      </c>
      <c r="E44" s="637" t="str">
        <f>VLOOKUP($A44,УЧАСТНИКИ!$A$29:$L$828,5,FALSE)</f>
        <v>Курская область</v>
      </c>
      <c r="F44" s="637" t="str">
        <f>VLOOKUP($A44,УЧАСТНИКИ!$A$29:$L$828,11,FALSE)</f>
        <v>МБУ "СШ № 1", ОБУ ДО "СШОР им. Н.Я. Яковлева"</v>
      </c>
      <c r="G44" s="637" t="str">
        <f>VLOOKUP($A44,УЧАСТНИКИ!$A$29:$L$828,10,FALSE)</f>
        <v>!Шумакова Н.Л., !Шумаков Е.Г., Прошин Е.К.</v>
      </c>
    </row>
    <row r="45" spans="1:7" ht="12.75" x14ac:dyDescent="0.2">
      <c r="A45" s="531">
        <v>374</v>
      </c>
      <c r="B45" s="636">
        <v>35</v>
      </c>
      <c r="C45" s="637" t="str">
        <f>VLOOKUP($A45,УЧАСТНИКИ!$A$29:$L$828,3,FALSE)</f>
        <v>Беленников Никита</v>
      </c>
      <c r="D45" s="637" t="str">
        <f>VLOOKUP($A45,УЧАСТНИКИ!$A$29:$L$828,4,FALSE)</f>
        <v>02.03.2003</v>
      </c>
      <c r="E45" s="637" t="str">
        <f>VLOOKUP($A45,УЧАСТНИКИ!$A$29:$L$828,5,FALSE)</f>
        <v>Ставропольский край</v>
      </c>
      <c r="F45" s="637" t="str">
        <f>VLOOKUP($A45,УЧАСТНИКИ!$A$29:$L$828,11,FALSE)</f>
        <v>СУОР</v>
      </c>
      <c r="G45" s="637" t="str">
        <f>VLOOKUP($A45,УЧАСТНИКИ!$A$29:$L$828,10,FALSE)</f>
        <v>Козлов В.О.</v>
      </c>
    </row>
    <row r="46" spans="1:7" ht="12.75" x14ac:dyDescent="0.2">
      <c r="A46" s="531">
        <v>324</v>
      </c>
      <c r="B46" s="636">
        <v>36</v>
      </c>
      <c r="C46" s="637" t="str">
        <f>VLOOKUP($A46,УЧАСТНИКИ!$A$29:$L$828,3,FALSE)</f>
        <v>Беликов Никита</v>
      </c>
      <c r="D46" s="637" t="str">
        <f>VLOOKUP($A46,УЧАСТНИКИ!$A$29:$L$828,4,FALSE)</f>
        <v>21.01.2001</v>
      </c>
      <c r="E46" s="637" t="str">
        <f>VLOOKUP($A46,УЧАСТНИКИ!$A$29:$L$828,5,FALSE)</f>
        <v>Санкт-Петербург</v>
      </c>
      <c r="F46" s="637" t="str">
        <f>VLOOKUP($A46,УЧАСТНИКИ!$A$29:$L$828,11,FALSE)</f>
        <v>ГБУ СШОР ПУШКИНСКОГО РАЙОНА САНКТ-ПЕТЕРБУРГА</v>
      </c>
      <c r="G46" s="637" t="str">
        <f>VLOOKUP($A46,УЧАСТНИКИ!$A$29:$L$828,10,FALSE)</f>
        <v>Шекин Д.А., Беликов Ю.Л.</v>
      </c>
    </row>
    <row r="47" spans="1:7" ht="12.75" x14ac:dyDescent="0.2">
      <c r="A47" s="531">
        <v>316</v>
      </c>
      <c r="B47" s="636">
        <v>37</v>
      </c>
      <c r="C47" s="637" t="str">
        <f>VLOOKUP($A47,УЧАСТНИКИ!$A$29:$L$828,3,FALSE)</f>
        <v>Белокоровий Алексей</v>
      </c>
      <c r="D47" s="637" t="str">
        <f>VLOOKUP($A47,УЧАСТНИКИ!$A$29:$L$828,4,FALSE)</f>
        <v>20.09.1995</v>
      </c>
      <c r="E47" s="637" t="str">
        <f>VLOOKUP($A47,УЧАСТНИКИ!$A$29:$L$828,5,FALSE)</f>
        <v>Республика Хакасия</v>
      </c>
      <c r="F47" s="637" t="str">
        <f>VLOOKUP($A47,УЧАСТНИКИ!$A$29:$L$828,11,FALSE)</f>
        <v>ГБПОУ РХ "У(Т)ОР"</v>
      </c>
      <c r="G47" s="637" t="str">
        <f>VLOOKUP($A47,УЧАСТНИКИ!$A$29:$L$828,10,FALSE)</f>
        <v>Сиротин Н.Н., Гусева О.М.</v>
      </c>
    </row>
    <row r="48" spans="1:7" ht="12.75" x14ac:dyDescent="0.2">
      <c r="A48" s="531">
        <v>480</v>
      </c>
      <c r="B48" s="636">
        <v>38</v>
      </c>
      <c r="C48" s="637" t="str">
        <f>VLOOKUP($A48,УЧАСТНИКИ!$A$29:$L$828,3,FALSE)</f>
        <v>Березнева Полина</v>
      </c>
      <c r="D48" s="637" t="str">
        <f>VLOOKUP($A48,УЧАСТНИКИ!$A$29:$L$828,4,FALSE)</f>
        <v>24.11.2006</v>
      </c>
      <c r="E48" s="637" t="str">
        <f>VLOOKUP($A48,УЧАСТНИКИ!$A$29:$L$828,5,FALSE)</f>
        <v>Липецкая область</v>
      </c>
      <c r="F48" s="637" t="str">
        <f>VLOOKUP($A48,УЧАСТНИКИ!$A$29:$L$828,11,FALSE)</f>
        <v>ГАУ ДО ЛО "СШОР ПО ЛЕГКОЙ АТЛЕТИКЕ"</v>
      </c>
      <c r="G48" s="637" t="str">
        <f>VLOOKUP($A48,УЧАСТНИКИ!$A$29:$L$828,10,FALSE)</f>
        <v>Трухина И.М.</v>
      </c>
    </row>
    <row r="49" spans="1:7" ht="12.75" x14ac:dyDescent="0.2">
      <c r="A49" s="531">
        <v>250</v>
      </c>
      <c r="B49" s="636">
        <v>39</v>
      </c>
      <c r="C49" s="637" t="str">
        <f>VLOOKUP($A49,УЧАСТНИКИ!$A$29:$L$828,3,FALSE)</f>
        <v>Биляк Дмитрий</v>
      </c>
      <c r="D49" s="637" t="str">
        <f>VLOOKUP($A49,УЧАСТНИКИ!$A$29:$L$828,4,FALSE)</f>
        <v>26.03.2001</v>
      </c>
      <c r="E49" s="637" t="str">
        <f>VLOOKUP($A49,УЧАСТНИКИ!$A$29:$L$828,5,FALSE)</f>
        <v>Нижегородская область</v>
      </c>
      <c r="F49" s="637" t="str">
        <f>VLOOKUP($A49,УЧАСТНИКИ!$A$29:$L$828,11,FALSE)</f>
        <v>ООО СК "НИЖЕГОРОДЕЦ", ГБПОУ "НОУОР ИМЕНИ В.С.ТИШИНА"</v>
      </c>
      <c r="G49" s="637" t="str">
        <f>VLOOKUP($A49,УЧАСТНИКИ!$A$29:$L$828,10,FALSE)</f>
        <v>Кондратьева Е.С., Борисенко Е.М., !Исаков А.П.</v>
      </c>
    </row>
    <row r="50" spans="1:7" ht="12.75" x14ac:dyDescent="0.2">
      <c r="A50" s="531">
        <v>463</v>
      </c>
      <c r="B50" s="636">
        <v>40</v>
      </c>
      <c r="C50" s="637" t="str">
        <f>VLOOKUP($A50,УЧАСТНИКИ!$A$29:$L$828,3,FALSE)</f>
        <v>Блескина Екатерина</v>
      </c>
      <c r="D50" s="637" t="str">
        <f>VLOOKUP($A50,УЧАСТНИКИ!$A$29:$L$828,4,FALSE)</f>
        <v>29.01.1993</v>
      </c>
      <c r="E50" s="637" t="str">
        <f>VLOOKUP($A50,УЧАСТНИКИ!$A$29:$L$828,5,FALSE)</f>
        <v>Красноярский край-Санкт-Петербург</v>
      </c>
      <c r="F50" s="637" t="str">
        <f>VLOOKUP($A50,УЧАСТНИКИ!$A$29:$L$828,11,FALSE)</f>
        <v>МАУДО "СШОР "СПУТНИК", СПБ ГБУ ЦОП "ШВСМ ПО ЛЕГКОЙ АТЛЕТИКЕ"</v>
      </c>
      <c r="G50" s="637" t="str">
        <f>VLOOKUP($A50,УЧАСТНИКИ!$A$29:$L$828,10,FALSE)</f>
        <v>Вашкевич И.Е., Климов А.Г.</v>
      </c>
    </row>
    <row r="51" spans="1:7" ht="12.75" x14ac:dyDescent="0.2">
      <c r="A51" s="531">
        <v>590</v>
      </c>
      <c r="B51" s="636">
        <v>41</v>
      </c>
      <c r="C51" s="637" t="str">
        <f>VLOOKUP($A51,УЧАСТНИКИ!$A$29:$L$828,3,FALSE)</f>
        <v>Богатырёва Майя</v>
      </c>
      <c r="D51" s="637" t="str">
        <f>VLOOKUP($A51,УЧАСТНИКИ!$A$29:$L$828,4,FALSE)</f>
        <v>30.05.2000</v>
      </c>
      <c r="E51" s="637" t="str">
        <f>VLOOKUP($A51,УЧАСТНИКИ!$A$29:$L$828,5,FALSE)</f>
        <v>Санкт-Петербург</v>
      </c>
      <c r="F51" s="637" t="str">
        <f>VLOOKUP($A51,УЧАСТНИКИ!$A$29:$L$828,11,FALSE)</f>
        <v>ГБУ СШОР № 1 АДМИРАЛТЕЙСКОГО РАЙОНА</v>
      </c>
      <c r="G51" s="637" t="str">
        <f>VLOOKUP($A51,УЧАСТНИКИ!$A$29:$L$828,10,FALSE)</f>
        <v>Харитонов А.С.</v>
      </c>
    </row>
    <row r="52" spans="1:7" ht="12.75" x14ac:dyDescent="0.2">
      <c r="A52" s="531">
        <v>262</v>
      </c>
      <c r="B52" s="636">
        <v>42</v>
      </c>
      <c r="C52" s="637" t="str">
        <f>VLOOKUP($A52,УЧАСТНИКИ!$A$29:$L$828,3,FALSE)</f>
        <v>Богданов Никита</v>
      </c>
      <c r="D52" s="637" t="str">
        <f>VLOOKUP($A52,УЧАСТНИКИ!$A$29:$L$828,4,FALSE)</f>
        <v>30.06.2001</v>
      </c>
      <c r="E52" s="637" t="str">
        <f>VLOOKUP($A52,УЧАСТНИКИ!$A$29:$L$828,5,FALSE)</f>
        <v>Оренбургская область</v>
      </c>
      <c r="F52" s="637" t="str">
        <f>VLOOKUP($A52,УЧАСТНИКИ!$A$29:$L$828,11,FALSE)</f>
        <v>ГАУ "ЦПМ ОО"</v>
      </c>
      <c r="G52" s="637" t="str">
        <f>VLOOKUP($A52,УЧАСТНИКИ!$A$29:$L$828,10,FALSE)</f>
        <v>Кирамов С.Х., !Андрианов А.И.</v>
      </c>
    </row>
    <row r="53" spans="1:7" ht="12.75" x14ac:dyDescent="0.2">
      <c r="A53" s="531">
        <v>419</v>
      </c>
      <c r="B53" s="636">
        <v>43</v>
      </c>
      <c r="C53" s="637" t="str">
        <f>VLOOKUP($A53,УЧАСТНИКИ!$A$29:$L$828,3,FALSE)</f>
        <v>Бозюкова Алина</v>
      </c>
      <c r="D53" s="637" t="str">
        <f>VLOOKUP($A53,УЧАСТНИКИ!$A$29:$L$828,4,FALSE)</f>
        <v>04.05.2001</v>
      </c>
      <c r="E53" s="637" t="str">
        <f>VLOOKUP($A53,УЧАСТНИКИ!$A$29:$L$828,5,FALSE)</f>
        <v>Воронежская область-Санкт-Петербург</v>
      </c>
      <c r="F53" s="637" t="str">
        <f>VLOOKUP($A53,УЧАСТНИКИ!$A$29:$L$828,11,FALSE)</f>
        <v>ГБУ ДО ВО "СШОР № 21", СШОР № 21, СПБ ГБУ ЦОП "ШВСМ ПО ЛЕГКОЙ АТЛЕТИКЕ"</v>
      </c>
      <c r="G53" s="637" t="str">
        <f>VLOOKUP($A53,УЧАСТНИКИ!$A$29:$L$828,10,FALSE)</f>
        <v>Жуков С.Н., Климов А.Г.</v>
      </c>
    </row>
    <row r="54" spans="1:7" ht="12.75" x14ac:dyDescent="0.2">
      <c r="A54" s="531">
        <v>464</v>
      </c>
      <c r="B54" s="636">
        <v>44</v>
      </c>
      <c r="C54" s="637" t="str">
        <f>VLOOKUP($A54,УЧАСТНИКИ!$A$29:$L$828,3,FALSE)</f>
        <v>Болбочану Лолита</v>
      </c>
      <c r="D54" s="637" t="str">
        <f>VLOOKUP($A54,УЧАСТНИКИ!$A$29:$L$828,4,FALSE)</f>
        <v>05.01.2002</v>
      </c>
      <c r="E54" s="637" t="str">
        <f>VLOOKUP($A54,УЧАСТНИКИ!$A$29:$L$828,5,FALSE)</f>
        <v>Красноярский край</v>
      </c>
      <c r="F54" s="637" t="str">
        <f>VLOOKUP($A54,УЧАСТНИКИ!$A$29:$L$828,11,FALSE)</f>
        <v>КГАУ "РЦСП "АКАДЕМИЯ ЛЕТНИХ ВИДОВ СПОРТА", МБУ "СШ № 3"</v>
      </c>
      <c r="G54" s="637" t="str">
        <f>VLOOKUP($A54,УЧАСТНИКИ!$A$29:$L$828,10,FALSE)</f>
        <v>Безбах Н.А., Мочалов С.С., Мочалова Е.С., !Беляев Н.А., !Риб В.А.</v>
      </c>
    </row>
    <row r="55" spans="1:7" ht="12.75" x14ac:dyDescent="0.2">
      <c r="A55" s="531">
        <v>514</v>
      </c>
      <c r="B55" s="636">
        <v>45</v>
      </c>
      <c r="C55" s="637" t="str">
        <f>VLOOKUP($A55,УЧАСТНИКИ!$A$29:$L$828,3,FALSE)</f>
        <v>Болдырева Ирина</v>
      </c>
      <c r="D55" s="637" t="str">
        <f>VLOOKUP($A55,УЧАСТНИКИ!$A$29:$L$828,4,FALSE)</f>
        <v>09.05.2001</v>
      </c>
      <c r="E55" s="637" t="str">
        <f>VLOOKUP($A55,УЧАСТНИКИ!$A$29:$L$828,5,FALSE)</f>
        <v>Московская область</v>
      </c>
      <c r="F55" s="637" t="str">
        <f>VLOOKUP($A55,УЧАСТНИКИ!$A$29:$L$828,11,FALSE)</f>
        <v>ГБУ МО "ЦСП ОВС", ГБУ ДО МО "СШОР ПО ЛЕГКОЙ АТЛЕТИКЕ"</v>
      </c>
      <c r="G55" s="637" t="str">
        <f>VLOOKUP($A55,УЧАСТНИКИ!$A$29:$L$828,10,FALSE)</f>
        <v>Горлов В.А., Лапина С.М.</v>
      </c>
    </row>
    <row r="56" spans="1:7" ht="12.75" x14ac:dyDescent="0.2">
      <c r="A56" s="531">
        <v>108</v>
      </c>
      <c r="B56" s="636">
        <v>46</v>
      </c>
      <c r="C56" s="637" t="str">
        <f>VLOOKUP($A56,УЧАСТНИКИ!$A$29:$L$828,3,FALSE)</f>
        <v>Болотов Сергей</v>
      </c>
      <c r="D56" s="637" t="str">
        <f>VLOOKUP($A56,УЧАСТНИКИ!$A$29:$L$828,4,FALSE)</f>
        <v>09.04.1996</v>
      </c>
      <c r="E56" s="637" t="str">
        <f>VLOOKUP($A56,УЧАСТНИКИ!$A$29:$L$828,5,FALSE)</f>
        <v>Владимирская область</v>
      </c>
      <c r="F56" s="637" t="str">
        <f>VLOOKUP($A56,УЧАСТНИКИ!$A$29:$L$828,11,FALSE)</f>
        <v>МБУ "СШОР № 4"</v>
      </c>
      <c r="G56" s="637" t="str">
        <f>VLOOKUP($A56,УЧАСТНИКИ!$A$29:$L$828,10,FALSE)</f>
        <v>Саков А.П., !Герцен Е.А.</v>
      </c>
    </row>
    <row r="57" spans="1:7" ht="12.75" x14ac:dyDescent="0.2">
      <c r="A57" s="531">
        <v>437</v>
      </c>
      <c r="B57" s="636">
        <v>47</v>
      </c>
      <c r="C57" s="637" t="str">
        <f>VLOOKUP($A57,УЧАСТНИКИ!$A$29:$L$828,3,FALSE)</f>
        <v>Бондаренко Елизавета</v>
      </c>
      <c r="D57" s="637" t="str">
        <f>VLOOKUP($A57,УЧАСТНИКИ!$A$29:$L$828,4,FALSE)</f>
        <v>01.07.1999</v>
      </c>
      <c r="E57" s="637" t="str">
        <f>VLOOKUP($A57,УЧАСТНИКИ!$A$29:$L$828,5,FALSE)</f>
        <v>Краснодарский край</v>
      </c>
      <c r="F57" s="637" t="str">
        <f>VLOOKUP($A57,УЧАСТНИКИ!$A$29:$L$828,11,FALSE)</f>
        <v>ГБУ ДО КК "СШОР ПО ЛЕГКОЙ АТЛЕТИКЕ", ГБУ КК "РЦСП ПО ЛЕГКОЙ АТЛЕТИКЕ"</v>
      </c>
      <c r="G57" s="637" t="str">
        <f>VLOOKUP($A57,УЧАСТНИКИ!$A$29:$L$828,10,FALSE)</f>
        <v>Бондаренко В.Г.</v>
      </c>
    </row>
    <row r="58" spans="1:7" ht="12.75" x14ac:dyDescent="0.2">
      <c r="A58" s="531">
        <v>224</v>
      </c>
      <c r="B58" s="636">
        <v>48</v>
      </c>
      <c r="C58" s="637" t="str">
        <f>VLOOKUP($A58,УЧАСТНИКИ!$A$29:$L$828,3,FALSE)</f>
        <v>Борзаковский Ярослав</v>
      </c>
      <c r="D58" s="637" t="str">
        <f>VLOOKUP($A58,УЧАСТНИКИ!$A$29:$L$828,4,FALSE)</f>
        <v>14.05.2002</v>
      </c>
      <c r="E58" s="637" t="str">
        <f>VLOOKUP($A58,УЧАСТНИКИ!$A$29:$L$828,5,FALSE)</f>
        <v>Московская область</v>
      </c>
      <c r="F58" s="637" t="str">
        <f>VLOOKUP($A58,УЧАСТНИКИ!$A$29:$L$828,11,FALSE)</f>
        <v>ГБУ МО "ЦСП ОВС", МБУ ДО "СШ-ЦЕНТР СПОРТА "МЕТЕОР"</v>
      </c>
      <c r="G58" s="637" t="str">
        <f>VLOOKUP($A58,УЧАСТНИКИ!$A$29:$L$828,10,FALSE)</f>
        <v>Толоконников И.Н., !Мирошниченко Л.М.</v>
      </c>
    </row>
    <row r="59" spans="1:7" ht="12.75" x14ac:dyDescent="0.2">
      <c r="A59" s="531">
        <v>375</v>
      </c>
      <c r="B59" s="636">
        <v>49</v>
      </c>
      <c r="C59" s="637" t="str">
        <f>VLOOKUP($A59,УЧАСТНИКИ!$A$29:$L$828,3,FALSE)</f>
        <v>Бородаев Семён</v>
      </c>
      <c r="D59" s="637" t="str">
        <f>VLOOKUP($A59,УЧАСТНИКИ!$A$29:$L$828,4,FALSE)</f>
        <v>04.05.2002</v>
      </c>
      <c r="E59" s="637" t="str">
        <f>VLOOKUP($A59,УЧАСТНИКИ!$A$29:$L$828,5,FALSE)</f>
        <v>Ставропольский край</v>
      </c>
      <c r="F59" s="637" t="str">
        <f>VLOOKUP($A59,УЧАСТНИКИ!$A$29:$L$828,11,FALSE)</f>
        <v>СУОР</v>
      </c>
      <c r="G59" s="637" t="str">
        <f>VLOOKUP($A59,УЧАСТНИКИ!$A$29:$L$828,10,FALSE)</f>
        <v>Крохмалев А.В.</v>
      </c>
    </row>
    <row r="60" spans="1:7" ht="12.75" x14ac:dyDescent="0.2">
      <c r="A60" s="531">
        <v>591</v>
      </c>
      <c r="B60" s="636">
        <v>50</v>
      </c>
      <c r="C60" s="637" t="str">
        <f>VLOOKUP($A60,УЧАСТНИКИ!$A$29:$L$828,3,FALSE)</f>
        <v>Боса Елизавета Чисом Ннека</v>
      </c>
      <c r="D60" s="637" t="str">
        <f>VLOOKUP($A60,УЧАСТНИКИ!$A$29:$L$828,4,FALSE)</f>
        <v>15.03.2002</v>
      </c>
      <c r="E60" s="637" t="str">
        <f>VLOOKUP($A60,УЧАСТНИКИ!$A$29:$L$828,5,FALSE)</f>
        <v>Санкт-Петербург</v>
      </c>
      <c r="F60" s="637" t="str">
        <f>VLOOKUP($A60,УЧАСТНИКИ!$A$29:$L$828,11,FALSE)</f>
        <v>ГБУ СШОР № 1 АДМИРАЛТЕЙСКОГО РАЙОНА</v>
      </c>
      <c r="G60" s="637" t="str">
        <f>VLOOKUP($A60,УЧАСТНИКИ!$A$29:$L$828,10,FALSE)</f>
        <v>Харитонов А.С.</v>
      </c>
    </row>
    <row r="61" spans="1:7" ht="12.75" x14ac:dyDescent="0.2">
      <c r="A61" s="531">
        <v>137</v>
      </c>
      <c r="B61" s="636">
        <v>51</v>
      </c>
      <c r="C61" s="637" t="str">
        <f>VLOOKUP($A61,УЧАСТНИКИ!$A$29:$L$828,3,FALSE)</f>
        <v>Брайко Олег</v>
      </c>
      <c r="D61" s="637" t="str">
        <f>VLOOKUP($A61,УЧАСТНИКИ!$A$29:$L$828,4,FALSE)</f>
        <v>20.09.2000</v>
      </c>
      <c r="E61" s="637" t="str">
        <f>VLOOKUP($A61,УЧАСТНИКИ!$A$29:$L$828,5,FALSE)</f>
        <v>Краснодарский край-Санкт-Петербург</v>
      </c>
      <c r="F61" s="637" t="str">
        <f>VLOOKUP($A61,УЧАСТНИКИ!$A$29:$L$828,11,FALSE)</f>
        <v>ГБУ ДО КК "СШОР ПО ЛЕГКОЙ АТЛЕТИКЕ", ГБУ СШОР ПО ЛЕГКОЙ АТЛЕТИКЕ И ФЕХТОВАНИЮ ВЫБОРГСКОГО РАЙОНА</v>
      </c>
      <c r="G61" s="637" t="str">
        <f>VLOOKUP($A61,УЧАСТНИКИ!$A$29:$L$828,10,FALSE)</f>
        <v>Цыплаков А.В., Попкова Е.Н., Ловачева К.С.</v>
      </c>
    </row>
    <row r="62" spans="1:7" ht="12.75" x14ac:dyDescent="0.2">
      <c r="A62" s="531">
        <v>287</v>
      </c>
      <c r="B62" s="636">
        <v>52</v>
      </c>
      <c r="C62" s="637" t="str">
        <f>VLOOKUP($A62,УЧАСТНИКИ!$A$29:$L$828,3,FALSE)</f>
        <v>Брюшенко Евгений</v>
      </c>
      <c r="D62" s="637" t="str">
        <f>VLOOKUP($A62,УЧАСТНИКИ!$A$29:$L$828,4,FALSE)</f>
        <v>29.01.2002</v>
      </c>
      <c r="E62" s="637" t="str">
        <f>VLOOKUP($A62,УЧАСТНИКИ!$A$29:$L$828,5,FALSE)</f>
        <v>Республика Крым</v>
      </c>
      <c r="F62" s="637" t="str">
        <f>VLOOKUP($A62,УЧАСТНИКИ!$A$29:$L$828,11,FALSE)</f>
        <v>ГБУ ДО РК "СШОР ПО ЛЕГКОЙ АТЛЕТИКЕ №1"</v>
      </c>
      <c r="G62" s="637" t="str">
        <f>VLOOKUP($A62,УЧАСТНИКИ!$A$29:$L$828,10,FALSE)</f>
        <v>Тимошенко Н.П., Тимошенко Д.Н.</v>
      </c>
    </row>
    <row r="63" spans="1:7" ht="12.75" x14ac:dyDescent="0.2">
      <c r="A63" s="531">
        <v>546</v>
      </c>
      <c r="B63" s="636">
        <v>53</v>
      </c>
      <c r="C63" s="637" t="str">
        <f>VLOOKUP($A63,УЧАСТНИКИ!$A$29:$L$828,3,FALSE)</f>
        <v>Бункевич Софья</v>
      </c>
      <c r="D63" s="637" t="str">
        <f>VLOOKUP($A63,УЧАСТНИКИ!$A$29:$L$828,4,FALSE)</f>
        <v>28.02.2006</v>
      </c>
      <c r="E63" s="637" t="str">
        <f>VLOOKUP($A63,УЧАСТНИКИ!$A$29:$L$828,5,FALSE)</f>
        <v>Омская область</v>
      </c>
      <c r="F63" s="637" t="str">
        <f>VLOOKUP($A63,УЧАСТНИКИ!$A$29:$L$828,11,FALSE)</f>
        <v>БУ ОО ДО "СШОР "СИБИРСКИЙ НЕФТЯНИК"</v>
      </c>
      <c r="G63" s="637" t="str">
        <f>VLOOKUP($A63,УЧАСТНИКИ!$A$29:$L$828,10,FALSE)</f>
        <v>Наместникова Л.В., !Белякова А.С.</v>
      </c>
    </row>
    <row r="64" spans="1:7" ht="12.75" x14ac:dyDescent="0.2">
      <c r="A64" s="531">
        <v>592</v>
      </c>
      <c r="B64" s="636">
        <v>54</v>
      </c>
      <c r="C64" s="637" t="str">
        <f>VLOOKUP($A64,УЧАСТНИКИ!$A$29:$L$828,3,FALSE)</f>
        <v>Бурмистрова Екатерина</v>
      </c>
      <c r="D64" s="637" t="str">
        <f>VLOOKUP($A64,УЧАСТНИКИ!$A$29:$L$828,4,FALSE)</f>
        <v>18.08.1990</v>
      </c>
      <c r="E64" s="637" t="str">
        <f>VLOOKUP($A64,УЧАСТНИКИ!$A$29:$L$828,5,FALSE)</f>
        <v>Санкт-Петербург</v>
      </c>
      <c r="F64" s="637" t="str">
        <f>VLOOKUP($A64,УЧАСТНИКИ!$A$29:$L$828,11,FALSE)</f>
        <v>ГБУ СШОР "АКАДЕМИЯ ЛЕГКОЙ АТЛЕТИКИ САНКТ-ПЕТЕРБУРГА"</v>
      </c>
      <c r="G64" s="637" t="str">
        <f>VLOOKUP($A64,УЧАСТНИКИ!$A$29:$L$828,10,FALSE)</f>
        <v>Данилова Т.П.</v>
      </c>
    </row>
    <row r="65" spans="1:7" ht="12.75" x14ac:dyDescent="0.2">
      <c r="A65" s="531">
        <v>225</v>
      </c>
      <c r="B65" s="636">
        <v>55</v>
      </c>
      <c r="C65" s="637" t="str">
        <f>VLOOKUP($A65,УЧАСТНИКИ!$A$29:$L$828,3,FALSE)</f>
        <v>Бутранов Алексей</v>
      </c>
      <c r="D65" s="637" t="str">
        <f>VLOOKUP($A65,УЧАСТНИКИ!$A$29:$L$828,4,FALSE)</f>
        <v>18.08.1991</v>
      </c>
      <c r="E65" s="637" t="str">
        <f>VLOOKUP($A65,УЧАСТНИКИ!$A$29:$L$828,5,FALSE)</f>
        <v>Московская область</v>
      </c>
      <c r="F65" s="637" t="str">
        <f>VLOOKUP($A65,УЧАСТНИКИ!$A$29:$L$828,11,FALSE)</f>
        <v>ГБУ МО "ЦСП ОВС"</v>
      </c>
      <c r="G65" s="637" t="str">
        <f>VLOOKUP($A65,УЧАСТНИКИ!$A$29:$L$828,10,FALSE)</f>
        <v>Щербак В.Н.</v>
      </c>
    </row>
    <row r="66" spans="1:7" ht="12.75" x14ac:dyDescent="0.2">
      <c r="A66" s="531">
        <v>320</v>
      </c>
      <c r="B66" s="636">
        <v>56</v>
      </c>
      <c r="C66" s="637" t="str">
        <f>VLOOKUP($A66,УЧАСТНИКИ!$A$29:$L$828,3,FALSE)</f>
        <v>Буяновский Александр</v>
      </c>
      <c r="D66" s="637" t="str">
        <f>VLOOKUP($A66,УЧАСТНИКИ!$A$29:$L$828,4,FALSE)</f>
        <v>23.04.1994</v>
      </c>
      <c r="E66" s="637" t="str">
        <f>VLOOKUP($A66,УЧАСТНИКИ!$A$29:$L$828,5,FALSE)</f>
        <v>Самарская область</v>
      </c>
      <c r="F66" s="637" t="str">
        <f>VLOOKUP($A66,УЧАСТНИКИ!$A$29:$L$828,11,FALSE)</f>
        <v>ГАУ "СШОР № 6"</v>
      </c>
      <c r="G66" s="637" t="str">
        <f>VLOOKUP($A66,УЧАСТНИКИ!$A$29:$L$828,10,FALSE)</f>
        <v>Дмитриев В.М., !Полубояров О.Ю., !Полубояров Ю.П.</v>
      </c>
    </row>
    <row r="67" spans="1:7" ht="12.75" x14ac:dyDescent="0.2">
      <c r="A67" s="531">
        <v>325</v>
      </c>
      <c r="B67" s="636">
        <v>57</v>
      </c>
      <c r="C67" s="637" t="str">
        <f>VLOOKUP($A67,УЧАСТНИКИ!$A$29:$L$828,3,FALSE)</f>
        <v>Вайс Илья</v>
      </c>
      <c r="D67" s="637" t="str">
        <f>VLOOKUP($A67,УЧАСТНИКИ!$A$29:$L$828,4,FALSE)</f>
        <v>02.08.2004</v>
      </c>
      <c r="E67" s="637" t="str">
        <f>VLOOKUP($A67,УЧАСТНИКИ!$A$29:$L$828,5,FALSE)</f>
        <v>Санкт-Петербург</v>
      </c>
      <c r="F67" s="637" t="str">
        <f>VLOOKUP($A67,УЧАСТНИКИ!$A$29:$L$828,11,FALSE)</f>
        <v>ГБУ СШОР "АКАДЕМИЯ ЛЕГКОЙ АТЛЕТИКИ САНКТ-ПЕТЕРБУРГА"</v>
      </c>
      <c r="G67" s="637" t="str">
        <f>VLOOKUP($A67,УЧАСТНИКИ!$A$29:$L$828,10,FALSE)</f>
        <v>Дмитрик А.В.</v>
      </c>
    </row>
    <row r="68" spans="1:7" ht="12.75" x14ac:dyDescent="0.2">
      <c r="A68" s="531">
        <v>412</v>
      </c>
      <c r="B68" s="636">
        <v>58</v>
      </c>
      <c r="C68" s="637" t="str">
        <f>VLOOKUP($A68,УЧАСТНИКИ!$A$29:$L$828,3,FALSE)</f>
        <v>Вайталова Анна</v>
      </c>
      <c r="D68" s="637" t="str">
        <f>VLOOKUP($A68,УЧАСТНИКИ!$A$29:$L$828,4,FALSE)</f>
        <v>17.03.2003</v>
      </c>
      <c r="E68" s="637" t="str">
        <f>VLOOKUP($A68,УЧАСТНИКИ!$A$29:$L$828,5,FALSE)</f>
        <v>Волгоградская область</v>
      </c>
      <c r="F68" s="637" t="str">
        <f>VLOOKUP($A68,УЧАСТНИКИ!$A$29:$L$828,11,FALSE)</f>
        <v>ГАУ ВО ЦСП "ОЛИМП", ГБУ ДО ВО "СШОР ПО ЛЕГКОЙ АТЛЕТИКЕ"</v>
      </c>
      <c r="G68" s="637" t="str">
        <f>VLOOKUP($A68,УЧАСТНИКИ!$A$29:$L$828,10,FALSE)</f>
        <v>Улымов М.М., Камчатников А.Г.</v>
      </c>
    </row>
    <row r="69" spans="1:7" ht="12.75" x14ac:dyDescent="0.2">
      <c r="A69" s="531">
        <v>578</v>
      </c>
      <c r="B69" s="636">
        <v>59</v>
      </c>
      <c r="C69" s="637" t="str">
        <f>VLOOKUP($A69,УЧАСТНИКИ!$A$29:$L$828,3,FALSE)</f>
        <v>Валитова Рамиля</v>
      </c>
      <c r="D69" s="637" t="str">
        <f>VLOOKUP($A69,УЧАСТНИКИ!$A$29:$L$828,4,FALSE)</f>
        <v>10.10.1996</v>
      </c>
      <c r="E69" s="637" t="str">
        <f>VLOOKUP($A69,УЧАСТНИКИ!$A$29:$L$828,5,FALSE)</f>
        <v>Республика Татарстан</v>
      </c>
      <c r="F69" s="637" t="str">
        <f>VLOOKUP($A69,УЧАСТНИКИ!$A$29:$L$828,11,FALSE)</f>
        <v>МБУ "СШОР ВАХИТОВСКОГО РАЙОНА" Г. КАЗАНИ, КЮИ МВД РОССИИ</v>
      </c>
      <c r="G69" s="637" t="str">
        <f>VLOOKUP($A69,УЧАСТНИКИ!$A$29:$L$828,10,FALSE)</f>
        <v>Арбеев О.А., Ильин В.Г.</v>
      </c>
    </row>
    <row r="70" spans="1:7" ht="12.75" x14ac:dyDescent="0.2">
      <c r="A70" s="531">
        <v>376</v>
      </c>
      <c r="B70" s="636">
        <v>60</v>
      </c>
      <c r="C70" s="637" t="str">
        <f>VLOOKUP($A70,УЧАСТНИКИ!$A$29:$L$828,3,FALSE)</f>
        <v>Вардиков Алексей</v>
      </c>
      <c r="D70" s="637" t="str">
        <f>VLOOKUP($A70,УЧАСТНИКИ!$A$29:$L$828,4,FALSE)</f>
        <v>18.02.2003</v>
      </c>
      <c r="E70" s="637" t="str">
        <f>VLOOKUP($A70,УЧАСТНИКИ!$A$29:$L$828,5,FALSE)</f>
        <v>Ставропольский край</v>
      </c>
      <c r="F70" s="637" t="str">
        <f>VLOOKUP($A70,УЧАСТНИКИ!$A$29:$L$828,11,FALSE)</f>
        <v>ГБУ СК "РЦСП", ГБУ ДО СК "СШОР ПО ЛЕГКОЙ АТЛЕТИКЕ"</v>
      </c>
      <c r="G70" s="637" t="str">
        <f>VLOOKUP($A70,УЧАСТНИКИ!$A$29:$L$828,10,FALSE)</f>
        <v>Бизикова И.М., Бизиков М.М.</v>
      </c>
    </row>
    <row r="71" spans="1:7" ht="12.75" x14ac:dyDescent="0.2">
      <c r="A71" s="531">
        <v>531</v>
      </c>
      <c r="B71" s="636">
        <v>61</v>
      </c>
      <c r="C71" s="637" t="str">
        <f>VLOOKUP($A71,УЧАСТНИКИ!$A$29:$L$828,3,FALSE)</f>
        <v>Васильева Лиана</v>
      </c>
      <c r="D71" s="637" t="str">
        <f>VLOOKUP($A71,УЧАСТНИКИ!$A$29:$L$828,4,FALSE)</f>
        <v>07.07.2001</v>
      </c>
      <c r="E71" s="637" t="str">
        <f>VLOOKUP($A71,УЧАСТНИКИ!$A$29:$L$828,5,FALSE)</f>
        <v>Нижегородская область</v>
      </c>
      <c r="F71" s="637" t="str">
        <f>VLOOKUP($A71,УЧАСТНИКИ!$A$29:$L$828,11,FALSE)</f>
        <v>МБУ КСШОР №1</v>
      </c>
      <c r="G71" s="637" t="str">
        <f>VLOOKUP($A71,УЧАСТНИКИ!$A$29:$L$828,10,FALSE)</f>
        <v>Смирнов С.В.</v>
      </c>
    </row>
    <row r="72" spans="1:7" ht="12.75" x14ac:dyDescent="0.2">
      <c r="A72" s="531">
        <v>271</v>
      </c>
      <c r="B72" s="636">
        <v>62</v>
      </c>
      <c r="C72" s="637" t="str">
        <f>VLOOKUP($A72,УЧАСТНИКИ!$A$29:$L$828,3,FALSE)</f>
        <v>Васильченко Юрий</v>
      </c>
      <c r="D72" s="637" t="str">
        <f>VLOOKUP($A72,УЧАСТНИКИ!$A$29:$L$828,4,FALSE)</f>
        <v>01.04.1994</v>
      </c>
      <c r="E72" s="637" t="str">
        <f>VLOOKUP($A72,УЧАСТНИКИ!$A$29:$L$828,5,FALSE)</f>
        <v>Республика Беларусь</v>
      </c>
      <c r="F72" s="637"/>
      <c r="G72" s="637" t="str">
        <f>VLOOKUP($A72,УЧАСТНИКИ!$A$29:$L$828,10,FALSE)</f>
        <v>!Астапкович К.В.</v>
      </c>
    </row>
    <row r="73" spans="1:7" ht="12.75" x14ac:dyDescent="0.2">
      <c r="A73" s="531">
        <v>593</v>
      </c>
      <c r="B73" s="636">
        <v>63</v>
      </c>
      <c r="C73" s="637" t="str">
        <f>VLOOKUP($A73,УЧАСТНИКИ!$A$29:$L$828,3,FALSE)</f>
        <v>Васько Ксения</v>
      </c>
      <c r="D73" s="637" t="str">
        <f>VLOOKUP($A73,УЧАСТНИКИ!$A$29:$L$828,4,FALSE)</f>
        <v>23.05.1997</v>
      </c>
      <c r="E73" s="637" t="str">
        <f>VLOOKUP($A73,УЧАСТНИКИ!$A$29:$L$828,5,FALSE)</f>
        <v>Санкт-Петербург</v>
      </c>
      <c r="F73" s="637" t="str">
        <f>VLOOKUP($A73,УЧАСТНИКИ!$A$29:$L$828,11,FALSE)</f>
        <v>СПБ ГБУ ЦОП "ШВСМ ПО ЛЕГКОЙ АТЛЕТИКЕ"</v>
      </c>
      <c r="G73" s="637" t="str">
        <f>VLOOKUP($A73,УЧАСТНИКИ!$A$29:$L$828,10,FALSE)</f>
        <v>Климов А.Г.</v>
      </c>
    </row>
    <row r="74" spans="1:7" ht="12.75" x14ac:dyDescent="0.2">
      <c r="A74" s="531">
        <v>699</v>
      </c>
      <c r="B74" s="636">
        <v>64</v>
      </c>
      <c r="C74" s="637" t="str">
        <f>VLOOKUP($A74,УЧАСТНИКИ!$A$29:$L$828,3,FALSE)</f>
        <v>Вахрушев Максим</v>
      </c>
      <c r="D74" s="637" t="str">
        <f>VLOOKUP($A74,УЧАСТНИКИ!$A$29:$L$828,4,FALSE)</f>
        <v>31.07.2001</v>
      </c>
      <c r="E74" s="637" t="str">
        <f>VLOOKUP($A74,УЧАСТНИКИ!$A$29:$L$828,5,FALSE)</f>
        <v>Челябинская область</v>
      </c>
      <c r="F74" s="637" t="str">
        <f>VLOOKUP($A74,УЧАСТНИКИ!$A$29:$L$828,11,FALSE)</f>
        <v>МБУ ДО СШОР №1 ПО Л/А Г. ЧЕЛЯБИНСКА</v>
      </c>
      <c r="G74" s="637" t="str">
        <f>VLOOKUP($A74,УЧАСТНИКИ!$A$29:$L$828,10,FALSE)</f>
        <v>Шалонников А.П.</v>
      </c>
    </row>
    <row r="75" spans="1:7" ht="12.75" x14ac:dyDescent="0.2">
      <c r="A75" s="531">
        <v>487</v>
      </c>
      <c r="B75" s="636">
        <v>65</v>
      </c>
      <c r="C75" s="637" t="str">
        <f>VLOOKUP($A75,УЧАСТНИКИ!$A$29:$L$828,3,FALSE)</f>
        <v>Вахрушева Екатерина</v>
      </c>
      <c r="D75" s="637" t="str">
        <f>VLOOKUP($A75,УЧАСТНИКИ!$A$29:$L$828,4,FALSE)</f>
        <v>06.01.1998</v>
      </c>
      <c r="E75" s="637" t="str">
        <f>VLOOKUP($A75,УЧАСТНИКИ!$A$29:$L$828,5,FALSE)</f>
        <v>Москва</v>
      </c>
      <c r="F75" s="637" t="str">
        <f>VLOOKUP($A75,УЧАСТНИКИ!$A$29:$L$828,11,FALSE)</f>
        <v>ГБУ ДО МКСШОР "ВОСТОК"</v>
      </c>
      <c r="G75" s="637" t="str">
        <f>VLOOKUP($A75,УЧАСТНИКИ!$A$29:$L$828,10,FALSE)</f>
        <v>Назарова Н.В.</v>
      </c>
    </row>
    <row r="76" spans="1:7" ht="12.75" x14ac:dyDescent="0.2">
      <c r="A76" s="531">
        <v>594</v>
      </c>
      <c r="B76" s="636">
        <v>66</v>
      </c>
      <c r="C76" s="637" t="str">
        <f>VLOOKUP($A76,УЧАСТНИКИ!$A$29:$L$828,3,FALSE)</f>
        <v>Веденеева Элла</v>
      </c>
      <c r="D76" s="637" t="str">
        <f>VLOOKUP($A76,УЧАСТНИКИ!$A$29:$L$828,4,FALSE)</f>
        <v>30.11.1998</v>
      </c>
      <c r="E76" s="637" t="str">
        <f>VLOOKUP($A76,УЧАСТНИКИ!$A$29:$L$828,5,FALSE)</f>
        <v>Санкт-Петербург</v>
      </c>
      <c r="F76" s="637" t="str">
        <f>VLOOKUP($A76,УЧАСТНИКИ!$A$29:$L$828,11,FALSE)</f>
        <v>СПБ ГБУ ЦОП "ШВСМ ПО ЛЕГКОЙ АТЛЕТИКЕ"</v>
      </c>
      <c r="G76" s="637" t="str">
        <f>VLOOKUP($A76,УЧАСТНИКИ!$A$29:$L$828,10,FALSE)</f>
        <v>Иванов В.В.</v>
      </c>
    </row>
    <row r="77" spans="1:7" ht="12.75" x14ac:dyDescent="0.2">
      <c r="A77" s="531">
        <v>326</v>
      </c>
      <c r="B77" s="636">
        <v>67</v>
      </c>
      <c r="C77" s="637" t="str">
        <f>VLOOKUP($A77,УЧАСТНИКИ!$A$29:$L$828,3,FALSE)</f>
        <v>Великоречин Евгений</v>
      </c>
      <c r="D77" s="637" t="str">
        <f>VLOOKUP($A77,УЧАСТНИКИ!$A$29:$L$828,4,FALSE)</f>
        <v>14.03.2002</v>
      </c>
      <c r="E77" s="637" t="str">
        <f>VLOOKUP($A77,УЧАСТНИКИ!$A$29:$L$828,5,FALSE)</f>
        <v>Санкт-Петербург</v>
      </c>
      <c r="F77" s="637" t="str">
        <f>VLOOKUP($A77,УЧАСТНИКИ!$A$29:$L$828,11,FALSE)</f>
        <v>СПБ ГБУ ЦОП "ШВСМ ПО ЛЕГКОЙ АТЛЕТИКЕ"</v>
      </c>
      <c r="G77" s="637" t="str">
        <f>VLOOKUP($A77,УЧАСТНИКИ!$A$29:$L$828,10,FALSE)</f>
        <v>Верещагина З.Г.</v>
      </c>
    </row>
    <row r="78" spans="1:7" ht="12.75" x14ac:dyDescent="0.2">
      <c r="A78" s="531">
        <v>227</v>
      </c>
      <c r="B78" s="636">
        <v>68</v>
      </c>
      <c r="C78" s="637" t="str">
        <f>VLOOKUP($A78,УЧАСТНИКИ!$A$29:$L$828,3,FALSE)</f>
        <v>Вербицкий Николай</v>
      </c>
      <c r="D78" s="637" t="str">
        <f>VLOOKUP($A78,УЧАСТНИКИ!$A$29:$L$828,4,FALSE)</f>
        <v>10.11.1995</v>
      </c>
      <c r="E78" s="637" t="str">
        <f>VLOOKUP($A78,УЧАСТНИКИ!$A$29:$L$828,5,FALSE)</f>
        <v>Московская область-Республика Бурятия</v>
      </c>
      <c r="F78" s="637" t="str">
        <f>VLOOKUP($A78,УЧАСТНИКИ!$A$29:$L$828,11,FALSE)</f>
        <v>ВС, ГБУ МО "ЦСП ОВС", МАУ "КСШОР ИМЕНИ М. В. ТРЕФИЛОВА"</v>
      </c>
      <c r="G78" s="637" t="str">
        <f>VLOOKUP($A78,УЧАСТНИКИ!$A$29:$L$828,10,FALSE)</f>
        <v>Белинская Н.В., Домнин В.Д.</v>
      </c>
    </row>
    <row r="79" spans="1:7" ht="12.75" x14ac:dyDescent="0.2">
      <c r="A79" s="531">
        <v>366</v>
      </c>
      <c r="B79" s="636">
        <v>69</v>
      </c>
      <c r="C79" s="637" t="str">
        <f>VLOOKUP($A79,УЧАСТНИКИ!$A$29:$L$828,3,FALSE)</f>
        <v>Верховых Рудольф</v>
      </c>
      <c r="D79" s="637" t="str">
        <f>VLOOKUP($A79,УЧАСТНИКИ!$A$29:$L$828,4,FALSE)</f>
        <v>03.09.1998</v>
      </c>
      <c r="E79" s="637" t="str">
        <f>VLOOKUP($A79,УЧАСТНИКИ!$A$29:$L$828,5,FALSE)</f>
        <v>Свердловская область</v>
      </c>
      <c r="F79" s="637" t="str">
        <f>VLOOKUP($A79,УЧАСТНИКИ!$A$29:$L$828,11,FALSE)</f>
        <v>МОО СК "СПУТНИК"</v>
      </c>
      <c r="G79" s="637" t="str">
        <f>VLOOKUP($A79,УЧАСТНИКИ!$A$29:$L$828,10,FALSE)</f>
        <v>Акуленко А.Н.</v>
      </c>
    </row>
    <row r="80" spans="1:7" ht="12.75" x14ac:dyDescent="0.2">
      <c r="A80" s="531">
        <v>425</v>
      </c>
      <c r="B80" s="636">
        <v>70</v>
      </c>
      <c r="C80" s="637" t="str">
        <f>VLOOKUP($A80,УЧАСТНИКИ!$A$29:$L$828,3,FALSE)</f>
        <v>Вершинина Кристина</v>
      </c>
      <c r="D80" s="637" t="str">
        <f>VLOOKUP($A80,УЧАСТНИКИ!$A$29:$L$828,4,FALSE)</f>
        <v>20.04.2000</v>
      </c>
      <c r="E80" s="637" t="str">
        <f>VLOOKUP($A80,УЧАСТНИКИ!$A$29:$L$828,5,FALSE)</f>
        <v>Иркутская область</v>
      </c>
      <c r="F80" s="637" t="str">
        <f>VLOOKUP($A80,УЧАСТНИКИ!$A$29:$L$828,11,FALSE)</f>
        <v>ОГКУ СШОР "ШВСМ"</v>
      </c>
      <c r="G80" s="637" t="str">
        <f>VLOOKUP($A80,УЧАСТНИКИ!$A$29:$L$828,10,FALSE)</f>
        <v>Шкурбицкий В.Л., Болсун Е.И.</v>
      </c>
    </row>
    <row r="81" spans="1:7" ht="12.75" x14ac:dyDescent="0.2">
      <c r="A81" s="531">
        <v>465</v>
      </c>
      <c r="B81" s="636">
        <v>71</v>
      </c>
      <c r="C81" s="637" t="str">
        <f>VLOOKUP($A81,УЧАСТНИКИ!$A$29:$L$828,3,FALSE)</f>
        <v>Веселкова Екатерина</v>
      </c>
      <c r="D81" s="637" t="str">
        <f>VLOOKUP($A81,УЧАСТНИКИ!$A$29:$L$828,4,FALSE)</f>
        <v>13.01.2001</v>
      </c>
      <c r="E81" s="637" t="str">
        <f>VLOOKUP($A81,УЧАСТНИКИ!$A$29:$L$828,5,FALSE)</f>
        <v>Красноярский край</v>
      </c>
      <c r="F81" s="637" t="str">
        <f>VLOOKUP($A81,УЧАСТНИКИ!$A$29:$L$828,11,FALSE)</f>
        <v>МАУДО "СШОР "СПУТНИК"</v>
      </c>
      <c r="G81" s="637" t="str">
        <f>VLOOKUP($A81,УЧАСТНИКИ!$A$29:$L$828,10,FALSE)</f>
        <v>Вашкевич И.Е., Зубрилина Т.Г.</v>
      </c>
    </row>
    <row r="82" spans="1:7" ht="12.75" x14ac:dyDescent="0.2">
      <c r="A82" s="531">
        <v>327</v>
      </c>
      <c r="B82" s="636">
        <v>72</v>
      </c>
      <c r="C82" s="637" t="str">
        <f>VLOOKUP($A82,УЧАСТНИКИ!$A$29:$L$828,3,FALSE)</f>
        <v>Вешняков Данил</v>
      </c>
      <c r="D82" s="637" t="str">
        <f>VLOOKUP($A82,УЧАСТНИКИ!$A$29:$L$828,4,FALSE)</f>
        <v>30.06.2001</v>
      </c>
      <c r="E82" s="637" t="str">
        <f>VLOOKUP($A82,УЧАСТНИКИ!$A$29:$L$828,5,FALSE)</f>
        <v>Санкт-Петербург</v>
      </c>
      <c r="F82" s="637" t="str">
        <f>VLOOKUP($A82,УЧАСТНИКИ!$A$29:$L$828,11,FALSE)</f>
        <v>СПБ ГБПОУ "УОР №1"</v>
      </c>
      <c r="G82" s="637" t="str">
        <f>VLOOKUP($A82,УЧАСТНИКИ!$A$29:$L$828,10,FALSE)</f>
        <v>Ткаченко А.С.</v>
      </c>
    </row>
    <row r="83" spans="1:7" ht="12.75" x14ac:dyDescent="0.2">
      <c r="A83" s="531">
        <v>595</v>
      </c>
      <c r="B83" s="636">
        <v>73</v>
      </c>
      <c r="C83" s="637" t="str">
        <f>VLOOKUP($A83,УЧАСТНИКИ!$A$29:$L$828,3,FALSE)</f>
        <v>Викторова Ольга</v>
      </c>
      <c r="D83" s="637" t="str">
        <f>VLOOKUP($A83,УЧАСТНИКИ!$A$29:$L$828,4,FALSE)</f>
        <v>04.05.2000</v>
      </c>
      <c r="E83" s="637" t="str">
        <f>VLOOKUP($A83,УЧАСТНИКИ!$A$29:$L$828,5,FALSE)</f>
        <v>Санкт-Петербург</v>
      </c>
      <c r="F83" s="637" t="str">
        <f>VLOOKUP($A83,УЧАСТНИКИ!$A$29:$L$828,11,FALSE)</f>
        <v>СПБ ГБУ ЦОП "ШВСМ ПО ЛЕГКОЙ АТЛЕТИКЕ"</v>
      </c>
      <c r="G83" s="637" t="str">
        <f>VLOOKUP($A83,УЧАСТНИКИ!$A$29:$L$828,10,FALSE)</f>
        <v>Шекин Д.А.</v>
      </c>
    </row>
    <row r="84" spans="1:7" ht="12.75" x14ac:dyDescent="0.2">
      <c r="A84" s="531">
        <v>328</v>
      </c>
      <c r="B84" s="636">
        <v>74</v>
      </c>
      <c r="C84" s="637" t="str">
        <f>VLOOKUP($A84,УЧАСТНИКИ!$A$29:$L$828,3,FALSE)</f>
        <v>Виссель Александр</v>
      </c>
      <c r="D84" s="637" t="str">
        <f>VLOOKUP($A84,УЧАСТНИКИ!$A$29:$L$828,4,FALSE)</f>
        <v>27.09.2000</v>
      </c>
      <c r="E84" s="637" t="str">
        <f>VLOOKUP($A84,УЧАСТНИКИ!$A$29:$L$828,5,FALSE)</f>
        <v>Санкт-Петербург-Псковская область</v>
      </c>
      <c r="F84" s="637" t="str">
        <f>VLOOKUP($A84,УЧАСТНИКИ!$A$29:$L$828,11,FALSE)</f>
        <v>СПБ ГБУ ЦОП "ШВСМ ПО ЛЕГКОЙ АТЛЕТИКЕ", МБУ "СШОР "НАДЕЖДА"</v>
      </c>
      <c r="G84" s="637" t="str">
        <f>VLOOKUP($A84,УЧАСТНИКИ!$A$29:$L$828,10,FALSE)</f>
        <v>Радух А.О., Шкробинец А.Ю., !Парамонова С.Н.</v>
      </c>
    </row>
    <row r="85" spans="1:7" ht="12.75" x14ac:dyDescent="0.2">
      <c r="A85" s="531">
        <v>596</v>
      </c>
      <c r="B85" s="636">
        <v>75</v>
      </c>
      <c r="C85" s="637" t="str">
        <f>VLOOKUP($A85,УЧАСТНИКИ!$A$29:$L$828,3,FALSE)</f>
        <v>Витюгова Анастасия</v>
      </c>
      <c r="D85" s="637" t="str">
        <f>VLOOKUP($A85,УЧАСТНИКИ!$A$29:$L$828,4,FALSE)</f>
        <v>13.03.1997</v>
      </c>
      <c r="E85" s="637" t="str">
        <f>VLOOKUP($A85,УЧАСТНИКИ!$A$29:$L$828,5,FALSE)</f>
        <v>Санкт-Петербург</v>
      </c>
      <c r="F85" s="637" t="str">
        <f>VLOOKUP($A85,УЧАСТНИКИ!$A$29:$L$828,11,FALSE)</f>
        <v>ГБУ СШОР "АКАДЕМИЯ ЛЕГКОЙ АТЛЕТИКИ САНКТ-ПЕТЕРБУРГА"</v>
      </c>
      <c r="G85" s="637" t="str">
        <f>VLOOKUP($A85,УЧАСТНИКИ!$A$29:$L$828,10,FALSE)</f>
        <v>Боричевский А.Я.</v>
      </c>
    </row>
    <row r="86" spans="1:7" ht="12.75" x14ac:dyDescent="0.2">
      <c r="A86" s="531">
        <v>649</v>
      </c>
      <c r="B86" s="636">
        <v>76</v>
      </c>
      <c r="C86" s="637" t="str">
        <f>VLOOKUP($A86,УЧАСТНИКИ!$A$29:$L$828,3,FALSE)</f>
        <v>Владимирова Мария</v>
      </c>
      <c r="D86" s="637" t="str">
        <f>VLOOKUP($A86,УЧАСТНИКИ!$A$29:$L$828,4,FALSE)</f>
        <v>10.05.1997</v>
      </c>
      <c r="E86" s="637" t="str">
        <f>VLOOKUP($A86,УЧАСТНИКИ!$A$29:$L$828,5,FALSE)</f>
        <v>Чувашская Республика</v>
      </c>
      <c r="F86" s="637" t="str">
        <f>VLOOKUP($A86,УЧАСТНИКИ!$A$29:$L$828,11,FALSE)</f>
        <v>МБУ "СШ ИМ. В. П. ВОРОНКОВА" Г. КАНАШ ЧР</v>
      </c>
      <c r="G86" s="637" t="str">
        <f>VLOOKUP($A86,УЧАСТНИКИ!$A$29:$L$828,10,FALSE)</f>
        <v>Владимирова Н.В., Григорьев В.Я.</v>
      </c>
    </row>
    <row r="87" spans="1:7" ht="12.75" x14ac:dyDescent="0.2">
      <c r="A87" s="531">
        <v>584</v>
      </c>
      <c r="B87" s="636">
        <v>77</v>
      </c>
      <c r="C87" s="637" t="str">
        <f>VLOOKUP($A87,УЧАСТНИКИ!$A$29:$L$828,3,FALSE)</f>
        <v>Вовк Ольга</v>
      </c>
      <c r="D87" s="637" t="str">
        <f>VLOOKUP($A87,УЧАСТНИКИ!$A$29:$L$828,4,FALSE)</f>
        <v>13.02.1993</v>
      </c>
      <c r="E87" s="637" t="str">
        <f>VLOOKUP($A87,УЧАСТНИКИ!$A$29:$L$828,5,FALSE)</f>
        <v>Ростовская область</v>
      </c>
      <c r="F87" s="637" t="str">
        <f>VLOOKUP($A87,УЧАСТНИКИ!$A$29:$L$828,11,FALSE)</f>
        <v>ГБУ ДО РО "СШОР "ЦОП № 1"</v>
      </c>
      <c r="G87" s="637" t="str">
        <f>VLOOKUP($A87,УЧАСТНИКИ!$A$29:$L$828,10,FALSE)</f>
        <v>Сретенцев В.В.</v>
      </c>
    </row>
    <row r="88" spans="1:7" ht="12.75" x14ac:dyDescent="0.2">
      <c r="A88" s="531">
        <v>138</v>
      </c>
      <c r="B88" s="636">
        <v>78</v>
      </c>
      <c r="C88" s="637" t="str">
        <f>VLOOKUP($A88,УЧАСТНИКИ!$A$29:$L$828,3,FALSE)</f>
        <v>Волик Глеб</v>
      </c>
      <c r="D88" s="637" t="str">
        <f>VLOOKUP($A88,УЧАСТНИКИ!$A$29:$L$828,4,FALSE)</f>
        <v>17.12.1996</v>
      </c>
      <c r="E88" s="637" t="str">
        <f>VLOOKUP($A88,УЧАСТНИКИ!$A$29:$L$828,5,FALSE)</f>
        <v>Краснодарский край</v>
      </c>
      <c r="F88" s="637" t="str">
        <f>VLOOKUP($A88,УЧАСТНИКИ!$A$29:$L$828,11,FALSE)</f>
        <v>ГБУ ДО КК "СШОР ПО ЛЕГКОЙ АТЛЕТИКЕ", ГБУ КК "РЦСП ПО ЛЕГКОЙ АТЛЕТИКЕ"</v>
      </c>
      <c r="G88" s="637" t="str">
        <f>VLOOKUP($A88,УЧАСТНИКИ!$A$29:$L$828,10,FALSE)</f>
        <v>Левин М.А.</v>
      </c>
    </row>
    <row r="89" spans="1:7" ht="12.75" x14ac:dyDescent="0.2">
      <c r="A89" s="531">
        <v>571</v>
      </c>
      <c r="B89" s="636">
        <v>79</v>
      </c>
      <c r="C89" s="637" t="str">
        <f>VLOOKUP($A89,УЧАСТНИКИ!$A$29:$L$828,3,FALSE)</f>
        <v>Волкова Алина</v>
      </c>
      <c r="D89" s="637" t="str">
        <f>VLOOKUP($A89,УЧАСТНИКИ!$A$29:$L$828,4,FALSE)</f>
        <v>05.08.2006</v>
      </c>
      <c r="E89" s="637" t="str">
        <f>VLOOKUP($A89,УЧАСТНИКИ!$A$29:$L$828,5,FALSE)</f>
        <v>Республика Крым</v>
      </c>
      <c r="F89" s="637" t="str">
        <f>VLOOKUP($A89,УЧАСТНИКИ!$A$29:$L$828,11,FALSE)</f>
        <v>ГБУ ДО РК "СШОР ПО ЛЕГКОЙ АТЛЕТИКЕ №1"</v>
      </c>
      <c r="G89" s="637" t="str">
        <f>VLOOKUP($A89,УЧАСТНИКИ!$A$29:$L$828,10,FALSE)</f>
        <v>Леонов О.Н., Копытич А.Л., Копытич Д.Л.</v>
      </c>
    </row>
    <row r="90" spans="1:7" ht="12.75" x14ac:dyDescent="0.2">
      <c r="A90" s="531">
        <v>642</v>
      </c>
      <c r="B90" s="636">
        <v>80</v>
      </c>
      <c r="C90" s="637" t="str">
        <f>VLOOKUP($A90,УЧАСТНИКИ!$A$29:$L$828,3,FALSE)</f>
        <v>Волкова Анастасия</v>
      </c>
      <c r="D90" s="637" t="str">
        <f>VLOOKUP($A90,УЧАСТНИКИ!$A$29:$L$828,4,FALSE)</f>
        <v>18.05.2000</v>
      </c>
      <c r="E90" s="637" t="str">
        <f>VLOOKUP($A90,УЧАСТНИКИ!$A$29:$L$828,5,FALSE)</f>
        <v>Тульская область-Брянская область</v>
      </c>
      <c r="F90" s="637" t="str">
        <f>VLOOKUP($A90,УЧАСТНИКИ!$A$29:$L$828,11,FALSE)</f>
        <v>МБУДО СШОР "ЛЕГКАЯ АТЛЕТИКА", ГБУ ДО БО СШОР "Русь"</v>
      </c>
      <c r="G90" s="637" t="str">
        <f>VLOOKUP($A90,УЧАСТНИКИ!$A$29:$L$828,10,FALSE)</f>
        <v>Ковтун Н.Н., Веселова С.Ю.</v>
      </c>
    </row>
    <row r="91" spans="1:7" ht="12.75" x14ac:dyDescent="0.2">
      <c r="A91" s="531">
        <v>488</v>
      </c>
      <c r="B91" s="636">
        <v>81</v>
      </c>
      <c r="C91" s="637" t="str">
        <f>VLOOKUP($A91,УЧАСТНИКИ!$A$29:$L$828,3,FALSE)</f>
        <v>Воловликова Валерия</v>
      </c>
      <c r="D91" s="637" t="str">
        <f>VLOOKUP($A91,УЧАСТНИКИ!$A$29:$L$828,4,FALSE)</f>
        <v>07.10.2002</v>
      </c>
      <c r="E91" s="637" t="str">
        <f>VLOOKUP($A91,УЧАСТНИКИ!$A$29:$L$828,5,FALSE)</f>
        <v>Москва-Ростовская область</v>
      </c>
      <c r="F91" s="637" t="str">
        <f>VLOOKUP($A91,УЧАСТНИКИ!$A$29:$L$828,11,FALSE)</f>
        <v>Юность Москвы, ГБУ ДО РО "СШОР "ЦОП № 1"</v>
      </c>
      <c r="G91" s="637" t="str">
        <f>VLOOKUP($A91,УЧАСТНИКИ!$A$29:$L$828,10,FALSE)</f>
        <v>Кузин В.В., Дротик В.С.</v>
      </c>
    </row>
    <row r="92" spans="1:7" ht="12.75" x14ac:dyDescent="0.2">
      <c r="A92" s="531">
        <v>256</v>
      </c>
      <c r="B92" s="636">
        <v>82</v>
      </c>
      <c r="C92" s="637" t="str">
        <f>VLOOKUP($A92,УЧАСТНИКИ!$A$29:$L$828,3,FALSE)</f>
        <v>Волошин Владилен</v>
      </c>
      <c r="D92" s="637" t="str">
        <f>VLOOKUP($A92,УЧАСТНИКИ!$A$29:$L$828,4,FALSE)</f>
        <v>21.11.2000</v>
      </c>
      <c r="E92" s="637" t="str">
        <f>VLOOKUP($A92,УЧАСТНИКИ!$A$29:$L$828,5,FALSE)</f>
        <v>Омская область</v>
      </c>
      <c r="F92" s="637" t="str">
        <f>VLOOKUP($A92,УЧАСТНИКИ!$A$29:$L$828,11,FALSE)</f>
        <v>БУ ОО "ЦЕНТР ПАРАЛИМПИЙСКОЙ И СУРДЛИМПИЙСКОЙ ПОДГОТОВКИ"</v>
      </c>
      <c r="G92" s="637" t="str">
        <f>VLOOKUP($A92,УЧАСТНИКИ!$A$29:$L$828,10,FALSE)</f>
        <v>Хмелев А.Е.</v>
      </c>
    </row>
    <row r="93" spans="1:7" ht="12.75" x14ac:dyDescent="0.2">
      <c r="A93" s="531">
        <v>317</v>
      </c>
      <c r="B93" s="636">
        <v>83</v>
      </c>
      <c r="C93" s="637" t="str">
        <f>VLOOKUP($A93,УЧАСТНИКИ!$A$29:$L$828,3,FALSE)</f>
        <v>Воротников Ярослав</v>
      </c>
      <c r="D93" s="637" t="str">
        <f>VLOOKUP($A93,УЧАСТНИКИ!$A$29:$L$828,4,FALSE)</f>
        <v>11.01.2005</v>
      </c>
      <c r="E93" s="637" t="str">
        <f>VLOOKUP($A93,УЧАСТНИКИ!$A$29:$L$828,5,FALSE)</f>
        <v>Ростовская область</v>
      </c>
      <c r="F93" s="637" t="str">
        <f>VLOOKUP($A93,УЧАСТНИКИ!$A$29:$L$828,11,FALSE)</f>
        <v>МБУ ДО СШ № 1</v>
      </c>
      <c r="G93" s="637" t="str">
        <f>VLOOKUP($A93,УЧАСТНИКИ!$A$29:$L$828,10,FALSE)</f>
        <v>Каргин С.В., Цайзер А.Ф.</v>
      </c>
    </row>
    <row r="94" spans="1:7" ht="12.75" x14ac:dyDescent="0.2">
      <c r="A94" s="531">
        <v>469</v>
      </c>
      <c r="B94" s="636">
        <v>84</v>
      </c>
      <c r="C94" s="637" t="str">
        <f>VLOOKUP($A94,УЧАСТНИКИ!$A$29:$L$828,3,FALSE)</f>
        <v>Ворфоломеева Дарья</v>
      </c>
      <c r="D94" s="637" t="str">
        <f>VLOOKUP($A94,УЧАСТНИКИ!$A$29:$L$828,4,FALSE)</f>
        <v>06.07.2000</v>
      </c>
      <c r="E94" s="637" t="str">
        <f>VLOOKUP($A94,УЧАСТНИКИ!$A$29:$L$828,5,FALSE)</f>
        <v>Курская область</v>
      </c>
      <c r="F94" s="637" t="str">
        <f>VLOOKUP($A94,УЧАСТНИКИ!$A$29:$L$828,11,FALSE)</f>
        <v>ОБУ ДО "СШОР им. Н.Я. Яковлева"</v>
      </c>
      <c r="G94" s="637" t="str">
        <f>VLOOKUP($A94,УЧАСТНИКИ!$A$29:$L$828,10,FALSE)</f>
        <v>!Боева Е.А., !Яковлева Е.Н.</v>
      </c>
    </row>
    <row r="95" spans="1:7" ht="12.75" x14ac:dyDescent="0.2">
      <c r="A95" s="531">
        <v>329</v>
      </c>
      <c r="B95" s="636">
        <v>85</v>
      </c>
      <c r="C95" s="637" t="str">
        <f>VLOOKUP($A95,УЧАСТНИКИ!$A$29:$L$828,3,FALSE)</f>
        <v>Высоцкий Максим</v>
      </c>
      <c r="D95" s="637" t="str">
        <f>VLOOKUP($A95,УЧАСТНИКИ!$A$29:$L$828,4,FALSE)</f>
        <v>09.06.2002</v>
      </c>
      <c r="E95" s="637" t="str">
        <f>VLOOKUP($A95,УЧАСТНИКИ!$A$29:$L$828,5,FALSE)</f>
        <v>Санкт-Петербург</v>
      </c>
      <c r="F95" s="637" t="str">
        <f>VLOOKUP($A95,УЧАСТНИКИ!$A$29:$L$828,11,FALSE)</f>
        <v>СПБ ГБУ ЦОП "ШВСМ ПО ЛЕГКОЙ АТЛЕТИКЕ"</v>
      </c>
      <c r="G95" s="637" t="str">
        <f>VLOOKUP($A95,УЧАСТНИКИ!$A$29:$L$828,10,FALSE)</f>
        <v>Климов А.Г.</v>
      </c>
    </row>
    <row r="96" spans="1:7" ht="12.75" x14ac:dyDescent="0.2">
      <c r="A96" s="531">
        <v>652</v>
      </c>
      <c r="B96" s="636">
        <v>86</v>
      </c>
      <c r="C96" s="637" t="str">
        <f>VLOOKUP($A96,УЧАСТНИКИ!$A$29:$L$828,3,FALSE)</f>
        <v>Габдуллина Дина</v>
      </c>
      <c r="D96" s="637" t="str">
        <f>VLOOKUP($A96,УЧАСТНИКИ!$A$29:$L$828,4,FALSE)</f>
        <v>12.03.1995</v>
      </c>
      <c r="E96" s="637" t="str">
        <f>VLOOKUP($A96,УЧАСТНИКИ!$A$29:$L$828,5,FALSE)</f>
        <v>Ямало-Ненецкий автономный округ</v>
      </c>
      <c r="F96" s="637" t="str">
        <f>VLOOKUP($A96,УЧАСТНИКИ!$A$29:$L$828,11,FALSE)</f>
        <v>МАУ ДО Пуровская районная СШОР "Авангард"</v>
      </c>
      <c r="G96" s="637" t="str">
        <f>VLOOKUP($A96,УЧАСТНИКИ!$A$29:$L$828,10,FALSE)</f>
        <v>Хангельдиев Г.А.</v>
      </c>
    </row>
    <row r="97" spans="1:7" ht="12.75" x14ac:dyDescent="0.2">
      <c r="A97" s="531">
        <v>330</v>
      </c>
      <c r="B97" s="636">
        <v>87</v>
      </c>
      <c r="C97" s="637" t="str">
        <f>VLOOKUP($A97,УЧАСТНИКИ!$A$29:$L$828,3,FALSE)</f>
        <v>Гаврилов Максим</v>
      </c>
      <c r="D97" s="637" t="str">
        <f>VLOOKUP($A97,УЧАСТНИКИ!$A$29:$L$828,4,FALSE)</f>
        <v>19.09.2003</v>
      </c>
      <c r="E97" s="637" t="str">
        <f>VLOOKUP($A97,УЧАСТНИКИ!$A$29:$L$828,5,FALSE)</f>
        <v>Санкт-Петербург</v>
      </c>
      <c r="F97" s="637" t="str">
        <f>VLOOKUP($A97,УЧАСТНИКИ!$A$29:$L$828,11,FALSE)</f>
        <v>ГБУ СШОР "АКАДЕМИЯ ЛЕГКОЙ АТЛЕТИКИ САНКТ-ПЕТЕРБУРГА"</v>
      </c>
      <c r="G97" s="637" t="str">
        <f>VLOOKUP($A97,УЧАСТНИКИ!$A$29:$L$828,10,FALSE)</f>
        <v>Шведков Ф.В.</v>
      </c>
    </row>
    <row r="98" spans="1:7" ht="12.75" x14ac:dyDescent="0.2">
      <c r="A98" s="531">
        <v>307</v>
      </c>
      <c r="B98" s="636">
        <v>88</v>
      </c>
      <c r="C98" s="637" t="str">
        <f>VLOOKUP($A98,УЧАСТНИКИ!$A$29:$L$828,3,FALSE)</f>
        <v>Гайнутдинов Дамир</v>
      </c>
      <c r="D98" s="637" t="str">
        <f>VLOOKUP($A98,УЧАСТНИКИ!$A$29:$L$828,4,FALSE)</f>
        <v>21.10.2001</v>
      </c>
      <c r="E98" s="637" t="str">
        <f>VLOOKUP($A98,УЧАСТНИКИ!$A$29:$L$828,5,FALSE)</f>
        <v>Республика Татарстан</v>
      </c>
      <c r="F98" s="637" t="str">
        <f>VLOOKUP($A98,УЧАСТНИКИ!$A$29:$L$828,11,FALSE)</f>
        <v>МБУ "СШОР "ФСО "ЦЕНТРАЛЬНЫЙ"</v>
      </c>
      <c r="G98" s="637" t="str">
        <f>VLOOKUP($A98,УЧАСТНИКИ!$A$29:$L$828,10,FALSE)</f>
        <v>Файзуллина Г.П.</v>
      </c>
    </row>
    <row r="99" spans="1:7" ht="12.75" x14ac:dyDescent="0.2">
      <c r="A99" s="531">
        <v>390</v>
      </c>
      <c r="B99" s="636">
        <v>89</v>
      </c>
      <c r="C99" s="637" t="str">
        <f>VLOOKUP($A99,УЧАСТНИКИ!$A$29:$L$828,3,FALSE)</f>
        <v>Галацков Андрей</v>
      </c>
      <c r="D99" s="637" t="str">
        <f>VLOOKUP($A99,УЧАСТНИКИ!$A$29:$L$828,4,FALSE)</f>
        <v>13.02.1992</v>
      </c>
      <c r="E99" s="637" t="str">
        <f>VLOOKUP($A99,УЧАСТНИКИ!$A$29:$L$828,5,FALSE)</f>
        <v>Ульяновская область</v>
      </c>
      <c r="F99" s="637" t="str">
        <f>VLOOKUP($A99,УЧАСТНИКИ!$A$29:$L$828,11,FALSE)</f>
        <v>ОГКФСУ "ЦСП", ОГБУ "ССШОР ПО ЛЁГКОЙ АТЛЕТИКЕ"</v>
      </c>
      <c r="G99" s="637" t="str">
        <f>VLOOKUP($A99,УЧАСТНИКИ!$A$29:$L$828,10,FALSE)</f>
        <v>Краснобаев А.А.</v>
      </c>
    </row>
    <row r="100" spans="1:7" ht="12.75" x14ac:dyDescent="0.2">
      <c r="A100" s="531">
        <v>597</v>
      </c>
      <c r="B100" s="636">
        <v>90</v>
      </c>
      <c r="C100" s="637" t="str">
        <f>VLOOKUP($A100,УЧАСТНИКИ!$A$29:$L$828,3,FALSE)</f>
        <v>Галицкая Екатерина</v>
      </c>
      <c r="D100" s="637" t="str">
        <f>VLOOKUP($A100,УЧАСТНИКИ!$A$29:$L$828,4,FALSE)</f>
        <v>24.02.1987</v>
      </c>
      <c r="E100" s="637" t="str">
        <f>VLOOKUP($A100,УЧАСТНИКИ!$A$29:$L$828,5,FALSE)</f>
        <v>Санкт-Петербург</v>
      </c>
      <c r="F100" s="637" t="str">
        <f>VLOOKUP($A100,УЧАСТНИКИ!$A$29:$L$828,11,FALSE)</f>
        <v>СПБ ГБУ ЦОП "ШВСМ ПО ЛЕГКОЙ АТЛЕТИКЕ"</v>
      </c>
      <c r="G100" s="637" t="str">
        <f>VLOOKUP($A100,УЧАСТНИКИ!$A$29:$L$828,10,FALSE)</f>
        <v>Куликова Е.Ю., Григорьева А.А.</v>
      </c>
    </row>
    <row r="101" spans="1:7" ht="12.75" x14ac:dyDescent="0.2">
      <c r="A101" s="531">
        <v>331</v>
      </c>
      <c r="B101" s="636">
        <v>91</v>
      </c>
      <c r="C101" s="637" t="str">
        <f>VLOOKUP($A101,УЧАСТНИКИ!$A$29:$L$828,3,FALSE)</f>
        <v>Гарин Даниил</v>
      </c>
      <c r="D101" s="637" t="str">
        <f>VLOOKUP($A101,УЧАСТНИКИ!$A$29:$L$828,4,FALSE)</f>
        <v>14.08.2001</v>
      </c>
      <c r="E101" s="637" t="str">
        <f>VLOOKUP($A101,УЧАСТНИКИ!$A$29:$L$828,5,FALSE)</f>
        <v>Санкт-Петербург</v>
      </c>
      <c r="F101" s="637" t="str">
        <f>VLOOKUP($A101,УЧАСТНИКИ!$A$29:$L$828,11,FALSE)</f>
        <v>СПБ ГБУ ЦОП "ШВСМ ПО ЛЕГКОЙ АТЛЕТИКЕ"</v>
      </c>
      <c r="G101" s="637" t="str">
        <f>VLOOKUP($A101,УЧАСТНИКИ!$A$29:$L$828,10,FALSE)</f>
        <v>Шекин Д.А.</v>
      </c>
    </row>
    <row r="102" spans="1:7" ht="12.75" x14ac:dyDescent="0.2">
      <c r="A102" s="531">
        <v>139</v>
      </c>
      <c r="B102" s="636">
        <v>92</v>
      </c>
      <c r="C102" s="637" t="str">
        <f>VLOOKUP($A102,УЧАСТНИКИ!$A$29:$L$828,3,FALSE)</f>
        <v>Герасимов Матвей</v>
      </c>
      <c r="D102" s="637" t="str">
        <f>VLOOKUP($A102,УЧАСТНИКИ!$A$29:$L$828,4,FALSE)</f>
        <v>10.06.2003</v>
      </c>
      <c r="E102" s="637" t="str">
        <f>VLOOKUP($A102,УЧАСТНИКИ!$A$29:$L$828,5,FALSE)</f>
        <v>Краснодарский край</v>
      </c>
      <c r="F102" s="637" t="str">
        <f>VLOOKUP($A102,УЧАСТНИКИ!$A$29:$L$828,11,FALSE)</f>
        <v>ГБУ ДО КК "СШОР ПО ЛЕГКОЙ АТЛЕТИКЕ"</v>
      </c>
      <c r="G102" s="637" t="str">
        <f>VLOOKUP($A102,УЧАСТНИКИ!$A$29:$L$828,10,FALSE)</f>
        <v>Никитин А.М.</v>
      </c>
    </row>
    <row r="103" spans="1:7" ht="12.75" x14ac:dyDescent="0.2">
      <c r="A103" s="531">
        <v>113</v>
      </c>
      <c r="B103" s="636">
        <v>93</v>
      </c>
      <c r="C103" s="637" t="str">
        <f>VLOOKUP($A103,УЧАСТНИКИ!$A$29:$L$828,3,FALSE)</f>
        <v>Глуходедов Вадим</v>
      </c>
      <c r="D103" s="637" t="str">
        <f>VLOOKUP($A103,УЧАСТНИКИ!$A$29:$L$828,4,FALSE)</f>
        <v>14.05.2002</v>
      </c>
      <c r="E103" s="637" t="str">
        <f>VLOOKUP($A103,УЧАСТНИКИ!$A$29:$L$828,5,FALSE)</f>
        <v>Волгоградская область</v>
      </c>
      <c r="F103" s="637" t="str">
        <f>VLOOKUP($A103,УЧАСТНИКИ!$A$29:$L$828,11,FALSE)</f>
        <v>ГБУ ДО ВО "СШОР ПО ЛЕГКОЙ АТЛЕТИКЕ"</v>
      </c>
      <c r="G103" s="637" t="str">
        <f>VLOOKUP($A103,УЧАСТНИКИ!$A$29:$L$828,10,FALSE)</f>
        <v>Усков М.А.</v>
      </c>
    </row>
    <row r="104" spans="1:7" ht="12.75" x14ac:dyDescent="0.2">
      <c r="A104" s="531">
        <v>332</v>
      </c>
      <c r="B104" s="636">
        <v>94</v>
      </c>
      <c r="C104" s="637" t="str">
        <f>VLOOKUP($A104,УЧАСТНИКИ!$A$29:$L$828,3,FALSE)</f>
        <v>Головин Алексей</v>
      </c>
      <c r="D104" s="637" t="str">
        <f>VLOOKUP($A104,УЧАСТНИКИ!$A$29:$L$828,4,FALSE)</f>
        <v>26.04.2002</v>
      </c>
      <c r="E104" s="637" t="str">
        <f>VLOOKUP($A104,УЧАСТНИКИ!$A$29:$L$828,5,FALSE)</f>
        <v>Санкт-Петербург</v>
      </c>
      <c r="F104" s="637" t="str">
        <f>VLOOKUP($A104,УЧАСТНИКИ!$A$29:$L$828,11,FALSE)</f>
        <v>СПБ ГБУ ЦОП "ШВСМ ПО ЛЕГКОЙ АТЛЕТИКЕ"</v>
      </c>
      <c r="G104" s="637" t="str">
        <f>VLOOKUP($A104,УЧАСТНИКИ!$A$29:$L$828,10,FALSE)</f>
        <v>Тарасов Д.А.</v>
      </c>
    </row>
    <row r="105" spans="1:7" ht="12.75" x14ac:dyDescent="0.2">
      <c r="A105" s="531">
        <v>228</v>
      </c>
      <c r="B105" s="636">
        <v>95</v>
      </c>
      <c r="C105" s="637" t="str">
        <f>VLOOKUP($A105,УЧАСТНИКИ!$A$29:$L$828,3,FALSE)</f>
        <v>Голоктионов Тимофей</v>
      </c>
      <c r="D105" s="637" t="str">
        <f>VLOOKUP($A105,УЧАСТНИКИ!$A$29:$L$828,4,FALSE)</f>
        <v>31.08.1999</v>
      </c>
      <c r="E105" s="637" t="str">
        <f>VLOOKUP($A105,УЧАСТНИКИ!$A$29:$L$828,5,FALSE)</f>
        <v>Московская область-Орловская область</v>
      </c>
      <c r="F105" s="637" t="str">
        <f>VLOOKUP($A105,УЧАСТНИКИ!$A$29:$L$828,11,FALSE)</f>
        <v>ГБУ МО "ЦСП ОВС", БУ ОО "СШОР № 1"</v>
      </c>
      <c r="G105" s="637" t="str">
        <f>VLOOKUP($A105,УЧАСТНИКИ!$A$29:$L$828,10,FALSE)</f>
        <v>Петров Н.Д.</v>
      </c>
    </row>
    <row r="106" spans="1:7" ht="12.75" x14ac:dyDescent="0.2">
      <c r="A106" s="531">
        <v>391</v>
      </c>
      <c r="B106" s="636">
        <v>96</v>
      </c>
      <c r="C106" s="637" t="str">
        <f>VLOOKUP($A106,УЧАСТНИКИ!$A$29:$L$828,3,FALSE)</f>
        <v>Голубев Петр</v>
      </c>
      <c r="D106" s="637" t="str">
        <f>VLOOKUP($A106,УЧАСТНИКИ!$A$29:$L$828,4,FALSE)</f>
        <v>31.03.2000</v>
      </c>
      <c r="E106" s="637" t="str">
        <f>VLOOKUP($A106,УЧАСТНИКИ!$A$29:$L$828,5,FALSE)</f>
        <v>Ульяновская область</v>
      </c>
      <c r="F106" s="637" t="str">
        <f>VLOOKUP($A106,УЧАСТНИКИ!$A$29:$L$828,11,FALSE)</f>
        <v>ОГБУ "ССШОР ПО ЛЁГКОЙ АТЛЕТИКЕ"</v>
      </c>
      <c r="G106" s="637" t="str">
        <f>VLOOKUP($A106,УЧАСТНИКИ!$A$29:$L$828,10,FALSE)</f>
        <v>Ковалев А.А., Ковалев А.Л.</v>
      </c>
    </row>
    <row r="107" spans="1:7" ht="12.75" x14ac:dyDescent="0.2">
      <c r="A107" s="531">
        <v>383</v>
      </c>
      <c r="B107" s="636">
        <v>97</v>
      </c>
      <c r="C107" s="637" t="str">
        <f>VLOOKUP($A107,УЧАСТНИКИ!$A$29:$L$828,3,FALSE)</f>
        <v>Гомзяков Михаил</v>
      </c>
      <c r="D107" s="637" t="str">
        <f>VLOOKUP($A107,УЧАСТНИКИ!$A$29:$L$828,4,FALSE)</f>
        <v>03.08.2000</v>
      </c>
      <c r="E107" s="637" t="str">
        <f>VLOOKUP($A107,УЧАСТНИКИ!$A$29:$L$828,5,FALSE)</f>
        <v>Тверская область</v>
      </c>
      <c r="F107" s="637" t="str">
        <f>VLOOKUP($A107,УЧАСТНИКИ!$A$29:$L$828,11,FALSE)</f>
        <v>ГБУ "САШ"</v>
      </c>
      <c r="G107" s="637" t="str">
        <f>VLOOKUP($A107,УЧАСТНИКИ!$A$29:$L$828,10,FALSE)</f>
        <v>Власенко Е.М.</v>
      </c>
    </row>
    <row r="108" spans="1:7" ht="12.75" x14ac:dyDescent="0.2">
      <c r="A108" s="531">
        <v>438</v>
      </c>
      <c r="B108" s="636">
        <v>98</v>
      </c>
      <c r="C108" s="637" t="str">
        <f>VLOOKUP($A108,УЧАСТНИКИ!$A$29:$L$828,3,FALSE)</f>
        <v>Гончаренко Анастасия</v>
      </c>
      <c r="D108" s="637" t="str">
        <f>VLOOKUP($A108,УЧАСТНИКИ!$A$29:$L$828,4,FALSE)</f>
        <v>21.10.2000</v>
      </c>
      <c r="E108" s="637" t="str">
        <f>VLOOKUP($A108,УЧАСТНИКИ!$A$29:$L$828,5,FALSE)</f>
        <v>Краснодарский край</v>
      </c>
      <c r="F108" s="637" t="str">
        <f>VLOOKUP($A108,УЧАСТНИКИ!$A$29:$L$828,11,FALSE)</f>
        <v>ГБУ ДО КК "СШОР ПО ЛЕГКОЙ АТЛЕТИКЕ", ГБУ КК "РЦСП ПО ЛЕГКОЙ АТЛЕТИКЕ"</v>
      </c>
      <c r="G108" s="637" t="str">
        <f>VLOOKUP($A108,УЧАСТНИКИ!$A$29:$L$828,10,FALSE)</f>
        <v>!Малышев В.В.</v>
      </c>
    </row>
    <row r="109" spans="1:7" ht="12.75" x14ac:dyDescent="0.2">
      <c r="A109" s="531">
        <v>481</v>
      </c>
      <c r="B109" s="636">
        <v>99</v>
      </c>
      <c r="C109" s="637" t="str">
        <f>VLOOKUP($A109,УЧАСТНИКИ!$A$29:$L$828,3,FALSE)</f>
        <v>Гончарова Маргарита</v>
      </c>
      <c r="D109" s="637" t="str">
        <f>VLOOKUP($A109,УЧАСТНИКИ!$A$29:$L$828,4,FALSE)</f>
        <v>08.04.2003</v>
      </c>
      <c r="E109" s="637" t="str">
        <f>VLOOKUP($A109,УЧАСТНИКИ!$A$29:$L$828,5,FALSE)</f>
        <v>Липецкая область</v>
      </c>
      <c r="F109" s="637" t="str">
        <f>VLOOKUP($A109,УЧАСТНИКИ!$A$29:$L$828,11,FALSE)</f>
        <v>ГАУ ДО ЛО "СШОР ПО ЛЕГКОЙ АТЛЕТИКЕ"</v>
      </c>
      <c r="G109" s="637" t="str">
        <f>VLOOKUP($A109,УЧАСТНИКИ!$A$29:$L$828,10,FALSE)</f>
        <v>Шевякин Ф.А.</v>
      </c>
    </row>
    <row r="110" spans="1:7" ht="12.75" x14ac:dyDescent="0.2">
      <c r="A110" s="531">
        <v>489</v>
      </c>
      <c r="B110" s="636">
        <v>100</v>
      </c>
      <c r="C110" s="637" t="str">
        <f>VLOOKUP($A110,УЧАСТНИКИ!$A$29:$L$828,3,FALSE)</f>
        <v>Гордеева Алена</v>
      </c>
      <c r="D110" s="637" t="str">
        <f>VLOOKUP($A110,УЧАСТНИКИ!$A$29:$L$828,4,FALSE)</f>
        <v>24.04.1997</v>
      </c>
      <c r="E110" s="637" t="str">
        <f>VLOOKUP($A110,УЧАСТНИКИ!$A$29:$L$828,5,FALSE)</f>
        <v>Москва-Тверская область</v>
      </c>
      <c r="F110" s="637" t="str">
        <f>VLOOKUP($A110,УЧАСТНИКИ!$A$29:$L$828,11,FALSE)</f>
        <v>Россия, Юность Москвы, ФАУ МО РФ ЦСКА</v>
      </c>
      <c r="G110" s="637" t="str">
        <f>VLOOKUP($A110,УЧАСТНИКИ!$A$29:$L$828,10,FALSE)</f>
        <v>Березуцкая Н.Н., Березуцкий В.В., Бугаков С.А.</v>
      </c>
    </row>
    <row r="111" spans="1:7" ht="12.75" x14ac:dyDescent="0.2">
      <c r="A111" s="531">
        <v>293</v>
      </c>
      <c r="B111" s="636">
        <v>101</v>
      </c>
      <c r="C111" s="637" t="str">
        <f>VLOOKUP($A111,УЧАСТНИКИ!$A$29:$L$828,3,FALSE)</f>
        <v>Горин Николай</v>
      </c>
      <c r="D111" s="637" t="str">
        <f>VLOOKUP($A111,УЧАСТНИКИ!$A$29:$L$828,4,FALSE)</f>
        <v>03.01.1995</v>
      </c>
      <c r="E111" s="637" t="str">
        <f>VLOOKUP($A111,УЧАСТНИКИ!$A$29:$L$828,5,FALSE)</f>
        <v>Республика Мордовия</v>
      </c>
      <c r="F111" s="637" t="str">
        <f>VLOOKUP($A111,УЧАСТНИКИ!$A$29:$L$828,11,FALSE)</f>
        <v>ГАУ РМ "РСТЦ "СТАРТ"</v>
      </c>
      <c r="G111" s="637" t="str">
        <f>VLOOKUP($A111,УЧАСТНИКИ!$A$29:$L$828,10,FALSE)</f>
        <v>!Горина Э.А.</v>
      </c>
    </row>
    <row r="112" spans="1:7" ht="12.75" x14ac:dyDescent="0.2">
      <c r="A112" s="531">
        <v>515</v>
      </c>
      <c r="B112" s="636">
        <v>102</v>
      </c>
      <c r="C112" s="637" t="str">
        <f>VLOOKUP($A112,УЧАСТНИКИ!$A$29:$L$828,3,FALSE)</f>
        <v>Горлова Виктория</v>
      </c>
      <c r="D112" s="637" t="str">
        <f>VLOOKUP($A112,УЧАСТНИКИ!$A$29:$L$828,4,FALSE)</f>
        <v>22.05.2001</v>
      </c>
      <c r="E112" s="637" t="str">
        <f>VLOOKUP($A112,УЧАСТНИКИ!$A$29:$L$828,5,FALSE)</f>
        <v>Московская область</v>
      </c>
      <c r="F112" s="637" t="str">
        <f>VLOOKUP($A112,УЧАСТНИКИ!$A$29:$L$828,11,FALSE)</f>
        <v>ГБУ ДО МО "СШОР ПО ЛЕГКОЙ АТЛЕТИКЕ", ФГБУ ПОО "ГУОР Г.ЩЕЛКОВО МО"</v>
      </c>
      <c r="G112" s="637" t="str">
        <f>VLOOKUP($A112,УЧАСТНИКИ!$A$29:$L$828,10,FALSE)</f>
        <v>Горлов В.А., Лапина С.М.</v>
      </c>
    </row>
    <row r="113" spans="1:7" ht="12.75" x14ac:dyDescent="0.2">
      <c r="A113" s="531">
        <v>490</v>
      </c>
      <c r="B113" s="636">
        <v>103</v>
      </c>
      <c r="C113" s="637" t="str">
        <f>VLOOKUP($A113,УЧАСТНИКИ!$A$29:$L$828,3,FALSE)</f>
        <v>Граудынь Полина</v>
      </c>
      <c r="D113" s="637" t="str">
        <f>VLOOKUP($A113,УЧАСТНИКИ!$A$29:$L$828,4,FALSE)</f>
        <v>17.06.1998</v>
      </c>
      <c r="E113" s="637" t="str">
        <f>VLOOKUP($A113,УЧАСТНИКИ!$A$29:$L$828,5,FALSE)</f>
        <v>Москва</v>
      </c>
      <c r="F113" s="637" t="str">
        <f>VLOOKUP($A113,УЧАСТНИКИ!$A$29:$L$828,11,FALSE)</f>
        <v>Юность Москвы</v>
      </c>
      <c r="G113" s="637" t="str">
        <f>VLOOKUP($A113,УЧАСТНИКИ!$A$29:$L$828,10,FALSE)</f>
        <v>Лободин Л.А., Палеха С.Н.</v>
      </c>
    </row>
    <row r="114" spans="1:7" ht="12.75" x14ac:dyDescent="0.2">
      <c r="A114" s="531">
        <v>698</v>
      </c>
      <c r="B114" s="636">
        <v>104</v>
      </c>
      <c r="C114" s="637" t="str">
        <f>VLOOKUP($A114,УЧАСТНИКИ!$A$29:$L$828,3,FALSE)</f>
        <v>Григорьев Георгий</v>
      </c>
      <c r="D114" s="637" t="str">
        <f>VLOOKUP($A114,УЧАСТНИКИ!$A$29:$L$828,4,FALSE)</f>
        <v>20.12.2003</v>
      </c>
      <c r="E114" s="637" t="str">
        <f>VLOOKUP($A114,УЧАСТНИКИ!$A$29:$L$828,5,FALSE)</f>
        <v>Челябинская область</v>
      </c>
      <c r="F114" s="637" t="str">
        <f>VLOOKUP($A114,УЧАСТНИКИ!$A$29:$L$828,11,FALSE)</f>
        <v>СШОР Мосеева</v>
      </c>
      <c r="G114" s="637" t="str">
        <f>VLOOKUP($A114,УЧАСТНИКИ!$A$29:$L$828,10,FALSE)</f>
        <v>Колесников А.А., Бабич К.В.</v>
      </c>
    </row>
    <row r="115" spans="1:7" ht="12.75" x14ac:dyDescent="0.2">
      <c r="A115" s="531">
        <v>491</v>
      </c>
      <c r="B115" s="636">
        <v>105</v>
      </c>
      <c r="C115" s="637" t="str">
        <f>VLOOKUP($A115,УЧАСТНИКИ!$A$29:$L$828,3,FALSE)</f>
        <v>Григорьева Анастасия</v>
      </c>
      <c r="D115" s="637" t="str">
        <f>VLOOKUP($A115,УЧАСТНИКИ!$A$29:$L$828,4,FALSE)</f>
        <v>10.09.2002</v>
      </c>
      <c r="E115" s="637" t="str">
        <f>VLOOKUP($A115,УЧАСТНИКИ!$A$29:$L$828,5,FALSE)</f>
        <v>Москва-Ярославская область</v>
      </c>
      <c r="F115" s="637" t="str">
        <f>VLOOKUP($A115,УЧАСТНИКИ!$A$29:$L$828,11,FALSE)</f>
        <v>ГБУ ДО "МГФСО", МАУ СШОР №2, СШОР по легкой атлетике МГФСО</v>
      </c>
      <c r="G115" s="637" t="str">
        <f>VLOOKUP($A115,УЧАСТНИКИ!$A$29:$L$828,10,FALSE)</f>
        <v>Загорный А.С., !Сарвилова В.В.</v>
      </c>
    </row>
    <row r="116" spans="1:7" ht="12.75" x14ac:dyDescent="0.2">
      <c r="A116" s="531">
        <v>334</v>
      </c>
      <c r="B116" s="636">
        <v>106</v>
      </c>
      <c r="C116" s="637" t="str">
        <f>VLOOKUP($A116,УЧАСТНИКИ!$A$29:$L$828,3,FALSE)</f>
        <v>Гринчак Николай</v>
      </c>
      <c r="D116" s="637" t="str">
        <f>VLOOKUP($A116,УЧАСТНИКИ!$A$29:$L$828,4,FALSE)</f>
        <v>18.09.2000</v>
      </c>
      <c r="E116" s="637" t="str">
        <f>VLOOKUP($A116,УЧАСТНИКИ!$A$29:$L$828,5,FALSE)</f>
        <v>Санкт-Петербург</v>
      </c>
      <c r="F116" s="637" t="str">
        <f>VLOOKUP($A116,УЧАСТНИКИ!$A$29:$L$828,11,FALSE)</f>
        <v>СПБ ГБУ ЦОП "ШВСМ ПО ЛЕГКОЙ АТЛЕТИКЕ"</v>
      </c>
      <c r="G116" s="637" t="str">
        <f>VLOOKUP($A116,УЧАСТНИКИ!$A$29:$L$828,10,FALSE)</f>
        <v>Баталов А.В.</v>
      </c>
    </row>
    <row r="117" spans="1:7" ht="12.75" x14ac:dyDescent="0.2">
      <c r="A117" s="531">
        <v>141</v>
      </c>
      <c r="B117" s="636">
        <v>107</v>
      </c>
      <c r="C117" s="637" t="str">
        <f>VLOOKUP($A117,УЧАСТНИКИ!$A$29:$L$828,3,FALSE)</f>
        <v>Грипич Александр</v>
      </c>
      <c r="D117" s="637" t="str">
        <f>VLOOKUP($A117,УЧАСТНИКИ!$A$29:$L$828,4,FALSE)</f>
        <v>21.09.1986</v>
      </c>
      <c r="E117" s="637" t="str">
        <f>VLOOKUP($A117,УЧАСТНИКИ!$A$29:$L$828,5,FALSE)</f>
        <v>Краснодарский край</v>
      </c>
      <c r="F117" s="637" t="str">
        <f>VLOOKUP($A117,УЧАСТНИКИ!$A$29:$L$828,11,FALSE)</f>
        <v>ГБУ КК "РЦСП ПО ЛЕГКОЙ АТЛЕТИКЕ"</v>
      </c>
      <c r="G117" s="637" t="str">
        <f>VLOOKUP($A117,УЧАСТНИКИ!$A$29:$L$828,10,FALSE)</f>
        <v>Грипич С.В.</v>
      </c>
    </row>
    <row r="118" spans="1:7" ht="12.75" x14ac:dyDescent="0.2">
      <c r="A118" s="531">
        <v>598</v>
      </c>
      <c r="B118" s="636">
        <v>108</v>
      </c>
      <c r="C118" s="637" t="str">
        <f>VLOOKUP($A118,УЧАСТНИКИ!$A$29:$L$828,3,FALSE)</f>
        <v>Громова Валерия</v>
      </c>
      <c r="D118" s="637" t="str">
        <f>VLOOKUP($A118,УЧАСТНИКИ!$A$29:$L$828,4,FALSE)</f>
        <v>08.04.2000</v>
      </c>
      <c r="E118" s="637" t="str">
        <f>VLOOKUP($A118,УЧАСТНИКИ!$A$29:$L$828,5,FALSE)</f>
        <v>Санкт-Петербург-Республика Карелия</v>
      </c>
      <c r="F118" s="637" t="str">
        <f>VLOOKUP($A118,УЧАСТНИКИ!$A$29:$L$828,11,FALSE)</f>
        <v>МУ "СШОР № 3", СПБ ГБУ ЦОП "ШВСМ ПО ЛЕГКОЙ АТЛЕТИКЕ"</v>
      </c>
      <c r="G118" s="637" t="str">
        <f>VLOOKUP($A118,УЧАСТНИКИ!$A$29:$L$828,10,FALSE)</f>
        <v>Воробьев С.А., Шекин Д.А.</v>
      </c>
    </row>
    <row r="119" spans="1:7" ht="12.75" x14ac:dyDescent="0.2">
      <c r="A119" s="531">
        <v>542</v>
      </c>
      <c r="B119" s="636">
        <v>109</v>
      </c>
      <c r="C119" s="637" t="str">
        <f>VLOOKUP($A119,УЧАСТНИКИ!$A$29:$L$828,3,FALSE)</f>
        <v>Грошева Александра</v>
      </c>
      <c r="D119" s="637" t="str">
        <f>VLOOKUP($A119,УЧАСТНИКИ!$A$29:$L$828,4,FALSE)</f>
        <v>19.08.1994</v>
      </c>
      <c r="E119" s="637" t="str">
        <f>VLOOKUP($A119,УЧАСТНИКИ!$A$29:$L$828,5,FALSE)</f>
        <v>Новосибирская область</v>
      </c>
      <c r="F119" s="637" t="str">
        <f>VLOOKUP($A119,УЧАСТНИКИ!$A$29:$L$828,11,FALSE)</f>
        <v>РОО НСО СК "АТЛЕТИКА", ГАУ НСО "РЦСП СК И СР", ГАПОУ НСО НУ(К)ОР</v>
      </c>
      <c r="G119" s="637" t="str">
        <f>VLOOKUP($A119,УЧАСТНИКИ!$A$29:$L$828,10,FALSE)</f>
        <v>Грошева С.А.</v>
      </c>
    </row>
    <row r="120" spans="1:7" ht="12.75" x14ac:dyDescent="0.2">
      <c r="A120" s="531">
        <v>697</v>
      </c>
      <c r="B120" s="636">
        <v>110</v>
      </c>
      <c r="C120" s="637" t="str">
        <f>VLOOKUP($A120,УЧАСТНИКИ!$A$29:$L$828,3,FALSE)</f>
        <v>Грязнов Данил</v>
      </c>
      <c r="D120" s="637" t="str">
        <f>VLOOKUP($A120,УЧАСТНИКИ!$A$29:$L$828,4,FALSE)</f>
        <v>05.08.2003</v>
      </c>
      <c r="E120" s="637" t="str">
        <f>VLOOKUP($A120,УЧАСТНИКИ!$A$29:$L$828,5,FALSE)</f>
        <v>Челябинская область</v>
      </c>
      <c r="F120" s="637" t="str">
        <f>VLOOKUP($A120,УЧАСТНИКИ!$A$29:$L$828,11,FALSE)</f>
        <v>СШОР Мосеева, МБУ ДО СШОР №1 ПО Л/А Г. ЧЕЛЯБИНСКА</v>
      </c>
      <c r="G120" s="637" t="str">
        <f>VLOOKUP($A120,УЧАСТНИКИ!$A$29:$L$828,10,FALSE)</f>
        <v>Шалонников А.П., Меньшенина Н.В.</v>
      </c>
    </row>
    <row r="121" spans="1:7" ht="12.75" x14ac:dyDescent="0.2">
      <c r="A121" s="531">
        <v>492</v>
      </c>
      <c r="B121" s="636">
        <v>111</v>
      </c>
      <c r="C121" s="637" t="str">
        <f>VLOOKUP($A121,УЧАСТНИКИ!$A$29:$L$828,3,FALSE)</f>
        <v>Гуляева Александра</v>
      </c>
      <c r="D121" s="637" t="str">
        <f>VLOOKUP($A121,УЧАСТНИКИ!$A$29:$L$828,4,FALSE)</f>
        <v>30.04.1994</v>
      </c>
      <c r="E121" s="637" t="str">
        <f>VLOOKUP($A121,УЧАСТНИКИ!$A$29:$L$828,5,FALSE)</f>
        <v>Москва-Ивановская область</v>
      </c>
      <c r="F121" s="637" t="str">
        <f>VLOOKUP($A121,УЧАСТНИКИ!$A$29:$L$828,11,FALSE)</f>
        <v>ГБУ ДО МКСШОР "ВОСТОК", ФАУ МО РФ ЦСКА</v>
      </c>
      <c r="G121" s="637" t="str">
        <f>VLOOKUP($A121,УЧАСТНИКИ!$A$29:$L$828,10,FALSE)</f>
        <v>Божко В.А., !Попова Н.Л.</v>
      </c>
    </row>
    <row r="122" spans="1:7" ht="12.75" x14ac:dyDescent="0.2">
      <c r="A122" s="531">
        <v>186</v>
      </c>
      <c r="B122" s="636">
        <v>112</v>
      </c>
      <c r="C122" s="637" t="str">
        <f>VLOOKUP($A122,УЧАСТНИКИ!$A$29:$L$828,3,FALSE)</f>
        <v>Гурин Артем</v>
      </c>
      <c r="D122" s="637" t="str">
        <f>VLOOKUP($A122,УЧАСТНИКИ!$A$29:$L$828,4,FALSE)</f>
        <v>17.02.1998</v>
      </c>
      <c r="E122" s="637" t="str">
        <f>VLOOKUP($A122,УЧАСТНИКИ!$A$29:$L$828,5,FALSE)</f>
        <v>Республика Беларусь</v>
      </c>
      <c r="F122" s="637"/>
      <c r="G122" s="637" t="str">
        <f>VLOOKUP($A122,УЧАСТНИКИ!$A$29:$L$828,10,FALSE)</f>
        <v>!Шагун В.В.</v>
      </c>
    </row>
    <row r="123" spans="1:7" ht="12.75" x14ac:dyDescent="0.2">
      <c r="A123" s="531">
        <v>402</v>
      </c>
      <c r="B123" s="636">
        <v>113</v>
      </c>
      <c r="C123" s="637" t="str">
        <f>VLOOKUP($A123,УЧАСТНИКИ!$A$29:$L$828,3,FALSE)</f>
        <v>Гурская Кристина</v>
      </c>
      <c r="D123" s="637" t="str">
        <f>VLOOKUP($A123,УЧАСТНИКИ!$A$29:$L$828,4,FALSE)</f>
        <v>22.11.1996</v>
      </c>
      <c r="E123" s="637" t="str">
        <f>VLOOKUP($A123,УЧАСТНИКИ!$A$29:$L$828,5,FALSE)</f>
        <v>Брянская область</v>
      </c>
      <c r="F123" s="637" t="str">
        <f>VLOOKUP($A123,УЧАСТНИКИ!$A$29:$L$828,11,FALSE)</f>
        <v>ГБУ ДО БО СШОР "Русь"</v>
      </c>
      <c r="G123" s="637" t="str">
        <f>VLOOKUP($A123,УЧАСТНИКИ!$A$29:$L$828,10,FALSE)</f>
        <v>!Ширяев С.П., !Кивимяги М.В.</v>
      </c>
    </row>
    <row r="124" spans="1:7" ht="12.75" x14ac:dyDescent="0.2">
      <c r="A124" s="531">
        <v>185</v>
      </c>
      <c r="B124" s="636">
        <v>114</v>
      </c>
      <c r="C124" s="637" t="str">
        <f>VLOOKUP($A124,УЧАСТНИКИ!$A$29:$L$828,3,FALSE)</f>
        <v>Гурьев Александр</v>
      </c>
      <c r="D124" s="637" t="str">
        <f>VLOOKUP($A124,УЧАСТНИКИ!$A$29:$L$828,4,FALSE)</f>
        <v>18.02.2002</v>
      </c>
      <c r="E124" s="637" t="str">
        <f>VLOOKUP($A124,УЧАСТНИКИ!$A$29:$L$828,5,FALSE)</f>
        <v>Москва</v>
      </c>
      <c r="F124" s="637" t="str">
        <f>VLOOKUP($A124,УЧАСТНИКИ!$A$29:$L$828,11,FALSE)</f>
        <v>ГБУ ДО МКСШОР "ВОСТОК", ГБУ "ЦОП ПО ЛЕГКОЙ АТЛЕТИКЕ" МОСКОМСПОРТА, ГБПОУ "МССУОР № 2" МОСКОМСПОРТА, МССУОР № 1</v>
      </c>
      <c r="G124" s="637" t="str">
        <f>VLOOKUP($A124,УЧАСТНИКИ!$A$29:$L$828,10,FALSE)</f>
        <v>Пестрецова С.Н., Запольский Д.В.</v>
      </c>
    </row>
    <row r="125" spans="1:7" ht="12.75" x14ac:dyDescent="0.2">
      <c r="A125" s="531">
        <v>426</v>
      </c>
      <c r="B125" s="636">
        <v>115</v>
      </c>
      <c r="C125" s="637" t="str">
        <f>VLOOKUP($A125,УЧАСТНИКИ!$A$29:$L$828,3,FALSE)</f>
        <v>Гущенец Ирина</v>
      </c>
      <c r="D125" s="637" t="str">
        <f>VLOOKUP($A125,УЧАСТНИКИ!$A$29:$L$828,4,FALSE)</f>
        <v>23.10.2000</v>
      </c>
      <c r="E125" s="637" t="str">
        <f>VLOOKUP($A125,УЧАСТНИКИ!$A$29:$L$828,5,FALSE)</f>
        <v>Иркутская область</v>
      </c>
      <c r="F125" s="637" t="str">
        <f>VLOOKUP($A125,УЧАСТНИКИ!$A$29:$L$828,11,FALSE)</f>
        <v>ОГКУ СШОР "ШВСМ"</v>
      </c>
      <c r="G125" s="637" t="str">
        <f>VLOOKUP($A125,УЧАСТНИКИ!$A$29:$L$828,10,FALSE)</f>
        <v>Шкурбицкий В.Л., Болсун Е.И.</v>
      </c>
    </row>
    <row r="126" spans="1:7" ht="12.75" x14ac:dyDescent="0.2">
      <c r="A126" s="531">
        <v>599</v>
      </c>
      <c r="B126" s="636">
        <v>116</v>
      </c>
      <c r="C126" s="637" t="str">
        <f>VLOOKUP($A126,УЧАСТНИКИ!$A$29:$L$828,3,FALSE)</f>
        <v>Давлетгильдеева Алина</v>
      </c>
      <c r="D126" s="637" t="str">
        <f>VLOOKUP($A126,УЧАСТНИКИ!$A$29:$L$828,4,FALSE)</f>
        <v>12.05.2003</v>
      </c>
      <c r="E126" s="637" t="str">
        <f>VLOOKUP($A126,УЧАСТНИКИ!$A$29:$L$828,5,FALSE)</f>
        <v>Санкт-Петербург</v>
      </c>
      <c r="F126" s="637" t="str">
        <f>VLOOKUP($A126,УЧАСТНИКИ!$A$29:$L$828,11,FALSE)</f>
        <v>ГБУ СШОР "АКАДЕМИЯ ЛЕГКОЙ АТЛЕТИКИ САНКТ-ПЕТЕРБУРГА"</v>
      </c>
      <c r="G126" s="637" t="str">
        <f>VLOOKUP($A126,УЧАСТНИКИ!$A$29:$L$828,10,FALSE)</f>
        <v>Лупик А.Г.</v>
      </c>
    </row>
    <row r="127" spans="1:7" ht="12.75" x14ac:dyDescent="0.2">
      <c r="A127" s="531">
        <v>532</v>
      </c>
      <c r="B127" s="636">
        <v>117</v>
      </c>
      <c r="C127" s="637" t="str">
        <f>VLOOKUP($A127,УЧАСТНИКИ!$A$29:$L$828,3,FALSE)</f>
        <v>Девяткина Мария</v>
      </c>
      <c r="D127" s="637" t="str">
        <f>VLOOKUP($A127,УЧАСТНИКИ!$A$29:$L$828,4,FALSE)</f>
        <v>10.09.2002</v>
      </c>
      <c r="E127" s="637" t="str">
        <f>VLOOKUP($A127,УЧАСТНИКИ!$A$29:$L$828,5,FALSE)</f>
        <v>Нижегородская область</v>
      </c>
      <c r="F127" s="637" t="str">
        <f>VLOOKUP($A127,УЧАСТНИКИ!$A$29:$L$828,11,FALSE)</f>
        <v>СШ "ИКАР"</v>
      </c>
      <c r="G127" s="637" t="str">
        <f>VLOOKUP($A127,УЧАСТНИКИ!$A$29:$L$828,10,FALSE)</f>
        <v>Колганов А.Ю.</v>
      </c>
    </row>
    <row r="128" spans="1:7" ht="12.75" x14ac:dyDescent="0.2">
      <c r="A128" s="531">
        <v>556</v>
      </c>
      <c r="B128" s="636">
        <v>118</v>
      </c>
      <c r="C128" s="637" t="str">
        <f>VLOOKUP($A128,УЧАСТНИКИ!$A$29:$L$828,3,FALSE)</f>
        <v>Демидик Карина</v>
      </c>
      <c r="D128" s="637" t="str">
        <f>VLOOKUP($A128,УЧАСТНИКИ!$A$29:$L$828,4,FALSE)</f>
        <v>10.02.1999</v>
      </c>
      <c r="E128" s="637" t="str">
        <f>VLOOKUP($A128,УЧАСТНИКИ!$A$29:$L$828,5,FALSE)</f>
        <v>Республика Беларусь</v>
      </c>
      <c r="F128" s="637"/>
      <c r="G128" s="637" t="str">
        <f>VLOOKUP($A128,УЧАСТНИКИ!$A$29:$L$828,10,FALSE)</f>
        <v>!Курдюк В.В.</v>
      </c>
    </row>
    <row r="129" spans="1:7" ht="12.75" x14ac:dyDescent="0.2">
      <c r="A129" s="531">
        <v>229</v>
      </c>
      <c r="B129" s="636">
        <v>119</v>
      </c>
      <c r="C129" s="637" t="str">
        <f>VLOOKUP($A129,УЧАСТНИКИ!$A$29:$L$828,3,FALSE)</f>
        <v>Демидов Сергей</v>
      </c>
      <c r="D129" s="637" t="str">
        <f>VLOOKUP($A129,УЧАСТНИКИ!$A$29:$L$828,4,FALSE)</f>
        <v>23.08.2000</v>
      </c>
      <c r="E129" s="637" t="str">
        <f>VLOOKUP($A129,УЧАСТНИКИ!$A$29:$L$828,5,FALSE)</f>
        <v>Московская область</v>
      </c>
      <c r="F129" s="637" t="str">
        <f>VLOOKUP($A129,УЧАСТНИКИ!$A$29:$L$828,11,FALSE)</f>
        <v>ГБУ МО "ЦСП ОВС", ГБУ ДО МО "СШОР ПО ЛЕГКОЙ АТЛЕТИКЕ"</v>
      </c>
      <c r="G129" s="637" t="str">
        <f>VLOOKUP($A129,УЧАСТНИКИ!$A$29:$L$828,10,FALSE)</f>
        <v>Беденеков А.Н.</v>
      </c>
    </row>
    <row r="130" spans="1:7" ht="12.75" x14ac:dyDescent="0.2">
      <c r="A130" s="531">
        <v>187</v>
      </c>
      <c r="B130" s="636">
        <v>120</v>
      </c>
      <c r="C130" s="637" t="str">
        <f>VLOOKUP($A130,УЧАСТНИКИ!$A$29:$L$828,3,FALSE)</f>
        <v>Деркач Павел</v>
      </c>
      <c r="D130" s="637" t="str">
        <f>VLOOKUP($A130,УЧАСТНИКИ!$A$29:$L$828,4,FALSE)</f>
        <v>02.11.1993</v>
      </c>
      <c r="E130" s="637" t="str">
        <f>VLOOKUP($A130,УЧАСТНИКИ!$A$29:$L$828,5,FALSE)</f>
        <v>Москва-Нижегородская область</v>
      </c>
      <c r="F130" s="637" t="str">
        <f>VLOOKUP($A130,УЧАСТНИКИ!$A$29:$L$828,11,FALSE)</f>
        <v>МБУ КСШОР №1, ГБУ ДО МКСШОР "ВОСТОК"</v>
      </c>
      <c r="G130" s="637" t="str">
        <f>VLOOKUP($A130,УЧАСТНИКИ!$A$29:$L$828,10,FALSE)</f>
        <v>Садов М.В., Коптюх И.Н.</v>
      </c>
    </row>
    <row r="131" spans="1:7" ht="12.75" x14ac:dyDescent="0.2">
      <c r="A131" s="531">
        <v>335</v>
      </c>
      <c r="B131" s="636">
        <v>121</v>
      </c>
      <c r="C131" s="637" t="str">
        <f>VLOOKUP($A131,УЧАСТНИКИ!$A$29:$L$828,3,FALSE)</f>
        <v>Деткин Антон</v>
      </c>
      <c r="D131" s="637" t="str">
        <f>VLOOKUP($A131,УЧАСТНИКИ!$A$29:$L$828,4,FALSE)</f>
        <v>24.12.2001</v>
      </c>
      <c r="E131" s="637" t="str">
        <f>VLOOKUP($A131,УЧАСТНИКИ!$A$29:$L$828,5,FALSE)</f>
        <v>Санкт-Петербург</v>
      </c>
      <c r="F131" s="637" t="str">
        <f>VLOOKUP($A131,УЧАСТНИКИ!$A$29:$L$828,11,FALSE)</f>
        <v>СПБ ГБУ ЦОП "ШВСМ ПО ЛЕГКОЙ АТЛЕТИКЕ"</v>
      </c>
      <c r="G131" s="637" t="str">
        <f>VLOOKUP($A131,УЧАСТНИКИ!$A$29:$L$828,10,FALSE)</f>
        <v>Верещагина З.Г.</v>
      </c>
    </row>
    <row r="132" spans="1:7" ht="12.75" x14ac:dyDescent="0.2">
      <c r="A132" s="531">
        <v>600</v>
      </c>
      <c r="B132" s="636">
        <v>122</v>
      </c>
      <c r="C132" s="637" t="str">
        <f>VLOOKUP($A132,УЧАСТНИКИ!$A$29:$L$828,3,FALSE)</f>
        <v>Дмитриева Таисия</v>
      </c>
      <c r="D132" s="637" t="str">
        <f>VLOOKUP($A132,УЧАСТНИКИ!$A$29:$L$828,4,FALSE)</f>
        <v>13.05.2003</v>
      </c>
      <c r="E132" s="637" t="str">
        <f>VLOOKUP($A132,УЧАСТНИКИ!$A$29:$L$828,5,FALSE)</f>
        <v>Санкт-Петербург-Тверская область</v>
      </c>
      <c r="F132" s="637" t="str">
        <f>VLOOKUP($A132,УЧАСТНИКИ!$A$29:$L$828,11,FALSE)</f>
        <v>СПБ ГБПОУ "УОР №1", МБУ "СШ ИМ. Ф.Ф.БОГДАНОВСКОГО"</v>
      </c>
      <c r="G132" s="637" t="str">
        <f>VLOOKUP($A132,УЧАСТНИКИ!$A$29:$L$828,10,FALSE)</f>
        <v>Мидин А.В., !Луговкин А.А.</v>
      </c>
    </row>
    <row r="133" spans="1:7" ht="12.75" x14ac:dyDescent="0.2">
      <c r="A133" s="531">
        <v>230</v>
      </c>
      <c r="B133" s="636">
        <v>123</v>
      </c>
      <c r="C133" s="637" t="str">
        <f>VLOOKUP($A133,УЧАСТНИКИ!$A$29:$L$828,3,FALSE)</f>
        <v>Добренький Александр</v>
      </c>
      <c r="D133" s="637" t="str">
        <f>VLOOKUP($A133,УЧАСТНИКИ!$A$29:$L$828,4,FALSE)</f>
        <v>11.03.1994</v>
      </c>
      <c r="E133" s="637" t="str">
        <f>VLOOKUP($A133,УЧАСТНИКИ!$A$29:$L$828,5,FALSE)</f>
        <v>Московская область-Кабардино-Балкарская Республика</v>
      </c>
      <c r="F133" s="637" t="str">
        <f>VLOOKUP($A133,УЧАСТНИКИ!$A$29:$L$828,11,FALSE)</f>
        <v>МБУ ФСО "СШОР ПО ЛЁГКОЙ АТЛЕТИКЕ", ГБУ МО "ЦСП ОВС", ГКУ КБР "СШОР"</v>
      </c>
      <c r="G133" s="637" t="str">
        <f>VLOOKUP($A133,УЧАСТНИКИ!$A$29:$L$828,10,FALSE)</f>
        <v>Жуков А.А., Сафонов В.Г., Артамонов А.О.</v>
      </c>
    </row>
    <row r="134" spans="1:7" ht="12.75" x14ac:dyDescent="0.2">
      <c r="A134" s="531">
        <v>257</v>
      </c>
      <c r="B134" s="636">
        <v>124</v>
      </c>
      <c r="C134" s="637" t="str">
        <f>VLOOKUP($A134,УЧАСТНИКИ!$A$29:$L$828,3,FALSE)</f>
        <v>Долгов Фëдор</v>
      </c>
      <c r="D134" s="637" t="str">
        <f>VLOOKUP($A134,УЧАСТНИКИ!$A$29:$L$828,4,FALSE)</f>
        <v>11.04.2006</v>
      </c>
      <c r="E134" s="637" t="str">
        <f>VLOOKUP($A134,УЧАСТНИКИ!$A$29:$L$828,5,FALSE)</f>
        <v>Омская область</v>
      </c>
      <c r="F134" s="637" t="str">
        <f>VLOOKUP($A134,УЧАСТНИКИ!$A$29:$L$828,11,FALSE)</f>
        <v>БУ ОО ДО "СШОР "СИБИРСКИЙ НЕФТЯНИК"</v>
      </c>
      <c r="G134" s="637" t="str">
        <f>VLOOKUP($A134,УЧАСТНИКИ!$A$29:$L$828,10,FALSE)</f>
        <v>Живец О.А., Колмаков С.В.</v>
      </c>
    </row>
    <row r="135" spans="1:7" ht="12.75" x14ac:dyDescent="0.2">
      <c r="A135" s="531">
        <v>439</v>
      </c>
      <c r="B135" s="636">
        <v>125</v>
      </c>
      <c r="C135" s="637" t="str">
        <f>VLOOKUP($A135,УЧАСТНИКИ!$A$29:$L$828,3,FALSE)</f>
        <v>Должикова София</v>
      </c>
      <c r="D135" s="637" t="str">
        <f>VLOOKUP($A135,УЧАСТНИКИ!$A$29:$L$828,4,FALSE)</f>
        <v>19.03.2006</v>
      </c>
      <c r="E135" s="637" t="str">
        <f>VLOOKUP($A135,УЧАСТНИКИ!$A$29:$L$828,5,FALSE)</f>
        <v>Краснодарский край</v>
      </c>
      <c r="F135" s="637" t="str">
        <f>VLOOKUP($A135,УЧАСТНИКИ!$A$29:$L$828,11,FALSE)</f>
        <v>ГБУ ДО КК "СШОР ПО ЛЕГКОЙ АТЛЕТИКЕ"</v>
      </c>
      <c r="G135" s="637" t="str">
        <f>VLOOKUP($A135,УЧАСТНИКИ!$A$29:$L$828,10,FALSE)</f>
        <v>Обушный Д.А.</v>
      </c>
    </row>
    <row r="136" spans="1:7" ht="12.75" x14ac:dyDescent="0.2">
      <c r="A136" s="531">
        <v>182</v>
      </c>
      <c r="B136" s="636">
        <v>126</v>
      </c>
      <c r="C136" s="637" t="str">
        <f>VLOOKUP($A136,УЧАСТНИКИ!$A$29:$L$828,3,FALSE)</f>
        <v>Долин Данила</v>
      </c>
      <c r="D136" s="637" t="str">
        <f>VLOOKUP($A136,УЧАСТНИКИ!$A$29:$L$828,4,FALSE)</f>
        <v>27.05.2002</v>
      </c>
      <c r="E136" s="637" t="str">
        <f>VLOOKUP($A136,УЧАСТНИКИ!$A$29:$L$828,5,FALSE)</f>
        <v>Липецкая область</v>
      </c>
      <c r="F136" s="637" t="str">
        <f>VLOOKUP($A136,УЧАСТНИКИ!$A$29:$L$828,11,FALSE)</f>
        <v>ГАУ ДО ЛО "СШОР ПО ЛЕГКОЙ АТЛЕТИКЕ"</v>
      </c>
      <c r="G136" s="637" t="str">
        <f>VLOOKUP($A136,УЧАСТНИКИ!$A$29:$L$828,10,FALSE)</f>
        <v>Трухина И.М.</v>
      </c>
    </row>
    <row r="137" spans="1:7" ht="12.75" x14ac:dyDescent="0.2">
      <c r="A137" s="531">
        <v>117</v>
      </c>
      <c r="B137" s="636">
        <v>127</v>
      </c>
      <c r="C137" s="637" t="str">
        <f>VLOOKUP($A137,УЧАСТНИКИ!$A$29:$L$828,3,FALSE)</f>
        <v>Доронин Владислав</v>
      </c>
      <c r="D137" s="637" t="str">
        <f>VLOOKUP($A137,УЧАСТНИКИ!$A$29:$L$828,4,FALSE)</f>
        <v>26.06.2000</v>
      </c>
      <c r="E137" s="637" t="str">
        <f>VLOOKUP($A137,УЧАСТНИКИ!$A$29:$L$828,5,FALSE)</f>
        <v>Воронежская область-Брянская область</v>
      </c>
      <c r="F137" s="637" t="str">
        <f>VLOOKUP($A137,УЧАСТНИКИ!$A$29:$L$828,11,FALSE)</f>
        <v>ГБУ ДО ВО "СШОР № 21", СШОР № 21, ГБУ ДО БО СШОР ПО ЛЕГКОЙ АТЛЕТИКЕ ИМ. В.Д.САМОТЕСОВА</v>
      </c>
      <c r="G137" s="637" t="str">
        <f>VLOOKUP($A137,УЧАСТНИКИ!$A$29:$L$828,10,FALSE)</f>
        <v>Козловцев Г.С., !Мухин О.А.</v>
      </c>
    </row>
    <row r="138" spans="1:7" ht="12.75" x14ac:dyDescent="0.2">
      <c r="A138" s="531">
        <v>587</v>
      </c>
      <c r="B138" s="636">
        <v>128</v>
      </c>
      <c r="C138" s="637" t="str">
        <f>VLOOKUP($A138,УЧАСТНИКИ!$A$29:$L$828,3,FALSE)</f>
        <v>Дорофеева Светлана</v>
      </c>
      <c r="D138" s="637" t="str">
        <f>VLOOKUP($A138,УЧАСТНИКИ!$A$29:$L$828,4,FALSE)</f>
        <v>03.02.2001</v>
      </c>
      <c r="E138" s="637" t="str">
        <f>VLOOKUP($A138,УЧАСТНИКИ!$A$29:$L$828,5,FALSE)</f>
        <v>Рязанская область</v>
      </c>
      <c r="F138" s="637" t="str">
        <f>VLOOKUP($A138,УЧАСТНИКИ!$A$29:$L$828,11,FALSE)</f>
        <v>ГАУ РО "СШОР "Олимпиец"</v>
      </c>
      <c r="G138" s="637" t="str">
        <f>VLOOKUP($A138,УЧАСТНИКИ!$A$29:$L$828,10,FALSE)</f>
        <v>Грачев Е.П.</v>
      </c>
    </row>
    <row r="139" spans="1:7" ht="12.75" x14ac:dyDescent="0.2">
      <c r="A139" s="531">
        <v>572</v>
      </c>
      <c r="B139" s="636">
        <v>129</v>
      </c>
      <c r="C139" s="637" t="str">
        <f>VLOOKUP($A139,УЧАСТНИКИ!$A$29:$L$828,3,FALSE)</f>
        <v>Дорохова Анастасия</v>
      </c>
      <c r="D139" s="637" t="str">
        <f>VLOOKUP($A139,УЧАСТНИКИ!$A$29:$L$828,4,FALSE)</f>
        <v>28.05.1999</v>
      </c>
      <c r="E139" s="637" t="str">
        <f>VLOOKUP($A139,УЧАСТНИКИ!$A$29:$L$828,5,FALSE)</f>
        <v>Республика Крым</v>
      </c>
      <c r="F139" s="637" t="str">
        <f>VLOOKUP($A139,УЧАСТНИКИ!$A$29:$L$828,11,FALSE)</f>
        <v>ГБУ ДО РК "СШОР ПО ЛЕГКОЙ АТЛЕТИКЕ №1"</v>
      </c>
      <c r="G139" s="637" t="str">
        <f>VLOOKUP($A139,УЧАСТНИКИ!$A$29:$L$828,10,FALSE)</f>
        <v>Сухова В.В.</v>
      </c>
    </row>
    <row r="140" spans="1:7" ht="12.75" x14ac:dyDescent="0.2">
      <c r="A140" s="531">
        <v>601</v>
      </c>
      <c r="B140" s="636">
        <v>130</v>
      </c>
      <c r="C140" s="637" t="str">
        <f>VLOOKUP($A140,УЧАСТНИКИ!$A$29:$L$828,3,FALSE)</f>
        <v>Дрожжина Елизавета</v>
      </c>
      <c r="D140" s="637" t="str">
        <f>VLOOKUP($A140,УЧАСТНИКИ!$A$29:$L$828,4,FALSE)</f>
        <v>11.02.1998</v>
      </c>
      <c r="E140" s="637" t="str">
        <f>VLOOKUP($A140,УЧАСТНИКИ!$A$29:$L$828,5,FALSE)</f>
        <v>Санкт-Петербург</v>
      </c>
      <c r="F140" s="637" t="str">
        <f>VLOOKUP($A140,УЧАСТНИКИ!$A$29:$L$828,11,FALSE)</f>
        <v>СПБ ГБУ ЦОП "ШВСМ ПО ЛЕГКОЙ АТЛЕТИКЕ"</v>
      </c>
      <c r="G140" s="637" t="str">
        <f>VLOOKUP($A140,УЧАСТНИКИ!$A$29:$L$828,10,FALSE)</f>
        <v>!Черепанов А.Н., !Черепанова И.Н.</v>
      </c>
    </row>
    <row r="141" spans="1:7" ht="12.75" x14ac:dyDescent="0.2">
      <c r="A141" s="531">
        <v>557</v>
      </c>
      <c r="B141" s="636">
        <v>131</v>
      </c>
      <c r="C141" s="637" t="str">
        <f>VLOOKUP($A141,УЧАСТНИКИ!$A$29:$L$828,3,FALSE)</f>
        <v>Дубицкая Алёна</v>
      </c>
      <c r="D141" s="637" t="str">
        <f>VLOOKUP($A141,УЧАСТНИКИ!$A$29:$L$828,4,FALSE)</f>
        <v>25.01.1990</v>
      </c>
      <c r="E141" s="637" t="str">
        <f>VLOOKUP($A141,УЧАСТНИКИ!$A$29:$L$828,5,FALSE)</f>
        <v>Республика Беларусь</v>
      </c>
      <c r="F141" s="637"/>
      <c r="G141" s="637" t="str">
        <f>VLOOKUP($A141,УЧАСТНИКИ!$A$29:$L$828,10,FALSE)</f>
        <v>!Синицын Г.М.</v>
      </c>
    </row>
    <row r="142" spans="1:7" ht="12.75" x14ac:dyDescent="0.2">
      <c r="A142" s="531">
        <v>602</v>
      </c>
      <c r="B142" s="636">
        <v>132</v>
      </c>
      <c r="C142" s="637" t="str">
        <f>VLOOKUP($A142,УЧАСТНИКИ!$A$29:$L$828,3,FALSE)</f>
        <v>Дубровская Любовь</v>
      </c>
      <c r="D142" s="637" t="str">
        <f>VLOOKUP($A142,УЧАСТНИКИ!$A$29:$L$828,4,FALSE)</f>
        <v>16.09.1997</v>
      </c>
      <c r="E142" s="637" t="str">
        <f>VLOOKUP($A142,УЧАСТНИКИ!$A$29:$L$828,5,FALSE)</f>
        <v>Санкт-Петербург-Тамбовская область</v>
      </c>
      <c r="F142" s="637" t="str">
        <f>VLOOKUP($A142,УЧАСТНИКИ!$A$29:$L$828,11,FALSE)</f>
        <v>СПБ ГБУ ЦОП "ШВСМ ПО ЛЕГКОЙ АТЛЕТИКЕ", ТОГАУ "СШОР № 4 "МИЧУРИНСК"</v>
      </c>
      <c r="G142" s="637" t="str">
        <f>VLOOKUP($A142,УЧАСТНИКИ!$A$29:$L$828,10,FALSE)</f>
        <v>Алексеева Н.А., Мироненко В.И.</v>
      </c>
    </row>
    <row r="143" spans="1:7" ht="12.75" x14ac:dyDescent="0.2">
      <c r="A143" s="531">
        <v>231</v>
      </c>
      <c r="B143" s="636">
        <v>133</v>
      </c>
      <c r="C143" s="637" t="str">
        <f>VLOOKUP($A143,УЧАСТНИКИ!$A$29:$L$828,3,FALSE)</f>
        <v>Дубровский Сергей</v>
      </c>
      <c r="D143" s="637" t="str">
        <f>VLOOKUP($A143,УЧАСТНИКИ!$A$29:$L$828,4,FALSE)</f>
        <v>20.01.1995</v>
      </c>
      <c r="E143" s="637" t="str">
        <f>VLOOKUP($A143,УЧАСТНИКИ!$A$29:$L$828,5,FALSE)</f>
        <v>Московская область-Белгородская область</v>
      </c>
      <c r="F143" s="637" t="str">
        <f>VLOOKUP($A143,УЧАСТНИКИ!$A$29:$L$828,11,FALSE)</f>
        <v>ОГБУ "ЦСП БЕЛГОРОДСКОЙ ОБЛАСТИ", ГБУ МО "ЦСП ОВС", МБУ СШОР № 3 Г. БЕЛГОРОДА</v>
      </c>
      <c r="G143" s="637" t="str">
        <f>VLOOKUP($A143,УЧАСТНИКИ!$A$29:$L$828,10,FALSE)</f>
        <v>Бычков В.А., Рогов В.В.</v>
      </c>
    </row>
    <row r="144" spans="1:7" ht="12.75" x14ac:dyDescent="0.2">
      <c r="A144" s="531">
        <v>440</v>
      </c>
      <c r="B144" s="636">
        <v>134</v>
      </c>
      <c r="C144" s="637" t="str">
        <f>VLOOKUP($A144,УЧАСТНИКИ!$A$29:$L$828,3,FALSE)</f>
        <v>Думен Елена</v>
      </c>
      <c r="D144" s="637" t="str">
        <f>VLOOKUP($A144,УЧАСТНИКИ!$A$29:$L$828,4,FALSE)</f>
        <v>13.01.1994</v>
      </c>
      <c r="E144" s="637" t="str">
        <f>VLOOKUP($A144,УЧАСТНИКИ!$A$29:$L$828,5,FALSE)</f>
        <v>Краснодарский край-Карачаево-Черкесская Республика</v>
      </c>
      <c r="F144" s="637" t="str">
        <f>VLOOKUP($A144,УЧАСТНИКИ!$A$29:$L$828,11,FALSE)</f>
        <v>ГБУ ДО КК "СШОР ПО ЛЕГКОЙ АТЛЕТИКЕ", ГБУ КК "РЦСП ПО ЛЕГКОЙ АТЛЕТИКЕ"</v>
      </c>
      <c r="G144" s="637" t="str">
        <f>VLOOKUP($A144,УЧАСТНИКИ!$A$29:$L$828,10,FALSE)</f>
        <v>Вяльцева В.Г.</v>
      </c>
    </row>
    <row r="145" spans="1:7" ht="12.75" x14ac:dyDescent="0.2">
      <c r="A145" s="531">
        <v>367</v>
      </c>
      <c r="B145" s="636">
        <v>135</v>
      </c>
      <c r="C145" s="637" t="str">
        <f>VLOOKUP($A145,УЧАСТНИКИ!$A$29:$L$828,3,FALSE)</f>
        <v>Евдокимов Сергей</v>
      </c>
      <c r="D145" s="637" t="str">
        <f>VLOOKUP($A145,УЧАСТНИКИ!$A$29:$L$828,4,FALSE)</f>
        <v>03.10.2000</v>
      </c>
      <c r="E145" s="637" t="str">
        <f>VLOOKUP($A145,УЧАСТНИКИ!$A$29:$L$828,5,FALSE)</f>
        <v>Свердловская область</v>
      </c>
      <c r="F145" s="637" t="str">
        <f>VLOOKUP($A145,УЧАСТНИКИ!$A$29:$L$828,11,FALSE)</f>
        <v>МАОУ ДО СШ "РОСТОК", ЧУ "СПОРТИВНЫЙ КОМПЛЕКС "ЛУЧ"</v>
      </c>
      <c r="G145" s="637" t="str">
        <f>VLOOKUP($A145,УЧАСТНИКИ!$A$29:$L$828,10,FALSE)</f>
        <v>!Галашов Н.В.</v>
      </c>
    </row>
    <row r="146" spans="1:7" ht="12.75" x14ac:dyDescent="0.2">
      <c r="A146" s="531">
        <v>573</v>
      </c>
      <c r="B146" s="636">
        <v>136</v>
      </c>
      <c r="C146" s="637" t="str">
        <f>VLOOKUP($A146,УЧАСТНИКИ!$A$29:$L$828,3,FALSE)</f>
        <v>Евсеева Виктория</v>
      </c>
      <c r="D146" s="637" t="str">
        <f>VLOOKUP($A146,УЧАСТНИКИ!$A$29:$L$828,4,FALSE)</f>
        <v>12.12.2001</v>
      </c>
      <c r="E146" s="637" t="str">
        <f>VLOOKUP($A146,УЧАСТНИКИ!$A$29:$L$828,5,FALSE)</f>
        <v>Республика Крым</v>
      </c>
      <c r="F146" s="637" t="str">
        <f>VLOOKUP($A146,УЧАСТНИКИ!$A$29:$L$828,11,FALSE)</f>
        <v>МБУ "СШ Г. САКИ РК"</v>
      </c>
      <c r="G146" s="637" t="str">
        <f>VLOOKUP($A146,УЧАСТНИКИ!$A$29:$L$828,10,FALSE)</f>
        <v>Тимошенко Н.П., Мустафаев А.О.</v>
      </c>
    </row>
    <row r="147" spans="1:7" ht="12.75" x14ac:dyDescent="0.2">
      <c r="A147" s="531">
        <v>392</v>
      </c>
      <c r="B147" s="636">
        <v>137</v>
      </c>
      <c r="C147" s="637" t="str">
        <f>VLOOKUP($A147,УЧАСТНИКИ!$A$29:$L$828,3,FALSE)</f>
        <v>Егоров Никита</v>
      </c>
      <c r="D147" s="637" t="str">
        <f>VLOOKUP($A147,УЧАСТНИКИ!$A$29:$L$828,4,FALSE)</f>
        <v>19.04.2002</v>
      </c>
      <c r="E147" s="637" t="str">
        <f>VLOOKUP($A147,УЧАСТНИКИ!$A$29:$L$828,5,FALSE)</f>
        <v>Ульяновская область</v>
      </c>
      <c r="F147" s="637" t="str">
        <f>VLOOKUP($A147,УЧАСТНИКИ!$A$29:$L$828,11,FALSE)</f>
        <v>ОГБУ "ССШОР ПО ЛЁГКОЙ АТЛЕТИКЕ", ОГКФСУ "ЦСП"</v>
      </c>
      <c r="G147" s="637" t="str">
        <f>VLOOKUP($A147,УЧАСТНИКИ!$A$29:$L$828,10,FALSE)</f>
        <v>Егорова Т.И.</v>
      </c>
    </row>
    <row r="148" spans="1:7" ht="12.75" x14ac:dyDescent="0.2">
      <c r="A148" s="531">
        <v>142</v>
      </c>
      <c r="B148" s="636">
        <v>138</v>
      </c>
      <c r="C148" s="637" t="str">
        <f>VLOOKUP($A148,УЧАСТНИКИ!$A$29:$L$828,3,FALSE)</f>
        <v>Емельянов Андрей</v>
      </c>
      <c r="D148" s="637" t="str">
        <f>VLOOKUP($A148,УЧАСТНИКИ!$A$29:$L$828,4,FALSE)</f>
        <v>30.05.2005</v>
      </c>
      <c r="E148" s="637" t="str">
        <f>VLOOKUP($A148,УЧАСТНИКИ!$A$29:$L$828,5,FALSE)</f>
        <v>Краснодарский край</v>
      </c>
      <c r="F148" s="637" t="str">
        <f>VLOOKUP($A148,УЧАСТНИКИ!$A$29:$L$828,11,FALSE)</f>
        <v>МБУ СШОР №1 Г. СОЧИ</v>
      </c>
      <c r="G148" s="637" t="str">
        <f>VLOOKUP($A148,УЧАСТНИКИ!$A$29:$L$828,10,FALSE)</f>
        <v>Мезенцева Т.Ю.</v>
      </c>
    </row>
    <row r="149" spans="1:7" ht="12.75" x14ac:dyDescent="0.2">
      <c r="A149" s="531">
        <v>479</v>
      </c>
      <c r="B149" s="636">
        <v>139</v>
      </c>
      <c r="C149" s="637" t="str">
        <f>VLOOKUP($A149,УЧАСТНИКИ!$A$29:$L$828,3,FALSE)</f>
        <v>Ермаченкова Татьяна</v>
      </c>
      <c r="D149" s="637" t="str">
        <f>VLOOKUP($A149,УЧАСТНИКИ!$A$29:$L$828,4,FALSE)</f>
        <v>09.09.1998</v>
      </c>
      <c r="E149" s="637" t="str">
        <f>VLOOKUP($A149,УЧАСТНИКИ!$A$29:$L$828,5,FALSE)</f>
        <v>Ленинградская область-Санкт-Петербург</v>
      </c>
      <c r="F149" s="637" t="str">
        <f>VLOOKUP($A149,УЧАСТНИКИ!$A$29:$L$828,11,FALSE)</f>
        <v>ГБУ СШОР "АКАДЕМИЯ ЛЕГКОЙ АТЛЕТИКИ САНКТ-ПЕТЕРБУРГА", МБОУ ДО "ГАТЧИНСКАЯ ДЮСШ № 1"</v>
      </c>
      <c r="G149" s="637" t="str">
        <f>VLOOKUP($A149,УЧАСТНИКИ!$A$29:$L$828,10,FALSE)</f>
        <v>Баканов О.Д., Семенов В.О.</v>
      </c>
    </row>
    <row r="150" spans="1:7" ht="12.75" x14ac:dyDescent="0.2">
      <c r="A150" s="531">
        <v>188</v>
      </c>
      <c r="B150" s="636">
        <v>140</v>
      </c>
      <c r="C150" s="637" t="str">
        <f>VLOOKUP($A150,УЧАСТНИКИ!$A$29:$L$828,3,FALSE)</f>
        <v>Ефанов Алексей</v>
      </c>
      <c r="D150" s="637" t="str">
        <f>VLOOKUP($A150,УЧАСТНИКИ!$A$29:$L$828,4,FALSE)</f>
        <v>06.10.1997</v>
      </c>
      <c r="E150" s="637" t="str">
        <f>VLOOKUP($A150,УЧАСТНИКИ!$A$29:$L$828,5,FALSE)</f>
        <v>Москва-Липецкая область</v>
      </c>
      <c r="F150" s="637" t="str">
        <f>VLOOKUP($A150,УЧАСТНИКИ!$A$29:$L$828,11,FALSE)</f>
        <v>ГБУ ДО МКСШОР "ВОСТОК", ГАУ ДО ЛО "СШОР ПО ЛЕГКОЙ АТЛЕТИКЕ"</v>
      </c>
      <c r="G150" s="637" t="str">
        <f>VLOOKUP($A150,УЧАСТНИКИ!$A$29:$L$828,10,FALSE)</f>
        <v>Моргачев В.Н., Филатова Г.Н., Трухина И.М.</v>
      </c>
    </row>
    <row r="151" spans="1:7" ht="12.75" x14ac:dyDescent="0.2">
      <c r="A151" s="531">
        <v>388</v>
      </c>
      <c r="B151" s="636">
        <v>141</v>
      </c>
      <c r="C151" s="637" t="str">
        <f>VLOOKUP($A151,УЧАСТНИКИ!$A$29:$L$828,3,FALSE)</f>
        <v>Ефимов Александр</v>
      </c>
      <c r="D151" s="637" t="str">
        <f>VLOOKUP($A151,УЧАСТНИКИ!$A$29:$L$828,4,FALSE)</f>
        <v>30.07.1994</v>
      </c>
      <c r="E151" s="637" t="str">
        <f>VLOOKUP($A151,УЧАСТНИКИ!$A$29:$L$828,5,FALSE)</f>
        <v>Тульская область</v>
      </c>
      <c r="F151" s="637" t="str">
        <f>VLOOKUP($A151,УЧАСТНИКИ!$A$29:$L$828,11,FALSE)</f>
        <v>ГУ ТО ЦСП, МБУДО СШОР "ЛЕГКАЯ АТЛЕТИКА"</v>
      </c>
      <c r="G151" s="637" t="str">
        <f>VLOOKUP($A151,УЧАСТНИКИ!$A$29:$L$828,10,FALSE)</f>
        <v>Маринов В.Н.</v>
      </c>
    </row>
    <row r="152" spans="1:7" ht="12.75" x14ac:dyDescent="0.2">
      <c r="A152" s="531">
        <v>189</v>
      </c>
      <c r="B152" s="636">
        <v>142</v>
      </c>
      <c r="C152" s="637" t="str">
        <f>VLOOKUP($A152,УЧАСТНИКИ!$A$29:$L$828,3,FALSE)</f>
        <v>Ефремов Андрей</v>
      </c>
      <c r="D152" s="637" t="str">
        <f>VLOOKUP($A152,УЧАСТНИКИ!$A$29:$L$828,4,FALSE)</f>
        <v>15.08.1996</v>
      </c>
      <c r="E152" s="637" t="str">
        <f>VLOOKUP($A152,УЧАСТНИКИ!$A$29:$L$828,5,FALSE)</f>
        <v>Москва-Липецкая область</v>
      </c>
      <c r="F152" s="637" t="str">
        <f>VLOOKUP($A152,УЧАСТНИКИ!$A$29:$L$828,11,FALSE)</f>
        <v>Юность Москвы, ГАУ ДО ЛО "СШОР ПО ЛЕГКОЙ АТЛЕТИКЕ"</v>
      </c>
      <c r="G152" s="637" t="str">
        <f>VLOOKUP($A152,УЧАСТНИКИ!$A$29:$L$828,10,FALSE)</f>
        <v>Литовченко И.Е., Филатова Л.А.</v>
      </c>
    </row>
    <row r="153" spans="1:7" ht="12.75" x14ac:dyDescent="0.2">
      <c r="A153" s="531">
        <v>650</v>
      </c>
      <c r="B153" s="636">
        <v>143</v>
      </c>
      <c r="C153" s="637" t="str">
        <f>VLOOKUP($A153,УЧАСТНИКИ!$A$29:$L$828,3,FALSE)</f>
        <v>Жилина Виктория</v>
      </c>
      <c r="D153" s="637" t="str">
        <f>VLOOKUP($A153,УЧАСТНИКИ!$A$29:$L$828,4,FALSE)</f>
        <v>15.11.1999</v>
      </c>
      <c r="E153" s="637" t="str">
        <f>VLOOKUP($A153,УЧАСТНИКИ!$A$29:$L$828,5,FALSE)</f>
        <v>Чувашская Республика</v>
      </c>
      <c r="F153" s="637" t="str">
        <f>VLOOKUP($A153,УЧАСТНИКИ!$A$29:$L$828,11,FALSE)</f>
        <v>БПОУ "Чебоксарское УОР имени В.М. Краснова" Минспорта Чувашии, БУ ДО "СШОР №1 ИМ. В. ЕГОРОВОЙ"</v>
      </c>
      <c r="G153" s="637" t="str">
        <f>VLOOKUP($A153,УЧАСТНИКИ!$A$29:$L$828,10,FALSE)</f>
        <v>Морозова С.Н.</v>
      </c>
    </row>
    <row r="154" spans="1:7" ht="12.75" x14ac:dyDescent="0.2">
      <c r="A154" s="531">
        <v>285</v>
      </c>
      <c r="B154" s="636">
        <v>144</v>
      </c>
      <c r="C154" s="637" t="str">
        <f>VLOOKUP($A154,УЧАСТНИКИ!$A$29:$L$828,3,FALSE)</f>
        <v>Журавлев Владимир</v>
      </c>
      <c r="D154" s="637" t="str">
        <f>VLOOKUP($A154,УЧАСТНИКИ!$A$29:$L$828,4,FALSE)</f>
        <v>16.05.1996</v>
      </c>
      <c r="E154" s="637" t="str">
        <f>VLOOKUP($A154,УЧАСТНИКИ!$A$29:$L$828,5,FALSE)</f>
        <v>Республика Карелия</v>
      </c>
      <c r="F154" s="637" t="str">
        <f>VLOOKUP($A154,УЧАСТНИКИ!$A$29:$L$828,11,FALSE)</f>
        <v>МУ "СШОР № 3"</v>
      </c>
      <c r="G154" s="637" t="str">
        <f>VLOOKUP($A154,УЧАСТНИКИ!$A$29:$L$828,10,FALSE)</f>
        <v>Кишкин А.Ю., !Титов В.Ф., !Иванов В.В.</v>
      </c>
    </row>
    <row r="155" spans="1:7" ht="12.75" x14ac:dyDescent="0.2">
      <c r="A155" s="531">
        <v>274</v>
      </c>
      <c r="B155" s="636">
        <v>145</v>
      </c>
      <c r="C155" s="637" t="str">
        <f>VLOOKUP($A155,УЧАСТНИКИ!$A$29:$L$828,3,FALSE)</f>
        <v>Заболотный Юрий</v>
      </c>
      <c r="D155" s="637" t="str">
        <f>VLOOKUP($A155,УЧАСТНИКИ!$A$29:$L$828,4,FALSE)</f>
        <v>24.02.1997</v>
      </c>
      <c r="E155" s="637" t="str">
        <f>VLOOKUP($A155,УЧАСТНИКИ!$A$29:$L$828,5,FALSE)</f>
        <v>Республика Беларусь</v>
      </c>
      <c r="F155" s="637"/>
      <c r="G155" s="637" t="str">
        <f>VLOOKUP($A155,УЧАСТНИКИ!$A$29:$L$828,10,FALSE)</f>
        <v>!Сафронников Л.И.</v>
      </c>
    </row>
    <row r="156" spans="1:7" ht="12.75" x14ac:dyDescent="0.2">
      <c r="A156" s="531">
        <v>143</v>
      </c>
      <c r="B156" s="636">
        <v>146</v>
      </c>
      <c r="C156" s="637" t="str">
        <f>VLOOKUP($A156,УЧАСТНИКИ!$A$29:$L$828,3,FALSE)</f>
        <v>Заиченко Тимур</v>
      </c>
      <c r="D156" s="637" t="str">
        <f>VLOOKUP($A156,УЧАСТНИКИ!$A$29:$L$828,4,FALSE)</f>
        <v>12.02.1999</v>
      </c>
      <c r="E156" s="637" t="str">
        <f>VLOOKUP($A156,УЧАСТНИКИ!$A$29:$L$828,5,FALSE)</f>
        <v>Краснодарский край</v>
      </c>
      <c r="F156" s="637" t="str">
        <f>VLOOKUP($A156,УЧАСТНИКИ!$A$29:$L$828,11,FALSE)</f>
        <v>ГБУ КК "РЦСП ПО ЛЕГКОЙ АТЛЕТИКЕ", МБУ СШОР "АТЛЕТИКА"</v>
      </c>
      <c r="G156" s="637" t="str">
        <f>VLOOKUP($A156,УЧАСТНИКИ!$A$29:$L$828,10,FALSE)</f>
        <v>Пасечный И.К.</v>
      </c>
    </row>
    <row r="157" spans="1:7" ht="12.75" x14ac:dyDescent="0.2">
      <c r="A157" s="531">
        <v>603</v>
      </c>
      <c r="B157" s="636">
        <v>147</v>
      </c>
      <c r="C157" s="637" t="str">
        <f>VLOOKUP($A157,УЧАСТНИКИ!$A$29:$L$828,3,FALSE)</f>
        <v>Зайцева Яна</v>
      </c>
      <c r="D157" s="637" t="str">
        <f>VLOOKUP($A157,УЧАСТНИКИ!$A$29:$L$828,4,FALSE)</f>
        <v>25.02.2004</v>
      </c>
      <c r="E157" s="637" t="str">
        <f>VLOOKUP($A157,УЧАСТНИКИ!$A$29:$L$828,5,FALSE)</f>
        <v>Санкт-Петербург</v>
      </c>
      <c r="F157" s="637" t="str">
        <f>VLOOKUP($A157,УЧАСТНИКИ!$A$29:$L$828,11,FALSE)</f>
        <v>СПБ ГБУ ЦОП "ШВСМ ПО ЛЕГКОЙ АТЛЕТИКЕ"</v>
      </c>
      <c r="G157" s="637" t="str">
        <f>VLOOKUP($A157,УЧАСТНИКИ!$A$29:$L$828,10,FALSE)</f>
        <v>Шекин Д.А., Бахвалова Е.А.</v>
      </c>
    </row>
    <row r="158" spans="1:7" ht="12.75" x14ac:dyDescent="0.2">
      <c r="A158" s="531">
        <v>308</v>
      </c>
      <c r="B158" s="636">
        <v>148</v>
      </c>
      <c r="C158" s="637" t="str">
        <f>VLOOKUP($A158,УЧАСТНИКИ!$A$29:$L$828,3,FALSE)</f>
        <v>Закиров Динислам</v>
      </c>
      <c r="D158" s="637" t="str">
        <f>VLOOKUP($A158,УЧАСТНИКИ!$A$29:$L$828,4,FALSE)</f>
        <v>03.12.2001</v>
      </c>
      <c r="E158" s="637" t="str">
        <f>VLOOKUP($A158,УЧАСТНИКИ!$A$29:$L$828,5,FALSE)</f>
        <v>Республика Татарстан</v>
      </c>
      <c r="F158" s="637" t="str">
        <f>VLOOKUP($A158,УЧАСТНИКИ!$A$29:$L$828,11,FALSE)</f>
        <v>ФГБОУ ВО «Поволжский ГУФКСиТ»</v>
      </c>
      <c r="G158" s="637" t="str">
        <f>VLOOKUP($A158,УЧАСТНИКИ!$A$29:$L$828,10,FALSE)</f>
        <v>Павлов В.Л., !Мухаметов И.М.</v>
      </c>
    </row>
    <row r="159" spans="1:7" ht="12.75" x14ac:dyDescent="0.2">
      <c r="A159" s="531">
        <v>336</v>
      </c>
      <c r="B159" s="636">
        <v>149</v>
      </c>
      <c r="C159" s="637" t="str">
        <f>VLOOKUP($A159,УЧАСТНИКИ!$A$29:$L$828,3,FALSE)</f>
        <v>Занкин Денис</v>
      </c>
      <c r="D159" s="637" t="str">
        <f>VLOOKUP($A159,УЧАСТНИКИ!$A$29:$L$828,4,FALSE)</f>
        <v>11.09.2000</v>
      </c>
      <c r="E159" s="637" t="str">
        <f>VLOOKUP($A159,УЧАСТНИКИ!$A$29:$L$828,5,FALSE)</f>
        <v>Санкт-Петербург</v>
      </c>
      <c r="F159" s="637" t="str">
        <f>VLOOKUP($A159,УЧАСТНИКИ!$A$29:$L$828,11,FALSE)</f>
        <v>СПБ ГБУ ЦОП "ШВСМ ПО ЛЕГКОЙ АТЛЕТИКЕ"</v>
      </c>
      <c r="G159" s="637" t="str">
        <f>VLOOKUP($A159,УЧАСТНИКИ!$A$29:$L$828,10,FALSE)</f>
        <v>Назаров В.И., Петров С.Г.</v>
      </c>
    </row>
    <row r="160" spans="1:7" ht="12.75" x14ac:dyDescent="0.2">
      <c r="A160" s="531">
        <v>144</v>
      </c>
      <c r="B160" s="636">
        <v>150</v>
      </c>
      <c r="C160" s="637" t="str">
        <f>VLOOKUP($A160,УЧАСТНИКИ!$A$29:$L$828,3,FALSE)</f>
        <v>Захаров Дмитрий</v>
      </c>
      <c r="D160" s="637" t="str">
        <f>VLOOKUP($A160,УЧАСТНИКИ!$A$29:$L$828,4,FALSE)</f>
        <v>20.06.1998</v>
      </c>
      <c r="E160" s="637" t="str">
        <f>VLOOKUP($A160,УЧАСТНИКИ!$A$29:$L$828,5,FALSE)</f>
        <v>Краснодарский край-Республика Крым</v>
      </c>
      <c r="F160" s="637" t="str">
        <f>VLOOKUP($A160,УЧАСТНИКИ!$A$29:$L$828,11,FALSE)</f>
        <v>ГБУ КК "РЦСП ПО ЛЕГКОЙ АТЛЕТИКЕ", ГБУ ДО РК "СШОР ПО ЛЕГКОЙ АТЛЕТИКЕ №1"</v>
      </c>
      <c r="G160" s="637" t="str">
        <f>VLOOKUP($A160,УЧАСТНИКИ!$A$29:$L$828,10,FALSE)</f>
        <v>Селицкая С.С., Дубовик А.И.</v>
      </c>
    </row>
    <row r="161" spans="1:7" ht="12.75" x14ac:dyDescent="0.2">
      <c r="A161" s="531">
        <v>377</v>
      </c>
      <c r="B161" s="636">
        <v>151</v>
      </c>
      <c r="C161" s="637" t="str">
        <f>VLOOKUP($A161,УЧАСТНИКИ!$A$29:$L$828,3,FALSE)</f>
        <v>Зверев Сергей</v>
      </c>
      <c r="D161" s="637" t="str">
        <f>VLOOKUP($A161,УЧАСТНИКИ!$A$29:$L$828,4,FALSE)</f>
        <v>09.04.2001</v>
      </c>
      <c r="E161" s="637" t="str">
        <f>VLOOKUP($A161,УЧАСТНИКИ!$A$29:$L$828,5,FALSE)</f>
        <v>Ставропольский край</v>
      </c>
      <c r="F161" s="637" t="str">
        <f>VLOOKUP($A161,УЧАСТНИКИ!$A$29:$L$828,11,FALSE)</f>
        <v>СУОР, ГБУ ДО СК "СШОР ПО ЛЕГКОЙ АТЛЕТИКЕ"</v>
      </c>
      <c r="G161" s="637" t="str">
        <f>VLOOKUP($A161,УЧАСТНИКИ!$A$29:$L$828,10,FALSE)</f>
        <v>Лысенко Н.Н.</v>
      </c>
    </row>
    <row r="162" spans="1:7" ht="12.75" x14ac:dyDescent="0.2">
      <c r="A162" s="531">
        <v>337</v>
      </c>
      <c r="B162" s="636">
        <v>152</v>
      </c>
      <c r="C162" s="637" t="str">
        <f>VLOOKUP($A162,УЧАСТНИКИ!$A$29:$L$828,3,FALSE)</f>
        <v>Зиняков Андрей</v>
      </c>
      <c r="D162" s="637" t="str">
        <f>VLOOKUP($A162,УЧАСТНИКИ!$A$29:$L$828,4,FALSE)</f>
        <v>20.03.2001</v>
      </c>
      <c r="E162" s="637" t="str">
        <f>VLOOKUP($A162,УЧАСТНИКИ!$A$29:$L$828,5,FALSE)</f>
        <v>Санкт-Петербург</v>
      </c>
      <c r="F162" s="637" t="str">
        <f>VLOOKUP($A162,УЧАСТНИКИ!$A$29:$L$828,11,FALSE)</f>
        <v>СПБ ГБПОУ "УОР №1"</v>
      </c>
      <c r="G162" s="637" t="str">
        <f>VLOOKUP($A162,УЧАСТНИКИ!$A$29:$L$828,10,FALSE)</f>
        <v>Савинов А.В.</v>
      </c>
    </row>
    <row r="163" spans="1:7" ht="12.75" x14ac:dyDescent="0.2">
      <c r="A163" s="531">
        <v>493</v>
      </c>
      <c r="B163" s="636">
        <v>153</v>
      </c>
      <c r="C163" s="637" t="str">
        <f>VLOOKUP($A163,УЧАСТНИКИ!$A$29:$L$828,3,FALSE)</f>
        <v>Зубарева Юлия</v>
      </c>
      <c r="D163" s="637" t="str">
        <f>VLOOKUP($A163,УЧАСТНИКИ!$A$29:$L$828,4,FALSE)</f>
        <v>13.12.1991</v>
      </c>
      <c r="E163" s="637" t="str">
        <f>VLOOKUP($A163,УЧАСТНИКИ!$A$29:$L$828,5,FALSE)</f>
        <v>Москва</v>
      </c>
      <c r="F163" s="637" t="str">
        <f>VLOOKUP($A163,УЧАСТНИКИ!$A$29:$L$828,11,FALSE)</f>
        <v>ГБУ ДО "МГФСО", СШОР по легкой атлетике МГФСО</v>
      </c>
      <c r="G163" s="637" t="str">
        <f>VLOOKUP($A163,УЧАСТНИКИ!$A$29:$L$828,10,FALSE)</f>
        <v>!Богатырева Т.М.</v>
      </c>
    </row>
    <row r="164" spans="1:7" ht="12.75" x14ac:dyDescent="0.2">
      <c r="A164" s="531">
        <v>604</v>
      </c>
      <c r="B164" s="636">
        <v>154</v>
      </c>
      <c r="C164" s="637" t="str">
        <f>VLOOKUP($A164,УЧАСТНИКИ!$A$29:$L$828,3,FALSE)</f>
        <v>Зуйкевич Елена</v>
      </c>
      <c r="D164" s="637" t="str">
        <f>VLOOKUP($A164,УЧАСТНИКИ!$A$29:$L$828,4,FALSE)</f>
        <v>26.02.1990</v>
      </c>
      <c r="E164" s="637" t="str">
        <f>VLOOKUP($A164,УЧАСТНИКИ!$A$29:$L$828,5,FALSE)</f>
        <v>Санкт-Петербург-Калининградская область</v>
      </c>
      <c r="F164" s="637" t="str">
        <f>VLOOKUP($A164,УЧАСТНИКИ!$A$29:$L$828,11,FALSE)</f>
        <v>СПБ ГБУ ЦОП "ШВСМ ПО ЛЕГКОЙ АТЛЕТИКЕ", ГАУ КО "КСШОР"</v>
      </c>
      <c r="G164" s="637" t="str">
        <f>VLOOKUP($A164,УЧАСТНИКИ!$A$29:$L$828,10,FALSE)</f>
        <v>Верещагина З.Г., Малиновская Н.А.</v>
      </c>
    </row>
    <row r="165" spans="1:7" ht="12.75" x14ac:dyDescent="0.2">
      <c r="A165" s="531">
        <v>190</v>
      </c>
      <c r="B165" s="636">
        <v>155</v>
      </c>
      <c r="C165" s="637" t="str">
        <f>VLOOKUP($A165,УЧАСТНИКИ!$A$29:$L$828,3,FALSE)</f>
        <v>Иванов Федор</v>
      </c>
      <c r="D165" s="637" t="str">
        <f>VLOOKUP($A165,УЧАСТНИКИ!$A$29:$L$828,4,FALSE)</f>
        <v>20.05.2002</v>
      </c>
      <c r="E165" s="637" t="str">
        <f>VLOOKUP($A165,УЧАСТНИКИ!$A$29:$L$828,5,FALSE)</f>
        <v>Москва</v>
      </c>
      <c r="F165" s="637" t="str">
        <f>VLOOKUP($A165,УЧАСТНИКИ!$A$29:$L$828,11,FALSE)</f>
        <v>ФАУ МО РФ ЦСКА</v>
      </c>
      <c r="G165" s="637" t="str">
        <f>VLOOKUP($A165,УЧАСТНИКИ!$A$29:$L$828,10,FALSE)</f>
        <v>Есипова Т.А.</v>
      </c>
    </row>
    <row r="166" spans="1:7" ht="12.75" x14ac:dyDescent="0.2">
      <c r="A166" s="531">
        <v>605</v>
      </c>
      <c r="B166" s="636">
        <v>156</v>
      </c>
      <c r="C166" s="637" t="str">
        <f>VLOOKUP($A166,УЧАСТНИКИ!$A$29:$L$828,3,FALSE)</f>
        <v>Иванова Алиса</v>
      </c>
      <c r="D166" s="637" t="str">
        <f>VLOOKUP($A166,УЧАСТНИКИ!$A$29:$L$828,4,FALSE)</f>
        <v>05.06.2002</v>
      </c>
      <c r="E166" s="637" t="str">
        <f>VLOOKUP($A166,УЧАСТНИКИ!$A$29:$L$828,5,FALSE)</f>
        <v>Санкт-Петербург</v>
      </c>
      <c r="F166" s="637" t="str">
        <f>VLOOKUP($A166,УЧАСТНИКИ!$A$29:$L$828,11,FALSE)</f>
        <v>СПБ ГБПОУ "УОР №1", ГБУ СШОР "АКАДЕМИЯ ЛЕГКОЙ АТЛЕТИКИ САНКТ-ПЕТЕРБУРГА"</v>
      </c>
      <c r="G166" s="637" t="str">
        <f>VLOOKUP($A166,УЧАСТНИКИ!$A$29:$L$828,10,FALSE)</f>
        <v>Зиновьев С.Е.</v>
      </c>
    </row>
    <row r="167" spans="1:7" ht="12.75" x14ac:dyDescent="0.2">
      <c r="A167" s="531">
        <v>543</v>
      </c>
      <c r="B167" s="636">
        <v>157</v>
      </c>
      <c r="C167" s="637" t="str">
        <f>VLOOKUP($A167,УЧАСТНИКИ!$A$29:$L$828,3,FALSE)</f>
        <v>Иванова Вероника</v>
      </c>
      <c r="D167" s="637" t="str">
        <f>VLOOKUP($A167,УЧАСТНИКИ!$A$29:$L$828,4,FALSE)</f>
        <v>16.07.2001</v>
      </c>
      <c r="E167" s="637" t="str">
        <f>VLOOKUP($A167,УЧАСТНИКИ!$A$29:$L$828,5,FALSE)</f>
        <v>Новосибирская область</v>
      </c>
      <c r="F167" s="637" t="str">
        <f>VLOOKUP($A167,УЧАСТНИКИ!$A$29:$L$828,11,FALSE)</f>
        <v>МБУ СШОР "ФЛАМИНГО" ПО ЛЕГКОЙ АТЛЕТИКЕ</v>
      </c>
      <c r="G167" s="637" t="str">
        <f>VLOOKUP($A167,УЧАСТНИКИ!$A$29:$L$828,10,FALSE)</f>
        <v>Зюзько Л.В.</v>
      </c>
    </row>
    <row r="168" spans="1:7" ht="12.75" x14ac:dyDescent="0.2">
      <c r="A168" s="531">
        <v>427</v>
      </c>
      <c r="B168" s="636">
        <v>158</v>
      </c>
      <c r="C168" s="637" t="str">
        <f>VLOOKUP($A168,УЧАСТНИКИ!$A$29:$L$828,3,FALSE)</f>
        <v>Иванова Екатерина</v>
      </c>
      <c r="D168" s="637" t="str">
        <f>VLOOKUP($A168,УЧАСТНИКИ!$A$29:$L$828,4,FALSE)</f>
        <v>15.05.1998</v>
      </c>
      <c r="E168" s="637" t="str">
        <f>VLOOKUP($A168,УЧАСТНИКИ!$A$29:$L$828,5,FALSE)</f>
        <v>Иркутская область</v>
      </c>
      <c r="F168" s="637" t="str">
        <f>VLOOKUP($A168,УЧАСТНИКИ!$A$29:$L$828,11,FALSE)</f>
        <v>ОГКУ СШОР "ШВСМ"</v>
      </c>
      <c r="G168" s="637" t="str">
        <f>VLOOKUP($A168,УЧАСТНИКИ!$A$29:$L$828,10,FALSE)</f>
        <v>Шкурбицкий В.Л., Болсун Е.И.</v>
      </c>
    </row>
    <row r="169" spans="1:7" ht="12.75" x14ac:dyDescent="0.2">
      <c r="A169" s="531">
        <v>516</v>
      </c>
      <c r="B169" s="636">
        <v>159</v>
      </c>
      <c r="C169" s="637" t="str">
        <f>VLOOKUP($A169,УЧАСТНИКИ!$A$29:$L$828,3,FALSE)</f>
        <v>Ивонина Екатерина</v>
      </c>
      <c r="D169" s="637" t="str">
        <f>VLOOKUP($A169,УЧАСТНИКИ!$A$29:$L$828,4,FALSE)</f>
        <v>14.06.1994</v>
      </c>
      <c r="E169" s="637" t="str">
        <f>VLOOKUP($A169,УЧАСТНИКИ!$A$29:$L$828,5,FALSE)</f>
        <v>Московская область-Пермский край</v>
      </c>
      <c r="F169" s="637" t="str">
        <f>VLOOKUP($A169,УЧАСТНИКИ!$A$29:$L$828,11,FALSE)</f>
        <v>ГБУ МО "ЦСП ОВС", КГБУ "СШОР "СТАРТ"</v>
      </c>
      <c r="G169" s="637" t="str">
        <f>VLOOKUP($A169,УЧАСТНИКИ!$A$29:$L$828,10,FALSE)</f>
        <v>Попов С.А., Попова Е.И., Попов А.С.</v>
      </c>
    </row>
    <row r="170" spans="1:7" ht="12.75" x14ac:dyDescent="0.2">
      <c r="A170" s="531">
        <v>258</v>
      </c>
      <c r="B170" s="636">
        <v>160</v>
      </c>
      <c r="C170" s="637" t="str">
        <f>VLOOKUP($A170,УЧАСТНИКИ!$A$29:$L$828,3,FALSE)</f>
        <v>Ивченко Тимофей</v>
      </c>
      <c r="D170" s="637" t="str">
        <f>VLOOKUP($A170,УЧАСТНИКИ!$A$29:$L$828,4,FALSE)</f>
        <v>29.10.2006</v>
      </c>
      <c r="E170" s="637" t="str">
        <f>VLOOKUP($A170,УЧАСТНИКИ!$A$29:$L$828,5,FALSE)</f>
        <v>Омская область</v>
      </c>
      <c r="F170" s="637" t="str">
        <f>VLOOKUP($A170,УЧАСТНИКИ!$A$29:$L$828,11,FALSE)</f>
        <v>БУ ОО ДО "СШОР "СИБИРСКИЙ НЕФТЯНИК"</v>
      </c>
      <c r="G170" s="637" t="str">
        <f>VLOOKUP($A170,УЧАСТНИКИ!$A$29:$L$828,10,FALSE)</f>
        <v>Колмаков С.В., Живец О.А.</v>
      </c>
    </row>
    <row r="171" spans="1:7" ht="12.75" x14ac:dyDescent="0.2">
      <c r="A171" s="531">
        <v>441</v>
      </c>
      <c r="B171" s="636">
        <v>161</v>
      </c>
      <c r="C171" s="637" t="str">
        <f>VLOOKUP($A171,УЧАСТНИКИ!$A$29:$L$828,3,FALSE)</f>
        <v>Игнатова Дарья</v>
      </c>
      <c r="D171" s="637" t="str">
        <f>VLOOKUP($A171,УЧАСТНИКИ!$A$29:$L$828,4,FALSE)</f>
        <v>16.02.1995</v>
      </c>
      <c r="E171" s="637" t="str">
        <f>VLOOKUP($A171,УЧАСТНИКИ!$A$29:$L$828,5,FALSE)</f>
        <v>Краснодарский край</v>
      </c>
      <c r="F171" s="637" t="str">
        <f>VLOOKUP($A171,УЧАСТНИКИ!$A$29:$L$828,11,FALSE)</f>
        <v>МБОУ ДО СДЮСШ № 1 МО Г. КРАСНОДАР, ГБУ КК "РЦСП ПО ЛЕГКОЙ АТЛЕТИКЕ"</v>
      </c>
      <c r="G171" s="637" t="str">
        <f>VLOOKUP($A171,УЧАСТНИКИ!$A$29:$L$828,10,FALSE)</f>
        <v>!Асвацатурова Л.А., !Полтавский Н.В., Грипич С.В.</v>
      </c>
    </row>
    <row r="172" spans="1:7" ht="12.75" x14ac:dyDescent="0.2">
      <c r="A172" s="531">
        <v>442</v>
      </c>
      <c r="B172" s="636">
        <v>162</v>
      </c>
      <c r="C172" s="637" t="str">
        <f>VLOOKUP($A172,УЧАСТНИКИ!$A$29:$L$828,3,FALSE)</f>
        <v>Игнатьева Виолетта</v>
      </c>
      <c r="D172" s="637" t="str">
        <f>VLOOKUP($A172,УЧАСТНИКИ!$A$29:$L$828,4,FALSE)</f>
        <v>16.01.2002</v>
      </c>
      <c r="E172" s="637" t="str">
        <f>VLOOKUP($A172,УЧАСТНИКИ!$A$29:$L$828,5,FALSE)</f>
        <v>Краснодарский край</v>
      </c>
      <c r="F172" s="637" t="str">
        <f>VLOOKUP($A172,УЧАСТНИКИ!$A$29:$L$828,11,FALSE)</f>
        <v>ГБУ ДО КК "СШОР ПО ЛЕГКОЙ АТЛЕТИКЕ", ГБУ КК "РЦСП ПО ЛЕГКОЙ АТЛЕТИКЕ"</v>
      </c>
      <c r="G172" s="637" t="str">
        <f>VLOOKUP($A172,УЧАСТНИКИ!$A$29:$L$828,10,FALSE)</f>
        <v>Игнатьев О.В.</v>
      </c>
    </row>
    <row r="173" spans="1:7" ht="12.75" x14ac:dyDescent="0.2">
      <c r="A173" s="531">
        <v>368</v>
      </c>
      <c r="B173" s="636">
        <v>163</v>
      </c>
      <c r="C173" s="637" t="str">
        <f>VLOOKUP($A173,УЧАСТНИКИ!$A$29:$L$828,3,FALSE)</f>
        <v>Ионов Семен</v>
      </c>
      <c r="D173" s="637" t="str">
        <f>VLOOKUP($A173,УЧАСТНИКИ!$A$29:$L$828,4,FALSE)</f>
        <v>12.02.2000</v>
      </c>
      <c r="E173" s="637" t="str">
        <f>VLOOKUP($A173,УЧАСТНИКИ!$A$29:$L$828,5,FALSE)</f>
        <v>Свердловская область</v>
      </c>
      <c r="F173" s="637" t="str">
        <f>VLOOKUP($A173,УЧАСТНИКИ!$A$29:$L$828,11,FALSE)</f>
        <v>МБОУ ДО СШ "ВИКТОРИЯ", 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v>
      </c>
      <c r="G173" s="637" t="str">
        <f>VLOOKUP($A173,УЧАСТНИКИ!$A$29:$L$828,10,FALSE)</f>
        <v>Штырц В.В.</v>
      </c>
    </row>
    <row r="174" spans="1:7" ht="12.75" x14ac:dyDescent="0.2">
      <c r="A174" s="531">
        <v>636</v>
      </c>
      <c r="B174" s="636">
        <v>164</v>
      </c>
      <c r="C174" s="637" t="str">
        <f>VLOOKUP($A174,УЧАСТНИКИ!$A$29:$L$828,3,FALSE)</f>
        <v>Исаева Ксения</v>
      </c>
      <c r="D174" s="637" t="str">
        <f>VLOOKUP($A174,УЧАСТНИКИ!$A$29:$L$828,4,FALSE)</f>
        <v>02.12.1996</v>
      </c>
      <c r="E174" s="637" t="str">
        <f>VLOOKUP($A174,УЧАСТНИКИ!$A$29:$L$828,5,FALSE)</f>
        <v>Ставропольский край-Челябинская область</v>
      </c>
      <c r="F174" s="637" t="str">
        <f>VLOOKUP($A174,УЧАСТНИКИ!$A$29:$L$828,11,FALSE)</f>
        <v>ГБУ ДО СК "СШОР ПО ЛЕГКОЙ АТЛЕТИКЕ", СШОР Мосеева</v>
      </c>
      <c r="G174" s="637" t="str">
        <f>VLOOKUP($A174,УЧАСТНИКИ!$A$29:$L$828,10,FALSE)</f>
        <v>Лысенко Н.Н., Бланк А.Д.</v>
      </c>
    </row>
    <row r="175" spans="1:7" ht="12.75" x14ac:dyDescent="0.2">
      <c r="A175" s="531">
        <v>470</v>
      </c>
      <c r="B175" s="636">
        <v>165</v>
      </c>
      <c r="C175" s="637" t="str">
        <f>VLOOKUP($A175,УЧАСТНИКИ!$A$29:$L$828,3,FALSE)</f>
        <v>Исупова Екатерина</v>
      </c>
      <c r="D175" s="637" t="str">
        <f>VLOOKUP($A175,УЧАСТНИКИ!$A$29:$L$828,4,FALSE)</f>
        <v>08.04.2006</v>
      </c>
      <c r="E175" s="637" t="str">
        <f>VLOOKUP($A175,УЧАСТНИКИ!$A$29:$L$828,5,FALSE)</f>
        <v>Курская область</v>
      </c>
      <c r="F175" s="637" t="str">
        <f>VLOOKUP($A175,УЧАСТНИКИ!$A$29:$L$828,11,FALSE)</f>
        <v>ОБУ ДО "СШОР им. Н.Я. Яковлева"</v>
      </c>
      <c r="G175" s="637" t="str">
        <f>VLOOKUP($A175,УЧАСТНИКИ!$A$29:$L$828,10,FALSE)</f>
        <v>!Боева Е.А., !Яковлева Е.Н.</v>
      </c>
    </row>
    <row r="176" spans="1:7" ht="12.75" x14ac:dyDescent="0.2">
      <c r="A176" s="531">
        <v>191</v>
      </c>
      <c r="B176" s="636">
        <v>166</v>
      </c>
      <c r="C176" s="637" t="str">
        <f>VLOOKUP($A176,УЧАСТНИКИ!$A$29:$L$828,3,FALSE)</f>
        <v>Исхаков Айдар</v>
      </c>
      <c r="D176" s="637" t="str">
        <f>VLOOKUP($A176,УЧАСТНИКИ!$A$29:$L$828,4,FALSE)</f>
        <v>07.06.2001</v>
      </c>
      <c r="E176" s="637" t="str">
        <f>VLOOKUP($A176,УЧАСТНИКИ!$A$29:$L$828,5,FALSE)</f>
        <v>Москва-Тверская область</v>
      </c>
      <c r="F176" s="637" t="str">
        <f>VLOOKUP($A176,УЧАСТНИКИ!$A$29:$L$828,11,FALSE)</f>
        <v>ГБУ «КСШОР № 2», ГБУ ДО МКСШОР "ВОСТОК"</v>
      </c>
      <c r="G176" s="637" t="str">
        <f>VLOOKUP($A176,УЧАСТНИКИ!$A$29:$L$828,10,FALSE)</f>
        <v>Белобров О.А., Куканов Ю.С., !Афоненко А.А.</v>
      </c>
    </row>
    <row r="177" spans="1:7" ht="12.75" x14ac:dyDescent="0.2">
      <c r="A177" s="531">
        <v>288</v>
      </c>
      <c r="B177" s="636">
        <v>167</v>
      </c>
      <c r="C177" s="637" t="str">
        <f>VLOOKUP($A177,УЧАСТНИКИ!$A$29:$L$828,3,FALSE)</f>
        <v>Кадуха Александр</v>
      </c>
      <c r="D177" s="637" t="str">
        <f>VLOOKUP($A177,УЧАСТНИКИ!$A$29:$L$828,4,FALSE)</f>
        <v>04.04.2001</v>
      </c>
      <c r="E177" s="637" t="str">
        <f>VLOOKUP($A177,УЧАСТНИКИ!$A$29:$L$828,5,FALSE)</f>
        <v>Республика Крым</v>
      </c>
      <c r="F177" s="637" t="str">
        <f>VLOOKUP($A177,УЧАСТНИКИ!$A$29:$L$828,11,FALSE)</f>
        <v>МБУ "СШ Г. САКИ РК"</v>
      </c>
      <c r="G177" s="637" t="str">
        <f>VLOOKUP($A177,УЧАСТНИКИ!$A$29:$L$828,10,FALSE)</f>
        <v>Мустафаев А.О.</v>
      </c>
    </row>
    <row r="178" spans="1:7" ht="12.75" x14ac:dyDescent="0.2">
      <c r="A178" s="531">
        <v>385</v>
      </c>
      <c r="B178" s="636">
        <v>168</v>
      </c>
      <c r="C178" s="637" t="str">
        <f>VLOOKUP($A178,УЧАСТНИКИ!$A$29:$L$828,3,FALSE)</f>
        <v>Казаков Алексей</v>
      </c>
      <c r="D178" s="637" t="str">
        <f>VLOOKUP($A178,УЧАСТНИКИ!$A$29:$L$828,4,FALSE)</f>
        <v>13.05.2003</v>
      </c>
      <c r="E178" s="637" t="str">
        <f>VLOOKUP($A178,УЧАСТНИКИ!$A$29:$L$828,5,FALSE)</f>
        <v>Томская область</v>
      </c>
      <c r="F178" s="637" t="str">
        <f>VLOOKUP($A178,УЧАСТНИКИ!$A$29:$L$828,11,FALSE)</f>
        <v>МБУ ДО СШ № 1</v>
      </c>
      <c r="G178" s="637" t="str">
        <f>VLOOKUP($A178,УЧАСТНИКИ!$A$29:$L$828,10,FALSE)</f>
        <v>Соколенко Е.С., Соколенко Е.В., !Саченко С.А.</v>
      </c>
    </row>
    <row r="179" spans="1:7" ht="12.75" x14ac:dyDescent="0.2">
      <c r="A179" s="531">
        <v>606</v>
      </c>
      <c r="B179" s="636">
        <v>169</v>
      </c>
      <c r="C179" s="637" t="str">
        <f>VLOOKUP($A179,УЧАСТНИКИ!$A$29:$L$828,3,FALSE)</f>
        <v>Калашникова Елена</v>
      </c>
      <c r="D179" s="637" t="str">
        <f>VLOOKUP($A179,УЧАСТНИКИ!$A$29:$L$828,4,FALSE)</f>
        <v>21.11.1987</v>
      </c>
      <c r="E179" s="637" t="str">
        <f>VLOOKUP($A179,УЧАСТНИКИ!$A$29:$L$828,5,FALSE)</f>
        <v>Санкт-Петербург</v>
      </c>
      <c r="F179" s="637" t="str">
        <f>VLOOKUP($A179,УЧАСТНИКИ!$A$29:$L$828,11,FALSE)</f>
        <v>СПБ ГБУ ЦОП "ШВСМ ПО ЛЕГКОЙ АТЛЕТИКЕ"</v>
      </c>
      <c r="G179" s="637" t="str">
        <f>VLOOKUP($A179,УЧАСТНИКИ!$A$29:$L$828,10,FALSE)</f>
        <v>Соколов А.В.</v>
      </c>
    </row>
    <row r="180" spans="1:7" ht="12.75" x14ac:dyDescent="0.2">
      <c r="A180" s="531">
        <v>192</v>
      </c>
      <c r="B180" s="636">
        <v>170</v>
      </c>
      <c r="C180" s="637" t="str">
        <f>VLOOKUP($A180,УЧАСТНИКИ!$A$29:$L$828,3,FALSE)</f>
        <v>Калганов Никита</v>
      </c>
      <c r="D180" s="637" t="str">
        <f>VLOOKUP($A180,УЧАСТНИКИ!$A$29:$L$828,4,FALSE)</f>
        <v>07.06.1999</v>
      </c>
      <c r="E180" s="637" t="str">
        <f>VLOOKUP($A180,УЧАСТНИКИ!$A$29:$L$828,5,FALSE)</f>
        <v>Москва-Орловская область</v>
      </c>
      <c r="F180" s="637" t="str">
        <f>VLOOKUP($A180,УЧАСТНИКИ!$A$29:$L$828,11,FALSE)</f>
        <v>Юность Москвы</v>
      </c>
      <c r="G180" s="637" t="str">
        <f>VLOOKUP($A180,УЧАСТНИКИ!$A$29:$L$828,10,FALSE)</f>
        <v>Граудынь В.В., Фоменков Ю.Н., Лежава И.А.</v>
      </c>
    </row>
    <row r="181" spans="1:7" ht="12.75" x14ac:dyDescent="0.2">
      <c r="A181" s="531">
        <v>494</v>
      </c>
      <c r="B181" s="636">
        <v>171</v>
      </c>
      <c r="C181" s="637" t="str">
        <f>VLOOKUP($A181,УЧАСТНИКИ!$A$29:$L$828,3,FALSE)</f>
        <v>Калинина Татьяна</v>
      </c>
      <c r="D181" s="637" t="str">
        <f>VLOOKUP($A181,УЧАСТНИКИ!$A$29:$L$828,4,FALSE)</f>
        <v>30.08.2001</v>
      </c>
      <c r="E181" s="637" t="str">
        <f>VLOOKUP($A181,УЧАСТНИКИ!$A$29:$L$828,5,FALSE)</f>
        <v>Москва</v>
      </c>
      <c r="F181" s="637" t="str">
        <f>VLOOKUP($A181,УЧАСТНИКИ!$A$29:$L$828,11,FALSE)</f>
        <v>ГБУ ДО "МГФСО", СШОР по легкой атлетике МГФСО</v>
      </c>
      <c r="G181" s="637" t="str">
        <f>VLOOKUP($A181,УЧАСТНИКИ!$A$29:$L$828,10,FALSE)</f>
        <v>Диаздинов О.В.</v>
      </c>
    </row>
    <row r="182" spans="1:7" ht="12.75" x14ac:dyDescent="0.2">
      <c r="A182" s="531">
        <v>443</v>
      </c>
      <c r="B182" s="636">
        <v>172</v>
      </c>
      <c r="C182" s="637" t="str">
        <f>VLOOKUP($A182,УЧАСТНИКИ!$A$29:$L$828,3,FALSE)</f>
        <v>Карабинцева Наталия</v>
      </c>
      <c r="D182" s="637" t="str">
        <f>VLOOKUP($A182,УЧАСТНИКИ!$A$29:$L$828,4,FALSE)</f>
        <v>14.04.1998</v>
      </c>
      <c r="E182" s="637" t="str">
        <f>VLOOKUP($A182,УЧАСТНИКИ!$A$29:$L$828,5,FALSE)</f>
        <v>Краснодарский край</v>
      </c>
      <c r="F182" s="637" t="str">
        <f>VLOOKUP($A182,УЧАСТНИКИ!$A$29:$L$828,11,FALSE)</f>
        <v>ГБУ КК "РЦСП ПО ЛЕГКОЙ АТЛЕТИКЕ", ГБУ ДО КК "СШОР ПО ЛЕГКОЙ АТЛЕТИКЕ"</v>
      </c>
      <c r="G182" s="637" t="str">
        <f>VLOOKUP($A182,УЧАСТНИКИ!$A$29:$L$828,10,FALSE)</f>
        <v>Лесной А.М.</v>
      </c>
    </row>
    <row r="183" spans="1:7" ht="12.75" x14ac:dyDescent="0.2">
      <c r="A183" s="531">
        <v>193</v>
      </c>
      <c r="B183" s="636">
        <v>173</v>
      </c>
      <c r="C183" s="637" t="str">
        <f>VLOOKUP($A183,УЧАСТНИКИ!$A$29:$L$828,3,FALSE)</f>
        <v>Караваев Евгений</v>
      </c>
      <c r="D183" s="637" t="str">
        <f>VLOOKUP($A183,УЧАСТНИКИ!$A$29:$L$828,4,FALSE)</f>
        <v>20.03.2001</v>
      </c>
      <c r="E183" s="637" t="str">
        <f>VLOOKUP($A183,УЧАСТНИКИ!$A$29:$L$828,5,FALSE)</f>
        <v>Москва-Псковская область</v>
      </c>
      <c r="F183" s="637" t="str">
        <f>VLOOKUP($A183,УЧАСТНИКИ!$A$29:$L$828,11,FALSE)</f>
        <v>Юность Москвы</v>
      </c>
      <c r="G183" s="637" t="str">
        <f>VLOOKUP($A183,УЧАСТНИКИ!$A$29:$L$828,10,FALSE)</f>
        <v>Таганская Т.М., !Шабанов К.С.</v>
      </c>
    </row>
    <row r="184" spans="1:7" ht="12.75" x14ac:dyDescent="0.2">
      <c r="A184" s="531">
        <v>607</v>
      </c>
      <c r="B184" s="636">
        <v>174</v>
      </c>
      <c r="C184" s="637" t="str">
        <f>VLOOKUP($A184,УЧАСТНИКИ!$A$29:$L$828,3,FALSE)</f>
        <v>Карпова Владислава</v>
      </c>
      <c r="D184" s="637" t="str">
        <f>VLOOKUP($A184,УЧАСТНИКИ!$A$29:$L$828,4,FALSE)</f>
        <v>03.08.2000</v>
      </c>
      <c r="E184" s="637" t="str">
        <f>VLOOKUP($A184,УЧАСТНИКИ!$A$29:$L$828,5,FALSE)</f>
        <v>Санкт-Петербург</v>
      </c>
      <c r="F184" s="637" t="str">
        <f>VLOOKUP($A184,УЧАСТНИКИ!$A$29:$L$828,11,FALSE)</f>
        <v>СПБ ГБУ ЦОП "ШВСМ ПО ЛЕГКОЙ АТЛЕТИКЕ"</v>
      </c>
      <c r="G184" s="637" t="str">
        <f>VLOOKUP($A184,УЧАСТНИКИ!$A$29:$L$828,10,FALSE)</f>
        <v>Шекин Д.А.</v>
      </c>
    </row>
    <row r="185" spans="1:7" ht="12.75" x14ac:dyDescent="0.2">
      <c r="A185" s="531">
        <v>533</v>
      </c>
      <c r="B185" s="636">
        <v>175</v>
      </c>
      <c r="C185" s="637" t="str">
        <f>VLOOKUP($A185,УЧАСТНИКИ!$A$29:$L$828,3,FALSE)</f>
        <v>Карпова Софья</v>
      </c>
      <c r="D185" s="637" t="str">
        <f>VLOOKUP($A185,УЧАСТНИКИ!$A$29:$L$828,4,FALSE)</f>
        <v>02.07.2001</v>
      </c>
      <c r="E185" s="637" t="str">
        <f>VLOOKUP($A185,УЧАСТНИКИ!$A$29:$L$828,5,FALSE)</f>
        <v>Нижегородская область</v>
      </c>
      <c r="F185" s="637" t="str">
        <f>VLOOKUP($A185,УЧАСТНИКИ!$A$29:$L$828,11,FALSE)</f>
        <v>МБУ КСШОР №1, ГАУ НО "ЦСП"</v>
      </c>
      <c r="G185" s="637" t="str">
        <f>VLOOKUP($A185,УЧАСТНИКИ!$A$29:$L$828,10,FALSE)</f>
        <v>Герасимов А.В., Струева Ю.К.</v>
      </c>
    </row>
    <row r="186" spans="1:7" ht="12.75" x14ac:dyDescent="0.2">
      <c r="A186" s="531">
        <v>195</v>
      </c>
      <c r="B186" s="636">
        <v>176</v>
      </c>
      <c r="C186" s="637" t="str">
        <f>VLOOKUP($A186,УЧАСТНИКИ!$A$29:$L$828,3,FALSE)</f>
        <v>Качанов Дмитрий</v>
      </c>
      <c r="D186" s="637" t="str">
        <f>VLOOKUP($A186,УЧАСТНИКИ!$A$29:$L$828,4,FALSE)</f>
        <v>08.01.2001</v>
      </c>
      <c r="E186" s="637" t="str">
        <f>VLOOKUP($A186,УЧАСТНИКИ!$A$29:$L$828,5,FALSE)</f>
        <v>Москва</v>
      </c>
      <c r="F186" s="637" t="str">
        <f>VLOOKUP($A186,УЧАСТНИКИ!$A$29:$L$828,11,FALSE)</f>
        <v>ГБУ ДО "МГФСО", ФАУ МО РФ ЦСКА, СШОР по легкой атлетике МГФСО</v>
      </c>
      <c r="G186" s="637" t="str">
        <f>VLOOKUP($A186,УЧАСТНИКИ!$A$29:$L$828,10,FALSE)</f>
        <v>!Кучеряну М.И.</v>
      </c>
    </row>
    <row r="187" spans="1:7" ht="12.75" x14ac:dyDescent="0.2">
      <c r="A187" s="531">
        <v>338</v>
      </c>
      <c r="B187" s="636">
        <v>177</v>
      </c>
      <c r="C187" s="637" t="str">
        <f>VLOOKUP($A187,УЧАСТНИКИ!$A$29:$L$828,3,FALSE)</f>
        <v>Кекин Степан</v>
      </c>
      <c r="D187" s="637" t="str">
        <f>VLOOKUP($A187,УЧАСТНИКИ!$A$29:$L$828,4,FALSE)</f>
        <v>13.11.2000</v>
      </c>
      <c r="E187" s="637" t="str">
        <f>VLOOKUP($A187,УЧАСТНИКИ!$A$29:$L$828,5,FALSE)</f>
        <v>Санкт-Петербург-Омская область</v>
      </c>
      <c r="F187" s="637" t="str">
        <f>VLOOKUP($A187,УЧАСТНИКИ!$A$29:$L$828,11,FALSE)</f>
        <v>ФГБОУ ВО СИБГУФК, СПБ ГБУ ЦОП "ШВСМ ПО ЛЕГКОЙ АТЛЕТИКЕ", БУ ГОРОДА ОМСКА "СШ "КРАСНАЯ ЗВЕЗДА"</v>
      </c>
      <c r="G187" s="637" t="str">
        <f>VLOOKUP($A187,УЧАСТНИКИ!$A$29:$L$828,10,FALSE)</f>
        <v>Радух А.О., Зубовский В.Г., Колмаков С.В.</v>
      </c>
    </row>
    <row r="188" spans="1:7" ht="12.75" x14ac:dyDescent="0.2">
      <c r="A188" s="531">
        <v>339</v>
      </c>
      <c r="B188" s="636">
        <v>178</v>
      </c>
      <c r="C188" s="637" t="str">
        <f>VLOOKUP($A188,УЧАСТНИКИ!$A$29:$L$828,3,FALSE)</f>
        <v>Кимеклис Евгений</v>
      </c>
      <c r="D188" s="637" t="str">
        <f>VLOOKUP($A188,УЧАСТНИКИ!$A$29:$L$828,4,FALSE)</f>
        <v>11.06.2002</v>
      </c>
      <c r="E188" s="637" t="str">
        <f>VLOOKUP($A188,УЧАСТНИКИ!$A$29:$L$828,5,FALSE)</f>
        <v>Санкт-Петербург</v>
      </c>
      <c r="F188" s="637" t="str">
        <f>VLOOKUP($A188,УЧАСТНИКИ!$A$29:$L$828,11,FALSE)</f>
        <v>ГБУ СШОР ПО ЛЕГКОЙ АТЛЕТИКЕ И ФЕХТОВАНИЮ ВЫБОРГСКОГО РАЙОНА, СПБ ГБПОУ "УОР №1"</v>
      </c>
      <c r="G188" s="637" t="str">
        <f>VLOOKUP($A188,УЧАСТНИКИ!$A$29:$L$828,10,FALSE)</f>
        <v>Попкова Е.Н.</v>
      </c>
    </row>
    <row r="189" spans="1:7" ht="12.75" x14ac:dyDescent="0.2">
      <c r="A189" s="531">
        <v>196</v>
      </c>
      <c r="B189" s="636">
        <v>179</v>
      </c>
      <c r="C189" s="637" t="str">
        <f>VLOOKUP($A189,УЧАСТНИКИ!$A$29:$L$828,3,FALSE)</f>
        <v>Кириллов Даниил</v>
      </c>
      <c r="D189" s="637" t="str">
        <f>VLOOKUP($A189,УЧАСТНИКИ!$A$29:$L$828,4,FALSE)</f>
        <v>21.09.1998</v>
      </c>
      <c r="E189" s="637" t="str">
        <f>VLOOKUP($A189,УЧАСТНИКИ!$A$29:$L$828,5,FALSE)</f>
        <v>Москва-Нижегородская область</v>
      </c>
      <c r="F189" s="637" t="str">
        <f>VLOOKUP($A189,УЧАСТНИКИ!$A$29:$L$828,11,FALSE)</f>
        <v>МБУ КСШОР №1, ГБУ ДО МКСШОР ЮГ</v>
      </c>
      <c r="G189" s="637" t="str">
        <f>VLOOKUP($A189,УЧАСТНИКИ!$A$29:$L$828,10,FALSE)</f>
        <v>Садов М.В., Баштанов А.В.</v>
      </c>
    </row>
    <row r="190" spans="1:7" ht="12.75" x14ac:dyDescent="0.2">
      <c r="A190" s="531">
        <v>251</v>
      </c>
      <c r="B190" s="636">
        <v>180</v>
      </c>
      <c r="C190" s="637" t="str">
        <f>VLOOKUP($A190,УЧАСТНИКИ!$A$29:$L$828,3,FALSE)</f>
        <v>Киселев Анатолий</v>
      </c>
      <c r="D190" s="637" t="str">
        <f>VLOOKUP($A190,УЧАСТНИКИ!$A$29:$L$828,4,FALSE)</f>
        <v>05.04.2002</v>
      </c>
      <c r="E190" s="637" t="str">
        <f>VLOOKUP($A190,УЧАСТНИКИ!$A$29:$L$828,5,FALSE)</f>
        <v>Нижегородская область</v>
      </c>
      <c r="F190" s="637" t="str">
        <f>VLOOKUP($A190,УЧАСТНИКИ!$A$29:$L$828,11,FALSE)</f>
        <v>МБУ КСШОР №1</v>
      </c>
      <c r="G190" s="637" t="str">
        <f>VLOOKUP($A190,УЧАСТНИКИ!$A$29:$L$828,10,FALSE)</f>
        <v>Шишкин В.В., Плотников В.В.</v>
      </c>
    </row>
    <row r="191" spans="1:7" ht="12.75" x14ac:dyDescent="0.2">
      <c r="A191" s="531">
        <v>283</v>
      </c>
      <c r="B191" s="636">
        <v>181</v>
      </c>
      <c r="C191" s="637" t="str">
        <f>VLOOKUP($A191,УЧАСТНИКИ!$A$29:$L$828,3,FALSE)</f>
        <v>Кисельников Илья</v>
      </c>
      <c r="D191" s="637" t="str">
        <f>VLOOKUP($A191,УЧАСТНИКИ!$A$29:$L$828,4,FALSE)</f>
        <v>21.07.2000</v>
      </c>
      <c r="E191" s="637" t="str">
        <f>VLOOKUP($A191,УЧАСТНИКИ!$A$29:$L$828,5,FALSE)</f>
        <v>Республика Бурятия</v>
      </c>
      <c r="F191" s="637" t="str">
        <f>VLOOKUP($A191,УЧАСТНИКИ!$A$29:$L$828,11,FALSE)</f>
        <v>ФГБОУ ВО "БГУ", МАУ "СШОР №1" Г. УЛАН-УДЭ</v>
      </c>
      <c r="G191" s="637" t="str">
        <f>VLOOKUP($A191,УЧАСТНИКИ!$A$29:$L$828,10,FALSE)</f>
        <v>Суворов Н.Н., Суворова Н.Н., Тютрина А.Н.</v>
      </c>
    </row>
    <row r="192" spans="1:7" ht="12.75" x14ac:dyDescent="0.2">
      <c r="A192" s="531">
        <v>608</v>
      </c>
      <c r="B192" s="636">
        <v>182</v>
      </c>
      <c r="C192" s="637" t="str">
        <f>VLOOKUP($A192,УЧАСТНИКИ!$A$29:$L$828,3,FALSE)</f>
        <v>Климакова Серафима</v>
      </c>
      <c r="D192" s="637" t="str">
        <f>VLOOKUP($A192,УЧАСТНИКИ!$A$29:$L$828,4,FALSE)</f>
        <v>05.11.2003</v>
      </c>
      <c r="E192" s="637" t="str">
        <f>VLOOKUP($A192,УЧАСТНИКИ!$A$29:$L$828,5,FALSE)</f>
        <v>Санкт-Петербург</v>
      </c>
      <c r="F192" s="637" t="str">
        <f>VLOOKUP($A192,УЧАСТНИКИ!$A$29:$L$828,11,FALSE)</f>
        <v>ГБУ СШОР "АКАДЕМИЯ ЛЕГКОЙ АТЛЕТИКИ САНКТ-ПЕТЕРБУРГА"</v>
      </c>
      <c r="G192" s="637" t="str">
        <f>VLOOKUP($A192,УЧАСТНИКИ!$A$29:$L$828,10,FALSE)</f>
        <v>Дмитрик А.В.</v>
      </c>
    </row>
    <row r="193" spans="1:7" ht="12.75" x14ac:dyDescent="0.2">
      <c r="A193" s="531">
        <v>197</v>
      </c>
      <c r="B193" s="636">
        <v>183</v>
      </c>
      <c r="C193" s="637" t="str">
        <f>VLOOKUP($A193,УЧАСТНИКИ!$A$29:$L$828,3,FALSE)</f>
        <v>Клопцов Юрий</v>
      </c>
      <c r="D193" s="637" t="str">
        <f>VLOOKUP($A193,УЧАСТНИКИ!$A$29:$L$828,4,FALSE)</f>
        <v>22.12.1989</v>
      </c>
      <c r="E193" s="637" t="str">
        <f>VLOOKUP($A193,УЧАСТНИКИ!$A$29:$L$828,5,FALSE)</f>
        <v>Москва</v>
      </c>
      <c r="F193" s="637" t="str">
        <f>VLOOKUP($A193,УЧАСТНИКИ!$A$29:$L$828,11,FALSE)</f>
        <v>ГБУ ДО МКСШОР "ВОСТОК"</v>
      </c>
      <c r="G193" s="637" t="str">
        <f>VLOOKUP($A193,УЧАСТНИКИ!$A$29:$L$828,10,FALSE)</f>
        <v>Телятников М.М.</v>
      </c>
    </row>
    <row r="194" spans="1:7" ht="12.75" x14ac:dyDescent="0.2">
      <c r="A194" s="531">
        <v>495</v>
      </c>
      <c r="B194" s="636">
        <v>184</v>
      </c>
      <c r="C194" s="637" t="str">
        <f>VLOOKUP($A194,УЧАСТНИКИ!$A$29:$L$828,3,FALSE)</f>
        <v>Кнороз Полина</v>
      </c>
      <c r="D194" s="637" t="str">
        <f>VLOOKUP($A194,УЧАСТНИКИ!$A$29:$L$828,4,FALSE)</f>
        <v>20.07.1999</v>
      </c>
      <c r="E194" s="637" t="str">
        <f>VLOOKUP($A194,УЧАСТНИКИ!$A$29:$L$828,5,FALSE)</f>
        <v>Москва</v>
      </c>
      <c r="F194" s="637" t="str">
        <f>VLOOKUP($A194,УЧАСТНИКИ!$A$29:$L$828,11,FALSE)</f>
        <v>ФАУ МО РФ ЦСКА, ГБУ ДО "МГФСО", СШОР по легкой атлетике МГФСО</v>
      </c>
      <c r="G194" s="637" t="str">
        <f>VLOOKUP($A194,УЧАСТНИКИ!$A$29:$L$828,10,FALSE)</f>
        <v>!Шульгин В.И.</v>
      </c>
    </row>
    <row r="195" spans="1:7" ht="12.75" x14ac:dyDescent="0.2">
      <c r="A195" s="531">
        <v>145</v>
      </c>
      <c r="B195" s="636">
        <v>185</v>
      </c>
      <c r="C195" s="637" t="str">
        <f>VLOOKUP($A195,УЧАСТНИКИ!$A$29:$L$828,3,FALSE)</f>
        <v>Коваленко Кирилл</v>
      </c>
      <c r="D195" s="637" t="str">
        <f>VLOOKUP($A195,УЧАСТНИКИ!$A$29:$L$828,4,FALSE)</f>
        <v>20.01.1994</v>
      </c>
      <c r="E195" s="637" t="str">
        <f>VLOOKUP($A195,УЧАСТНИКИ!$A$29:$L$828,5,FALSE)</f>
        <v>Краснодарский край</v>
      </c>
      <c r="F195" s="637" t="str">
        <f>VLOOKUP($A195,УЧАСТНИКИ!$A$29:$L$828,11,FALSE)</f>
        <v>ГБУ КК "РЦСП ПО ЛЕГКОЙ АТЛЕТИКЕ", ГБУ ДО КК "СШОР ПО ЛЕГКОЙ АТЛЕТИКЕ"</v>
      </c>
      <c r="G195" s="637" t="str">
        <f>VLOOKUP($A195,УЧАСТНИКИ!$A$29:$L$828,10,FALSE)</f>
        <v>Котова Т.В.</v>
      </c>
    </row>
    <row r="196" spans="1:7" ht="12.75" x14ac:dyDescent="0.2">
      <c r="A196" s="531">
        <v>369</v>
      </c>
      <c r="B196" s="636">
        <v>186</v>
      </c>
      <c r="C196" s="637" t="str">
        <f>VLOOKUP($A196,УЧАСТНИКИ!$A$29:$L$828,3,FALSE)</f>
        <v>Коврижных Александр</v>
      </c>
      <c r="D196" s="637" t="str">
        <f>VLOOKUP($A196,УЧАСТНИКИ!$A$29:$L$828,4,FALSE)</f>
        <v>30.05.2000</v>
      </c>
      <c r="E196" s="637" t="str">
        <f>VLOOKUP($A196,УЧАСТНИКИ!$A$29:$L$828,5,FALSE)</f>
        <v>Свердловская область</v>
      </c>
      <c r="F196" s="637" t="str">
        <f>VLOOKUP($A196,УЧАСТНИКИ!$A$29:$L$828,11,FALSE)</f>
        <v>ФГАОУ ВО "РГППУ", РГППУ, ФГАОУ ВО "РОССИЙСКИЙ ГОСУДАРСТВЕННЫЙ ПРОФЕССИОНАЛЬНО-ПЕДАГОГИЧЕСКИЙ УНИВЕРСИТЕТ", МАУ ДО "СШ ИМ. Л.П. МОИСЕЕВА"</v>
      </c>
      <c r="G196" s="637" t="str">
        <f>VLOOKUP($A196,УЧАСТНИКИ!$A$29:$L$828,10,FALSE)</f>
        <v>Терентьев Л.А.</v>
      </c>
    </row>
    <row r="197" spans="1:7" ht="12.75" x14ac:dyDescent="0.2">
      <c r="A197" s="531">
        <v>517</v>
      </c>
      <c r="B197" s="636">
        <v>187</v>
      </c>
      <c r="C197" s="637" t="str">
        <f>VLOOKUP($A197,УЧАСТНИКИ!$A$29:$L$828,3,FALSE)</f>
        <v>Кодорова Ксения</v>
      </c>
      <c r="D197" s="637" t="str">
        <f>VLOOKUP($A197,УЧАСТНИКИ!$A$29:$L$828,4,FALSE)</f>
        <v>16.03.2006</v>
      </c>
      <c r="E197" s="637" t="str">
        <f>VLOOKUP($A197,УЧАСТНИКИ!$A$29:$L$828,5,FALSE)</f>
        <v>Московская область</v>
      </c>
      <c r="F197" s="637" t="str">
        <f>VLOOKUP($A197,УЧАСТНИКИ!$A$29:$L$828,11,FALSE)</f>
        <v>ГБУ ДО МО "СШОР ПО ЛЕГКОЙ АТЛЕТИКЕ", ГБУ МО "ЦСП ОВС"</v>
      </c>
      <c r="G197" s="637" t="str">
        <f>VLOOKUP($A197,УЧАСТНИКИ!$A$29:$L$828,10,FALSE)</f>
        <v>!Поспелова О.Г.</v>
      </c>
    </row>
    <row r="198" spans="1:7" ht="12.75" x14ac:dyDescent="0.2">
      <c r="A198" s="531">
        <v>198</v>
      </c>
      <c r="B198" s="636">
        <v>188</v>
      </c>
      <c r="C198" s="637" t="str">
        <f>VLOOKUP($A198,УЧАСТНИКИ!$A$29:$L$828,3,FALSE)</f>
        <v>Кожухов Владимир</v>
      </c>
      <c r="D198" s="637" t="str">
        <f>VLOOKUP($A198,УЧАСТНИКИ!$A$29:$L$828,4,FALSE)</f>
        <v>26.03.2001</v>
      </c>
      <c r="E198" s="637" t="str">
        <f>VLOOKUP($A198,УЧАСТНИКИ!$A$29:$L$828,5,FALSE)</f>
        <v>Москва</v>
      </c>
      <c r="F198" s="637" t="str">
        <f>VLOOKUP($A198,УЧАСТНИКИ!$A$29:$L$828,11,FALSE)</f>
        <v>ГБУ ДО МКСШОР "ВОСТОК"</v>
      </c>
      <c r="G198" s="637" t="str">
        <f>VLOOKUP($A198,УЧАСТНИКИ!$A$29:$L$828,10,FALSE)</f>
        <v>Куканов Ю.С.</v>
      </c>
    </row>
    <row r="199" spans="1:7" ht="12.75" x14ac:dyDescent="0.2">
      <c r="A199" s="531">
        <v>146</v>
      </c>
      <c r="B199" s="636">
        <v>189</v>
      </c>
      <c r="C199" s="637" t="str">
        <f>VLOOKUP($A199,УЧАСТНИКИ!$A$29:$L$828,3,FALSE)</f>
        <v>Кожухов Даниил</v>
      </c>
      <c r="D199" s="637" t="str">
        <f>VLOOKUP($A199,УЧАСТНИКИ!$A$29:$L$828,4,FALSE)</f>
        <v>22.04.2003</v>
      </c>
      <c r="E199" s="637" t="str">
        <f>VLOOKUP($A199,УЧАСТНИКИ!$A$29:$L$828,5,FALSE)</f>
        <v>Краснодарский край</v>
      </c>
      <c r="F199" s="637" t="str">
        <f>VLOOKUP($A199,УЧАСТНИКИ!$A$29:$L$828,11,FALSE)</f>
        <v>ГБУ ДО КК "СШОР ПО ЛЕГКОЙ АТЛЕТИКЕ"</v>
      </c>
      <c r="G199" s="637" t="str">
        <f>VLOOKUP($A199,УЧАСТНИКИ!$A$29:$L$828,10,FALSE)</f>
        <v>!Шульга М.В.</v>
      </c>
    </row>
    <row r="200" spans="1:7" ht="12.75" x14ac:dyDescent="0.2">
      <c r="A200" s="531">
        <v>199</v>
      </c>
      <c r="B200" s="636">
        <v>190</v>
      </c>
      <c r="C200" s="637" t="str">
        <f>VLOOKUP($A200,УЧАСТНИКИ!$A$29:$L$828,3,FALSE)</f>
        <v>Кокорин Иван</v>
      </c>
      <c r="D200" s="637" t="str">
        <f>VLOOKUP($A200,УЧАСТНИКИ!$A$29:$L$828,4,FALSE)</f>
        <v>29.10.2003</v>
      </c>
      <c r="E200" s="637" t="str">
        <f>VLOOKUP($A200,УЧАСТНИКИ!$A$29:$L$828,5,FALSE)</f>
        <v>Москва</v>
      </c>
      <c r="F200" s="637" t="str">
        <f>VLOOKUP($A200,УЧАСТНИКИ!$A$29:$L$828,11,FALSE)</f>
        <v>ГБУ ДО МКСШОР ЮГ</v>
      </c>
      <c r="G200" s="637" t="str">
        <f>VLOOKUP($A200,УЧАСТНИКИ!$A$29:$L$828,10,FALSE)</f>
        <v>Павельев А.Н.</v>
      </c>
    </row>
    <row r="201" spans="1:7" ht="12.75" x14ac:dyDescent="0.2">
      <c r="A201" s="531">
        <v>609</v>
      </c>
      <c r="B201" s="636">
        <v>191</v>
      </c>
      <c r="C201" s="637" t="str">
        <f>VLOOKUP($A201,УЧАСТНИКИ!$A$29:$L$828,3,FALSE)</f>
        <v>Колесникова Елизавета</v>
      </c>
      <c r="D201" s="637" t="str">
        <f>VLOOKUP($A201,УЧАСТНИКИ!$A$29:$L$828,4,FALSE)</f>
        <v>09.09.2002</v>
      </c>
      <c r="E201" s="637" t="str">
        <f>VLOOKUP($A201,УЧАСТНИКИ!$A$29:$L$828,5,FALSE)</f>
        <v>Санкт-Петербург</v>
      </c>
      <c r="F201" s="637" t="str">
        <f>VLOOKUP($A201,УЧАСТНИКИ!$A$29:$L$828,11,FALSE)</f>
        <v>ГБУ СШОР "АКАДЕМИЯ ЛЕГКОЙ АТЛЕТИКИ САНКТ-ПЕТЕРБУРГА"</v>
      </c>
      <c r="G201" s="637" t="str">
        <f>VLOOKUP($A201,УЧАСТНИКИ!$A$29:$L$828,10,FALSE)</f>
        <v>Дмитрик А.В.</v>
      </c>
    </row>
    <row r="202" spans="1:7" ht="12.75" x14ac:dyDescent="0.2">
      <c r="A202" s="531">
        <v>340</v>
      </c>
      <c r="B202" s="636">
        <v>192</v>
      </c>
      <c r="C202" s="637" t="str">
        <f>VLOOKUP($A202,УЧАСТНИКИ!$A$29:$L$828,3,FALSE)</f>
        <v>Колесов Кирилл</v>
      </c>
      <c r="D202" s="637" t="str">
        <f>VLOOKUP($A202,УЧАСТНИКИ!$A$29:$L$828,4,FALSE)</f>
        <v>26.04.1998</v>
      </c>
      <c r="E202" s="637" t="str">
        <f>VLOOKUP($A202,УЧАСТНИКИ!$A$29:$L$828,5,FALSE)</f>
        <v>Санкт-Петербург</v>
      </c>
      <c r="F202" s="637" t="str">
        <f>VLOOKUP($A202,УЧАСТНИКИ!$A$29:$L$828,11,FALSE)</f>
        <v>СПБ ГБУ ЦОП "ШВСМ ПО ЛЕГКОЙ АТЛЕТИКЕ", СПБ ГБПОУ "УОР №1"</v>
      </c>
      <c r="G202" s="637" t="str">
        <f>VLOOKUP($A202,УЧАСТНИКИ!$A$29:$L$828,10,FALSE)</f>
        <v>!Пуць Н.А., Климов А.Г.</v>
      </c>
    </row>
    <row r="203" spans="1:7" ht="12.75" x14ac:dyDescent="0.2">
      <c r="A203" s="531">
        <v>610</v>
      </c>
      <c r="B203" s="636">
        <v>193</v>
      </c>
      <c r="C203" s="637" t="str">
        <f>VLOOKUP($A203,УЧАСТНИКИ!$A$29:$L$828,3,FALSE)</f>
        <v>Кондратьева Юлия</v>
      </c>
      <c r="D203" s="637" t="str">
        <f>VLOOKUP($A203,УЧАСТНИКИ!$A$29:$L$828,4,FALSE)</f>
        <v>05.04.2003</v>
      </c>
      <c r="E203" s="637" t="str">
        <f>VLOOKUP($A203,УЧАСТНИКИ!$A$29:$L$828,5,FALSE)</f>
        <v>Санкт-Петербург</v>
      </c>
      <c r="F203" s="637" t="str">
        <f>VLOOKUP($A203,УЧАСТНИКИ!$A$29:$L$828,11,FALSE)</f>
        <v>ГБУ СШОР "АКАДЕМИЯ ЛЕГКОЙ АТЛЕТИКИ САНКТ-ПЕТЕРБУРГА"</v>
      </c>
      <c r="G203" s="637" t="str">
        <f>VLOOKUP($A203,УЧАСТНИКИ!$A$29:$L$828,10,FALSE)</f>
        <v>Антонова И.Ю.</v>
      </c>
    </row>
    <row r="204" spans="1:7" ht="12.75" x14ac:dyDescent="0.2">
      <c r="A204" s="531">
        <v>644</v>
      </c>
      <c r="B204" s="636">
        <v>194</v>
      </c>
      <c r="C204" s="637" t="str">
        <f>VLOOKUP($A204,УЧАСТНИКИ!$A$29:$L$828,3,FALSE)</f>
        <v>Кондрашина Наталья</v>
      </c>
      <c r="D204" s="637" t="str">
        <f>VLOOKUP($A204,УЧАСТНИКИ!$A$29:$L$828,4,FALSE)</f>
        <v>24.07.2002</v>
      </c>
      <c r="E204" s="637" t="str">
        <f>VLOOKUP($A204,УЧАСТНИКИ!$A$29:$L$828,5,FALSE)</f>
        <v>Ульяновская область</v>
      </c>
      <c r="F204" s="637" t="str">
        <f>VLOOKUP($A204,УЧАСТНИКИ!$A$29:$L$828,11,FALSE)</f>
        <v>ОГБУ "ССШОР ПО ЛЁГКОЙ АТЛЕТИКЕ"</v>
      </c>
      <c r="G204" s="637" t="str">
        <f>VLOOKUP($A204,УЧАСТНИКИ!$A$29:$L$828,10,FALSE)</f>
        <v>Ковалев А.Л., Ковалев А.А.</v>
      </c>
    </row>
    <row r="205" spans="1:7" ht="12.75" x14ac:dyDescent="0.2">
      <c r="A205" s="531">
        <v>444</v>
      </c>
      <c r="B205" s="636">
        <v>195</v>
      </c>
      <c r="C205" s="637" t="str">
        <f>VLOOKUP($A205,УЧАСТНИКИ!$A$29:$L$828,3,FALSE)</f>
        <v>Конева Екатерина</v>
      </c>
      <c r="D205" s="637" t="str">
        <f>VLOOKUP($A205,УЧАСТНИКИ!$A$29:$L$828,4,FALSE)</f>
        <v>25.09.1988</v>
      </c>
      <c r="E205" s="637" t="str">
        <f>VLOOKUP($A205,УЧАСТНИКИ!$A$29:$L$828,5,FALSE)</f>
        <v>Краснодарский край-Хабаровский край</v>
      </c>
      <c r="F205" s="637" t="str">
        <f>VLOOKUP($A205,УЧАСТНИКИ!$A$29:$L$828,11,FALSE)</f>
        <v>ГБУ ДО КК "СШОР ПО ЛЕГКОЙ АТЛЕТИКЕ", ГБУ КК "РЦСП ПО ЛЕГКОЙ АТЛЕТИКЕ"</v>
      </c>
      <c r="G205" s="637" t="str">
        <f>VLOOKUP($A205,УЧАСТНИКИ!$A$29:$L$828,10,FALSE)</f>
        <v>Цыплаков А.В.</v>
      </c>
    </row>
    <row r="206" spans="1:7" ht="12.75" x14ac:dyDescent="0.2">
      <c r="A206" s="531">
        <v>341</v>
      </c>
      <c r="B206" s="636">
        <v>196</v>
      </c>
      <c r="C206" s="637" t="str">
        <f>VLOOKUP($A206,УЧАСТНИКИ!$A$29:$L$828,3,FALSE)</f>
        <v>Коновалов Александр</v>
      </c>
      <c r="D206" s="637" t="str">
        <f>VLOOKUP($A206,УЧАСТНИКИ!$A$29:$L$828,4,FALSE)</f>
        <v>03.08.1997</v>
      </c>
      <c r="E206" s="637" t="str">
        <f>VLOOKUP($A206,УЧАСТНИКИ!$A$29:$L$828,5,FALSE)</f>
        <v>Санкт-Петербург</v>
      </c>
      <c r="F206" s="637" t="str">
        <f>VLOOKUP($A206,УЧАСТНИКИ!$A$29:$L$828,11,FALSE)</f>
        <v>СПБ ГБУ ЦОП "ШВСМ ПО ЛЕГКОЙ АТЛЕТИКЕ"</v>
      </c>
      <c r="G206" s="637" t="str">
        <f>VLOOKUP($A206,УЧАСТНИКИ!$A$29:$L$828,10,FALSE)</f>
        <v>Баталов А.В., Скляров В.В.</v>
      </c>
    </row>
    <row r="207" spans="1:7" ht="12.75" x14ac:dyDescent="0.2">
      <c r="A207" s="531">
        <v>173</v>
      </c>
      <c r="B207" s="636">
        <v>197</v>
      </c>
      <c r="C207" s="637" t="str">
        <f>VLOOKUP($A207,УЧАСТНИКИ!$A$29:$L$828,3,FALSE)</f>
        <v>Коньков Кирилл</v>
      </c>
      <c r="D207" s="637" t="str">
        <f>VLOOKUP($A207,УЧАСТНИКИ!$A$29:$L$828,4,FALSE)</f>
        <v>18.01.2005</v>
      </c>
      <c r="E207" s="637" t="str">
        <f>VLOOKUP($A207,УЧАСТНИКИ!$A$29:$L$828,5,FALSE)</f>
        <v>Красноярский край</v>
      </c>
      <c r="F207" s="637" t="str">
        <f>VLOOKUP($A207,УЧАСТНИКИ!$A$29:$L$828,11,FALSE)</f>
        <v>МАУ "СШ" Г. СОСНОВОБОРСКА</v>
      </c>
      <c r="G207" s="637" t="str">
        <f>VLOOKUP($A207,УЧАСТНИКИ!$A$29:$L$828,10,FALSE)</f>
        <v>Сосновский С.В.</v>
      </c>
    </row>
    <row r="208" spans="1:7" ht="12.75" x14ac:dyDescent="0.2">
      <c r="A208" s="531">
        <v>252</v>
      </c>
      <c r="B208" s="636">
        <v>198</v>
      </c>
      <c r="C208" s="637" t="str">
        <f>VLOOKUP($A208,УЧАСТНИКИ!$A$29:$L$828,3,FALSE)</f>
        <v>Копейкин Василий</v>
      </c>
      <c r="D208" s="637" t="str">
        <f>VLOOKUP($A208,УЧАСТНИКИ!$A$29:$L$828,4,FALSE)</f>
        <v>09.03.1988</v>
      </c>
      <c r="E208" s="637" t="str">
        <f>VLOOKUP($A208,УЧАСТНИКИ!$A$29:$L$828,5,FALSE)</f>
        <v>Нижегородская область</v>
      </c>
      <c r="F208" s="637" t="str">
        <f>VLOOKUP($A208,УЧАСТНИКИ!$A$29:$L$828,11,FALSE)</f>
        <v>МБУДО "ДЮЦ "СПАРТАК", ГАУ НО "ЦСП"</v>
      </c>
      <c r="G208" s="637">
        <f>VLOOKUP($A208,УЧАСТНИКИ!$A$29:$L$828,10,FALSE)</f>
        <v>0</v>
      </c>
    </row>
    <row r="209" spans="1:7" ht="12.75" x14ac:dyDescent="0.2">
      <c r="A209" s="531">
        <v>342</v>
      </c>
      <c r="B209" s="636">
        <v>199</v>
      </c>
      <c r="C209" s="637" t="str">
        <f>VLOOKUP($A209,УЧАСТНИКИ!$A$29:$L$828,3,FALSE)</f>
        <v>Корепин Григорий</v>
      </c>
      <c r="D209" s="637" t="str">
        <f>VLOOKUP($A209,УЧАСТНИКИ!$A$29:$L$828,4,FALSE)</f>
        <v>27.01.2000</v>
      </c>
      <c r="E209" s="637" t="str">
        <f>VLOOKUP($A209,УЧАСТНИКИ!$A$29:$L$828,5,FALSE)</f>
        <v>Санкт-Петербург</v>
      </c>
      <c r="F209" s="637" t="str">
        <f>VLOOKUP($A209,УЧАСТНИКИ!$A$29:$L$828,11,FALSE)</f>
        <v>СПБ ГБУ ЦОП "ШВСМ ПО ЛЕГКОЙ АТЛЕТИКЕ"</v>
      </c>
      <c r="G209" s="637" t="str">
        <f>VLOOKUP($A209,УЧАСТНИКИ!$A$29:$L$828,10,FALSE)</f>
        <v>Пономарев В.В.</v>
      </c>
    </row>
    <row r="210" spans="1:7" ht="12.75" x14ac:dyDescent="0.2">
      <c r="A210" s="531">
        <v>309</v>
      </c>
      <c r="B210" s="636">
        <v>200</v>
      </c>
      <c r="C210" s="637" t="str">
        <f>VLOOKUP($A210,УЧАСТНИКИ!$A$29:$L$828,3,FALSE)</f>
        <v>Корнев Данил</v>
      </c>
      <c r="D210" s="637" t="str">
        <f>VLOOKUP($A210,УЧАСТНИКИ!$A$29:$L$828,4,FALSE)</f>
        <v>13.11.2002</v>
      </c>
      <c r="E210" s="637" t="str">
        <f>VLOOKUP($A210,УЧАСТНИКИ!$A$29:$L$828,5,FALSE)</f>
        <v>Республика Татарстан</v>
      </c>
      <c r="F210" s="637" t="str">
        <f>VLOOKUP($A210,УЧАСТНИКИ!$A$29:$L$828,11,FALSE)</f>
        <v>МАУ "СШОР "ТАСМА" Г.КАЗАНИ</v>
      </c>
      <c r="G210" s="637" t="str">
        <f>VLOOKUP($A210,УЧАСТНИКИ!$A$29:$L$828,10,FALSE)</f>
        <v>Корнева А.В.</v>
      </c>
    </row>
    <row r="211" spans="1:7" ht="12.75" x14ac:dyDescent="0.2">
      <c r="A211" s="531">
        <v>420</v>
      </c>
      <c r="B211" s="636">
        <v>201</v>
      </c>
      <c r="C211" s="637" t="str">
        <f>VLOOKUP($A211,УЧАСТНИКИ!$A$29:$L$828,3,FALSE)</f>
        <v>Корнева Оксана</v>
      </c>
      <c r="D211" s="637" t="str">
        <f>VLOOKUP($A211,УЧАСТНИКИ!$A$29:$L$828,4,FALSE)</f>
        <v>28.05.2003</v>
      </c>
      <c r="E211" s="637" t="str">
        <f>VLOOKUP($A211,УЧАСТНИКИ!$A$29:$L$828,5,FALSE)</f>
        <v>Воронежская область</v>
      </c>
      <c r="F211" s="637" t="str">
        <f>VLOOKUP($A211,УЧАСТНИКИ!$A$29:$L$828,11,FALSE)</f>
        <v>ГБУ ДО ВО "СШОР № 21", СШОР № 21</v>
      </c>
      <c r="G211" s="637" t="str">
        <f>VLOOKUP($A211,УЧАСТНИКИ!$A$29:$L$828,10,FALSE)</f>
        <v>Козловцева Л.Я., Козловцев Г.С.</v>
      </c>
    </row>
    <row r="212" spans="1:7" ht="12.75" x14ac:dyDescent="0.2">
      <c r="A212" s="531">
        <v>407</v>
      </c>
      <c r="B212" s="636">
        <v>202</v>
      </c>
      <c r="C212" s="637" t="str">
        <f>VLOOKUP($A212,УЧАСТНИКИ!$A$29:$L$828,3,FALSE)</f>
        <v>Корнилова Анастасия</v>
      </c>
      <c r="D212" s="637" t="str">
        <f>VLOOKUP($A212,УЧАСТНИКИ!$A$29:$L$828,4,FALSE)</f>
        <v>23.05.1996</v>
      </c>
      <c r="E212" s="637" t="str">
        <f>VLOOKUP($A212,УЧАСТНИКИ!$A$29:$L$828,5,FALSE)</f>
        <v>Владимирская область</v>
      </c>
      <c r="F212" s="637" t="str">
        <f>VLOOKUP($A212,УЧАСТНИКИ!$A$29:$L$828,11,FALSE)</f>
        <v>МБУ "СШОР № 4"</v>
      </c>
      <c r="G212" s="637" t="str">
        <f>VLOOKUP($A212,УЧАСТНИКИ!$A$29:$L$828,10,FALSE)</f>
        <v>Саков А.П.</v>
      </c>
    </row>
    <row r="213" spans="1:7" ht="12.75" x14ac:dyDescent="0.2">
      <c r="A213" s="531">
        <v>482</v>
      </c>
      <c r="B213" s="636">
        <v>203</v>
      </c>
      <c r="C213" s="637" t="str">
        <f>VLOOKUP($A213,УЧАСТНИКИ!$A$29:$L$828,3,FALSE)</f>
        <v>Королева Кристина</v>
      </c>
      <c r="D213" s="637" t="str">
        <f>VLOOKUP($A213,УЧАСТНИКИ!$A$29:$L$828,4,FALSE)</f>
        <v>06.11.1990</v>
      </c>
      <c r="E213" s="637" t="str">
        <f>VLOOKUP($A213,УЧАСТНИКИ!$A$29:$L$828,5,FALSE)</f>
        <v>Липецкая область-Кемеровская область</v>
      </c>
      <c r="F213" s="637" t="str">
        <f>VLOOKUP($A213,УЧАСТНИКИ!$A$29:$L$828,11,FALSE)</f>
        <v>ГБУ ДО "СШОР КУЗБАССА ПО ЛЕГКОЙ АТЛЕТИКЕ ИМ.В.А.САВЕНКОВА", ГАУ ДО ЛО "СШОР ПО ЛЕГКОЙ АТЛЕТИКЕ"</v>
      </c>
      <c r="G213" s="637" t="str">
        <f>VLOOKUP($A213,УЧАСТНИКИ!$A$29:$L$828,10,FALSE)</f>
        <v>Королев М.И., Стегачев И.Н., Канашевич А.М.</v>
      </c>
    </row>
    <row r="214" spans="1:7" ht="12.75" x14ac:dyDescent="0.2">
      <c r="A214" s="531">
        <v>518</v>
      </c>
      <c r="B214" s="636">
        <v>204</v>
      </c>
      <c r="C214" s="637" t="str">
        <f>VLOOKUP($A214,УЧАСТНИКИ!$A$29:$L$828,3,FALSE)</f>
        <v>Коротченко Ксения</v>
      </c>
      <c r="D214" s="637" t="str">
        <f>VLOOKUP($A214,УЧАСТНИКИ!$A$29:$L$828,4,FALSE)</f>
        <v>26.07.2001</v>
      </c>
      <c r="E214" s="637" t="str">
        <f>VLOOKUP($A214,УЧАСТНИКИ!$A$29:$L$828,5,FALSE)</f>
        <v>Московская область</v>
      </c>
      <c r="F214" s="637" t="str">
        <f>VLOOKUP($A214,УЧАСТНИКИ!$A$29:$L$828,11,FALSE)</f>
        <v>ГБУ МО "ЦСП ОВС", ГБУ ДО МО "СШОР ПО ЛЕГКОЙ АТЛЕТИКЕ"</v>
      </c>
      <c r="G214" s="637" t="str">
        <f>VLOOKUP($A214,УЧАСТНИКИ!$A$29:$L$828,10,FALSE)</f>
        <v>Чемерисов Н.Ф.</v>
      </c>
    </row>
    <row r="215" spans="1:7" ht="12.75" x14ac:dyDescent="0.2">
      <c r="A215" s="531">
        <v>413</v>
      </c>
      <c r="B215" s="636">
        <v>205</v>
      </c>
      <c r="C215" s="637" t="str">
        <f>VLOOKUP($A215,УЧАСТНИКИ!$A$29:$L$828,3,FALSE)</f>
        <v>Косолапова Валентина</v>
      </c>
      <c r="D215" s="637" t="str">
        <f>VLOOKUP($A215,УЧАСТНИКИ!$A$29:$L$828,4,FALSE)</f>
        <v>11.07.1997</v>
      </c>
      <c r="E215" s="637" t="str">
        <f>VLOOKUP($A215,УЧАСТНИКИ!$A$29:$L$828,5,FALSE)</f>
        <v>Волгоградская область</v>
      </c>
      <c r="F215" s="637" t="str">
        <f>VLOOKUP($A215,УЧАСТНИКИ!$A$29:$L$828,11,FALSE)</f>
        <v>ГБУ ДО ВО "СШОР ПО ЛЕГКОЙ АТЛЕТИКЕ"</v>
      </c>
      <c r="G215" s="637" t="str">
        <f>VLOOKUP($A215,УЧАСТНИКИ!$A$29:$L$828,10,FALSE)</f>
        <v>Блинова Н.И.</v>
      </c>
    </row>
    <row r="216" spans="1:7" ht="12.75" x14ac:dyDescent="0.2">
      <c r="A216" s="531">
        <v>101</v>
      </c>
      <c r="B216" s="636">
        <v>206</v>
      </c>
      <c r="C216" s="637" t="str">
        <f>VLOOKUP($A216,УЧАСТНИКИ!$A$29:$L$828,3,FALSE)</f>
        <v>Костин Александр</v>
      </c>
      <c r="D216" s="637" t="str">
        <f>VLOOKUP($A216,УЧАСТНИКИ!$A$29:$L$828,4,FALSE)</f>
        <v>04.07.1995</v>
      </c>
      <c r="E216" s="637" t="str">
        <f>VLOOKUP($A216,УЧАСТНИКИ!$A$29:$L$828,5,FALSE)</f>
        <v>Алтайский край</v>
      </c>
      <c r="F216" s="637" t="str">
        <f>VLOOKUP($A216,УЧАСТНИКИ!$A$29:$L$828,11,FALSE)</f>
        <v>КАУ "ЦСП", КГБ ПОУ "АУОР"</v>
      </c>
      <c r="G216" s="637" t="str">
        <f>VLOOKUP($A216,УЧАСТНИКИ!$A$29:$L$828,10,FALSE)</f>
        <v>Мануйлов С.И.</v>
      </c>
    </row>
    <row r="217" spans="1:7" ht="12.75" x14ac:dyDescent="0.2">
      <c r="A217" s="531">
        <v>548</v>
      </c>
      <c r="B217" s="636">
        <v>207</v>
      </c>
      <c r="C217" s="637" t="str">
        <f>VLOOKUP($A217,УЧАСТНИКИ!$A$29:$L$828,3,FALSE)</f>
        <v>Костина Алина</v>
      </c>
      <c r="D217" s="637" t="str">
        <f>VLOOKUP($A217,УЧАСТНИКИ!$A$29:$L$828,4,FALSE)</f>
        <v>02.10.1998</v>
      </c>
      <c r="E217" s="637" t="str">
        <f>VLOOKUP($A217,УЧАСТНИКИ!$A$29:$L$828,5,FALSE)</f>
        <v>Омская область</v>
      </c>
      <c r="F217" s="637" t="str">
        <f>VLOOKUP($A217,УЧАСТНИКИ!$A$29:$L$828,11,FALSE)</f>
        <v>БУ ОО ДО "СШОР "СИБИРСКИЙ НЕФТЯНИК", ФГБОУ ВО "СИБАДИ"</v>
      </c>
      <c r="G217" s="637" t="str">
        <f>VLOOKUP($A217,УЧАСТНИКИ!$A$29:$L$828,10,FALSE)</f>
        <v>Самойлович С.А.</v>
      </c>
    </row>
    <row r="218" spans="1:7" ht="12.75" x14ac:dyDescent="0.2">
      <c r="A218" s="531">
        <v>544</v>
      </c>
      <c r="B218" s="636">
        <v>208</v>
      </c>
      <c r="C218" s="637" t="str">
        <f>VLOOKUP($A218,УЧАСТНИКИ!$A$29:$L$828,3,FALSE)</f>
        <v>Костромина Карина</v>
      </c>
      <c r="D218" s="637" t="str">
        <f>VLOOKUP($A218,УЧАСТНИКИ!$A$29:$L$828,4,FALSE)</f>
        <v>25.06.2001</v>
      </c>
      <c r="E218" s="637" t="str">
        <f>VLOOKUP($A218,УЧАСТНИКИ!$A$29:$L$828,5,FALSE)</f>
        <v>Новосибирская область</v>
      </c>
      <c r="F218" s="637" t="str">
        <f>VLOOKUP($A218,УЧАСТНИКИ!$A$29:$L$828,11,FALSE)</f>
        <v>ГАПОУ НСО НУ(К)ОР, ГАУ НСО "РЦСП СК И СР"</v>
      </c>
      <c r="G218" s="637" t="str">
        <f>VLOOKUP($A218,УЧАСТНИКИ!$A$29:$L$828,10,FALSE)</f>
        <v>Трубников В.П., Кишеева Е.А., Хмелев А.Е.</v>
      </c>
    </row>
    <row r="219" spans="1:7" ht="12.75" x14ac:dyDescent="0.2">
      <c r="A219" s="531">
        <v>275</v>
      </c>
      <c r="B219" s="636">
        <v>209</v>
      </c>
      <c r="C219" s="637" t="str">
        <f>VLOOKUP($A219,УЧАСТНИКИ!$A$29:$L$828,3,FALSE)</f>
        <v>Котковец Алексей</v>
      </c>
      <c r="D219" s="637" t="str">
        <f>VLOOKUP($A219,УЧАСТНИКИ!$A$29:$L$828,4,FALSE)</f>
        <v>07.06.1998</v>
      </c>
      <c r="E219" s="637" t="str">
        <f>VLOOKUP($A219,УЧАСТНИКИ!$A$29:$L$828,5,FALSE)</f>
        <v>Республика Беларусь</v>
      </c>
      <c r="F219" s="637"/>
      <c r="G219" s="637" t="str">
        <f>VLOOKUP($A219,УЧАСТНИКИ!$A$29:$L$828,10,FALSE)</f>
        <v>!Оксенчук В.Д.</v>
      </c>
    </row>
    <row r="220" spans="1:7" ht="12.75" x14ac:dyDescent="0.2">
      <c r="A220" s="531">
        <v>654</v>
      </c>
      <c r="B220" s="636">
        <v>210</v>
      </c>
      <c r="C220" s="637" t="str">
        <f>VLOOKUP($A220,УЧАСТНИКИ!$A$29:$L$828,3,FALSE)</f>
        <v>Коток Ярослава</v>
      </c>
      <c r="D220" s="637" t="str">
        <f>VLOOKUP($A220,УЧАСТНИКИ!$A$29:$L$828,4,FALSE)</f>
        <v>14.03.2006</v>
      </c>
      <c r="E220" s="637" t="str">
        <f>VLOOKUP($A220,УЧАСТНИКИ!$A$29:$L$828,5,FALSE)</f>
        <v>Томская область</v>
      </c>
      <c r="F220" s="637" t="str">
        <f>VLOOKUP($A220,УЧАСТНИКИ!$A$29:$L$828,11,FALSE)</f>
        <v>МБУ ДО СШ № 1</v>
      </c>
      <c r="G220" s="637" t="str">
        <f>VLOOKUP($A220,УЧАСТНИКИ!$A$29:$L$828,10,FALSE)</f>
        <v>Соколенко Е.В.</v>
      </c>
    </row>
    <row r="221" spans="1:7" ht="12.75" x14ac:dyDescent="0.2">
      <c r="A221" s="531">
        <v>393</v>
      </c>
      <c r="B221" s="636">
        <v>211</v>
      </c>
      <c r="C221" s="637" t="str">
        <f>VLOOKUP($A221,УЧАСТНИКИ!$A$29:$L$828,3,FALSE)</f>
        <v>Котуков Никита</v>
      </c>
      <c r="D221" s="637" t="str">
        <f>VLOOKUP($A221,УЧАСТНИКИ!$A$29:$L$828,4,FALSE)</f>
        <v>05.05.1999</v>
      </c>
      <c r="E221" s="637" t="str">
        <f>VLOOKUP($A221,УЧАСТНИКИ!$A$29:$L$828,5,FALSE)</f>
        <v>Ульяновская область</v>
      </c>
      <c r="F221" s="637" t="str">
        <f>VLOOKUP($A221,УЧАСТНИКИ!$A$29:$L$828,11,FALSE)</f>
        <v>ОГБУ "ССШОР ПО ЛЁГКОЙ АТЛЕТИКЕ"</v>
      </c>
      <c r="G221" s="637" t="str">
        <f>VLOOKUP($A221,УЧАСТНИКИ!$A$29:$L$828,10,FALSE)</f>
        <v>Михалкин А.В.</v>
      </c>
    </row>
    <row r="222" spans="1:7" ht="12.75" x14ac:dyDescent="0.2">
      <c r="A222" s="531">
        <v>611</v>
      </c>
      <c r="B222" s="636">
        <v>212</v>
      </c>
      <c r="C222" s="637" t="str">
        <f>VLOOKUP($A222,УЧАСТНИКИ!$A$29:$L$828,3,FALSE)</f>
        <v>Кочанова Мария</v>
      </c>
      <c r="D222" s="637" t="str">
        <f>VLOOKUP($A222,УЧАСТНИКИ!$A$29:$L$828,4,FALSE)</f>
        <v>30.05.2002</v>
      </c>
      <c r="E222" s="637" t="str">
        <f>VLOOKUP($A222,УЧАСТНИКИ!$A$29:$L$828,5,FALSE)</f>
        <v>Санкт-Петербург</v>
      </c>
      <c r="F222" s="637" t="str">
        <f>VLOOKUP($A222,УЧАСТНИКИ!$A$29:$L$828,11,FALSE)</f>
        <v>ГБУ СШОР ПО ЛЕГКОЙ АТЛЕТИКЕ И ФЕХТОВАНИЮ ВЫБОРГСКОГО РАЙОНА, СПБ ГБПОУ "УОР №1"</v>
      </c>
      <c r="G222" s="637" t="str">
        <f>VLOOKUP($A222,УЧАСТНИКИ!$A$29:$L$828,10,FALSE)</f>
        <v>Попкова Е.Н., Ловачева К.С.</v>
      </c>
    </row>
    <row r="223" spans="1:7" ht="12.75" x14ac:dyDescent="0.2">
      <c r="A223" s="531">
        <v>519</v>
      </c>
      <c r="B223" s="636">
        <v>213</v>
      </c>
      <c r="C223" s="637" t="str">
        <f>VLOOKUP($A223,УЧАСТНИКИ!$A$29:$L$828,3,FALSE)</f>
        <v>Криворучко Ирина</v>
      </c>
      <c r="D223" s="637" t="str">
        <f>VLOOKUP($A223,УЧАСТНИКИ!$A$29:$L$828,4,FALSE)</f>
        <v>29.04.2004</v>
      </c>
      <c r="E223" s="637" t="str">
        <f>VLOOKUP($A223,УЧАСТНИКИ!$A$29:$L$828,5,FALSE)</f>
        <v>Московская область</v>
      </c>
      <c r="F223" s="637" t="str">
        <f>VLOOKUP($A223,УЧАСТНИКИ!$A$29:$L$828,11,FALSE)</f>
        <v>ГБУ МО "ЦСП ОВС", МБУ ФСО "СШОР ПО ЛЁГКОЙ АТЛЕТИКЕ"</v>
      </c>
      <c r="G223" s="637" t="str">
        <f>VLOOKUP($A223,УЧАСТНИКИ!$A$29:$L$828,10,FALSE)</f>
        <v>Жуков А.А.</v>
      </c>
    </row>
    <row r="224" spans="1:7" ht="12.75" x14ac:dyDescent="0.2">
      <c r="A224" s="531">
        <v>570</v>
      </c>
      <c r="B224" s="636">
        <v>214</v>
      </c>
      <c r="C224" s="637" t="str">
        <f>VLOOKUP($A224,УЧАСТНИКИ!$A$29:$L$828,3,FALSE)</f>
        <v>Крохина Алина</v>
      </c>
      <c r="D224" s="637" t="str">
        <f>VLOOKUP($A224,УЧАСТНИКИ!$A$29:$L$828,4,FALSE)</f>
        <v>02.04.2006</v>
      </c>
      <c r="E224" s="637" t="str">
        <f>VLOOKUP($A224,УЧАСТНИКИ!$A$29:$L$828,5,FALSE)</f>
        <v>Республика Карелия</v>
      </c>
      <c r="F224" s="637" t="str">
        <f>VLOOKUP($A224,УЧАСТНИКИ!$A$29:$L$828,11,FALSE)</f>
        <v>МУ "СШОР № 3"</v>
      </c>
      <c r="G224" s="637" t="str">
        <f>VLOOKUP($A224,УЧАСТНИКИ!$A$29:$L$828,10,FALSE)</f>
        <v>Крохина Н.Б., Зимон О.В., Воробьев С.А.</v>
      </c>
    </row>
    <row r="225" spans="1:7" ht="12.75" x14ac:dyDescent="0.2">
      <c r="A225" s="531">
        <v>132</v>
      </c>
      <c r="B225" s="636">
        <v>215</v>
      </c>
      <c r="C225" s="637" t="str">
        <f>VLOOKUP($A225,УЧАСТНИКИ!$A$29:$L$828,3,FALSE)</f>
        <v>Крутиков Александр</v>
      </c>
      <c r="D225" s="637" t="str">
        <f>VLOOKUP($A225,УЧАСТНИКИ!$A$29:$L$828,4,FALSE)</f>
        <v>12.12.1993</v>
      </c>
      <c r="E225" s="637" t="str">
        <f>VLOOKUP($A225,УЧАСТНИКИ!$A$29:$L$828,5,FALSE)</f>
        <v>Кировская область</v>
      </c>
      <c r="F225" s="637" t="str">
        <f>VLOOKUP($A225,УЧАСТНИКИ!$A$29:$L$828,11,FALSE)</f>
        <v>ВЯТГУ, КОГАУ ДО "СШ "ВЕРЕСНИКИ"</v>
      </c>
      <c r="G225" s="637" t="str">
        <f>VLOOKUP($A225,УЧАСТНИКИ!$A$29:$L$828,10,FALSE)</f>
        <v>!Подковырин В.Д.</v>
      </c>
    </row>
    <row r="226" spans="1:7" ht="12.75" x14ac:dyDescent="0.2">
      <c r="A226" s="531">
        <v>343</v>
      </c>
      <c r="B226" s="636">
        <v>216</v>
      </c>
      <c r="C226" s="637" t="str">
        <f>VLOOKUP($A226,УЧАСТНИКИ!$A$29:$L$828,3,FALSE)</f>
        <v>Кувыршин Павел</v>
      </c>
      <c r="D226" s="637" t="str">
        <f>VLOOKUP($A226,УЧАСТНИКИ!$A$29:$L$828,4,FALSE)</f>
        <v>09.07.1998</v>
      </c>
      <c r="E226" s="637" t="str">
        <f>VLOOKUP($A226,УЧАСТНИКИ!$A$29:$L$828,5,FALSE)</f>
        <v>Санкт-Петербург</v>
      </c>
      <c r="F226" s="637" t="str">
        <f>VLOOKUP($A226,УЧАСТНИКИ!$A$29:$L$828,11,FALSE)</f>
        <v>СПБ ГБПОУ "УОР №1", СПБ ГБУ ЦОП "ШВСМ ПО ЛЕГКОЙ АТЛЕТИКЕ"</v>
      </c>
      <c r="G226" s="637" t="str">
        <f>VLOOKUP($A226,УЧАСТНИКИ!$A$29:$L$828,10,FALSE)</f>
        <v>!Григорьев М.Ю.</v>
      </c>
    </row>
    <row r="227" spans="1:7" ht="12.75" x14ac:dyDescent="0.2">
      <c r="A227" s="531">
        <v>119</v>
      </c>
      <c r="B227" s="636">
        <v>217</v>
      </c>
      <c r="C227" s="637" t="str">
        <f>VLOOKUP($A227,УЧАСТНИКИ!$A$29:$L$828,3,FALSE)</f>
        <v>Кузнецов Андрей</v>
      </c>
      <c r="D227" s="637" t="str">
        <f>VLOOKUP($A227,УЧАСТНИКИ!$A$29:$L$828,4,FALSE)</f>
        <v>07.03.2001</v>
      </c>
      <c r="E227" s="637" t="str">
        <f>VLOOKUP($A227,УЧАСТНИКИ!$A$29:$L$828,5,FALSE)</f>
        <v>Воронежская область</v>
      </c>
      <c r="F227" s="637" t="str">
        <f>VLOOKUP($A227,УЧАСТНИКИ!$A$29:$L$828,11,FALSE)</f>
        <v>ВС, МБУДО СШОР №5</v>
      </c>
      <c r="G227" s="637" t="str">
        <f>VLOOKUP($A227,УЧАСТНИКИ!$A$29:$L$828,10,FALSE)</f>
        <v>!Исаев А.Н.</v>
      </c>
    </row>
    <row r="228" spans="1:7" ht="12.75" x14ac:dyDescent="0.2">
      <c r="A228" s="531">
        <v>109</v>
      </c>
      <c r="B228" s="636">
        <v>218</v>
      </c>
      <c r="C228" s="637" t="str">
        <f>VLOOKUP($A228,УЧАСТНИКИ!$A$29:$L$828,3,FALSE)</f>
        <v>Кузнецов Артем</v>
      </c>
      <c r="D228" s="637" t="str">
        <f>VLOOKUP($A228,УЧАСТНИКИ!$A$29:$L$828,4,FALSE)</f>
        <v>29.07.1999</v>
      </c>
      <c r="E228" s="637" t="str">
        <f>VLOOKUP($A228,УЧАСТНИКИ!$A$29:$L$828,5,FALSE)</f>
        <v>Владимирская область</v>
      </c>
      <c r="F228" s="637"/>
      <c r="G228" s="637" t="str">
        <f>VLOOKUP($A228,УЧАСТНИКИ!$A$29:$L$828,10,FALSE)</f>
        <v>Леменкова К.О., Бурлаков О.П.</v>
      </c>
    </row>
    <row r="229" spans="1:7" ht="12.75" x14ac:dyDescent="0.2">
      <c r="A229" s="531">
        <v>520</v>
      </c>
      <c r="B229" s="636">
        <v>219</v>
      </c>
      <c r="C229" s="637" t="str">
        <f>VLOOKUP($A229,УЧАСТНИКИ!$A$29:$L$828,3,FALSE)</f>
        <v>Кузнецова Анастасия</v>
      </c>
      <c r="D229" s="637" t="str">
        <f>VLOOKUP($A229,УЧАСТНИКИ!$A$29:$L$828,4,FALSE)</f>
        <v>07.05.2000</v>
      </c>
      <c r="E229" s="637" t="str">
        <f>VLOOKUP($A229,УЧАСТНИКИ!$A$29:$L$828,5,FALSE)</f>
        <v>Московская область-Краснодарский край</v>
      </c>
      <c r="F229" s="637" t="str">
        <f>VLOOKUP($A229,УЧАСТНИКИ!$A$29:$L$828,11,FALSE)</f>
        <v>ГБУ КК "РЦСП ПО ЛЕГКОЙ АТЛЕТИКЕ", ГБПОУ МО "УОР № 2", МБУ ДО "СШ-ЦЕНТР СПОРТА "МЕТЕОР", ГБУ МО "ЦСП ОВС"</v>
      </c>
      <c r="G229" s="637" t="str">
        <f>VLOOKUP($A229,УЧАСТНИКИ!$A$29:$L$828,10,FALSE)</f>
        <v>Левин М.А., Водолага И.Г.</v>
      </c>
    </row>
    <row r="230" spans="1:7" ht="12.75" x14ac:dyDescent="0.2">
      <c r="A230" s="531">
        <v>430</v>
      </c>
      <c r="B230" s="636">
        <v>220</v>
      </c>
      <c r="C230" s="637" t="str">
        <f>VLOOKUP($A230,УЧАСТНИКИ!$A$29:$L$828,3,FALSE)</f>
        <v>Кузнецова Вероника</v>
      </c>
      <c r="D230" s="637" t="str">
        <f>VLOOKUP($A230,УЧАСТНИКИ!$A$29:$L$828,4,FALSE)</f>
        <v>06.12.2001</v>
      </c>
      <c r="E230" s="637" t="str">
        <f>VLOOKUP($A230,УЧАСТНИКИ!$A$29:$L$828,5,FALSE)</f>
        <v>Кемеровская область</v>
      </c>
      <c r="F230" s="637" t="str">
        <f>VLOOKUP($A230,УЧАСТНИКИ!$A$29:$L$828,11,FALSE)</f>
        <v>ГБУ ДО "СШОР КУЗБАССА ПО ЛЕГКОЙ АТЛЕТИКЕ ИМ.В.А.САВЕНКОВА"</v>
      </c>
      <c r="G230" s="637" t="str">
        <f>VLOOKUP($A230,УЧАСТНИКИ!$A$29:$L$828,10,FALSE)</f>
        <v>Деревягина Н.В., Канашевич А.М., Цветко М.В.</v>
      </c>
    </row>
    <row r="231" spans="1:7" ht="12.75" x14ac:dyDescent="0.2">
      <c r="A231" s="531">
        <v>496</v>
      </c>
      <c r="B231" s="636">
        <v>221</v>
      </c>
      <c r="C231" s="637" t="str">
        <f>VLOOKUP($A231,УЧАСТНИКИ!$A$29:$L$828,3,FALSE)</f>
        <v>Кузнецова Светлана</v>
      </c>
      <c r="D231" s="637" t="str">
        <f>VLOOKUP($A231,УЧАСТНИКИ!$A$29:$L$828,4,FALSE)</f>
        <v>06.06.1999</v>
      </c>
      <c r="E231" s="637" t="str">
        <f>VLOOKUP($A231,УЧАСТНИКИ!$A$29:$L$828,5,FALSE)</f>
        <v>Москва</v>
      </c>
      <c r="F231" s="637" t="str">
        <f>VLOOKUP($A231,УЧАСТНИКИ!$A$29:$L$828,11,FALSE)</f>
        <v>ГБУ ДО "МГФСО", СШОР по легкой атлетике МГФСО</v>
      </c>
      <c r="G231" s="637" t="str">
        <f>VLOOKUP($A231,УЧАСТНИКИ!$A$29:$L$828,10,FALSE)</f>
        <v>Голубенко Ю.И.</v>
      </c>
    </row>
    <row r="232" spans="1:7" ht="12.75" x14ac:dyDescent="0.2">
      <c r="A232" s="531">
        <v>549</v>
      </c>
      <c r="B232" s="636">
        <v>222</v>
      </c>
      <c r="C232" s="637" t="str">
        <f>VLOOKUP($A232,УЧАСТНИКИ!$A$29:$L$828,3,FALSE)</f>
        <v>Кукушкина Анастасия</v>
      </c>
      <c r="D232" s="637" t="str">
        <f>VLOOKUP($A232,УЧАСТНИКИ!$A$29:$L$828,4,FALSE)</f>
        <v>09.07.2004</v>
      </c>
      <c r="E232" s="637" t="str">
        <f>VLOOKUP($A232,УЧАСТНИКИ!$A$29:$L$828,5,FALSE)</f>
        <v>Омская область-Саратовская область</v>
      </c>
      <c r="F232" s="637" t="str">
        <f>VLOOKUP($A232,УЧАСТНИКИ!$A$29:$L$828,11,FALSE)</f>
        <v>МАУ "СШ "ЮНОСТЬ", ФГБУ ПОО "СИБИРСКОЕ ГУОР"</v>
      </c>
      <c r="G232" s="637" t="str">
        <f>VLOOKUP($A232,УЧАСТНИКИ!$A$29:$L$828,10,FALSE)</f>
        <v>Кукушкина С.А., Геворкян Р.О.</v>
      </c>
    </row>
    <row r="233" spans="1:7" ht="12.75" x14ac:dyDescent="0.2">
      <c r="A233" s="531">
        <v>653</v>
      </c>
      <c r="B233" s="636">
        <v>223</v>
      </c>
      <c r="C233" s="637" t="str">
        <f>VLOOKUP($A233,УЧАСТНИКИ!$A$29:$L$828,3,FALSE)</f>
        <v>Кукушкина Анна</v>
      </c>
      <c r="D233" s="637" t="str">
        <f>VLOOKUP($A233,УЧАСТНИКИ!$A$29:$L$828,4,FALSE)</f>
        <v>13.12.1992</v>
      </c>
      <c r="E233" s="637" t="str">
        <f>VLOOKUP($A233,УЧАСТНИКИ!$A$29:$L$828,5,FALSE)</f>
        <v>Ямало-Ненецкий автономный округ</v>
      </c>
      <c r="F233" s="637" t="str">
        <f>VLOOKUP($A233,УЧАСТНИКИ!$A$29:$L$828,11,FALSE)</f>
        <v>МАУ ДО Пуровская районная СШОР "Авангард"</v>
      </c>
      <c r="G233" s="637" t="str">
        <f>VLOOKUP($A233,УЧАСТНИКИ!$A$29:$L$828,10,FALSE)</f>
        <v>Хангельдиев Г.А.</v>
      </c>
    </row>
    <row r="234" spans="1:7" ht="12.75" x14ac:dyDescent="0.2">
      <c r="A234" s="531">
        <v>403</v>
      </c>
      <c r="B234" s="636">
        <v>224</v>
      </c>
      <c r="C234" s="637" t="str">
        <f>VLOOKUP($A234,УЧАСТНИКИ!$A$29:$L$828,3,FALSE)</f>
        <v>Кулешова Диана</v>
      </c>
      <c r="D234" s="637" t="str">
        <f>VLOOKUP($A234,УЧАСТНИКИ!$A$29:$L$828,4,FALSE)</f>
        <v>07.08.2003</v>
      </c>
      <c r="E234" s="637" t="str">
        <f>VLOOKUP($A234,УЧАСТНИКИ!$A$29:$L$828,5,FALSE)</f>
        <v>Брянская область</v>
      </c>
      <c r="F234" s="637" t="str">
        <f>VLOOKUP($A234,УЧАСТНИКИ!$A$29:$L$828,11,FALSE)</f>
        <v>ГБУ ДО БО СШОР ПО ЛЕГКОЙ АТЛЕТИКЕ ИМ. В.Д.САМОТЕСОВА</v>
      </c>
      <c r="G234" s="637" t="str">
        <f>VLOOKUP($A234,УЧАСТНИКИ!$A$29:$L$828,10,FALSE)</f>
        <v>Рябинкин С.А.</v>
      </c>
    </row>
    <row r="235" spans="1:7" ht="12.75" x14ac:dyDescent="0.2">
      <c r="A235" s="531">
        <v>200</v>
      </c>
      <c r="B235" s="636">
        <v>225</v>
      </c>
      <c r="C235" s="637" t="str">
        <f>VLOOKUP($A235,УЧАСТНИКИ!$A$29:$L$828,3,FALSE)</f>
        <v>Кунц Евгений</v>
      </c>
      <c r="D235" s="637" t="str">
        <f>VLOOKUP($A235,УЧАСТНИКИ!$A$29:$L$828,4,FALSE)</f>
        <v>21.04.1993</v>
      </c>
      <c r="E235" s="637" t="str">
        <f>VLOOKUP($A235,УЧАСТНИКИ!$A$29:$L$828,5,FALSE)</f>
        <v>Москва-Алтайский край</v>
      </c>
      <c r="F235" s="637" t="str">
        <f>VLOOKUP($A235,УЧАСТНИКИ!$A$29:$L$828,11,FALSE)</f>
        <v>ГБУ ДО МКСШОР "ВОСТОК", КГБ ПОУ "АУОР"</v>
      </c>
      <c r="G235" s="637" t="str">
        <f>VLOOKUP($A235,УЧАСТНИКИ!$A$29:$L$828,10,FALSE)</f>
        <v>Осипов С.А., Мануйлов С.И.</v>
      </c>
    </row>
    <row r="236" spans="1:7" ht="12.75" x14ac:dyDescent="0.2">
      <c r="A236" s="531">
        <v>471</v>
      </c>
      <c r="B236" s="636">
        <v>226</v>
      </c>
      <c r="C236" s="637" t="str">
        <f>VLOOKUP($A236,УЧАСТНИКИ!$A$29:$L$828,3,FALSE)</f>
        <v>Купина Екатерина</v>
      </c>
      <c r="D236" s="637" t="str">
        <f>VLOOKUP($A236,УЧАСТНИКИ!$A$29:$L$828,4,FALSE)</f>
        <v>02.02.1986</v>
      </c>
      <c r="E236" s="637" t="str">
        <f>VLOOKUP($A236,УЧАСТНИКИ!$A$29:$L$828,5,FALSE)</f>
        <v>Курская область</v>
      </c>
      <c r="F236" s="637" t="str">
        <f>VLOOKUP($A236,УЧАСТНИКИ!$A$29:$L$828,11,FALSE)</f>
        <v>ОБУ ДО "СШОР им. Н.Я. Яковлева", МБУ "СШ № 1"</v>
      </c>
      <c r="G236" s="637" t="str">
        <f>VLOOKUP($A236,УЧАСТНИКИ!$A$29:$L$828,10,FALSE)</f>
        <v>Купин А.Д.</v>
      </c>
    </row>
    <row r="237" spans="1:7" ht="12.75" x14ac:dyDescent="0.2">
      <c r="A237" s="531">
        <v>612</v>
      </c>
      <c r="B237" s="636">
        <v>227</v>
      </c>
      <c r="C237" s="637" t="str">
        <f>VLOOKUP($A237,УЧАСТНИКИ!$A$29:$L$828,3,FALSE)</f>
        <v>Кутина Елена</v>
      </c>
      <c r="D237" s="637" t="str">
        <f>VLOOKUP($A237,УЧАСТНИКИ!$A$29:$L$828,4,FALSE)</f>
        <v>27.08.2002</v>
      </c>
      <c r="E237" s="637" t="str">
        <f>VLOOKUP($A237,УЧАСТНИКИ!$A$29:$L$828,5,FALSE)</f>
        <v>Санкт-Петербург</v>
      </c>
      <c r="F237" s="637" t="str">
        <f>VLOOKUP($A237,УЧАСТНИКИ!$A$29:$L$828,11,FALSE)</f>
        <v>ГБУ СШОР "АКАДЕМИЯ ЛЕГКОЙ АТЛЕТИКИ САНКТ-ПЕТЕРБУРГА"</v>
      </c>
      <c r="G237" s="637" t="str">
        <f>VLOOKUP($A237,УЧАСТНИКИ!$A$29:$L$828,10,FALSE)</f>
        <v>Семененок М.Е.</v>
      </c>
    </row>
    <row r="238" spans="1:7" ht="12.75" x14ac:dyDescent="0.2">
      <c r="A238" s="531">
        <v>497</v>
      </c>
      <c r="B238" s="636">
        <v>228</v>
      </c>
      <c r="C238" s="637" t="str">
        <f>VLOOKUP($A238,УЧАСТНИКИ!$A$29:$L$828,3,FALSE)</f>
        <v>Кучина Валерия</v>
      </c>
      <c r="D238" s="637" t="str">
        <f>VLOOKUP($A238,УЧАСТНИКИ!$A$29:$L$828,4,FALSE)</f>
        <v>12.08.1998</v>
      </c>
      <c r="E238" s="637" t="str">
        <f>VLOOKUP($A238,УЧАСТНИКИ!$A$29:$L$828,5,FALSE)</f>
        <v>Москва-Липецкая область</v>
      </c>
      <c r="F238" s="637" t="str">
        <f>VLOOKUP($A238,УЧАСТНИКИ!$A$29:$L$828,11,FALSE)</f>
        <v>ГАУ ДО ЛО "СШОР ПО ЛЕГКОЙ АТЛЕТИКЕ", Юность Москвы</v>
      </c>
      <c r="G238" s="637" t="str">
        <f>VLOOKUP($A238,УЧАСТНИКИ!$A$29:$L$828,10,FALSE)</f>
        <v>Водолага И.Г., Рощупкина Н.В.</v>
      </c>
    </row>
    <row r="239" spans="1:7" ht="12.75" x14ac:dyDescent="0.2">
      <c r="A239" s="531">
        <v>613</v>
      </c>
      <c r="B239" s="636">
        <v>229</v>
      </c>
      <c r="C239" s="637" t="str">
        <f>VLOOKUP($A239,УЧАСТНИКИ!$A$29:$L$828,3,FALSE)</f>
        <v>Кушнир Дарья</v>
      </c>
      <c r="D239" s="637" t="str">
        <f>VLOOKUP($A239,УЧАСТНИКИ!$A$29:$L$828,4,FALSE)</f>
        <v>08.04.2002</v>
      </c>
      <c r="E239" s="637" t="str">
        <f>VLOOKUP($A239,УЧАСТНИКИ!$A$29:$L$828,5,FALSE)</f>
        <v>Санкт-Петербург</v>
      </c>
      <c r="F239" s="637" t="str">
        <f>VLOOKUP($A239,УЧАСТНИКИ!$A$29:$L$828,11,FALSE)</f>
        <v>СПБ ГБУ ЦОП "ШВСМ ПО ЛЕГКОЙ АТЛЕТИКЕ", СПБ ГБПОУ "УОР №1"</v>
      </c>
      <c r="G239" s="637" t="str">
        <f>VLOOKUP($A239,УЧАСТНИКИ!$A$29:$L$828,10,FALSE)</f>
        <v>!Черепанов А.Н.</v>
      </c>
    </row>
    <row r="240" spans="1:7" ht="12.75" x14ac:dyDescent="0.2">
      <c r="A240" s="531">
        <v>180</v>
      </c>
      <c r="B240" s="636">
        <v>230</v>
      </c>
      <c r="C240" s="637" t="str">
        <f>VLOOKUP($A240,УЧАСТНИКИ!$A$29:$L$828,3,FALSE)</f>
        <v>Ламков Арсен</v>
      </c>
      <c r="D240" s="637" t="str">
        <f>VLOOKUP($A240,УЧАСТНИКИ!$A$29:$L$828,4,FALSE)</f>
        <v>05.05.1999</v>
      </c>
      <c r="E240" s="637" t="str">
        <f>VLOOKUP($A240,УЧАСТНИКИ!$A$29:$L$828,5,FALSE)</f>
        <v>Карачаево-Черкесская Республика</v>
      </c>
      <c r="F240" s="637" t="str">
        <f>VLOOKUP($A240,УЧАСТНИКИ!$A$29:$L$828,11,FALSE)</f>
        <v>РГБУ ДО "СШОР ПО ЛЕГКОЙ АТЛЕТИКЕ", РГБУ "ЦСП КЧР"</v>
      </c>
      <c r="G240" s="637" t="str">
        <f>VLOOKUP($A240,УЧАСТНИКИ!$A$29:$L$828,10,FALSE)</f>
        <v>Титаренко И.Г.</v>
      </c>
    </row>
    <row r="241" spans="1:7" ht="12.75" x14ac:dyDescent="0.2">
      <c r="A241" s="531">
        <v>646</v>
      </c>
      <c r="B241" s="636">
        <v>231</v>
      </c>
      <c r="C241" s="637" t="str">
        <f>VLOOKUP($A241,УЧАСТНИКИ!$A$29:$L$828,3,FALSE)</f>
        <v>Лапицкая Лолита</v>
      </c>
      <c r="D241" s="637" t="str">
        <f>VLOOKUP($A241,УЧАСТНИКИ!$A$29:$L$828,4,FALSE)</f>
        <v>01.08.2006</v>
      </c>
      <c r="E241" s="637" t="str">
        <f>VLOOKUP($A241,УЧАСТНИКИ!$A$29:$L$828,5,FALSE)</f>
        <v>Хабаровский край</v>
      </c>
      <c r="F241" s="637" t="str">
        <f>VLOOKUP($A241,УЧАСТНИКИ!$A$29:$L$828,11,FALSE)</f>
        <v>МБУ СШОР "МАКСИМУМ"</v>
      </c>
      <c r="G241" s="637" t="str">
        <f>VLOOKUP($A241,УЧАСТНИКИ!$A$29:$L$828,10,FALSE)</f>
        <v>Кузнецова А.А.</v>
      </c>
    </row>
    <row r="242" spans="1:7" ht="12.75" x14ac:dyDescent="0.2">
      <c r="A242" s="531">
        <v>233</v>
      </c>
      <c r="B242" s="636">
        <v>232</v>
      </c>
      <c r="C242" s="637" t="str">
        <f>VLOOKUP($A242,УЧАСТНИКИ!$A$29:$L$828,3,FALSE)</f>
        <v>Лаптев Алексей</v>
      </c>
      <c r="D242" s="637" t="str">
        <f>VLOOKUP($A242,УЧАСТНИКИ!$A$29:$L$828,4,FALSE)</f>
        <v>13.05.1998</v>
      </c>
      <c r="E242" s="637" t="str">
        <f>VLOOKUP($A242,УЧАСТНИКИ!$A$29:$L$828,5,FALSE)</f>
        <v>Московская область</v>
      </c>
      <c r="F242" s="637" t="str">
        <f>VLOOKUP($A242,УЧАСТНИКИ!$A$29:$L$828,11,FALSE)</f>
        <v>ГБПОУ МО "УОР № 2"</v>
      </c>
      <c r="G242" s="637" t="str">
        <f>VLOOKUP($A242,УЧАСТНИКИ!$A$29:$L$828,10,FALSE)</f>
        <v>Сударева Н.И.</v>
      </c>
    </row>
    <row r="243" spans="1:7" ht="12.75" x14ac:dyDescent="0.2">
      <c r="A243" s="531">
        <v>378</v>
      </c>
      <c r="B243" s="636">
        <v>233</v>
      </c>
      <c r="C243" s="637" t="str">
        <f>VLOOKUP($A243,УЧАСТНИКИ!$A$29:$L$828,3,FALSE)</f>
        <v>Ларюшкин Александр</v>
      </c>
      <c r="D243" s="637" t="str">
        <f>VLOOKUP($A243,УЧАСТНИКИ!$A$29:$L$828,4,FALSE)</f>
        <v>01.12.2001</v>
      </c>
      <c r="E243" s="637" t="str">
        <f>VLOOKUP($A243,УЧАСТНИКИ!$A$29:$L$828,5,FALSE)</f>
        <v>Ставропольский край</v>
      </c>
      <c r="F243" s="637" t="str">
        <f>VLOOKUP($A243,УЧАСТНИКИ!$A$29:$L$828,11,FALSE)</f>
        <v>ГБУ ДО СК "СШОР ПО ЛЕГКОЙ АТЛЕТИКЕ", ГБУ СК "РЦСП"</v>
      </c>
      <c r="G243" s="637" t="str">
        <f>VLOOKUP($A243,УЧАСТНИКИ!$A$29:$L$828,10,FALSE)</f>
        <v>Халатян С.Г., Кириленко В.В.</v>
      </c>
    </row>
    <row r="244" spans="1:7" ht="12.75" x14ac:dyDescent="0.2">
      <c r="A244" s="531">
        <v>521</v>
      </c>
      <c r="B244" s="636">
        <v>234</v>
      </c>
      <c r="C244" s="637" t="str">
        <f>VLOOKUP($A244,УЧАСТНИКИ!$A$29:$L$828,3,FALSE)</f>
        <v>Ласицкене Мария</v>
      </c>
      <c r="D244" s="637" t="str">
        <f>VLOOKUP($A244,УЧАСТНИКИ!$A$29:$L$828,4,FALSE)</f>
        <v>14.01.1993</v>
      </c>
      <c r="E244" s="637" t="str">
        <f>VLOOKUP($A244,УЧАСТНИКИ!$A$29:$L$828,5,FALSE)</f>
        <v>Московская область-Кабардино-Балкарская Республика</v>
      </c>
      <c r="F244" s="637" t="str">
        <f>VLOOKUP($A244,УЧАСТНИКИ!$A$29:$L$828,11,FALSE)</f>
        <v>ГБУ МО "ЦСП ОВС"</v>
      </c>
      <c r="G244" s="637" t="str">
        <f>VLOOKUP($A244,УЧАСТНИКИ!$A$29:$L$828,10,FALSE)</f>
        <v>Габрилян Г.Г.</v>
      </c>
    </row>
    <row r="245" spans="1:7" ht="12.75" x14ac:dyDescent="0.2">
      <c r="A245" s="531">
        <v>310</v>
      </c>
      <c r="B245" s="636">
        <v>235</v>
      </c>
      <c r="C245" s="637" t="str">
        <f>VLOOKUP($A245,УЧАСТНИКИ!$A$29:$L$828,3,FALSE)</f>
        <v>Латыпов Илья</v>
      </c>
      <c r="D245" s="637" t="str">
        <f>VLOOKUP($A245,УЧАСТНИКИ!$A$29:$L$828,4,FALSE)</f>
        <v>25.05.2000</v>
      </c>
      <c r="E245" s="637" t="str">
        <f>VLOOKUP($A245,УЧАСТНИКИ!$A$29:$L$828,5,FALSE)</f>
        <v>Республика Татарстан</v>
      </c>
      <c r="F245" s="637" t="str">
        <f>VLOOKUP($A245,УЧАСТНИКИ!$A$29:$L$828,11,FALSE)</f>
        <v>МБУ "СШОР "ФСО "ЦЕНТРАЛЬНЫЙ", ФГБОУ ВО «Поволжский ГУФКСиТ»</v>
      </c>
      <c r="G245" s="637" t="str">
        <f>VLOOKUP($A245,УЧАСТНИКИ!$A$29:$L$828,10,FALSE)</f>
        <v>Латыпов А.Ф., Латыпова Н.П.</v>
      </c>
    </row>
    <row r="246" spans="1:7" ht="12.75" x14ac:dyDescent="0.2">
      <c r="A246" s="531">
        <v>445</v>
      </c>
      <c r="B246" s="636">
        <v>236</v>
      </c>
      <c r="C246" s="637" t="str">
        <f>VLOOKUP($A246,УЧАСТНИКИ!$A$29:$L$828,3,FALSE)</f>
        <v>Левицкая Екатерина</v>
      </c>
      <c r="D246" s="637" t="str">
        <f>VLOOKUP($A246,УЧАСТНИКИ!$A$29:$L$828,4,FALSE)</f>
        <v>02.01.1987</v>
      </c>
      <c r="E246" s="637" t="str">
        <f>VLOOKUP($A246,УЧАСТНИКИ!$A$29:$L$828,5,FALSE)</f>
        <v>Краснодарский край</v>
      </c>
      <c r="F246" s="637" t="str">
        <f>VLOOKUP($A246,УЧАСТНИКИ!$A$29:$L$828,11,FALSE)</f>
        <v>ГБУ КК "РЦСП ПО ЛЕГКОЙ АТЛЕТИКЕ", ГБУ ДО КК "СШОР ПО ЛЕГКОЙ АТЛЕТИКЕ"</v>
      </c>
      <c r="G246" s="637" t="str">
        <f>VLOOKUP($A246,УЧАСТНИКИ!$A$29:$L$828,10,FALSE)</f>
        <v>Поддубнова М.П.</v>
      </c>
    </row>
    <row r="247" spans="1:7" ht="12.75" x14ac:dyDescent="0.2">
      <c r="A247" s="531">
        <v>147</v>
      </c>
      <c r="B247" s="636">
        <v>237</v>
      </c>
      <c r="C247" s="637" t="str">
        <f>VLOOKUP($A247,УЧАСТНИКИ!$A$29:$L$828,3,FALSE)</f>
        <v>Лейман Андрей</v>
      </c>
      <c r="D247" s="637" t="str">
        <f>VLOOKUP($A247,УЧАСТНИКИ!$A$29:$L$828,4,FALSE)</f>
        <v>13.04.1987</v>
      </c>
      <c r="E247" s="637" t="str">
        <f>VLOOKUP($A247,УЧАСТНИКИ!$A$29:$L$828,5,FALSE)</f>
        <v>Краснодарский край</v>
      </c>
      <c r="F247" s="637" t="str">
        <f>VLOOKUP($A247,УЧАСТНИКИ!$A$29:$L$828,11,FALSE)</f>
        <v>ГБУ КК "РЦСП ПО ЛЕГКОЙ АТЛЕТИКЕ", ГБУ ДО КК "СШОР ПО ЛЕГКОЙ АТЛЕТИКЕ"</v>
      </c>
      <c r="G247" s="637" t="str">
        <f>VLOOKUP($A247,УЧАСТНИКИ!$A$29:$L$828,10,FALSE)</f>
        <v>Морозов П.Л.</v>
      </c>
    </row>
    <row r="248" spans="1:7" ht="12.75" x14ac:dyDescent="0.2">
      <c r="A248" s="531">
        <v>382</v>
      </c>
      <c r="B248" s="636">
        <v>238</v>
      </c>
      <c r="C248" s="637" t="str">
        <f>VLOOKUP($A248,УЧАСТНИКИ!$A$29:$L$828,3,FALSE)</f>
        <v>Ленчиков Никита</v>
      </c>
      <c r="D248" s="637" t="str">
        <f>VLOOKUP($A248,УЧАСТНИКИ!$A$29:$L$828,4,FALSE)</f>
        <v>30.10.2002</v>
      </c>
      <c r="E248" s="637" t="str">
        <f>VLOOKUP($A248,УЧАСТНИКИ!$A$29:$L$828,5,FALSE)</f>
        <v>Тамбовская область</v>
      </c>
      <c r="F248" s="637" t="str">
        <f>VLOOKUP($A248,УЧАСТНИКИ!$A$29:$L$828,11,FALSE)</f>
        <v>ВС</v>
      </c>
      <c r="G248" s="637" t="str">
        <f>VLOOKUP($A248,УЧАСТНИКИ!$A$29:$L$828,10,FALSE)</f>
        <v>Котова Н.И.</v>
      </c>
    </row>
    <row r="249" spans="1:7" ht="12.75" x14ac:dyDescent="0.2">
      <c r="A249" s="531">
        <v>148</v>
      </c>
      <c r="B249" s="636">
        <v>239</v>
      </c>
      <c r="C249" s="637" t="str">
        <f>VLOOKUP($A249,УЧАСТНИКИ!$A$29:$L$828,3,FALSE)</f>
        <v>Лесной Александр</v>
      </c>
      <c r="D249" s="637" t="str">
        <f>VLOOKUP($A249,УЧАСТНИКИ!$A$29:$L$828,4,FALSE)</f>
        <v>28.07.1988</v>
      </c>
      <c r="E249" s="637" t="str">
        <f>VLOOKUP($A249,УЧАСТНИКИ!$A$29:$L$828,5,FALSE)</f>
        <v>Краснодарский край-Пермский край</v>
      </c>
      <c r="F249" s="637" t="str">
        <f>VLOOKUP($A249,УЧАСТНИКИ!$A$29:$L$828,11,FALSE)</f>
        <v>ГБУ КК "РЦСП ПО ЛЕГКОЙ АТЛЕТИКЕ", ГБУ ДО КК "СШОР ПО ЛЕГКОЙ АТЛЕТИКЕ", МАУ ДО "ДЮЦ "ЗДОРОВЬЕ" Г.ПЕРМИ</v>
      </c>
      <c r="G249" s="637" t="str">
        <f>VLOOKUP($A249,УЧАСТНИКИ!$A$29:$L$828,10,FALSE)</f>
        <v>Левин М.А., !Павлов Ю.А., !Богачев А.А.</v>
      </c>
    </row>
    <row r="250" spans="1:7" ht="12.75" x14ac:dyDescent="0.2">
      <c r="A250" s="531">
        <v>149</v>
      </c>
      <c r="B250" s="636">
        <v>240</v>
      </c>
      <c r="C250" s="637" t="str">
        <f>VLOOKUP($A250,УЧАСТНИКИ!$A$29:$L$828,3,FALSE)</f>
        <v>Лесюнин Роман</v>
      </c>
      <c r="D250" s="637" t="str">
        <f>VLOOKUP($A250,УЧАСТНИКИ!$A$29:$L$828,4,FALSE)</f>
        <v>31.10.1995</v>
      </c>
      <c r="E250" s="637" t="str">
        <f>VLOOKUP($A250,УЧАСТНИКИ!$A$29:$L$828,5,FALSE)</f>
        <v>Краснодарский край</v>
      </c>
      <c r="F250" s="637" t="str">
        <f>VLOOKUP($A250,УЧАСТНИКИ!$A$29:$L$828,11,FALSE)</f>
        <v>ГБУ КК "РЦСП ПО АВС"</v>
      </c>
      <c r="G250" s="637" t="str">
        <f>VLOOKUP($A250,УЧАСТНИКИ!$A$29:$L$828,10,FALSE)</f>
        <v>Цыплаков А.В.</v>
      </c>
    </row>
    <row r="251" spans="1:7" ht="12.75" x14ac:dyDescent="0.2">
      <c r="A251" s="531">
        <v>534</v>
      </c>
      <c r="B251" s="636">
        <v>241</v>
      </c>
      <c r="C251" s="637" t="str">
        <f>VLOOKUP($A251,УЧАСТНИКИ!$A$29:$L$828,3,FALSE)</f>
        <v>Лизякина Ольга</v>
      </c>
      <c r="D251" s="637" t="str">
        <f>VLOOKUP($A251,УЧАСТНИКИ!$A$29:$L$828,4,FALSE)</f>
        <v>18.08.2004</v>
      </c>
      <c r="E251" s="637" t="str">
        <f>VLOOKUP($A251,УЧАСТНИКИ!$A$29:$L$828,5,FALSE)</f>
        <v>Нижегородская область</v>
      </c>
      <c r="F251" s="637" t="str">
        <f>VLOOKUP($A251,УЧАСТНИКИ!$A$29:$L$828,11,FALSE)</f>
        <v>ГБПОУ "НОУОР ИМЕНИ В.С.ТИШИНА"</v>
      </c>
      <c r="G251" s="637" t="str">
        <f>VLOOKUP($A251,УЧАСТНИКИ!$A$29:$L$828,10,FALSE)</f>
        <v>Кондратьева Е.С., Борисенко Е.М.</v>
      </c>
    </row>
    <row r="252" spans="1:7" ht="12.75" x14ac:dyDescent="0.2">
      <c r="A252" s="531">
        <v>344</v>
      </c>
      <c r="B252" s="636">
        <v>242</v>
      </c>
      <c r="C252" s="637" t="str">
        <f>VLOOKUP($A252,УЧАСТНИКИ!$A$29:$L$828,3,FALSE)</f>
        <v>Лимонов Егор</v>
      </c>
      <c r="D252" s="637" t="str">
        <f>VLOOKUP($A252,УЧАСТНИКИ!$A$29:$L$828,4,FALSE)</f>
        <v>22.06.1999</v>
      </c>
      <c r="E252" s="637" t="str">
        <f>VLOOKUP($A252,УЧАСТНИКИ!$A$29:$L$828,5,FALSE)</f>
        <v>Санкт-Петербург</v>
      </c>
      <c r="F252" s="637" t="str">
        <f>VLOOKUP($A252,УЧАСТНИКИ!$A$29:$L$828,11,FALSE)</f>
        <v>ГБУ СШОР "АКАДЕМИЯ ЛЕГКОЙ АТЛЕТИКИ САНКТ-ПЕТЕРБУРГА"</v>
      </c>
      <c r="G252" s="637" t="str">
        <f>VLOOKUP($A252,УЧАСТНИКИ!$A$29:$L$828,10,FALSE)</f>
        <v>Бабчин О.И.</v>
      </c>
    </row>
    <row r="253" spans="1:7" ht="12.75" x14ac:dyDescent="0.2">
      <c r="A253" s="531">
        <v>446</v>
      </c>
      <c r="B253" s="636">
        <v>243</v>
      </c>
      <c r="C253" s="637" t="str">
        <f>VLOOKUP($A253,УЧАСТНИКИ!$A$29:$L$828,3,FALSE)</f>
        <v>Литвинова Александра</v>
      </c>
      <c r="D253" s="637" t="str">
        <f>VLOOKUP($A253,УЧАСТНИКИ!$A$29:$L$828,4,FALSE)</f>
        <v>29.07.2004</v>
      </c>
      <c r="E253" s="637" t="str">
        <f>VLOOKUP($A253,УЧАСТНИКИ!$A$29:$L$828,5,FALSE)</f>
        <v>Краснодарский край</v>
      </c>
      <c r="F253" s="637" t="str">
        <f>VLOOKUP($A253,УЧАСТНИКИ!$A$29:$L$828,11,FALSE)</f>
        <v>МБУ СШОР №1 Г. СОЧИ, ГБУ ДО КК "СШОР ПО ЛЕГКОЙ АТЛЕТИКЕ"</v>
      </c>
      <c r="G253" s="637" t="str">
        <f>VLOOKUP($A253,УЧАСТНИКИ!$A$29:$L$828,10,FALSE)</f>
        <v>Шерина С.Э.</v>
      </c>
    </row>
    <row r="254" spans="1:7" ht="12.75" x14ac:dyDescent="0.2">
      <c r="A254" s="531">
        <v>483</v>
      </c>
      <c r="B254" s="636">
        <v>244</v>
      </c>
      <c r="C254" s="637" t="str">
        <f>VLOOKUP($A254,УЧАСТНИКИ!$A$29:$L$828,3,FALSE)</f>
        <v>Личман Ирина</v>
      </c>
      <c r="D254" s="637" t="str">
        <f>VLOOKUP($A254,УЧАСТНИКИ!$A$29:$L$828,4,FALSE)</f>
        <v>02.12.2000</v>
      </c>
      <c r="E254" s="637" t="str">
        <f>VLOOKUP($A254,УЧАСТНИКИ!$A$29:$L$828,5,FALSE)</f>
        <v>Липецкая область</v>
      </c>
      <c r="F254" s="637" t="str">
        <f>VLOOKUP($A254,УЧАСТНИКИ!$A$29:$L$828,11,FALSE)</f>
        <v>ГАУ ДО ЛО "СШОР ПО ЛЕГКОЙ АТЛЕТИКЕ", ГБУ ЛО ЦСП</v>
      </c>
      <c r="G254" s="637" t="str">
        <f>VLOOKUP($A254,УЧАСТНИКИ!$A$29:$L$828,10,FALSE)</f>
        <v>Рощупкина Н.В., Филатова Л.А.</v>
      </c>
    </row>
    <row r="255" spans="1:7" ht="12.75" x14ac:dyDescent="0.2">
      <c r="A255" s="531">
        <v>637</v>
      </c>
      <c r="B255" s="636">
        <v>245</v>
      </c>
      <c r="C255" s="637" t="str">
        <f>VLOOKUP($A255,УЧАСТНИКИ!$A$29:$L$828,3,FALSE)</f>
        <v>Лобойко Елена</v>
      </c>
      <c r="D255" s="637" t="str">
        <f>VLOOKUP($A255,УЧАСТНИКИ!$A$29:$L$828,4,FALSE)</f>
        <v>30.05.1998</v>
      </c>
      <c r="E255" s="637" t="str">
        <f>VLOOKUP($A255,УЧАСТНИКИ!$A$29:$L$828,5,FALSE)</f>
        <v>Ставропольский край</v>
      </c>
      <c r="F255" s="637" t="str">
        <f>VLOOKUP($A255,УЧАСТНИКИ!$A$29:$L$828,11,FALSE)</f>
        <v>ГБУ ДО СК "СШОР ПО ЛЕГКОЙ АТЛЕТИКЕ"</v>
      </c>
      <c r="G255" s="637" t="str">
        <f>VLOOKUP($A255,УЧАСТНИКИ!$A$29:$L$828,10,FALSE)</f>
        <v>Лобойко В.В.</v>
      </c>
    </row>
    <row r="256" spans="1:7" ht="12.75" x14ac:dyDescent="0.2">
      <c r="A256" s="531">
        <v>103</v>
      </c>
      <c r="B256" s="636">
        <v>246</v>
      </c>
      <c r="C256" s="637" t="str">
        <f>VLOOKUP($A256,УЧАСТНИКИ!$A$29:$L$828,3,FALSE)</f>
        <v>Ловриков Дмитрий</v>
      </c>
      <c r="D256" s="637" t="str">
        <f>VLOOKUP($A256,УЧАСТНИКИ!$A$29:$L$828,4,FALSE)</f>
        <v>05.06.2001</v>
      </c>
      <c r="E256" s="637" t="str">
        <f>VLOOKUP($A256,УЧАСТНИКИ!$A$29:$L$828,5,FALSE)</f>
        <v>Брянская область</v>
      </c>
      <c r="F256" s="637" t="str">
        <f>VLOOKUP($A256,УЧАСТНИКИ!$A$29:$L$828,11,FALSE)</f>
        <v>ГБУ ДО БО СШОР ПО ЛЕГКОЙ АТЛЕТИКЕ ИМ. В.Д.САМОТЕСОВА</v>
      </c>
      <c r="G256" s="637" t="str">
        <f>VLOOKUP($A256,УЧАСТНИКИ!$A$29:$L$828,10,FALSE)</f>
        <v>Рябинкин С.А.</v>
      </c>
    </row>
    <row r="257" spans="1:7" ht="12.75" x14ac:dyDescent="0.2">
      <c r="A257" s="531">
        <v>110</v>
      </c>
      <c r="B257" s="636">
        <v>247</v>
      </c>
      <c r="C257" s="637" t="str">
        <f>VLOOKUP($A257,УЧАСТНИКИ!$A$29:$L$828,3,FALSE)</f>
        <v>Логинов Иван</v>
      </c>
      <c r="D257" s="637" t="str">
        <f>VLOOKUP($A257,УЧАСТНИКИ!$A$29:$L$828,4,FALSE)</f>
        <v>19.06.1997</v>
      </c>
      <c r="E257" s="637" t="str">
        <f>VLOOKUP($A257,УЧАСТНИКИ!$A$29:$L$828,5,FALSE)</f>
        <v>Владимирская область</v>
      </c>
      <c r="F257" s="637" t="str">
        <f>VLOOKUP($A257,УЧАСТНИКИ!$A$29:$L$828,11,FALSE)</f>
        <v>МБУ "СШОР № 4"</v>
      </c>
      <c r="G257" s="637" t="str">
        <f>VLOOKUP($A257,УЧАСТНИКИ!$A$29:$L$828,10,FALSE)</f>
        <v>Леменкова К.О., Бурлаков О.П.</v>
      </c>
    </row>
    <row r="258" spans="1:7" ht="12.75" x14ac:dyDescent="0.2">
      <c r="A258" s="531">
        <v>253</v>
      </c>
      <c r="B258" s="636">
        <v>248</v>
      </c>
      <c r="C258" s="637" t="str">
        <f>VLOOKUP($A258,УЧАСТНИКИ!$A$29:$L$828,3,FALSE)</f>
        <v>Логинов Ян</v>
      </c>
      <c r="D258" s="637" t="str">
        <f>VLOOKUP($A258,УЧАСТНИКИ!$A$29:$L$828,4,FALSE)</f>
        <v>07.05.2005</v>
      </c>
      <c r="E258" s="637" t="str">
        <f>VLOOKUP($A258,УЧАСТНИКИ!$A$29:$L$828,5,FALSE)</f>
        <v>Нижегородская область</v>
      </c>
      <c r="F258" s="637" t="str">
        <f>VLOOKUP($A258,УЧАСТНИКИ!$A$29:$L$828,11,FALSE)</f>
        <v>МБУ КСШОР №1</v>
      </c>
      <c r="G258" s="637" t="str">
        <f>VLOOKUP($A258,УЧАСТНИКИ!$A$29:$L$828,10,FALSE)</f>
        <v>Мухортов А.В., Садов М.В.</v>
      </c>
    </row>
    <row r="259" spans="1:7" ht="12.75" x14ac:dyDescent="0.2">
      <c r="A259" s="531">
        <v>370</v>
      </c>
      <c r="B259" s="636">
        <v>249</v>
      </c>
      <c r="C259" s="637" t="str">
        <f>VLOOKUP($A259,УЧАСТНИКИ!$A$29:$L$828,3,FALSE)</f>
        <v>Ломакин Алексей</v>
      </c>
      <c r="D259" s="637" t="str">
        <f>VLOOKUP($A259,УЧАСТНИКИ!$A$29:$L$828,4,FALSE)</f>
        <v>23.06.2001</v>
      </c>
      <c r="E259" s="637" t="str">
        <f>VLOOKUP($A259,УЧАСТНИКИ!$A$29:$L$828,5,FALSE)</f>
        <v>Свердловская область</v>
      </c>
      <c r="F259" s="637" t="str">
        <f>VLOOKUP($A259,УЧАСТНИКИ!$A$29:$L$828,11,FALSE)</f>
        <v>МАОУ ДО СШ "РОСТОК", ЧУ "СПОРТИВНЫЙ КОМПЛЕКС "ЛУЧ"</v>
      </c>
      <c r="G259" s="637" t="str">
        <f>VLOOKUP($A259,УЧАСТНИКИ!$A$29:$L$828,10,FALSE)</f>
        <v>!Галашов Н.В.</v>
      </c>
    </row>
    <row r="260" spans="1:7" ht="12.75" x14ac:dyDescent="0.2">
      <c r="A260" s="531">
        <v>201</v>
      </c>
      <c r="B260" s="636">
        <v>250</v>
      </c>
      <c r="C260" s="637" t="str">
        <f>VLOOKUP($A260,УЧАСТНИКИ!$A$29:$L$828,3,FALSE)</f>
        <v>Лукашев Тимофей</v>
      </c>
      <c r="D260" s="637" t="str">
        <f>VLOOKUP($A260,УЧАСТНИКИ!$A$29:$L$828,4,FALSE)</f>
        <v>12.08.1997</v>
      </c>
      <c r="E260" s="637" t="str">
        <f>VLOOKUP($A260,УЧАСТНИКИ!$A$29:$L$828,5,FALSE)</f>
        <v>Москва</v>
      </c>
      <c r="F260" s="637" t="str">
        <f>VLOOKUP($A260,УЧАСТНИКИ!$A$29:$L$828,11,FALSE)</f>
        <v>Юность Москвы</v>
      </c>
      <c r="G260" s="637">
        <f>VLOOKUP($A260,УЧАСТНИКИ!$A$29:$L$828,10,FALSE)</f>
        <v>0</v>
      </c>
    </row>
    <row r="261" spans="1:7" ht="12.75" x14ac:dyDescent="0.2">
      <c r="A261" s="531">
        <v>234</v>
      </c>
      <c r="B261" s="636">
        <v>251</v>
      </c>
      <c r="C261" s="637" t="str">
        <f>VLOOKUP($A261,УЧАСТНИКИ!$A$29:$L$828,3,FALSE)</f>
        <v>Лукин Андрей</v>
      </c>
      <c r="D261" s="637" t="str">
        <f>VLOOKUP($A261,УЧАСТНИКИ!$A$29:$L$828,4,FALSE)</f>
        <v>28.02.1998</v>
      </c>
      <c r="E261" s="637" t="str">
        <f>VLOOKUP($A261,УЧАСТНИКИ!$A$29:$L$828,5,FALSE)</f>
        <v>Московская область-Республика Карелия</v>
      </c>
      <c r="F261" s="637" t="str">
        <f>VLOOKUP($A261,УЧАСТНИКИ!$A$29:$L$828,11,FALSE)</f>
        <v>ГБУ МО "ЦСП ОВС", МУ "СШОР № 3"</v>
      </c>
      <c r="G261" s="637" t="str">
        <f>VLOOKUP($A261,УЧАСТНИКИ!$A$29:$L$828,10,FALSE)</f>
        <v>Смирнов А.Б., Сигарева А.Ю.</v>
      </c>
    </row>
    <row r="262" spans="1:7" ht="12.75" x14ac:dyDescent="0.2">
      <c r="A262" s="531">
        <v>235</v>
      </c>
      <c r="B262" s="636">
        <v>252</v>
      </c>
      <c r="C262" s="637" t="str">
        <f>VLOOKUP($A262,УЧАСТНИКИ!$A$29:$L$828,3,FALSE)</f>
        <v>Лукьянов Денис</v>
      </c>
      <c r="D262" s="637" t="str">
        <f>VLOOKUP($A262,УЧАСТНИКИ!$A$29:$L$828,4,FALSE)</f>
        <v>14.07.1989</v>
      </c>
      <c r="E262" s="637" t="str">
        <f>VLOOKUP($A262,УЧАСТНИКИ!$A$29:$L$828,5,FALSE)</f>
        <v>Московская область</v>
      </c>
      <c r="F262" s="637" t="str">
        <f>VLOOKUP($A262,УЧАСТНИКИ!$A$29:$L$828,11,FALSE)</f>
        <v>ГБУ МО "ЦСП ОВС"</v>
      </c>
      <c r="G262" s="637" t="str">
        <f>VLOOKUP($A262,УЧАСТНИКИ!$A$29:$L$828,10,FALSE)</f>
        <v>Айдамиров Е.Д., Водолага И.Г.</v>
      </c>
    </row>
    <row r="263" spans="1:7" ht="12.75" x14ac:dyDescent="0.2">
      <c r="A263" s="531">
        <v>559</v>
      </c>
      <c r="B263" s="636">
        <v>253</v>
      </c>
      <c r="C263" s="637" t="str">
        <f>VLOOKUP($A263,УЧАСТНИКИ!$A$29:$L$828,3,FALSE)</f>
        <v>Луценко Янина</v>
      </c>
      <c r="D263" s="637" t="str">
        <f>VLOOKUP($A263,УЧАСТНИКИ!$A$29:$L$828,4,FALSE)</f>
        <v>02.04.2000</v>
      </c>
      <c r="E263" s="637" t="str">
        <f>VLOOKUP($A263,УЧАСТНИКИ!$A$29:$L$828,5,FALSE)</f>
        <v>Республика Беларусь</v>
      </c>
      <c r="F263" s="637"/>
      <c r="G263" s="637" t="str">
        <f>VLOOKUP($A263,УЧАСТНИКИ!$A$29:$L$828,10,FALSE)</f>
        <v>!Сафронников Л.И.</v>
      </c>
    </row>
    <row r="264" spans="1:7" ht="12.75" x14ac:dyDescent="0.2">
      <c r="A264" s="531">
        <v>345</v>
      </c>
      <c r="B264" s="636">
        <v>254</v>
      </c>
      <c r="C264" s="637" t="str">
        <f>VLOOKUP($A264,УЧАСТНИКИ!$A$29:$L$828,3,FALSE)</f>
        <v>Лучкин Федор</v>
      </c>
      <c r="D264" s="637" t="str">
        <f>VLOOKUP($A264,УЧАСТНИКИ!$A$29:$L$828,4,FALSE)</f>
        <v>18.02.2003</v>
      </c>
      <c r="E264" s="637" t="str">
        <f>VLOOKUP($A264,УЧАСТНИКИ!$A$29:$L$828,5,FALSE)</f>
        <v>Санкт-Петербург</v>
      </c>
      <c r="F264" s="637" t="str">
        <f>VLOOKUP($A264,УЧАСТНИКИ!$A$29:$L$828,11,FALSE)</f>
        <v>ГБУ СШОР "АКАДЕМИЯ ЛЕГКОЙ АТЛЕТИКИ САНКТ-ПЕТЕРБУРГА"</v>
      </c>
      <c r="G264" s="637" t="str">
        <f>VLOOKUP($A264,УЧАСТНИКИ!$A$29:$L$828,10,FALSE)</f>
        <v>Лупик А.Г.</v>
      </c>
    </row>
    <row r="265" spans="1:7" ht="12.75" x14ac:dyDescent="0.2">
      <c r="A265" s="531">
        <v>498</v>
      </c>
      <c r="B265" s="636">
        <v>255</v>
      </c>
      <c r="C265" s="637" t="str">
        <f>VLOOKUP($A265,УЧАСТНИКИ!$A$29:$L$828,3,FALSE)</f>
        <v>Лысенко Алена</v>
      </c>
      <c r="D265" s="637" t="str">
        <f>VLOOKUP($A265,УЧАСТНИКИ!$A$29:$L$828,4,FALSE)</f>
        <v>03.02.1988</v>
      </c>
      <c r="E265" s="637" t="str">
        <f>VLOOKUP($A265,УЧАСТНИКИ!$A$29:$L$828,5,FALSE)</f>
        <v>Москва-Владимирская область</v>
      </c>
      <c r="F265" s="637" t="str">
        <f>VLOOKUP($A265,УЧАСТНИКИ!$A$29:$L$828,11,FALSE)</f>
        <v>МБУ "СШОР № 4", СШОР по легкой атлетике МГФСО</v>
      </c>
      <c r="G265" s="637" t="str">
        <f>VLOOKUP($A265,УЧАСТНИКИ!$A$29:$L$828,10,FALSE)</f>
        <v>Котов С.В., Диаздинов О.В.</v>
      </c>
    </row>
    <row r="266" spans="1:7" ht="12.75" x14ac:dyDescent="0.2">
      <c r="A266" s="531">
        <v>236</v>
      </c>
      <c r="B266" s="636">
        <v>256</v>
      </c>
      <c r="C266" s="637" t="str">
        <f>VLOOKUP($A266,УЧАСТНИКИ!$A$29:$L$828,3,FALSE)</f>
        <v>Лысенко Владимир</v>
      </c>
      <c r="D266" s="637" t="str">
        <f>VLOOKUP($A266,УЧАСТНИКИ!$A$29:$L$828,4,FALSE)</f>
        <v>10.06.1998</v>
      </c>
      <c r="E266" s="637" t="str">
        <f>VLOOKUP($A266,УЧАСТНИКИ!$A$29:$L$828,5,FALSE)</f>
        <v>Московская область-Курская область</v>
      </c>
      <c r="F266" s="637" t="str">
        <f>VLOOKUP($A266,УЧАСТНИКИ!$A$29:$L$828,11,FALSE)</f>
        <v>ГБПОУ МО "УОР № 2", ГБУ МО "ЦСП ОВС", ОБУ ДО "СШОР им. Н.Я. Яковлева"</v>
      </c>
      <c r="G266" s="637" t="str">
        <f>VLOOKUP($A266,УЧАСТНИКИ!$A$29:$L$828,10,FALSE)</f>
        <v>!Мащенко Р.М., Прошин Е.К.</v>
      </c>
    </row>
    <row r="267" spans="1:7" ht="12.75" x14ac:dyDescent="0.2">
      <c r="A267" s="531">
        <v>202</v>
      </c>
      <c r="B267" s="636">
        <v>257</v>
      </c>
      <c r="C267" s="637" t="str">
        <f>VLOOKUP($A267,УЧАСТНИКИ!$A$29:$L$828,3,FALSE)</f>
        <v>Лысенко Данил</v>
      </c>
      <c r="D267" s="637" t="str">
        <f>VLOOKUP($A267,УЧАСТНИКИ!$A$29:$L$828,4,FALSE)</f>
        <v>19.05.1997</v>
      </c>
      <c r="E267" s="637" t="str">
        <f>VLOOKUP($A267,УЧАСТНИКИ!$A$29:$L$828,5,FALSE)</f>
        <v>Москва</v>
      </c>
      <c r="F267" s="637" t="str">
        <f>VLOOKUP($A267,УЧАСТНИКИ!$A$29:$L$828,11,FALSE)</f>
        <v>ФАУ МО РФ ЦСКА, ГБУ "СШОР № 24" МОСКОМСПОРТА, СШОР по легкой атлетике МГФСО</v>
      </c>
      <c r="G267" s="637" t="str">
        <f>VLOOKUP($A267,УЧАСТНИКИ!$A$29:$L$828,10,FALSE)</f>
        <v>!Клюгина В.Ю., Клюгин С.П.</v>
      </c>
    </row>
    <row r="268" spans="1:7" ht="12.75" x14ac:dyDescent="0.2">
      <c r="A268" s="531">
        <v>237</v>
      </c>
      <c r="B268" s="636">
        <v>258</v>
      </c>
      <c r="C268" s="637" t="str">
        <f>VLOOKUP($A268,УЧАСТНИКИ!$A$29:$L$828,3,FALSE)</f>
        <v>Лютов Кирилл</v>
      </c>
      <c r="D268" s="637" t="str">
        <f>VLOOKUP($A268,УЧАСТНИКИ!$A$29:$L$828,4,FALSE)</f>
        <v>21.03.2005</v>
      </c>
      <c r="E268" s="637" t="str">
        <f>VLOOKUP($A268,УЧАСТНИКИ!$A$29:$L$828,5,FALSE)</f>
        <v>Московская область</v>
      </c>
      <c r="F268" s="637" t="str">
        <f>VLOOKUP($A268,УЧАСТНИКИ!$A$29:$L$828,11,FALSE)</f>
        <v>ГБУ МО "ЦСП ОВС", ФГБУ ПОО "ГУОР Г.ЩЕЛКОВО МО", ГБУ ДО МО "СШОР ПО ЛЕГКОЙ АТЛЕТИКЕ"</v>
      </c>
      <c r="G268" s="637" t="str">
        <f>VLOOKUP($A268,УЧАСТНИКИ!$A$29:$L$828,10,FALSE)</f>
        <v>Симаков К.С.</v>
      </c>
    </row>
    <row r="269" spans="1:7" ht="12.75" x14ac:dyDescent="0.2">
      <c r="A269" s="531">
        <v>203</v>
      </c>
      <c r="B269" s="636">
        <v>259</v>
      </c>
      <c r="C269" s="637" t="str">
        <f>VLOOKUP($A269,УЧАСТНИКИ!$A$29:$L$828,3,FALSE)</f>
        <v>Лядусов Константин</v>
      </c>
      <c r="D269" s="637" t="str">
        <f>VLOOKUP($A269,УЧАСТНИКИ!$A$29:$L$828,4,FALSE)</f>
        <v>02.03.1988</v>
      </c>
      <c r="E269" s="637" t="str">
        <f>VLOOKUP($A269,УЧАСТНИКИ!$A$29:$L$828,5,FALSE)</f>
        <v>Москва-Ростовская область</v>
      </c>
      <c r="F269" s="637" t="str">
        <f>VLOOKUP($A269,УЧАСТНИКИ!$A$29:$L$828,11,FALSE)</f>
        <v>ГБУ ДО МКСШОР "ВОСТОК"</v>
      </c>
      <c r="G269" s="637" t="str">
        <f>VLOOKUP($A269,УЧАСТНИКИ!$A$29:$L$828,10,FALSE)</f>
        <v>Пшеничнов В.Н., Миллер В.И.</v>
      </c>
    </row>
    <row r="270" spans="1:7" ht="12.75" x14ac:dyDescent="0.2">
      <c r="A270" s="531">
        <v>177</v>
      </c>
      <c r="B270" s="636">
        <v>260</v>
      </c>
      <c r="C270" s="637" t="str">
        <f>VLOOKUP($A270,УЧАСТНИКИ!$A$29:$L$828,3,FALSE)</f>
        <v>Лямин Кирилл</v>
      </c>
      <c r="D270" s="637" t="str">
        <f>VLOOKUP($A270,УЧАСТНИКИ!$A$29:$L$828,4,FALSE)</f>
        <v>17.05.1996</v>
      </c>
      <c r="E270" s="637" t="str">
        <f>VLOOKUP($A270,УЧАСТНИКИ!$A$29:$L$828,5,FALSE)</f>
        <v>Курская область</v>
      </c>
      <c r="F270" s="637" t="str">
        <f>VLOOKUP($A270,УЧАСТНИКИ!$A$29:$L$828,11,FALSE)</f>
        <v>ОБУ ДО "СШОР им. Н.Я. Яковлева"</v>
      </c>
      <c r="G270" s="637" t="str">
        <f>VLOOKUP($A270,УЧАСТНИКИ!$A$29:$L$828,10,FALSE)</f>
        <v>Прошин Е.К.</v>
      </c>
    </row>
    <row r="271" spans="1:7" ht="12.75" x14ac:dyDescent="0.2">
      <c r="A271" s="531">
        <v>204</v>
      </c>
      <c r="B271" s="636">
        <v>261</v>
      </c>
      <c r="C271" s="637" t="str">
        <f>VLOOKUP($A271,УЧАСТНИКИ!$A$29:$L$828,3,FALSE)</f>
        <v>Магаев Тимур</v>
      </c>
      <c r="D271" s="637" t="str">
        <f>VLOOKUP($A271,УЧАСТНИКИ!$A$29:$L$828,4,FALSE)</f>
        <v>31.10.2001</v>
      </c>
      <c r="E271" s="637" t="str">
        <f>VLOOKUP($A271,УЧАСТНИКИ!$A$29:$L$828,5,FALSE)</f>
        <v>Москва</v>
      </c>
      <c r="F271" s="637"/>
      <c r="G271" s="637" t="str">
        <f>VLOOKUP($A271,УЧАСТНИКИ!$A$29:$L$828,10,FALSE)</f>
        <v>Бахтин К.Г.</v>
      </c>
    </row>
    <row r="272" spans="1:7" ht="12.75" x14ac:dyDescent="0.2">
      <c r="A272" s="531">
        <v>466</v>
      </c>
      <c r="B272" s="636">
        <v>262</v>
      </c>
      <c r="C272" s="637" t="str">
        <f>VLOOKUP($A272,УЧАСТНИКИ!$A$29:$L$828,3,FALSE)</f>
        <v>Мажуга Алина</v>
      </c>
      <c r="D272" s="637" t="str">
        <f>VLOOKUP($A272,УЧАСТНИКИ!$A$29:$L$828,4,FALSE)</f>
        <v>29.08.2002</v>
      </c>
      <c r="E272" s="637" t="str">
        <f>VLOOKUP($A272,УЧАСТНИКИ!$A$29:$L$828,5,FALSE)</f>
        <v>Красноярский край</v>
      </c>
      <c r="F272" s="637" t="str">
        <f>VLOOKUP($A272,УЧАСТНИКИ!$A$29:$L$828,11,FALSE)</f>
        <v>МАУДО "СШОР "СПУТНИК"</v>
      </c>
      <c r="G272" s="637" t="str">
        <f>VLOOKUP($A272,УЧАСТНИКИ!$A$29:$L$828,10,FALSE)</f>
        <v>Мажуга Т.Ю.</v>
      </c>
    </row>
    <row r="273" spans="1:7" ht="12.75" x14ac:dyDescent="0.2">
      <c r="A273" s="531">
        <v>289</v>
      </c>
      <c r="B273" s="636">
        <v>263</v>
      </c>
      <c r="C273" s="637" t="str">
        <f>VLOOKUP($A273,УЧАСТНИКИ!$A$29:$L$828,3,FALSE)</f>
        <v>Мазный Богдан</v>
      </c>
      <c r="D273" s="637" t="str">
        <f>VLOOKUP($A273,УЧАСТНИКИ!$A$29:$L$828,4,FALSE)</f>
        <v>26.10.1999</v>
      </c>
      <c r="E273" s="637" t="str">
        <f>VLOOKUP($A273,УЧАСТНИКИ!$A$29:$L$828,5,FALSE)</f>
        <v>Республика Крым</v>
      </c>
      <c r="F273" s="637" t="str">
        <f>VLOOKUP($A273,УЧАСТНИКИ!$A$29:$L$828,11,FALSE)</f>
        <v>ГБУ ДО РК "СШОР ПО ЛЕГКОЙ АТЛЕТИКЕ №1"</v>
      </c>
      <c r="G273" s="637" t="str">
        <f>VLOOKUP($A273,УЧАСТНИКИ!$A$29:$L$828,10,FALSE)</f>
        <v>Дубовик А.И.</v>
      </c>
    </row>
    <row r="274" spans="1:7" ht="12.75" x14ac:dyDescent="0.2">
      <c r="A274" s="531">
        <v>205</v>
      </c>
      <c r="B274" s="636">
        <v>264</v>
      </c>
      <c r="C274" s="637" t="str">
        <f>VLOOKUP($A274,УЧАСТНИКИ!$A$29:$L$828,3,FALSE)</f>
        <v>Макаренко Артём</v>
      </c>
      <c r="D274" s="637" t="str">
        <f>VLOOKUP($A274,УЧАСТНИКИ!$A$29:$L$828,4,FALSE)</f>
        <v>23.04.1997</v>
      </c>
      <c r="E274" s="637" t="str">
        <f>VLOOKUP($A274,УЧАСТНИКИ!$A$29:$L$828,5,FALSE)</f>
        <v>Москва-Красноярский край</v>
      </c>
      <c r="F274" s="637" t="str">
        <f>VLOOKUP($A274,УЧАСТНИКИ!$A$29:$L$828,11,FALSE)</f>
        <v>КГАУ "РЦСП "АКАДЕМИЯ ЛЕТНИХ ВИДОВ СПОРТА", ФАУ МО РФ ЦСКА, ГБУ ДО МКСШОР "ВОСТОК"</v>
      </c>
      <c r="G274" s="637" t="str">
        <f>VLOOKUP($A274,УЧАСТНИКИ!$A$29:$L$828,10,FALSE)</f>
        <v>Лободин Л.А., Федяков А.Г., Панихин И.И.</v>
      </c>
    </row>
    <row r="275" spans="1:7" ht="12.75" x14ac:dyDescent="0.2">
      <c r="A275" s="531">
        <v>500</v>
      </c>
      <c r="B275" s="636">
        <v>265</v>
      </c>
      <c r="C275" s="637" t="str">
        <f>VLOOKUP($A275,УЧАСТНИКИ!$A$29:$L$828,3,FALSE)</f>
        <v>Макаренко Кристина</v>
      </c>
      <c r="D275" s="637" t="str">
        <f>VLOOKUP($A275,УЧАСТНИКИ!$A$29:$L$828,4,FALSE)</f>
        <v>28.02.1997</v>
      </c>
      <c r="E275" s="637" t="str">
        <f>VLOOKUP($A275,УЧАСТНИКИ!$A$29:$L$828,5,FALSE)</f>
        <v>Москва-Красноярский край</v>
      </c>
      <c r="F275" s="637" t="str">
        <f>VLOOKUP($A275,УЧАСТНИКИ!$A$29:$L$828,11,FALSE)</f>
        <v>ГБУ ДО МКСШОР "ВОСТОК", ФАУ МО РФ ЦСКА, КГАУ "РЦСП "АКАДЕМИЯ ЛЕТНИХ ВИДОВ СПОРТА"</v>
      </c>
      <c r="G275" s="637" t="str">
        <f>VLOOKUP($A275,УЧАСТНИКИ!$A$29:$L$828,10,FALSE)</f>
        <v>Лободин Л.А., Макаренко А.В.</v>
      </c>
    </row>
    <row r="276" spans="1:7" ht="12.75" x14ac:dyDescent="0.2">
      <c r="A276" s="531">
        <v>651</v>
      </c>
      <c r="B276" s="636">
        <v>266</v>
      </c>
      <c r="C276" s="637" t="str">
        <f>VLOOKUP($A276,УЧАСТНИКИ!$A$29:$L$828,3,FALSE)</f>
        <v>Максимова Виктория</v>
      </c>
      <c r="D276" s="637" t="str">
        <f>VLOOKUP($A276,УЧАСТНИКИ!$A$29:$L$828,4,FALSE)</f>
        <v>11.11.2002</v>
      </c>
      <c r="E276" s="637" t="str">
        <f>VLOOKUP($A276,УЧАСТНИКИ!$A$29:$L$828,5,FALSE)</f>
        <v>Чувашская Республика-Нижегородская область</v>
      </c>
      <c r="F276" s="637" t="str">
        <f>VLOOKUP($A276,УЧАСТНИКИ!$A$29:$L$828,11,FALSE)</f>
        <v>БУ ДО "СШОР №1 ИМ. В. ЕГОРОВОЙ", МБУ КСШОР №1</v>
      </c>
      <c r="G276" s="637" t="str">
        <f>VLOOKUP($A276,УЧАСТНИКИ!$A$29:$L$828,10,FALSE)</f>
        <v>Смирнов С.В.</v>
      </c>
    </row>
    <row r="277" spans="1:7" ht="12.75" x14ac:dyDescent="0.2">
      <c r="A277" s="531">
        <v>431</v>
      </c>
      <c r="B277" s="636">
        <v>267</v>
      </c>
      <c r="C277" s="637" t="str">
        <f>VLOOKUP($A277,УЧАСТНИКИ!$A$29:$L$828,3,FALSE)</f>
        <v>Максимова Елизавета</v>
      </c>
      <c r="D277" s="637" t="str">
        <f>VLOOKUP($A277,УЧАСТНИКИ!$A$29:$L$828,4,FALSE)</f>
        <v>16.02.2005</v>
      </c>
      <c r="E277" s="637" t="str">
        <f>VLOOKUP($A277,УЧАСТНИКИ!$A$29:$L$828,5,FALSE)</f>
        <v>Кемеровская область-Смоленская область</v>
      </c>
      <c r="F277" s="637" t="str">
        <f>VLOOKUP($A277,УЧАСТНИКИ!$A$29:$L$828,11,FALSE)</f>
        <v>МБУ ДО "КСШОР"</v>
      </c>
      <c r="G277" s="637" t="str">
        <f>VLOOKUP($A277,УЧАСТНИКИ!$A$29:$L$828,10,FALSE)</f>
        <v>!Арсенова А.Е., !Арсенов В.Д., Тимофеев Е.В.</v>
      </c>
    </row>
    <row r="278" spans="1:7" ht="12.75" x14ac:dyDescent="0.2">
      <c r="A278" s="531">
        <v>535</v>
      </c>
      <c r="B278" s="636">
        <v>268</v>
      </c>
      <c r="C278" s="637" t="str">
        <f>VLOOKUP($A278,УЧАСТНИКИ!$A$29:$L$828,3,FALSE)</f>
        <v>Максимова Марина</v>
      </c>
      <c r="D278" s="637" t="str">
        <f>VLOOKUP($A278,УЧАСТНИКИ!$A$29:$L$828,4,FALSE)</f>
        <v>18.02.1997</v>
      </c>
      <c r="E278" s="637" t="str">
        <f>VLOOKUP($A278,УЧАСТНИКИ!$A$29:$L$828,5,FALSE)</f>
        <v>Нижегородская область</v>
      </c>
      <c r="F278" s="637" t="str">
        <f>VLOOKUP($A278,УЧАСТНИКИ!$A$29:$L$828,11,FALSE)</f>
        <v>ГАУ НО "ЦСП", МБУ КСШОР №1</v>
      </c>
      <c r="G278" s="637" t="str">
        <f>VLOOKUP($A278,УЧАСТНИКИ!$A$29:$L$828,10,FALSE)</f>
        <v>Смирнов С.В.</v>
      </c>
    </row>
    <row r="279" spans="1:7" ht="12.75" x14ac:dyDescent="0.2">
      <c r="A279" s="531">
        <v>536</v>
      </c>
      <c r="B279" s="636">
        <v>269</v>
      </c>
      <c r="C279" s="637" t="str">
        <f>VLOOKUP($A279,УЧАСТНИКИ!$A$29:$L$828,3,FALSE)</f>
        <v>Малахова Арина</v>
      </c>
      <c r="D279" s="637" t="str">
        <f>VLOOKUP($A279,УЧАСТНИКИ!$A$29:$L$828,4,FALSE)</f>
        <v>01.08.2000</v>
      </c>
      <c r="E279" s="637" t="str">
        <f>VLOOKUP($A279,УЧАСТНИКИ!$A$29:$L$828,5,FALSE)</f>
        <v>Нижегородская область</v>
      </c>
      <c r="F279" s="637" t="str">
        <f>VLOOKUP($A279,УЧАСТНИКИ!$A$29:$L$828,11,FALSE)</f>
        <v>МБУ КСШОР №1</v>
      </c>
      <c r="G279" s="637" t="str">
        <f>VLOOKUP($A279,УЧАСТНИКИ!$A$29:$L$828,10,FALSE)</f>
        <v>Шишкин В.В., Кулаков Ю.Г.</v>
      </c>
    </row>
    <row r="280" spans="1:7" ht="12.75" x14ac:dyDescent="0.2">
      <c r="A280" s="531">
        <v>408</v>
      </c>
      <c r="B280" s="636">
        <v>270</v>
      </c>
      <c r="C280" s="637" t="str">
        <f>VLOOKUP($A280,УЧАСТНИКИ!$A$29:$L$828,3,FALSE)</f>
        <v>Мальцева Юлия</v>
      </c>
      <c r="D280" s="637" t="str">
        <f>VLOOKUP($A280,УЧАСТНИКИ!$A$29:$L$828,4,FALSE)</f>
        <v>30.11.1990</v>
      </c>
      <c r="E280" s="637" t="str">
        <f>VLOOKUP($A280,УЧАСТНИКИ!$A$29:$L$828,5,FALSE)</f>
        <v>Владимирская область-Ханты-Мансийский автономный округ</v>
      </c>
      <c r="F280" s="637" t="str">
        <f>VLOOKUP($A280,УЧАСТНИКИ!$A$29:$L$828,11,FALSE)</f>
        <v>МБУ "СШОР № 4", БУ "ЦСПСКЮ"</v>
      </c>
      <c r="G280" s="637" t="str">
        <f>VLOOKUP($A280,УЧАСТНИКИ!$A$29:$L$828,10,FALSE)</f>
        <v>Котов С.В., !Коленская Н.О.</v>
      </c>
    </row>
    <row r="281" spans="1:7" ht="12.75" x14ac:dyDescent="0.2">
      <c r="A281" s="531">
        <v>472</v>
      </c>
      <c r="B281" s="636">
        <v>271</v>
      </c>
      <c r="C281" s="637" t="str">
        <f>VLOOKUP($A281,УЧАСТНИКИ!$A$29:$L$828,3,FALSE)</f>
        <v>Манцурова Кристина</v>
      </c>
      <c r="D281" s="637" t="str">
        <f>VLOOKUP($A281,УЧАСТНИКИ!$A$29:$L$828,4,FALSE)</f>
        <v>21.02.1999</v>
      </c>
      <c r="E281" s="637" t="str">
        <f>VLOOKUP($A281,УЧАСТНИКИ!$A$29:$L$828,5,FALSE)</f>
        <v>Курская область</v>
      </c>
      <c r="F281" s="637" t="str">
        <f>VLOOKUP($A281,УЧАСТНИКИ!$A$29:$L$828,11,FALSE)</f>
        <v>ОБУ ДО "СШОР им. Н.Я. Яковлева"</v>
      </c>
      <c r="G281" s="637" t="str">
        <f>VLOOKUP($A281,УЧАСТНИКИ!$A$29:$L$828,10,FALSE)</f>
        <v>!Яковлева Е.Н.</v>
      </c>
    </row>
    <row r="282" spans="1:7" ht="12.75" x14ac:dyDescent="0.2">
      <c r="A282" s="531">
        <v>346</v>
      </c>
      <c r="B282" s="636">
        <v>272</v>
      </c>
      <c r="C282" s="637" t="str">
        <f>VLOOKUP($A282,УЧАСТНИКИ!$A$29:$L$828,3,FALSE)</f>
        <v>Мартель Дмитрий</v>
      </c>
      <c r="D282" s="637" t="str">
        <f>VLOOKUP($A282,УЧАСТНИКИ!$A$29:$L$828,4,FALSE)</f>
        <v>20.02.2002</v>
      </c>
      <c r="E282" s="637" t="str">
        <f>VLOOKUP($A282,УЧАСТНИКИ!$A$29:$L$828,5,FALSE)</f>
        <v>Санкт-Петербург</v>
      </c>
      <c r="F282" s="637" t="str">
        <f>VLOOKUP($A282,УЧАСТНИКИ!$A$29:$L$828,11,FALSE)</f>
        <v>СПБ ГБУ ЦОП "ШВСМ ПО ЛЕГКОЙ АТЛЕТИКЕ"</v>
      </c>
      <c r="G282" s="637" t="str">
        <f>VLOOKUP($A282,УЧАСТНИКИ!$A$29:$L$828,10,FALSE)</f>
        <v>Верещагина З.Г.</v>
      </c>
    </row>
    <row r="283" spans="1:7" ht="12.75" x14ac:dyDescent="0.2">
      <c r="A283" s="531">
        <v>561</v>
      </c>
      <c r="B283" s="636">
        <v>273</v>
      </c>
      <c r="C283" s="637" t="str">
        <f>VLOOKUP($A283,УЧАСТНИКИ!$A$29:$L$828,3,FALSE)</f>
        <v>Маслова Анастасия</v>
      </c>
      <c r="D283" s="637" t="str">
        <f>VLOOKUP($A283,УЧАСТНИКИ!$A$29:$L$828,4,FALSE)</f>
        <v>16.10.1997</v>
      </c>
      <c r="E283" s="637" t="str">
        <f>VLOOKUP($A283,УЧАСТНИКИ!$A$29:$L$828,5,FALSE)</f>
        <v>Республика Беларусь</v>
      </c>
      <c r="F283" s="637"/>
      <c r="G283" s="637" t="str">
        <f>VLOOKUP($A283,УЧАСТНИКИ!$A$29:$L$828,10,FALSE)</f>
        <v>!Цицорин И.В.</v>
      </c>
    </row>
    <row r="284" spans="1:7" ht="12.75" x14ac:dyDescent="0.2">
      <c r="A284" s="531">
        <v>421</v>
      </c>
      <c r="B284" s="636">
        <v>274</v>
      </c>
      <c r="C284" s="637" t="str">
        <f>VLOOKUP($A284,УЧАСТНИКИ!$A$29:$L$828,3,FALSE)</f>
        <v>Маслова Екатерина</v>
      </c>
      <c r="D284" s="637" t="str">
        <f>VLOOKUP($A284,УЧАСТНИКИ!$A$29:$L$828,4,FALSE)</f>
        <v>21.04.2003</v>
      </c>
      <c r="E284" s="637" t="str">
        <f>VLOOKUP($A284,УЧАСТНИКИ!$A$29:$L$828,5,FALSE)</f>
        <v>Воронежская область-Брянская область</v>
      </c>
      <c r="F284" s="637" t="str">
        <f>VLOOKUP($A284,УЧАСТНИКИ!$A$29:$L$828,11,FALSE)</f>
        <v>ГБУ ДО ВО "СШОР № 21", СШОР № 21, ГБУ ДО БО СШОР ПО ЛЕГКОЙ АТЛЕТИКЕ ИМ. В.Д.САМОТЕСОВА</v>
      </c>
      <c r="G284" s="637" t="str">
        <f>VLOOKUP($A284,УЧАСТНИКИ!$A$29:$L$828,10,FALSE)</f>
        <v>Трубин Ю.Н., Козловцев Г.С., Козловцева Л.Я., Алдушин А.А.</v>
      </c>
    </row>
    <row r="285" spans="1:7" ht="12.75" x14ac:dyDescent="0.2">
      <c r="A285" s="531">
        <v>131</v>
      </c>
      <c r="B285" s="636">
        <v>275</v>
      </c>
      <c r="C285" s="637" t="str">
        <f>VLOOKUP($A285,УЧАСТНИКИ!$A$29:$L$828,3,FALSE)</f>
        <v>Масорский Никита</v>
      </c>
      <c r="D285" s="637" t="str">
        <f>VLOOKUP($A285,УЧАСТНИКИ!$A$29:$L$828,4,FALSE)</f>
        <v>29.06.2002</v>
      </c>
      <c r="E285" s="637" t="str">
        <f>VLOOKUP($A285,УЧАСТНИКИ!$A$29:$L$828,5,FALSE)</f>
        <v>Кемеровская область</v>
      </c>
      <c r="F285" s="637" t="str">
        <f>VLOOKUP($A285,УЧАСТНИКИ!$A$29:$L$828,11,FALSE)</f>
        <v>ГБУ ДО "СШОР КУЗБАССА ПО ЛЕГКОЙ АТЛЕТИКЕ ИМ.В.А.САВЕНКОВА"</v>
      </c>
      <c r="G285" s="637" t="str">
        <f>VLOOKUP($A285,УЧАСТНИКИ!$A$29:$L$828,10,FALSE)</f>
        <v>Фригин А.Б.</v>
      </c>
    </row>
    <row r="286" spans="1:7" ht="12.75" x14ac:dyDescent="0.2">
      <c r="A286" s="531">
        <v>347</v>
      </c>
      <c r="B286" s="636">
        <v>276</v>
      </c>
      <c r="C286" s="637" t="str">
        <f>VLOOKUP($A286,УЧАСТНИКИ!$A$29:$L$828,3,FALSE)</f>
        <v>Матвеев Ильдар</v>
      </c>
      <c r="D286" s="637" t="str">
        <f>VLOOKUP($A286,УЧАСТНИКИ!$A$29:$L$828,4,FALSE)</f>
        <v>29.08.2001</v>
      </c>
      <c r="E286" s="637" t="str">
        <f>VLOOKUP($A286,УЧАСТНИКИ!$A$29:$L$828,5,FALSE)</f>
        <v>Санкт-Петербург</v>
      </c>
      <c r="F286" s="637" t="str">
        <f>VLOOKUP($A286,УЧАСТНИКИ!$A$29:$L$828,11,FALSE)</f>
        <v>СПБ ГБУ ЦОП "ШВСМ ПО ЛЕГКОЙ АТЛЕТИКЕ"</v>
      </c>
      <c r="G286" s="637" t="str">
        <f>VLOOKUP($A286,УЧАСТНИКИ!$A$29:$L$828,10,FALSE)</f>
        <v>Радух А.О., Димов В.Д.</v>
      </c>
    </row>
    <row r="287" spans="1:7" ht="12.75" x14ac:dyDescent="0.2">
      <c r="A287" s="531">
        <v>150</v>
      </c>
      <c r="B287" s="636">
        <v>277</v>
      </c>
      <c r="C287" s="637" t="str">
        <f>VLOOKUP($A287,УЧАСТНИКИ!$A$29:$L$828,3,FALSE)</f>
        <v>Меланченко Николай</v>
      </c>
      <c r="D287" s="637" t="str">
        <f>VLOOKUP($A287,УЧАСТНИКИ!$A$29:$L$828,4,FALSE)</f>
        <v>21.06.2000</v>
      </c>
      <c r="E287" s="637" t="str">
        <f>VLOOKUP($A287,УЧАСТНИКИ!$A$29:$L$828,5,FALSE)</f>
        <v>Краснодарский край-Карачаево-Черкесская Республика</v>
      </c>
      <c r="F287" s="637" t="str">
        <f>VLOOKUP($A287,УЧАСТНИКИ!$A$29:$L$828,11,FALSE)</f>
        <v>РГБУ ДО "СШОР ПО ЛЕГКОЙ АТЛЕТИКЕ", ГБУ ДО КК "СШОР ПО ЛЕГКОЙ АТЛЕТИКЕ"</v>
      </c>
      <c r="G287" s="637" t="str">
        <f>VLOOKUP($A287,УЧАСТНИКИ!$A$29:$L$828,10,FALSE)</f>
        <v>Вяльцева В.Г.</v>
      </c>
    </row>
    <row r="288" spans="1:7" ht="12.75" x14ac:dyDescent="0.2">
      <c r="A288" s="531">
        <v>579</v>
      </c>
      <c r="B288" s="636">
        <v>278</v>
      </c>
      <c r="C288" s="637" t="str">
        <f>VLOOKUP($A288,УЧАСТНИКИ!$A$29:$L$828,3,FALSE)</f>
        <v>Менделеева Ева</v>
      </c>
      <c r="D288" s="637" t="str">
        <f>VLOOKUP($A288,УЧАСТНИКИ!$A$29:$L$828,4,FALSE)</f>
        <v>20.10.2004</v>
      </c>
      <c r="E288" s="637" t="str">
        <f>VLOOKUP($A288,УЧАСТНИКИ!$A$29:$L$828,5,FALSE)</f>
        <v>Республика Татарстан</v>
      </c>
      <c r="F288" s="637" t="str">
        <f>VLOOKUP($A288,УЧАСТНИКИ!$A$29:$L$828,11,FALSE)</f>
        <v>МБУ "СШОР "ФСО "ЦЕНТРАЛЬНЫЙ"</v>
      </c>
      <c r="G288" s="637" t="str">
        <f>VLOOKUP($A288,УЧАСТНИКИ!$A$29:$L$828,10,FALSE)</f>
        <v>Черепанова И.О.</v>
      </c>
    </row>
    <row r="289" spans="1:7" ht="12.75" x14ac:dyDescent="0.2">
      <c r="A289" s="531">
        <v>174</v>
      </c>
      <c r="B289" s="636">
        <v>279</v>
      </c>
      <c r="C289" s="637" t="str">
        <f>VLOOKUP($A289,УЧАСТНИКИ!$A$29:$L$828,3,FALSE)</f>
        <v>Меньков Александр</v>
      </c>
      <c r="D289" s="637" t="str">
        <f>VLOOKUP($A289,УЧАСТНИКИ!$A$29:$L$828,4,FALSE)</f>
        <v>07.12.1990</v>
      </c>
      <c r="E289" s="637" t="str">
        <f>VLOOKUP($A289,УЧАСТНИКИ!$A$29:$L$828,5,FALSE)</f>
        <v>Красноярский край-Республика Мордовия</v>
      </c>
      <c r="F289" s="637" t="str">
        <f>VLOOKUP($A289,УЧАСТНИКИ!$A$29:$L$828,11,FALSE)</f>
        <v>КГАУ "РЦСП "АКАДЕМИЯ ЛЕТНИХ ВИДОВ СПОРТА", ГБУ ДО РМ "КСШОР"</v>
      </c>
      <c r="G289" s="637" t="str">
        <f>VLOOKUP($A289,УЧАСТНИКИ!$A$29:$L$828,10,FALSE)</f>
        <v>Мочалов С.С., Мочалова Е.С.</v>
      </c>
    </row>
    <row r="290" spans="1:7" ht="12.75" x14ac:dyDescent="0.2">
      <c r="A290" s="531">
        <v>690</v>
      </c>
      <c r="B290" s="636">
        <v>280</v>
      </c>
      <c r="C290" s="637" t="str">
        <f>VLOOKUP($A290,УЧАСТНИКИ!$A$29:$L$828,3,FALSE)</f>
        <v>Милич Милан</v>
      </c>
      <c r="D290" s="639">
        <f>VLOOKUP($A290,УЧАСТНИКИ!$A$29:$L$828,4,FALSE)</f>
        <v>37962</v>
      </c>
      <c r="E290" s="637" t="str">
        <f>VLOOKUP($A290,УЧАСТНИКИ!$A$29:$L$828,5,FALSE)</f>
        <v>Республика Сербия</v>
      </c>
      <c r="F290" s="637"/>
      <c r="G290" s="637"/>
    </row>
    <row r="291" spans="1:7" ht="12.75" x14ac:dyDescent="0.2">
      <c r="A291" s="531">
        <v>522</v>
      </c>
      <c r="B291" s="636">
        <v>281</v>
      </c>
      <c r="C291" s="637" t="str">
        <f>VLOOKUP($A291,УЧАСТНИКИ!$A$29:$L$828,3,FALSE)</f>
        <v>Миронова София</v>
      </c>
      <c r="D291" s="637" t="str">
        <f>VLOOKUP($A291,УЧАСТНИКИ!$A$29:$L$828,4,FALSE)</f>
        <v>07.04.2002</v>
      </c>
      <c r="E291" s="637" t="str">
        <f>VLOOKUP($A291,УЧАСТНИКИ!$A$29:$L$828,5,FALSE)</f>
        <v>Московская область</v>
      </c>
      <c r="F291" s="637" t="str">
        <f>VLOOKUP($A291,УЧАСТНИКИ!$A$29:$L$828,11,FALSE)</f>
        <v>ГБУ МО "ЦСП ОВС", МУ СШОР "ЛИДЕР", ГБУ ДО МО "СШОР ПО ЛЕГКОЙ АТЛЕТИКЕ"</v>
      </c>
      <c r="G291" s="637" t="str">
        <f>VLOOKUP($A291,УЧАСТНИКИ!$A$29:$L$828,10,FALSE)</f>
        <v>Иванова Е.Ю.</v>
      </c>
    </row>
    <row r="292" spans="1:7" ht="12.75" x14ac:dyDescent="0.2">
      <c r="A292" s="531">
        <v>550</v>
      </c>
      <c r="B292" s="636">
        <v>282</v>
      </c>
      <c r="C292" s="637" t="str">
        <f>VLOOKUP($A292,УЧАСТНИКИ!$A$29:$L$828,3,FALSE)</f>
        <v>Михайлова Ирина</v>
      </c>
      <c r="D292" s="637" t="str">
        <f>VLOOKUP($A292,УЧАСТНИКИ!$A$29:$L$828,4,FALSE)</f>
        <v>19.04.1996</v>
      </c>
      <c r="E292" s="637" t="str">
        <f>VLOOKUP($A292,УЧАСТНИКИ!$A$29:$L$828,5,FALSE)</f>
        <v>Омская область</v>
      </c>
      <c r="F292" s="637" t="str">
        <f>VLOOKUP($A292,УЧАСТНИКИ!$A$29:$L$828,11,FALSE)</f>
        <v>БУ ОО ДО "СШОР "СИБИРСКИЙ НЕФТЯНИК", ФГБОУ ВО СИБГУФК</v>
      </c>
      <c r="G292" s="637" t="str">
        <f>VLOOKUP($A292,УЧАСТНИКИ!$A$29:$L$828,10,FALSE)</f>
        <v>Колмаков С.В.</v>
      </c>
    </row>
    <row r="293" spans="1:7" ht="12.75" x14ac:dyDescent="0.2">
      <c r="A293" s="531">
        <v>499</v>
      </c>
      <c r="B293" s="636">
        <v>283</v>
      </c>
      <c r="C293" s="637" t="str">
        <f>VLOOKUP($A293,УЧАСТНИКИ!$A$29:$L$828,3,FALSE)</f>
        <v>Михайловская Анастасия</v>
      </c>
      <c r="D293" s="637" t="str">
        <f>VLOOKUP($A293,УЧАСТНИКИ!$A$29:$L$828,4,FALSE)</f>
        <v>22.03.2001</v>
      </c>
      <c r="E293" s="637" t="str">
        <f>VLOOKUP($A293,УЧАСТНИКИ!$A$29:$L$828,5,FALSE)</f>
        <v>Москва-Краснодарский край</v>
      </c>
      <c r="F293" s="637" t="str">
        <f>VLOOKUP($A293,УЧАСТНИКИ!$A$29:$L$828,11,FALSE)</f>
        <v>ГБУ ДО МКСШОР "ВОСТОК"</v>
      </c>
      <c r="G293" s="637" t="str">
        <f>VLOOKUP($A293,УЧАСТНИКИ!$A$29:$L$828,10,FALSE)</f>
        <v>Телятников М.М.</v>
      </c>
    </row>
    <row r="294" spans="1:7" ht="12.75" x14ac:dyDescent="0.2">
      <c r="A294" s="531">
        <v>696</v>
      </c>
      <c r="B294" s="636">
        <v>284</v>
      </c>
      <c r="C294" s="637" t="str">
        <f>VLOOKUP($A294,УЧАСТНИКИ!$A$29:$L$828,3,FALSE)</f>
        <v>Михалёв Егор</v>
      </c>
      <c r="D294" s="637" t="str">
        <f>VLOOKUP($A294,УЧАСТНИКИ!$A$29:$L$828,4,FALSE)</f>
        <v>20.11.2003</v>
      </c>
      <c r="E294" s="637" t="str">
        <f>VLOOKUP($A294,УЧАСТНИКИ!$A$29:$L$828,5,FALSE)</f>
        <v>Челябинская область</v>
      </c>
      <c r="F294" s="637" t="str">
        <f>VLOOKUP($A294,УЧАСТНИКИ!$A$29:$L$828,11,FALSE)</f>
        <v>МБУ ДО СШОР №1 ПО Л/А Г. ЧЕЛЯБИНСКА</v>
      </c>
      <c r="G294" s="637" t="str">
        <f>VLOOKUP($A294,УЧАСТНИКИ!$A$29:$L$828,10,FALSE)</f>
        <v>!Афанасьев А.В., !Бобкова В.В., Шалонников А.П.</v>
      </c>
    </row>
    <row r="295" spans="1:7" ht="12.75" x14ac:dyDescent="0.2">
      <c r="A295" s="531">
        <v>614</v>
      </c>
      <c r="B295" s="636">
        <v>285</v>
      </c>
      <c r="C295" s="637" t="str">
        <f>VLOOKUP($A295,УЧАСТНИКИ!$A$29:$L$828,3,FALSE)</f>
        <v>Модина Алена</v>
      </c>
      <c r="D295" s="637" t="str">
        <f>VLOOKUP($A295,УЧАСТНИКИ!$A$29:$L$828,4,FALSE)</f>
        <v>02.10.2003</v>
      </c>
      <c r="E295" s="637" t="str">
        <f>VLOOKUP($A295,УЧАСТНИКИ!$A$29:$L$828,5,FALSE)</f>
        <v>Санкт-Петербург</v>
      </c>
      <c r="F295" s="637" t="str">
        <f>VLOOKUP($A295,УЧАСТНИКИ!$A$29:$L$828,11,FALSE)</f>
        <v>ГБУ СШОР "АКАДЕМИЯ ЛЕГКОЙ АТЛЕТИКИ САНКТ-ПЕТЕРБУРГА"</v>
      </c>
      <c r="G295" s="637" t="str">
        <f>VLOOKUP($A295,УЧАСТНИКИ!$A$29:$L$828,10,FALSE)</f>
        <v>Верещагина З.Г.</v>
      </c>
    </row>
    <row r="296" spans="1:7" ht="12.75" x14ac:dyDescent="0.2">
      <c r="A296" s="531">
        <v>386</v>
      </c>
      <c r="B296" s="636">
        <v>286</v>
      </c>
      <c r="C296" s="637" t="str">
        <f>VLOOKUP($A296,УЧАСТНИКИ!$A$29:$L$828,3,FALSE)</f>
        <v>Морозов Сергей</v>
      </c>
      <c r="D296" s="637" t="str">
        <f>VLOOKUP($A296,УЧАСТНИКИ!$A$29:$L$828,4,FALSE)</f>
        <v>06.10.1999</v>
      </c>
      <c r="E296" s="637" t="str">
        <f>VLOOKUP($A296,УЧАСТНИКИ!$A$29:$L$828,5,FALSE)</f>
        <v>Чувашская Республика</v>
      </c>
      <c r="F296" s="637" t="str">
        <f>VLOOKUP($A296,УЧАСТНИКИ!$A$29:$L$828,11,FALSE)</f>
        <v>БПОУ "Чебоксарское УОР имени В.М. Краснова" Минспорта Чувашии, БУ ДО "СШОР №1 ИМ. В. ЕГОРОВОЙ"</v>
      </c>
      <c r="G296" s="637" t="str">
        <f>VLOOKUP($A296,УЧАСТНИКИ!$A$29:$L$828,10,FALSE)</f>
        <v>Морозова С.Н.</v>
      </c>
    </row>
    <row r="297" spans="1:7" ht="12.75" x14ac:dyDescent="0.2">
      <c r="A297" s="531">
        <v>473</v>
      </c>
      <c r="B297" s="636">
        <v>287</v>
      </c>
      <c r="C297" s="637" t="str">
        <f>VLOOKUP($A297,УЧАСТНИКИ!$A$29:$L$828,3,FALSE)</f>
        <v>Морозова Елена</v>
      </c>
      <c r="D297" s="637" t="str">
        <f>VLOOKUP($A297,УЧАСТНИКИ!$A$29:$L$828,4,FALSE)</f>
        <v>03.04.1997</v>
      </c>
      <c r="E297" s="637" t="str">
        <f>VLOOKUP($A297,УЧАСТНИКИ!$A$29:$L$828,5,FALSE)</f>
        <v>Курская область</v>
      </c>
      <c r="F297" s="637" t="str">
        <f>VLOOKUP($A297,УЧАСТНИКИ!$A$29:$L$828,11,FALSE)</f>
        <v>ОБУ ДО "СШОР им. Н.Я. Яковлева"</v>
      </c>
      <c r="G297" s="637" t="str">
        <f>VLOOKUP($A297,УЧАСТНИКИ!$A$29:$L$828,10,FALSE)</f>
        <v>!Руденко В.Д.</v>
      </c>
    </row>
    <row r="298" spans="1:7" ht="12.75" x14ac:dyDescent="0.2">
      <c r="A298" s="531">
        <v>447</v>
      </c>
      <c r="B298" s="636">
        <v>288</v>
      </c>
      <c r="C298" s="637" t="str">
        <f>VLOOKUP($A298,УЧАСТНИКИ!$A$29:$L$828,3,FALSE)</f>
        <v>Мусалева Алена</v>
      </c>
      <c r="D298" s="637" t="str">
        <f>VLOOKUP($A298,УЧАСТНИКИ!$A$29:$L$828,4,FALSE)</f>
        <v>08.02.1993</v>
      </c>
      <c r="E298" s="637" t="str">
        <f>VLOOKUP($A298,УЧАСТНИКИ!$A$29:$L$828,5,FALSE)</f>
        <v>Краснодарский край-Карачаево-Черкесская Республика</v>
      </c>
      <c r="F298" s="637" t="str">
        <f>VLOOKUP($A298,УЧАСТНИКИ!$A$29:$L$828,11,FALSE)</f>
        <v>РГБУ ДО "СШОР ПО ЛЕГКОЙ АТЛЕТИКЕ", ККО ОГО ВФСО "ДИНАМО", ГБУ КК "РЦСП ПО ЛЕГКОЙ АТЛЕТИКЕ", ГБУ ДО КК "СШОР ПО ЛЕГКОЙ АТЛЕТИКЕ"</v>
      </c>
      <c r="G298" s="637" t="str">
        <f>VLOOKUP($A298,УЧАСТНИКИ!$A$29:$L$828,10,FALSE)</f>
        <v>Вяльцева В.Г.</v>
      </c>
    </row>
    <row r="299" spans="1:7" ht="12.75" x14ac:dyDescent="0.2">
      <c r="A299" s="531">
        <v>102</v>
      </c>
      <c r="B299" s="636">
        <v>289</v>
      </c>
      <c r="C299" s="637" t="str">
        <f>VLOOKUP($A299,УЧАСТНИКИ!$A$29:$L$828,3,FALSE)</f>
        <v>Надыров Ильдар</v>
      </c>
      <c r="D299" s="637" t="str">
        <f>VLOOKUP($A299,УЧАСТНИКИ!$A$29:$L$828,4,FALSE)</f>
        <v>22.04.1994</v>
      </c>
      <c r="E299" s="637" t="str">
        <f>VLOOKUP($A299,УЧАСТНИКИ!$A$29:$L$828,5,FALSE)</f>
        <v>Алтайский край</v>
      </c>
      <c r="F299" s="637" t="str">
        <f>VLOOKUP($A299,УЧАСТНИКИ!$A$29:$L$828,11,FALSE)</f>
        <v>КГБ ПОУ "АУОР"</v>
      </c>
      <c r="G299" s="637" t="str">
        <f>VLOOKUP($A299,УЧАСТНИКИ!$A$29:$L$828,10,FALSE)</f>
        <v>Клевцова Н.В.</v>
      </c>
    </row>
    <row r="300" spans="1:7" ht="12.75" x14ac:dyDescent="0.2">
      <c r="A300" s="531">
        <v>151</v>
      </c>
      <c r="B300" s="636">
        <v>290</v>
      </c>
      <c r="C300" s="637" t="str">
        <f>VLOOKUP($A300,УЧАСТНИКИ!$A$29:$L$828,3,FALSE)</f>
        <v>Нассонов Никита</v>
      </c>
      <c r="D300" s="637" t="str">
        <f>VLOOKUP($A300,УЧАСТНИКИ!$A$29:$L$828,4,FALSE)</f>
        <v>21.06.2000</v>
      </c>
      <c r="E300" s="637" t="str">
        <f>VLOOKUP($A300,УЧАСТНИКИ!$A$29:$L$828,5,FALSE)</f>
        <v>Краснодарский край-Кировская область</v>
      </c>
      <c r="F300" s="637" t="str">
        <f>VLOOKUP($A300,УЧАСТНИКИ!$A$29:$L$828,11,FALSE)</f>
        <v>ГБУ ДО КК "СШОР ПО ЛЕГКОЙ АТЛЕТИКЕ", ГБУ КК "РЦСП ПО ЛЕГКОЙ АТЛЕТИКЕ"</v>
      </c>
      <c r="G300" s="637" t="str">
        <f>VLOOKUP($A300,УЧАСТНИКИ!$A$29:$L$828,10,FALSE)</f>
        <v>Левин М.А., Сырцев В.В.</v>
      </c>
    </row>
    <row r="301" spans="1:7" ht="12.75" x14ac:dyDescent="0.2">
      <c r="A301" s="531">
        <v>348</v>
      </c>
      <c r="B301" s="636">
        <v>291</v>
      </c>
      <c r="C301" s="637" t="str">
        <f>VLOOKUP($A301,УЧАСТНИКИ!$A$29:$L$828,3,FALSE)</f>
        <v>Ндимбе Роман</v>
      </c>
      <c r="D301" s="637" t="str">
        <f>VLOOKUP($A301,УЧАСТНИКИ!$A$29:$L$828,4,FALSE)</f>
        <v>06.07.1996</v>
      </c>
      <c r="E301" s="637" t="str">
        <f>VLOOKUP($A301,УЧАСТНИКИ!$A$29:$L$828,5,FALSE)</f>
        <v>Санкт-Петербург</v>
      </c>
      <c r="F301" s="637" t="str">
        <f>VLOOKUP($A301,УЧАСТНИКИ!$A$29:$L$828,11,FALSE)</f>
        <v>ГБУ СШОР "АКАДЕМИЯ ЛЕГКОЙ АТЛЕТИКИ САНКТ-ПЕТЕРБУРГА"</v>
      </c>
      <c r="G301" s="637" t="str">
        <f>VLOOKUP($A301,УЧАСТНИКИ!$A$29:$L$828,10,FALSE)</f>
        <v>Фролова О.А.</v>
      </c>
    </row>
    <row r="302" spans="1:7" ht="12.75" x14ac:dyDescent="0.2">
      <c r="A302" s="531">
        <v>183</v>
      </c>
      <c r="B302" s="636">
        <v>292</v>
      </c>
      <c r="C302" s="637" t="str">
        <f>VLOOKUP($A302,УЧАСТНИКИ!$A$29:$L$828,3,FALSE)</f>
        <v>Некрасов Даниил</v>
      </c>
      <c r="D302" s="637" t="str">
        <f>VLOOKUP($A302,УЧАСТНИКИ!$A$29:$L$828,4,FALSE)</f>
        <v>01.10.2001</v>
      </c>
      <c r="E302" s="637" t="str">
        <f>VLOOKUP($A302,УЧАСТНИКИ!$A$29:$L$828,5,FALSE)</f>
        <v>Липецкая область</v>
      </c>
      <c r="F302" s="637" t="str">
        <f>VLOOKUP($A302,УЧАСТНИКИ!$A$29:$L$828,11,FALSE)</f>
        <v>ГАУ ДО ЛО "СШОР ПО ЛЕГКОЙ АТЛЕТИКЕ"</v>
      </c>
      <c r="G302" s="637" t="str">
        <f>VLOOKUP($A302,УЧАСТНИКИ!$A$29:$L$828,10,FALSE)</f>
        <v>Кремнев В.А.</v>
      </c>
    </row>
    <row r="303" spans="1:7" ht="12.75" x14ac:dyDescent="0.2">
      <c r="A303" s="531">
        <v>349</v>
      </c>
      <c r="B303" s="636">
        <v>293</v>
      </c>
      <c r="C303" s="637" t="str">
        <f>VLOOKUP($A303,УЧАСТНИКИ!$A$29:$L$828,3,FALSE)</f>
        <v>Нестеренко Данислав</v>
      </c>
      <c r="D303" s="637" t="str">
        <f>VLOOKUP($A303,УЧАСТНИКИ!$A$29:$L$828,4,FALSE)</f>
        <v>10.06.2004</v>
      </c>
      <c r="E303" s="637" t="str">
        <f>VLOOKUP($A303,УЧАСТНИКИ!$A$29:$L$828,5,FALSE)</f>
        <v>Санкт-Петербург</v>
      </c>
      <c r="F303" s="637" t="str">
        <f>VLOOKUP($A303,УЧАСТНИКИ!$A$29:$L$828,11,FALSE)</f>
        <v>СПБ ГБУ ЦОП "ШВСМ ПО ЛЕГКОЙ АТЛЕТИКЕ"</v>
      </c>
      <c r="G303" s="637" t="str">
        <f>VLOOKUP($A303,УЧАСТНИКИ!$A$29:$L$828,10,FALSE)</f>
        <v>Климов А.Г.</v>
      </c>
    </row>
    <row r="304" spans="1:7" ht="12.75" x14ac:dyDescent="0.2">
      <c r="A304" s="531">
        <v>277</v>
      </c>
      <c r="B304" s="636">
        <v>294</v>
      </c>
      <c r="C304" s="637" t="str">
        <f>VLOOKUP($A304,УЧАСТНИКИ!$A$29:$L$828,3,FALSE)</f>
        <v>Нестеренко Максим</v>
      </c>
      <c r="D304" s="637" t="str">
        <f>VLOOKUP($A304,УЧАСТНИКИ!$A$29:$L$828,4,FALSE)</f>
        <v>01.09.1992</v>
      </c>
      <c r="E304" s="637" t="str">
        <f>VLOOKUP($A304,УЧАСТНИКИ!$A$29:$L$828,5,FALSE)</f>
        <v>Республика Беларусь</v>
      </c>
      <c r="F304" s="637"/>
      <c r="G304" s="637" t="str">
        <f>VLOOKUP($A304,УЧАСТНИКИ!$A$29:$L$828,10,FALSE)</f>
        <v>!Шагун В.В.</v>
      </c>
    </row>
    <row r="305" spans="1:7" ht="12.75" x14ac:dyDescent="0.2">
      <c r="A305" s="531">
        <v>501</v>
      </c>
      <c r="B305" s="636">
        <v>295</v>
      </c>
      <c r="C305" s="637" t="str">
        <f>VLOOKUP($A305,УЧАСТНИКИ!$A$29:$L$828,3,FALSE)</f>
        <v>Нидбайкина Дарья</v>
      </c>
      <c r="D305" s="637" t="str">
        <f>VLOOKUP($A305,УЧАСТНИКИ!$A$29:$L$828,4,FALSE)</f>
        <v>26.12.1994</v>
      </c>
      <c r="E305" s="637" t="str">
        <f>VLOOKUP($A305,УЧАСТНИКИ!$A$29:$L$828,5,FALSE)</f>
        <v>Москва</v>
      </c>
      <c r="F305" s="637" t="str">
        <f>VLOOKUP($A305,УЧАСТНИКИ!$A$29:$L$828,11,FALSE)</f>
        <v>ГБУ ДО МКСШОР "ВОСТОК", ФАУ МО РФ ЦСКА</v>
      </c>
      <c r="G305" s="637" t="str">
        <f>VLOOKUP($A305,УЧАСТНИКИ!$A$29:$L$828,10,FALSE)</f>
        <v>Тер-Аванесов Е.М.</v>
      </c>
    </row>
    <row r="306" spans="1:7" ht="12.75" x14ac:dyDescent="0.2">
      <c r="A306" s="531">
        <v>206</v>
      </c>
      <c r="B306" s="636">
        <v>296</v>
      </c>
      <c r="C306" s="637" t="str">
        <f>VLOOKUP($A306,УЧАСТНИКИ!$A$29:$L$828,3,FALSE)</f>
        <v>Никитин Владимир</v>
      </c>
      <c r="D306" s="637" t="str">
        <f>VLOOKUP($A306,УЧАСТНИКИ!$A$29:$L$828,4,FALSE)</f>
        <v>05.08.1992</v>
      </c>
      <c r="E306" s="637" t="str">
        <f>VLOOKUP($A306,УЧАСТНИКИ!$A$29:$L$828,5,FALSE)</f>
        <v>Москва-Пермский край</v>
      </c>
      <c r="F306" s="637" t="str">
        <f>VLOOKUP($A306,УЧАСТНИКИ!$A$29:$L$828,11,FALSE)</f>
        <v>КГБУ "СШОР "СТАРТ", ГБУ ДО МКСШОР "ВОСТОК"</v>
      </c>
      <c r="G306" s="637" t="str">
        <f>VLOOKUP($A306,УЧАСТНИКИ!$A$29:$L$828,10,FALSE)</f>
        <v>Пудов Е.Н., Суворов Н.В.</v>
      </c>
    </row>
    <row r="307" spans="1:7" ht="12.75" x14ac:dyDescent="0.2">
      <c r="A307" s="531">
        <v>350</v>
      </c>
      <c r="B307" s="636">
        <v>297</v>
      </c>
      <c r="C307" s="637" t="str">
        <f>VLOOKUP($A307,УЧАСТНИКИ!$A$29:$L$828,3,FALSE)</f>
        <v>Никитин Дмитрий</v>
      </c>
      <c r="D307" s="637" t="str">
        <f>VLOOKUP($A307,УЧАСТНИКИ!$A$29:$L$828,4,FALSE)</f>
        <v>13.06.2000</v>
      </c>
      <c r="E307" s="637" t="str">
        <f>VLOOKUP($A307,УЧАСТНИКИ!$A$29:$L$828,5,FALSE)</f>
        <v>Санкт-Петербург</v>
      </c>
      <c r="F307" s="637" t="str">
        <f>VLOOKUP($A307,УЧАСТНИКИ!$A$29:$L$828,11,FALSE)</f>
        <v>СПБ ГБУ ЦОП "ШВСМ ПО ЛЕГКОЙ АТЛЕТИКЕ"</v>
      </c>
      <c r="G307" s="637" t="str">
        <f>VLOOKUP($A307,УЧАСТНИКИ!$A$29:$L$828,10,FALSE)</f>
        <v>Радух А.О., Попкова Е.Н.</v>
      </c>
    </row>
    <row r="308" spans="1:7" ht="12.75" x14ac:dyDescent="0.2">
      <c r="A308" s="531">
        <v>394</v>
      </c>
      <c r="B308" s="636">
        <v>298</v>
      </c>
      <c r="C308" s="637" t="str">
        <f>VLOOKUP($A308,УЧАСТНИКИ!$A$29:$L$828,3,FALSE)</f>
        <v>Никитин Олег</v>
      </c>
      <c r="D308" s="637" t="str">
        <f>VLOOKUP($A308,УЧАСТНИКИ!$A$29:$L$828,4,FALSE)</f>
        <v>06.06.1997</v>
      </c>
      <c r="E308" s="637" t="str">
        <f>VLOOKUP($A308,УЧАСТНИКИ!$A$29:$L$828,5,FALSE)</f>
        <v>Ульяновская область</v>
      </c>
      <c r="F308" s="637" t="str">
        <f>VLOOKUP($A308,УЧАСТНИКИ!$A$29:$L$828,11,FALSE)</f>
        <v>ОГКФСУ "ЦСП", ОГБУ "ССШОР ПО ЛЁГКОЙ АТЛЕТИКЕ"</v>
      </c>
      <c r="G308" s="637" t="str">
        <f>VLOOKUP($A308,УЧАСТНИКИ!$A$29:$L$828,10,FALSE)</f>
        <v>Маркин М.О.</v>
      </c>
    </row>
    <row r="309" spans="1:7" ht="12.75" x14ac:dyDescent="0.2">
      <c r="A309" s="531">
        <v>553</v>
      </c>
      <c r="B309" s="636">
        <v>299</v>
      </c>
      <c r="C309" s="637" t="str">
        <f>VLOOKUP($A309,УЧАСТНИКИ!$A$29:$L$828,3,FALSE)</f>
        <v>Николаева Елизавета</v>
      </c>
      <c r="D309" s="637" t="str">
        <f>VLOOKUP($A309,УЧАСТНИКИ!$A$29:$L$828,4,FALSE)</f>
        <v>22.12.2004</v>
      </c>
      <c r="E309" s="637" t="str">
        <f>VLOOKUP($A309,УЧАСТНИКИ!$A$29:$L$828,5,FALSE)</f>
        <v>Псковская область</v>
      </c>
      <c r="F309" s="637" t="str">
        <f>VLOOKUP($A309,УЧАСТНИКИ!$A$29:$L$828,11,FALSE)</f>
        <v>МБУ ДО ДЮСШ</v>
      </c>
      <c r="G309" s="637" t="str">
        <f>VLOOKUP($A309,УЧАСТНИКИ!$A$29:$L$828,10,FALSE)</f>
        <v>Крылов Р.А.</v>
      </c>
    </row>
    <row r="310" spans="1:7" ht="12.75" x14ac:dyDescent="0.2">
      <c r="A310" s="531">
        <v>318</v>
      </c>
      <c r="B310" s="636">
        <v>300</v>
      </c>
      <c r="C310" s="637" t="str">
        <f>VLOOKUP($A310,УЧАСТНИКИ!$A$29:$L$828,3,FALSE)</f>
        <v>Новосельцев Денис</v>
      </c>
      <c r="D310" s="637" t="str">
        <f>VLOOKUP($A310,УЧАСТНИКИ!$A$29:$L$828,4,FALSE)</f>
        <v>19.09.2003</v>
      </c>
      <c r="E310" s="637" t="str">
        <f>VLOOKUP($A310,УЧАСТНИКИ!$A$29:$L$828,5,FALSE)</f>
        <v>Ростовская область</v>
      </c>
      <c r="F310" s="637" t="str">
        <f>VLOOKUP($A310,УЧАСТНИКИ!$A$29:$L$828,11,FALSE)</f>
        <v>ГБУ ДО РО "СШОР "ЦОП № 1"</v>
      </c>
      <c r="G310" s="637" t="str">
        <f>VLOOKUP($A310,УЧАСТНИКИ!$A$29:$L$828,10,FALSE)</f>
        <v>!Мащенко Р.М., !Бахмацкий М.В.</v>
      </c>
    </row>
    <row r="311" spans="1:7" ht="12.75" x14ac:dyDescent="0.2">
      <c r="A311" s="531">
        <v>118</v>
      </c>
      <c r="B311" s="636">
        <v>301</v>
      </c>
      <c r="C311" s="637" t="str">
        <f>VLOOKUP($A311,УЧАСТНИКИ!$A$29:$L$828,3,FALSE)</f>
        <v>Новослугин Максим</v>
      </c>
      <c r="D311" s="637" t="str">
        <f>VLOOKUP($A311,УЧАСТНИКИ!$A$29:$L$828,4,FALSE)</f>
        <v>21.08.1995</v>
      </c>
      <c r="E311" s="637" t="str">
        <f>VLOOKUP($A311,УЧАСТНИКИ!$A$29:$L$828,5,FALSE)</f>
        <v>Вологодская область</v>
      </c>
      <c r="F311" s="637" t="str">
        <f>VLOOKUP($A311,УЧАСТНИКИ!$A$29:$L$828,11,FALSE)</f>
        <v>АУ ФКИС ВО "ЦСП"</v>
      </c>
      <c r="G311" s="637" t="str">
        <f>VLOOKUP($A311,УЧАСТНИКИ!$A$29:$L$828,10,FALSE)</f>
        <v>Синицкий А.Д., Воробьева Н.Н.</v>
      </c>
    </row>
    <row r="312" spans="1:7" ht="12.75" x14ac:dyDescent="0.2">
      <c r="A312" s="531">
        <v>395</v>
      </c>
      <c r="B312" s="636">
        <v>302</v>
      </c>
      <c r="C312" s="637" t="str">
        <f>VLOOKUP($A312,УЧАСТНИКИ!$A$29:$L$828,3,FALSE)</f>
        <v>Образцов Игорь</v>
      </c>
      <c r="D312" s="637" t="str">
        <f>VLOOKUP($A312,УЧАСТНИКИ!$A$29:$L$828,4,FALSE)</f>
        <v>21.10.1995</v>
      </c>
      <c r="E312" s="637" t="str">
        <f>VLOOKUP($A312,УЧАСТНИКИ!$A$29:$L$828,5,FALSE)</f>
        <v>Ульяновская область</v>
      </c>
      <c r="F312" s="637" t="str">
        <f>VLOOKUP($A312,УЧАСТНИКИ!$A$29:$L$828,11,FALSE)</f>
        <v>ОГБУ "ССШОР ПО ЛЁГКОЙ АТЛЕТИКЕ"</v>
      </c>
      <c r="G312" s="637" t="str">
        <f>VLOOKUP($A312,УЧАСТНИКИ!$A$29:$L$828,10,FALSE)</f>
        <v>Фомина А.В., Фомин А.С.</v>
      </c>
    </row>
    <row r="313" spans="1:7" ht="12.75" x14ac:dyDescent="0.2">
      <c r="A313" s="531">
        <v>502</v>
      </c>
      <c r="B313" s="636">
        <v>303</v>
      </c>
      <c r="C313" s="637" t="str">
        <f>VLOOKUP($A313,УЧАСТНИКИ!$A$29:$L$828,3,FALSE)</f>
        <v>Огрицко Мария</v>
      </c>
      <c r="D313" s="637" t="str">
        <f>VLOOKUP($A313,УЧАСТНИКИ!$A$29:$L$828,4,FALSE)</f>
        <v>01.03.1994</v>
      </c>
      <c r="E313" s="637" t="str">
        <f>VLOOKUP($A313,УЧАСТНИКИ!$A$29:$L$828,5,FALSE)</f>
        <v>Москва</v>
      </c>
      <c r="F313" s="637" t="str">
        <f>VLOOKUP($A313,УЧАСТНИКИ!$A$29:$L$828,11,FALSE)</f>
        <v>ГБУ ДО МКСШОР "ВОСТОК"</v>
      </c>
      <c r="G313" s="637" t="str">
        <f>VLOOKUP($A313,УЧАСТНИКИ!$A$29:$L$828,10,FALSE)</f>
        <v>Запольский Д.В., Пестрецова С.Н.</v>
      </c>
    </row>
    <row r="314" spans="1:7" ht="12.75" x14ac:dyDescent="0.2">
      <c r="A314" s="531">
        <v>120</v>
      </c>
      <c r="B314" s="636">
        <v>304</v>
      </c>
      <c r="C314" s="637" t="str">
        <f>VLOOKUP($A314,УЧАСТНИКИ!$A$29:$L$828,3,FALSE)</f>
        <v>Ожгибесов Юрий</v>
      </c>
      <c r="D314" s="637" t="str">
        <f>VLOOKUP($A314,УЧАСТНИКИ!$A$29:$L$828,4,FALSE)</f>
        <v>13.05.2001</v>
      </c>
      <c r="E314" s="637" t="str">
        <f>VLOOKUP($A314,УЧАСТНИКИ!$A$29:$L$828,5,FALSE)</f>
        <v>Воронежская область</v>
      </c>
      <c r="F314" s="637" t="str">
        <f>VLOOKUP($A314,УЧАСТНИКИ!$A$29:$L$828,11,FALSE)</f>
        <v>ВС, ГБУ ДО ВО "СШОР № 21", СШОР № 21</v>
      </c>
      <c r="G314" s="637" t="str">
        <f>VLOOKUP($A314,УЧАСТНИКИ!$A$29:$L$828,10,FALSE)</f>
        <v>Козловцев Г.С.</v>
      </c>
    </row>
    <row r="315" spans="1:7" ht="12.75" x14ac:dyDescent="0.2">
      <c r="A315" s="531">
        <v>537</v>
      </c>
      <c r="B315" s="636">
        <v>305</v>
      </c>
      <c r="C315" s="637" t="str">
        <f>VLOOKUP($A315,УЧАСТНИКИ!$A$29:$L$828,3,FALSE)</f>
        <v>Онуфриенко Ольга</v>
      </c>
      <c r="D315" s="637" t="str">
        <f>VLOOKUP($A315,УЧАСТНИКИ!$A$29:$L$828,4,FALSE)</f>
        <v>08.03.1988</v>
      </c>
      <c r="E315" s="637" t="str">
        <f>VLOOKUP($A315,УЧАСТНИКИ!$A$29:$L$828,5,FALSE)</f>
        <v>Нижегородская область</v>
      </c>
      <c r="F315" s="637" t="str">
        <f>VLOOKUP($A315,УЧАСТНИКИ!$A$29:$L$828,11,FALSE)</f>
        <v>МБУ СШ "НИЖЕГОРОДЕЦ"</v>
      </c>
      <c r="G315" s="637" t="str">
        <f>VLOOKUP($A315,УЧАСТНИКИ!$A$29:$L$828,10,FALSE)</f>
        <v>Онуфриенко А.И., Онуфриенко Д.А.</v>
      </c>
    </row>
    <row r="316" spans="1:7" ht="12.75" x14ac:dyDescent="0.2">
      <c r="A316" s="531">
        <v>238</v>
      </c>
      <c r="B316" s="636">
        <v>306</v>
      </c>
      <c r="C316" s="637" t="str">
        <f>VLOOKUP($A316,УЧАСТНИКИ!$A$29:$L$828,3,FALSE)</f>
        <v>Орехов Иван</v>
      </c>
      <c r="D316" s="637" t="str">
        <f>VLOOKUP($A316,УЧАСТНИКИ!$A$29:$L$828,4,FALSE)</f>
        <v>14.03.2001</v>
      </c>
      <c r="E316" s="637" t="str">
        <f>VLOOKUP($A316,УЧАСТНИКИ!$A$29:$L$828,5,FALSE)</f>
        <v>Московская область-Белгородская область</v>
      </c>
      <c r="F316" s="637" t="str">
        <f>VLOOKUP($A316,УЧАСТНИКИ!$A$29:$L$828,11,FALSE)</f>
        <v>ГБУ ДО МО "СШОР ПО ЛЕГКОЙ АТЛЕТИКЕ", МБУДО СШ № 2, ОГБУ "ЦСП БЕЛГОРОДСКОЙ ОБЛАСТИ", ГБУ МО "ЦСП ОВС"</v>
      </c>
      <c r="G316" s="637" t="str">
        <f>VLOOKUP($A316,УЧАСТНИКИ!$A$29:$L$828,10,FALSE)</f>
        <v>Чебыкина Т.Г., Загорельский А.И., Волобуев А.А.</v>
      </c>
    </row>
    <row r="317" spans="1:7" ht="12.75" x14ac:dyDescent="0.2">
      <c r="A317" s="531">
        <v>261</v>
      </c>
      <c r="B317" s="636">
        <v>307</v>
      </c>
      <c r="C317" s="637" t="str">
        <f>VLOOKUP($A317,УЧАСТНИКИ!$A$29:$L$828,3,FALSE)</f>
        <v>Орлов Константин</v>
      </c>
      <c r="D317" s="637" t="str">
        <f>VLOOKUP($A317,УЧАСТНИКИ!$A$29:$L$828,4,FALSE)</f>
        <v>01.12.1998</v>
      </c>
      <c r="E317" s="637" t="str">
        <f>VLOOKUP($A317,УЧАСТНИКИ!$A$29:$L$828,5,FALSE)</f>
        <v>Чувашская Республика-Нижегородская область</v>
      </c>
      <c r="F317" s="637" t="str">
        <f>VLOOKUP($A317,УЧАСТНИКИ!$A$29:$L$828,11,FALSE)</f>
        <v>БУ ДО "СШОР №1 ИМ. В. ЕГОРОВОЙ", МБУ КСШОР №1</v>
      </c>
      <c r="G317" s="637" t="str">
        <f>VLOOKUP($A317,УЧАСТНИКИ!$A$29:$L$828,10,FALSE)</f>
        <v>Смирнов С.В.</v>
      </c>
    </row>
    <row r="318" spans="1:7" ht="12.75" x14ac:dyDescent="0.2">
      <c r="A318" s="531">
        <v>615</v>
      </c>
      <c r="B318" s="636">
        <v>308</v>
      </c>
      <c r="C318" s="637" t="str">
        <f>VLOOKUP($A318,УЧАСТНИКИ!$A$29:$L$828,3,FALSE)</f>
        <v>Осипова Дарья</v>
      </c>
      <c r="D318" s="637" t="str">
        <f>VLOOKUP($A318,УЧАСТНИКИ!$A$29:$L$828,4,FALSE)</f>
        <v>12.08.2004</v>
      </c>
      <c r="E318" s="637" t="str">
        <f>VLOOKUP($A318,УЧАСТНИКИ!$A$29:$L$828,5,FALSE)</f>
        <v>Санкт-Петербург</v>
      </c>
      <c r="F318" s="637" t="str">
        <f>VLOOKUP($A318,УЧАСТНИКИ!$A$29:$L$828,11,FALSE)</f>
        <v>ГБУ СШОР "АКАДЕМИЯ ЛЕГКОЙ АТЛЕТИКИ САНКТ-ПЕТЕРБУРГА"</v>
      </c>
      <c r="G318" s="637" t="str">
        <f>VLOOKUP($A318,УЧАСТНИКИ!$A$29:$L$828,10,FALSE)</f>
        <v>Седых Л.А.</v>
      </c>
    </row>
    <row r="319" spans="1:7" ht="12.75" x14ac:dyDescent="0.2">
      <c r="A319" s="531">
        <v>207</v>
      </c>
      <c r="B319" s="636">
        <v>309</v>
      </c>
      <c r="C319" s="637" t="str">
        <f>VLOOKUP($A319,УЧАСТНИКИ!$A$29:$L$828,3,FALSE)</f>
        <v>Павлов Виталий</v>
      </c>
      <c r="D319" s="637" t="str">
        <f>VLOOKUP($A319,УЧАСТНИКИ!$A$29:$L$828,4,FALSE)</f>
        <v>12.01.1997</v>
      </c>
      <c r="E319" s="637" t="str">
        <f>VLOOKUP($A319,УЧАСТНИКИ!$A$29:$L$828,5,FALSE)</f>
        <v>Москва</v>
      </c>
      <c r="F319" s="637" t="str">
        <f>VLOOKUP($A319,УЧАСТНИКИ!$A$29:$L$828,11,FALSE)</f>
        <v>Юность Москвы</v>
      </c>
      <c r="G319" s="637" t="str">
        <f>VLOOKUP($A319,УЧАСТНИКИ!$A$29:$L$828,10,FALSE)</f>
        <v>Кузин В.В.</v>
      </c>
    </row>
    <row r="320" spans="1:7" ht="12.75" x14ac:dyDescent="0.2">
      <c r="A320" s="531">
        <v>379</v>
      </c>
      <c r="B320" s="636">
        <v>310</v>
      </c>
      <c r="C320" s="637" t="str">
        <f>VLOOKUP($A320,УЧАСТНИКИ!$A$29:$L$828,3,FALSE)</f>
        <v>Павлов Данил</v>
      </c>
      <c r="D320" s="637" t="str">
        <f>VLOOKUP($A320,УЧАСТНИКИ!$A$29:$L$828,4,FALSE)</f>
        <v>17.06.2001</v>
      </c>
      <c r="E320" s="637" t="str">
        <f>VLOOKUP($A320,УЧАСТНИКИ!$A$29:$L$828,5,FALSE)</f>
        <v>Ставропольский край</v>
      </c>
      <c r="F320" s="637" t="str">
        <f>VLOOKUP($A320,УЧАСТНИКИ!$A$29:$L$828,11,FALSE)</f>
        <v>ГБУ ДО СК "СШОР ПО ЛЕГКОЙ АТЛЕТИКЕ"</v>
      </c>
      <c r="G320" s="637" t="str">
        <f>VLOOKUP($A320,УЧАСТНИКИ!$A$29:$L$828,10,FALSE)</f>
        <v>Городовиченко В.А.</v>
      </c>
    </row>
    <row r="321" spans="1:7" ht="12.75" x14ac:dyDescent="0.2">
      <c r="A321" s="531">
        <v>545</v>
      </c>
      <c r="B321" s="636">
        <v>311</v>
      </c>
      <c r="C321" s="637" t="str">
        <f>VLOOKUP($A321,УЧАСТНИКИ!$A$29:$L$828,3,FALSE)</f>
        <v>Палиенко Ольга</v>
      </c>
      <c r="D321" s="637" t="str">
        <f>VLOOKUP($A321,УЧАСТНИКИ!$A$29:$L$828,4,FALSE)</f>
        <v>21.11.1995</v>
      </c>
      <c r="E321" s="637" t="str">
        <f>VLOOKUP($A321,УЧАСТНИКИ!$A$29:$L$828,5,FALSE)</f>
        <v>Новосибирская область</v>
      </c>
      <c r="F321" s="637" t="str">
        <f>VLOOKUP($A321,УЧАСТНИКИ!$A$29:$L$828,11,FALSE)</f>
        <v>МАУ "НЦВСМ"</v>
      </c>
      <c r="G321" s="637" t="str">
        <f>VLOOKUP($A321,УЧАСТНИКИ!$A$29:$L$828,10,FALSE)</f>
        <v>Котовский В.Ю.</v>
      </c>
    </row>
    <row r="322" spans="1:7" ht="12.75" x14ac:dyDescent="0.2">
      <c r="A322" s="531">
        <v>523</v>
      </c>
      <c r="B322" s="636">
        <v>312</v>
      </c>
      <c r="C322" s="637" t="str">
        <f>VLOOKUP($A322,УЧАСТНИКИ!$A$29:$L$828,3,FALSE)</f>
        <v>Палкина Софья</v>
      </c>
      <c r="D322" s="637" t="str">
        <f>VLOOKUP($A322,УЧАСТНИКИ!$A$29:$L$828,4,FALSE)</f>
        <v>09.06.1998</v>
      </c>
      <c r="E322" s="637" t="str">
        <f>VLOOKUP($A322,УЧАСТНИКИ!$A$29:$L$828,5,FALSE)</f>
        <v>Московская область-Самарская область</v>
      </c>
      <c r="F322" s="637" t="str">
        <f>VLOOKUP($A322,УЧАСТНИКИ!$A$29:$L$828,11,FALSE)</f>
        <v>ГБУ МО "ЦСП ОВС", МБУ СШОР № 3 "ЛЕГКАЯ АТЛЕТИКА"</v>
      </c>
      <c r="G322" s="637" t="str">
        <f>VLOOKUP($A322,УЧАСТНИКИ!$A$29:$L$828,10,FALSE)</f>
        <v>Быков В.А.</v>
      </c>
    </row>
    <row r="323" spans="1:7" ht="12.75" x14ac:dyDescent="0.2">
      <c r="A323" s="531">
        <v>239</v>
      </c>
      <c r="B323" s="636">
        <v>313</v>
      </c>
      <c r="C323" s="637" t="str">
        <f>VLOOKUP($A323,УЧАСТНИКИ!$A$29:$L$828,3,FALSE)</f>
        <v>Панасенков Владислав</v>
      </c>
      <c r="D323" s="637" t="str">
        <f>VLOOKUP($A323,УЧАСТНИКИ!$A$29:$L$828,4,FALSE)</f>
        <v>23.05.1996</v>
      </c>
      <c r="E323" s="637" t="str">
        <f>VLOOKUP($A323,УЧАСТНИКИ!$A$29:$L$828,5,FALSE)</f>
        <v>Московская область-Смоленская область</v>
      </c>
      <c r="F323" s="637" t="str">
        <f>VLOOKUP($A323,УЧАСТНИКИ!$A$29:$L$828,11,FALSE)</f>
        <v>СОГБОУДО "СШОР им. Ф.Т.Михеенко г.Смоленск", ГБУ МО "ЦСП ОВС"</v>
      </c>
      <c r="G323" s="637" t="str">
        <f>VLOOKUP($A323,УЧАСТНИКИ!$A$29:$L$828,10,FALSE)</f>
        <v>Копылов Ю.В.</v>
      </c>
    </row>
    <row r="324" spans="1:7" ht="12.75" x14ac:dyDescent="0.2">
      <c r="A324" s="531">
        <v>409</v>
      </c>
      <c r="B324" s="636">
        <v>314</v>
      </c>
      <c r="C324" s="637" t="str">
        <f>VLOOKUP($A324,УЧАСТНИКИ!$A$29:$L$828,3,FALSE)</f>
        <v>Панова Елена</v>
      </c>
      <c r="D324" s="637" t="str">
        <f>VLOOKUP($A324,УЧАСТНИКИ!$A$29:$L$828,4,FALSE)</f>
        <v>02.03.1987</v>
      </c>
      <c r="E324" s="637" t="str">
        <f>VLOOKUP($A324,УЧАСТНИКИ!$A$29:$L$828,5,FALSE)</f>
        <v>Владимирская область</v>
      </c>
      <c r="F324" s="637" t="str">
        <f>VLOOKUP($A324,УЧАСТНИКИ!$A$29:$L$828,11,FALSE)</f>
        <v>МБУ "СШОР № 4"</v>
      </c>
      <c r="G324" s="637" t="str">
        <f>VLOOKUP($A324,УЧАСТНИКИ!$A$29:$L$828,10,FALSE)</f>
        <v>Котов С.В., Диаздинов О.В.</v>
      </c>
    </row>
    <row r="325" spans="1:7" ht="12.75" x14ac:dyDescent="0.2">
      <c r="A325" s="531">
        <v>278</v>
      </c>
      <c r="B325" s="636">
        <v>315</v>
      </c>
      <c r="C325" s="637" t="str">
        <f>VLOOKUP($A325,УЧАСТНИКИ!$A$29:$L$828,3,FALSE)</f>
        <v>Парахонько Виталий</v>
      </c>
      <c r="D325" s="637" t="str">
        <f>VLOOKUP($A325,УЧАСТНИКИ!$A$29:$L$828,4,FALSE)</f>
        <v>18.08.1993</v>
      </c>
      <c r="E325" s="637" t="str">
        <f>VLOOKUP($A325,УЧАСТНИКИ!$A$29:$L$828,5,FALSE)</f>
        <v>Республика Беларусь</v>
      </c>
      <c r="F325" s="637"/>
      <c r="G325" s="637" t="str">
        <f>VLOOKUP($A325,УЧАСТНИКИ!$A$29:$L$828,10,FALSE)</f>
        <v>!Мясников В.Н.</v>
      </c>
    </row>
    <row r="326" spans="1:7" ht="12.75" x14ac:dyDescent="0.2">
      <c r="A326" s="531">
        <v>563</v>
      </c>
      <c r="B326" s="636">
        <v>316</v>
      </c>
      <c r="C326" s="637" t="str">
        <f>VLOOKUP($A326,УЧАСТНИКИ!$A$29:$L$828,3,FALSE)</f>
        <v>Парахонько Светлана</v>
      </c>
      <c r="D326" s="637" t="str">
        <f>VLOOKUP($A326,УЧАСТНИКИ!$A$29:$L$828,4,FALSE)</f>
        <v>12.06.1997</v>
      </c>
      <c r="E326" s="637" t="str">
        <f>VLOOKUP($A326,УЧАСТНИКИ!$A$29:$L$828,5,FALSE)</f>
        <v>Республика Беларусь</v>
      </c>
      <c r="F326" s="637"/>
      <c r="G326" s="637" t="str">
        <f>VLOOKUP($A326,УЧАСТНИКИ!$A$29:$L$828,10,FALSE)</f>
        <v>!Мясников В.Н.</v>
      </c>
    </row>
    <row r="327" spans="1:7" ht="12.75" x14ac:dyDescent="0.2">
      <c r="A327" s="531">
        <v>448</v>
      </c>
      <c r="B327" s="636">
        <v>317</v>
      </c>
      <c r="C327" s="637" t="str">
        <f>VLOOKUP($A327,УЧАСТНИКИ!$A$29:$L$828,3,FALSE)</f>
        <v>Парнов Алла-Александра</v>
      </c>
      <c r="D327" s="637" t="str">
        <f>VLOOKUP($A327,УЧАСТНИКИ!$A$29:$L$828,4,FALSE)</f>
        <v>05.01.2004</v>
      </c>
      <c r="E327" s="637" t="str">
        <f>VLOOKUP($A327,УЧАСТНИКИ!$A$29:$L$828,5,FALSE)</f>
        <v>Краснодарский край</v>
      </c>
      <c r="F327" s="637" t="str">
        <f>VLOOKUP($A327,УЧАСТНИКИ!$A$29:$L$828,11,FALSE)</f>
        <v>ГБУ ДО КК "СШОР ПО ЛЕГКОЙ АТЛЕТИКЕ", МБУ ДО ДЮСШ № 1 ИМ. С.Т. ШЕВЧЕНКО</v>
      </c>
      <c r="G327" s="637" t="str">
        <f>VLOOKUP($A327,УЧАСТНИКИ!$A$29:$L$828,10,FALSE)</f>
        <v>Грипич С.В., !Парнов А.В.</v>
      </c>
    </row>
    <row r="328" spans="1:7" ht="12.75" x14ac:dyDescent="0.2">
      <c r="A328" s="531">
        <v>432</v>
      </c>
      <c r="B328" s="636">
        <v>318</v>
      </c>
      <c r="C328" s="637" t="str">
        <f>VLOOKUP($A328,УЧАСТНИКИ!$A$29:$L$828,3,FALSE)</f>
        <v>Парфененко Полина</v>
      </c>
      <c r="D328" s="637" t="str">
        <f>VLOOKUP($A328,УЧАСТНИКИ!$A$29:$L$828,4,FALSE)</f>
        <v>14.03.2003</v>
      </c>
      <c r="E328" s="637" t="str">
        <f>VLOOKUP($A328,УЧАСТНИКИ!$A$29:$L$828,5,FALSE)</f>
        <v>Кемеровская область</v>
      </c>
      <c r="F328" s="637" t="str">
        <f>VLOOKUP($A328,УЧАСТНИКИ!$A$29:$L$828,11,FALSE)</f>
        <v>ГБУ ДО "СШОР КУЗБАССА ПО ЛЕГКОЙ АТЛЕТИКЕ ИМ.В.А.САВЕНКОВА"</v>
      </c>
      <c r="G328" s="637" t="str">
        <f>VLOOKUP($A328,УЧАСТНИКИ!$A$29:$L$828,10,FALSE)</f>
        <v>Зиновьева Е.Н.</v>
      </c>
    </row>
    <row r="329" spans="1:7" ht="12.75" x14ac:dyDescent="0.2">
      <c r="A329" s="531">
        <v>125</v>
      </c>
      <c r="B329" s="636">
        <v>319</v>
      </c>
      <c r="C329" s="637" t="str">
        <f>VLOOKUP($A329,УЧАСТНИКИ!$A$29:$L$828,3,FALSE)</f>
        <v>Пасечник Дмитрий</v>
      </c>
      <c r="D329" s="637" t="str">
        <f>VLOOKUP($A329,УЧАСТНИКИ!$A$29:$L$828,4,FALSE)</f>
        <v>15.05.1999</v>
      </c>
      <c r="E329" s="637" t="str">
        <f>VLOOKUP($A329,УЧАСТНИКИ!$A$29:$L$828,5,FALSE)</f>
        <v>Иркутская область</v>
      </c>
      <c r="F329" s="637" t="str">
        <f>VLOOKUP($A329,УЧАСТНИКИ!$A$29:$L$828,11,FALSE)</f>
        <v>СШОР «Приангарье» имени Л.М. Яковенко</v>
      </c>
      <c r="G329" s="637" t="str">
        <f>VLOOKUP($A329,УЧАСТНИКИ!$A$29:$L$828,10,FALSE)</f>
        <v>Поздняк Е.Н., Попов С.А.</v>
      </c>
    </row>
    <row r="330" spans="1:7" ht="12.75" x14ac:dyDescent="0.2">
      <c r="A330" s="531">
        <v>259</v>
      </c>
      <c r="B330" s="636">
        <v>320</v>
      </c>
      <c r="C330" s="637" t="str">
        <f>VLOOKUP($A330,УЧАСТНИКИ!$A$29:$L$828,3,FALSE)</f>
        <v>Перебиносов Вячеслав</v>
      </c>
      <c r="D330" s="637" t="str">
        <f>VLOOKUP($A330,УЧАСТНИКИ!$A$29:$L$828,4,FALSE)</f>
        <v>25.08.2005</v>
      </c>
      <c r="E330" s="637" t="str">
        <f>VLOOKUP($A330,УЧАСТНИКИ!$A$29:$L$828,5,FALSE)</f>
        <v>Омская область</v>
      </c>
      <c r="F330" s="637" t="str">
        <f>VLOOKUP($A330,УЧАСТНИКИ!$A$29:$L$828,11,FALSE)</f>
        <v>БУ ОО "РЦСП", ФГБУ ПОО "СИБИРСКОЕ ГУОР", БУ ОО ДО "СШОР "СИБИРСКИЙ НЕФТЯНИК"</v>
      </c>
      <c r="G330" s="637" t="str">
        <f>VLOOKUP($A330,УЧАСТНИКИ!$A$29:$L$828,10,FALSE)</f>
        <v>Геворкян Р.О.</v>
      </c>
    </row>
    <row r="331" spans="1:7" ht="12.75" x14ac:dyDescent="0.2">
      <c r="A331" s="531">
        <v>152</v>
      </c>
      <c r="B331" s="636">
        <v>321</v>
      </c>
      <c r="C331" s="637" t="str">
        <f>VLOOKUP($A331,УЧАСТНИКИ!$A$29:$L$828,3,FALSE)</f>
        <v>Перегудов Степан</v>
      </c>
      <c r="D331" s="637" t="str">
        <f>VLOOKUP($A331,УЧАСТНИКИ!$A$29:$L$828,4,FALSE)</f>
        <v>30.01.1994</v>
      </c>
      <c r="E331" s="637" t="str">
        <f>VLOOKUP($A331,УЧАСТНИКИ!$A$29:$L$828,5,FALSE)</f>
        <v>Краснодарский край-Карачаево-Черкесская Республика</v>
      </c>
      <c r="F331" s="637" t="str">
        <f>VLOOKUP($A331,УЧАСТНИКИ!$A$29:$L$828,11,FALSE)</f>
        <v>ГБУ ДО КК "СШОР ПО ЛЕГКОЙ АТЛЕТИКЕ", ГБУ КК "РЦСП ПО ЛЕГКОЙ АТЛЕТИКЕ"</v>
      </c>
      <c r="G331" s="637" t="str">
        <f>VLOOKUP($A331,УЧАСТНИКИ!$A$29:$L$828,10,FALSE)</f>
        <v>Иванов Н.А., Тенц Д.Н., !Ярославкина Н.А.</v>
      </c>
    </row>
    <row r="332" spans="1:7" ht="12.75" x14ac:dyDescent="0.2">
      <c r="A332" s="531">
        <v>153</v>
      </c>
      <c r="B332" s="636">
        <v>322</v>
      </c>
      <c r="C332" s="637" t="str">
        <f>VLOOKUP($A332,УЧАСТНИКИ!$A$29:$L$828,3,FALSE)</f>
        <v>Переметов Данил</v>
      </c>
      <c r="D332" s="637" t="str">
        <f>VLOOKUP($A332,УЧАСТНИКИ!$A$29:$L$828,4,FALSE)</f>
        <v>18.03.1995</v>
      </c>
      <c r="E332" s="637" t="str">
        <f>VLOOKUP($A332,УЧАСТНИКИ!$A$29:$L$828,5,FALSE)</f>
        <v>Краснодарский край</v>
      </c>
      <c r="F332" s="637" t="str">
        <f>VLOOKUP($A332,УЧАСТНИКИ!$A$29:$L$828,11,FALSE)</f>
        <v>МБУДОСШОР "ВЕНЕЦ", ГБУ КК "РЦСП ПО ЛЕГКОЙ АТЛЕТИКЕ"</v>
      </c>
      <c r="G332" s="637" t="str">
        <f>VLOOKUP($A332,УЧАСТНИКИ!$A$29:$L$828,10,FALSE)</f>
        <v>Курина Н.М.</v>
      </c>
    </row>
    <row r="333" spans="1:7" ht="12.75" x14ac:dyDescent="0.2">
      <c r="A333" s="531">
        <v>449</v>
      </c>
      <c r="B333" s="636">
        <v>323</v>
      </c>
      <c r="C333" s="637" t="str">
        <f>VLOOKUP($A333,УЧАСТНИКИ!$A$29:$L$828,3,FALSE)</f>
        <v>Перепелица Яна</v>
      </c>
      <c r="D333" s="637" t="str">
        <f>VLOOKUP($A333,УЧАСТНИКИ!$A$29:$L$828,4,FALSE)</f>
        <v>12.08.2000</v>
      </c>
      <c r="E333" s="637" t="str">
        <f>VLOOKUP($A333,УЧАСТНИКИ!$A$29:$L$828,5,FALSE)</f>
        <v>Краснодарский край</v>
      </c>
      <c r="F333" s="637" t="str">
        <f>VLOOKUP($A333,УЧАСТНИКИ!$A$29:$L$828,11,FALSE)</f>
        <v>ГБУ КК "РЦСП ПО ЛЕГКОЙ АТЛЕТИКЕ", ГБУ ДО КК "СШОР ПО ЛЕГКОЙ АТЛЕТИКЕ"</v>
      </c>
      <c r="G333" s="637" t="str">
        <f>VLOOKUP($A333,УЧАСТНИКИ!$A$29:$L$828,10,FALSE)</f>
        <v>Попов С.А., Бусырев А.В.</v>
      </c>
    </row>
    <row r="334" spans="1:7" ht="12.75" x14ac:dyDescent="0.2">
      <c r="A334" s="531">
        <v>154</v>
      </c>
      <c r="B334" s="636">
        <v>324</v>
      </c>
      <c r="C334" s="637" t="str">
        <f>VLOOKUP($A334,УЧАСТНИКИ!$A$29:$L$828,3,FALSE)</f>
        <v>Перестюк Руслан</v>
      </c>
      <c r="D334" s="637" t="str">
        <f>VLOOKUP($A334,УЧАСТНИКИ!$A$29:$L$828,4,FALSE)</f>
        <v>22.04.1991</v>
      </c>
      <c r="E334" s="637" t="str">
        <f>VLOOKUP($A334,УЧАСТНИКИ!$A$29:$L$828,5,FALSE)</f>
        <v>Краснодарский край-Республика Крым</v>
      </c>
      <c r="F334" s="637" t="str">
        <f>VLOOKUP($A334,УЧАСТНИКИ!$A$29:$L$828,11,FALSE)</f>
        <v>ГБУ ДО КК "СШОР ПО ЛЕГКОЙ АТЛЕТИКЕ", МБУ ДО "СШОР ПО ЛЕГКОЙ АТЛЕТИКЕ № 2", ГБУ КК "РЦСП ПО ЛЕГКОЙ АТЛЕТИКЕ"</v>
      </c>
      <c r="G334" s="637" t="str">
        <f>VLOOKUP($A334,УЧАСТНИКИ!$A$29:$L$828,10,FALSE)</f>
        <v>!Турский А.А., Смирнов В.Ф.</v>
      </c>
    </row>
    <row r="335" spans="1:7" ht="12.75" x14ac:dyDescent="0.2">
      <c r="A335" s="531">
        <v>616</v>
      </c>
      <c r="B335" s="636">
        <v>325</v>
      </c>
      <c r="C335" s="637" t="str">
        <f>VLOOKUP($A335,УЧАСТНИКИ!$A$29:$L$828,3,FALSE)</f>
        <v>Перова Александра</v>
      </c>
      <c r="D335" s="637" t="str">
        <f>VLOOKUP($A335,УЧАСТНИКИ!$A$29:$L$828,4,FALSE)</f>
        <v>10.12.2002</v>
      </c>
      <c r="E335" s="637" t="str">
        <f>VLOOKUP($A335,УЧАСТНИКИ!$A$29:$L$828,5,FALSE)</f>
        <v>Санкт-Петербург</v>
      </c>
      <c r="F335" s="637" t="str">
        <f>VLOOKUP($A335,УЧАСТНИКИ!$A$29:$L$828,11,FALSE)</f>
        <v>СПБ ГБПОУ "УОР №1"</v>
      </c>
      <c r="G335" s="637" t="str">
        <f>VLOOKUP($A335,УЧАСТНИКИ!$A$29:$L$828,10,FALSE)</f>
        <v>Михайлова М.Ю.</v>
      </c>
    </row>
    <row r="336" spans="1:7" ht="12.75" x14ac:dyDescent="0.2">
      <c r="A336" s="531">
        <v>351</v>
      </c>
      <c r="B336" s="636">
        <v>326</v>
      </c>
      <c r="C336" s="637" t="str">
        <f>VLOOKUP($A336,УЧАСТНИКИ!$A$29:$L$828,3,FALSE)</f>
        <v>Песков Даниил</v>
      </c>
      <c r="D336" s="637" t="str">
        <f>VLOOKUP($A336,УЧАСТНИКИ!$A$29:$L$828,4,FALSE)</f>
        <v>04.10.2001</v>
      </c>
      <c r="E336" s="637" t="str">
        <f>VLOOKUP($A336,УЧАСТНИКИ!$A$29:$L$828,5,FALSE)</f>
        <v>Санкт-Петербург-Республика Карелия</v>
      </c>
      <c r="F336" s="637" t="str">
        <f>VLOOKUP($A336,УЧАСТНИКИ!$A$29:$L$828,11,FALSE)</f>
        <v>ГБУ СШОР "АКАДЕМИЯ ЛЕГКОЙ АТЛЕТИКИ САНКТ-ПЕТЕРБУРГА", МУ "СШОР № 3"</v>
      </c>
      <c r="G336" s="637" t="str">
        <f>VLOOKUP($A336,УЧАСТНИКИ!$A$29:$L$828,10,FALSE)</f>
        <v>Воробьев С.А., Бахвалова Е.А.</v>
      </c>
    </row>
    <row r="337" spans="1:7" ht="12.75" x14ac:dyDescent="0.2">
      <c r="A337" s="531">
        <v>450</v>
      </c>
      <c r="B337" s="636">
        <v>327</v>
      </c>
      <c r="C337" s="637" t="str">
        <f>VLOOKUP($A337,УЧАСТНИКИ!$A$29:$L$828,3,FALSE)</f>
        <v>Петрова Валерия</v>
      </c>
      <c r="D337" s="637" t="str">
        <f>VLOOKUP($A337,УЧАСТНИКИ!$A$29:$L$828,4,FALSE)</f>
        <v>16.10.2005</v>
      </c>
      <c r="E337" s="637" t="str">
        <f>VLOOKUP($A337,УЧАСТНИКИ!$A$29:$L$828,5,FALSE)</f>
        <v>Краснодарский край</v>
      </c>
      <c r="F337" s="637" t="str">
        <f>VLOOKUP($A337,УЧАСТНИКИ!$A$29:$L$828,11,FALSE)</f>
        <v>МБУ СШОР №1 Г. СОЧИ</v>
      </c>
      <c r="G337" s="637" t="str">
        <f>VLOOKUP($A337,УЧАСТНИКИ!$A$29:$L$828,10,FALSE)</f>
        <v>Соловьева О.Я.</v>
      </c>
    </row>
    <row r="338" spans="1:7" ht="12.75" x14ac:dyDescent="0.2">
      <c r="A338" s="531">
        <v>632</v>
      </c>
      <c r="B338" s="636">
        <v>328</v>
      </c>
      <c r="C338" s="637" t="str">
        <f>VLOOKUP($A338,УЧАСТНИКИ!$A$29:$L$828,3,FALSE)</f>
        <v>Пидлужная Юлия</v>
      </c>
      <c r="D338" s="637" t="str">
        <f>VLOOKUP($A338,УЧАСТНИКИ!$A$29:$L$828,4,FALSE)</f>
        <v>01.10.1988</v>
      </c>
      <c r="E338" s="637" t="str">
        <f>VLOOKUP($A338,УЧАСТНИКИ!$A$29:$L$828,5,FALSE)</f>
        <v>Свердловская область</v>
      </c>
      <c r="F338" s="637" t="str">
        <f>VLOOKUP($A338,УЧАСТНИКИ!$A$29:$L$828,11,FALSE)</f>
        <v>ЧУ "СПОРТИВНЫЙ КОМПЛЕКС "ЛУЧ", МБУДО "СШОР "ФАКЕЛ"</v>
      </c>
      <c r="G338" s="637" t="str">
        <f>VLOOKUP($A338,УЧАСТНИКИ!$A$29:$L$828,10,FALSE)</f>
        <v>Кузнецов Н.А.</v>
      </c>
    </row>
    <row r="339" spans="1:7" ht="12.75" x14ac:dyDescent="0.2">
      <c r="A339" s="531">
        <v>574</v>
      </c>
      <c r="B339" s="636">
        <v>329</v>
      </c>
      <c r="C339" s="637" t="str">
        <f>VLOOKUP($A339,УЧАСТНИКИ!$A$29:$L$828,3,FALSE)</f>
        <v>Пипа Елена</v>
      </c>
      <c r="D339" s="637" t="str">
        <f>VLOOKUP($A339,УЧАСТНИКИ!$A$29:$L$828,4,FALSE)</f>
        <v>13.02.1986</v>
      </c>
      <c r="E339" s="637" t="str">
        <f>VLOOKUP($A339,УЧАСТНИКИ!$A$29:$L$828,5,FALSE)</f>
        <v>Республика Крым</v>
      </c>
      <c r="F339" s="637" t="str">
        <f>VLOOKUP($A339,УЧАСТНИКИ!$A$29:$L$828,11,FALSE)</f>
        <v>ГБУ ДО РК "СШОР ПО ЛЕГКОЙ АТЛЕТИКЕ №1"</v>
      </c>
      <c r="G339" s="637" t="str">
        <f>VLOOKUP($A339,УЧАСТНИКИ!$A$29:$L$828,10,FALSE)</f>
        <v>Дубовик А.И.</v>
      </c>
    </row>
    <row r="340" spans="1:7" ht="12.75" x14ac:dyDescent="0.2">
      <c r="A340" s="531">
        <v>575</v>
      </c>
      <c r="B340" s="636">
        <v>330</v>
      </c>
      <c r="C340" s="637" t="str">
        <f>VLOOKUP($A340,УЧАСТНИКИ!$A$29:$L$828,3,FALSE)</f>
        <v>Пириева Марина</v>
      </c>
      <c r="D340" s="637" t="str">
        <f>VLOOKUP($A340,УЧАСТНИКИ!$A$29:$L$828,4,FALSE)</f>
        <v>16.07.1998</v>
      </c>
      <c r="E340" s="637" t="str">
        <f>VLOOKUP($A340,УЧАСТНИКИ!$A$29:$L$828,5,FALSE)</f>
        <v>Республика Крым</v>
      </c>
      <c r="F340" s="637" t="str">
        <f>VLOOKUP($A340,УЧАСТНИКИ!$A$29:$L$828,11,FALSE)</f>
        <v>ГБУ ДО РК "СШОР ПО ЛЕГКОЙ АТЛЕТИКЕ №1"</v>
      </c>
      <c r="G340" s="637" t="str">
        <f>VLOOKUP($A340,УЧАСТНИКИ!$A$29:$L$828,10,FALSE)</f>
        <v>Копытич Д.Л.</v>
      </c>
    </row>
    <row r="341" spans="1:7" ht="12.75" x14ac:dyDescent="0.2">
      <c r="A341" s="531">
        <v>474</v>
      </c>
      <c r="B341" s="636">
        <v>331</v>
      </c>
      <c r="C341" s="637" t="str">
        <f>VLOOKUP($A341,УЧАСТНИКИ!$A$29:$L$828,3,FALSE)</f>
        <v>Пискарева Екатерина</v>
      </c>
      <c r="D341" s="637" t="str">
        <f>VLOOKUP($A341,УЧАСТНИКИ!$A$29:$L$828,4,FALSE)</f>
        <v>29.11.2008</v>
      </c>
      <c r="E341" s="637" t="str">
        <f>VLOOKUP($A341,УЧАСТНИКИ!$A$29:$L$828,5,FALSE)</f>
        <v>Курская область</v>
      </c>
      <c r="F341" s="637" t="str">
        <f>VLOOKUP($A341,УЧАСТНИКИ!$A$29:$L$828,11,FALSE)</f>
        <v>Муниципальное бюджетное учреждение "Спортивная школа Олимпийского резерва"</v>
      </c>
      <c r="G341" s="637" t="str">
        <f>VLOOKUP($A341,УЧАСТНИКИ!$A$29:$L$828,10,FALSE)</f>
        <v>Тихонов А.В., Тихонова М.С.</v>
      </c>
    </row>
    <row r="342" spans="1:7" ht="12.75" x14ac:dyDescent="0.2">
      <c r="A342" s="531">
        <v>617</v>
      </c>
      <c r="B342" s="636">
        <v>332</v>
      </c>
      <c r="C342" s="637" t="str">
        <f>VLOOKUP($A342,УЧАСТНИКИ!$A$29:$L$828,3,FALSE)</f>
        <v>Пичугина София</v>
      </c>
      <c r="D342" s="637" t="str">
        <f>VLOOKUP($A342,УЧАСТНИКИ!$A$29:$L$828,4,FALSE)</f>
        <v>07.01.2000</v>
      </c>
      <c r="E342" s="637" t="str">
        <f>VLOOKUP($A342,УЧАСТНИКИ!$A$29:$L$828,5,FALSE)</f>
        <v>Санкт-Петербург</v>
      </c>
      <c r="F342" s="637" t="str">
        <f>VLOOKUP($A342,УЧАСТНИКИ!$A$29:$L$828,11,FALSE)</f>
        <v>ГБУ СШОР "АКАДЕМИЯ ЛЕГКОЙ АТЛЕТИКИ САНКТ-ПЕТЕРБУРГА"</v>
      </c>
      <c r="G342" s="637" t="str">
        <f>VLOOKUP($A342,УЧАСТНИКИ!$A$29:$L$828,10,FALSE)</f>
        <v>Волков А.В.</v>
      </c>
    </row>
    <row r="343" spans="1:7" ht="12.75" x14ac:dyDescent="0.2">
      <c r="A343" s="531">
        <v>155</v>
      </c>
      <c r="B343" s="636">
        <v>333</v>
      </c>
      <c r="C343" s="637" t="str">
        <f>VLOOKUP($A343,УЧАСТНИКИ!$A$29:$L$828,3,FALSE)</f>
        <v>Плаксин Семен</v>
      </c>
      <c r="D343" s="637" t="str">
        <f>VLOOKUP($A343,УЧАСТНИКИ!$A$29:$L$828,4,FALSE)</f>
        <v>16.02.1995</v>
      </c>
      <c r="E343" s="637" t="str">
        <f>VLOOKUP($A343,УЧАСТНИКИ!$A$29:$L$828,5,FALSE)</f>
        <v>Краснодарский край</v>
      </c>
      <c r="F343" s="637" t="str">
        <f>VLOOKUP($A343,УЧАСТНИКИ!$A$29:$L$828,11,FALSE)</f>
        <v>ГБУ КК "РЦСП ПО АВС"</v>
      </c>
      <c r="G343" s="637" t="str">
        <f>VLOOKUP($A343,УЧАСТНИКИ!$A$29:$L$828,10,FALSE)</f>
        <v>Цыплаков А.В., !Мельникова И.А.</v>
      </c>
    </row>
    <row r="344" spans="1:7" ht="12.75" x14ac:dyDescent="0.2">
      <c r="A344" s="531">
        <v>414</v>
      </c>
      <c r="B344" s="636">
        <v>334</v>
      </c>
      <c r="C344" s="637" t="str">
        <f>VLOOKUP($A344,УЧАСТНИКИ!$A$29:$L$828,3,FALSE)</f>
        <v>Плотникова Анна</v>
      </c>
      <c r="D344" s="637" t="str">
        <f>VLOOKUP($A344,УЧАСТНИКИ!$A$29:$L$828,4,FALSE)</f>
        <v>10.01.2004</v>
      </c>
      <c r="E344" s="637" t="str">
        <f>VLOOKUP($A344,УЧАСТНИКИ!$A$29:$L$828,5,FALSE)</f>
        <v>Волгоградская область</v>
      </c>
      <c r="F344" s="637" t="str">
        <f>VLOOKUP($A344,УЧАСТНИКИ!$A$29:$L$828,11,FALSE)</f>
        <v>ГБУ ДО ВО "СШОР ПО ЛЕГКОЙ АТЛЕТИКЕ"</v>
      </c>
      <c r="G344" s="637" t="str">
        <f>VLOOKUP($A344,УЧАСТНИКИ!$A$29:$L$828,10,FALSE)</f>
        <v>Ланг А.И., !Колесникова Е.А.</v>
      </c>
    </row>
    <row r="345" spans="1:7" ht="12.75" x14ac:dyDescent="0.2">
      <c r="A345" s="531">
        <v>156</v>
      </c>
      <c r="B345" s="636">
        <v>335</v>
      </c>
      <c r="C345" s="637" t="str">
        <f>VLOOKUP($A345,УЧАСТНИКИ!$A$29:$L$828,3,FALSE)</f>
        <v>Плохотников Константин</v>
      </c>
      <c r="D345" s="637" t="str">
        <f>VLOOKUP($A345,УЧАСТНИКИ!$A$29:$L$828,4,FALSE)</f>
        <v>24.03.1997</v>
      </c>
      <c r="E345" s="637" t="str">
        <f>VLOOKUP($A345,УЧАСТНИКИ!$A$29:$L$828,5,FALSE)</f>
        <v>Краснодарский край-Республика Хакасия</v>
      </c>
      <c r="F345" s="637" t="str">
        <f>VLOOKUP($A345,УЧАСТНИКИ!$A$29:$L$828,11,FALSE)</f>
        <v>ГБУ КК "РЦСП ПО ЛЕГКОЙ АТЛЕТИКЕ", МБУ "ТСШ"</v>
      </c>
      <c r="G345" s="637" t="str">
        <f>VLOOKUP($A345,УЧАСТНИКИ!$A$29:$L$828,10,FALSE)</f>
        <v>Попов С.А., Синюк А.В.</v>
      </c>
    </row>
    <row r="346" spans="1:7" ht="12.75" x14ac:dyDescent="0.2">
      <c r="A346" s="531">
        <v>475</v>
      </c>
      <c r="B346" s="636">
        <v>336</v>
      </c>
      <c r="C346" s="637" t="str">
        <f>VLOOKUP($A346,УЧАСТНИКИ!$A$29:$L$828,3,FALSE)</f>
        <v>Погорелова Дарья</v>
      </c>
      <c r="D346" s="637" t="str">
        <f>VLOOKUP($A346,УЧАСТНИКИ!$A$29:$L$828,4,FALSE)</f>
        <v>27.02.2003</v>
      </c>
      <c r="E346" s="637" t="str">
        <f>VLOOKUP($A346,УЧАСТНИКИ!$A$29:$L$828,5,FALSE)</f>
        <v>Курская область</v>
      </c>
      <c r="F346" s="637" t="str">
        <f>VLOOKUP($A346,УЧАСТНИКИ!$A$29:$L$828,11,FALSE)</f>
        <v>Муниципальное бюджетное учреждение "Спортивная школа Олимпийского резерва"</v>
      </c>
      <c r="G346" s="637" t="str">
        <f>VLOOKUP($A346,УЧАСТНИКИ!$A$29:$L$828,10,FALSE)</f>
        <v>Тихонова М.С., Тихонов А.В.</v>
      </c>
    </row>
    <row r="347" spans="1:7" ht="12.75" x14ac:dyDescent="0.2">
      <c r="A347" s="531">
        <v>640</v>
      </c>
      <c r="B347" s="636">
        <v>337</v>
      </c>
      <c r="C347" s="637" t="str">
        <f>VLOOKUP($A347,УЧАСТНИКИ!$A$29:$L$828,3,FALSE)</f>
        <v>Погребняк Виктория</v>
      </c>
      <c r="D347" s="637" t="str">
        <f>VLOOKUP($A347,УЧАСТНИКИ!$A$29:$L$828,4,FALSE)</f>
        <v>07.10.1995</v>
      </c>
      <c r="E347" s="637" t="str">
        <f>VLOOKUP($A347,УЧАСТНИКИ!$A$29:$L$828,5,FALSE)</f>
        <v>Томская область-Алтайский край</v>
      </c>
      <c r="F347" s="637" t="str">
        <f>VLOOKUP($A347,УЧАСТНИКИ!$A$29:$L$828,11,FALSE)</f>
        <v>ОГАУ ТО СШОР, МБУ ДО СШ № 1, КГБ ПОУ "АУОР"</v>
      </c>
      <c r="G347" s="637" t="str">
        <f>VLOOKUP($A347,УЧАСТНИКИ!$A$29:$L$828,10,FALSE)</f>
        <v>Михайловский А.В., Клевцов С.А.</v>
      </c>
    </row>
    <row r="348" spans="1:7" ht="12.75" x14ac:dyDescent="0.2">
      <c r="A348" s="531">
        <v>451</v>
      </c>
      <c r="B348" s="636">
        <v>338</v>
      </c>
      <c r="C348" s="637" t="str">
        <f>VLOOKUP($A348,УЧАСТНИКИ!$A$29:$L$828,3,FALSE)</f>
        <v>Погребняк Наталья</v>
      </c>
      <c r="D348" s="637" t="str">
        <f>VLOOKUP($A348,УЧАСТНИКИ!$A$29:$L$828,4,FALSE)</f>
        <v>19.02.1988</v>
      </c>
      <c r="E348" s="637" t="str">
        <f>VLOOKUP($A348,УЧАСТНИКИ!$A$29:$L$828,5,FALSE)</f>
        <v>Краснодарский край</v>
      </c>
      <c r="F348" s="637" t="str">
        <f>VLOOKUP($A348,УЧАСТНИКИ!$A$29:$L$828,11,FALSE)</f>
        <v>ГБУ КК "РЦСП ПО ЛЕГКОЙ АТЛЕТИКЕ", ГБУ ДО КК "СШОР ПО ЛЕГКОЙ АТЛЕТИКЕ"</v>
      </c>
      <c r="G348" s="637" t="str">
        <f>VLOOKUP($A348,УЧАСТНИКИ!$A$29:$L$828,10,FALSE)</f>
        <v>!Шульга М.В.</v>
      </c>
    </row>
    <row r="349" spans="1:7" ht="12.75" x14ac:dyDescent="0.2">
      <c r="A349" s="531">
        <v>157</v>
      </c>
      <c r="B349" s="636">
        <v>339</v>
      </c>
      <c r="C349" s="637" t="str">
        <f>VLOOKUP($A349,УЧАСТНИКИ!$A$29:$L$828,3,FALSE)</f>
        <v>Подзвездов Владислав</v>
      </c>
      <c r="D349" s="637" t="str">
        <f>VLOOKUP($A349,УЧАСТНИКИ!$A$29:$L$828,4,FALSE)</f>
        <v>03.08.2002</v>
      </c>
      <c r="E349" s="637" t="str">
        <f>VLOOKUP($A349,УЧАСТНИКИ!$A$29:$L$828,5,FALSE)</f>
        <v>Краснодарский край-Республика Адыгея</v>
      </c>
      <c r="F349" s="637" t="str">
        <f>VLOOKUP($A349,УЧАСТНИКИ!$A$29:$L$828,11,FALSE)</f>
        <v>ГБУ РА "СШОР № 1"</v>
      </c>
      <c r="G349" s="637" t="str">
        <f>VLOOKUP($A349,УЧАСТНИКИ!$A$29:$L$828,10,FALSE)</f>
        <v>Хабибулин Е.Ю., !Москаленко Е.П.</v>
      </c>
    </row>
    <row r="350" spans="1:7" ht="12.75" x14ac:dyDescent="0.2">
      <c r="A350" s="531">
        <v>452</v>
      </c>
      <c r="B350" s="636">
        <v>340</v>
      </c>
      <c r="C350" s="637" t="str">
        <f>VLOOKUP($A350,УЧАСТНИКИ!$A$29:$L$828,3,FALSE)</f>
        <v>Полудкина Карина</v>
      </c>
      <c r="D350" s="637" t="str">
        <f>VLOOKUP($A350,УЧАСТНИКИ!$A$29:$L$828,4,FALSE)</f>
        <v>16.09.2003</v>
      </c>
      <c r="E350" s="637" t="str">
        <f>VLOOKUP($A350,УЧАСТНИКИ!$A$29:$L$828,5,FALSE)</f>
        <v>Краснодарский край</v>
      </c>
      <c r="F350" s="637" t="str">
        <f>VLOOKUP($A350,УЧАСТНИКИ!$A$29:$L$828,11,FALSE)</f>
        <v>ГБУ ДО КК "СШОР ПО ЛЕГКОЙ АТЛЕТИКЕ"</v>
      </c>
      <c r="G350" s="637" t="str">
        <f>VLOOKUP($A350,УЧАСТНИКИ!$A$29:$L$828,10,FALSE)</f>
        <v>Абакумова М.В.</v>
      </c>
    </row>
    <row r="351" spans="1:7" ht="12.75" x14ac:dyDescent="0.2">
      <c r="A351" s="531">
        <v>240</v>
      </c>
      <c r="B351" s="636">
        <v>341</v>
      </c>
      <c r="C351" s="637" t="str">
        <f>VLOOKUP($A351,УЧАСТНИКИ!$A$29:$L$828,3,FALSE)</f>
        <v>Поляков Семен</v>
      </c>
      <c r="D351" s="637" t="str">
        <f>VLOOKUP($A351,УЧАСТНИКИ!$A$29:$L$828,4,FALSE)</f>
        <v>22.07.2002</v>
      </c>
      <c r="E351" s="637" t="str">
        <f>VLOOKUP($A351,УЧАСТНИКИ!$A$29:$L$828,5,FALSE)</f>
        <v>Московская область</v>
      </c>
      <c r="F351" s="637" t="str">
        <f>VLOOKUP($A351,УЧАСТНИКИ!$A$29:$L$828,11,FALSE)</f>
        <v>ГБУ ДО МО "СШОР ПО ЛЕГКОЙ АТЛЕТИКЕ"</v>
      </c>
      <c r="G351" s="637" t="str">
        <f>VLOOKUP($A351,УЧАСТНИКИ!$A$29:$L$828,10,FALSE)</f>
        <v>Золотухин А.И.</v>
      </c>
    </row>
    <row r="352" spans="1:7" ht="12.75" x14ac:dyDescent="0.2">
      <c r="A352" s="531">
        <v>476</v>
      </c>
      <c r="B352" s="636">
        <v>342</v>
      </c>
      <c r="C352" s="637" t="str">
        <f>VLOOKUP($A352,УЧАСТНИКИ!$A$29:$L$828,3,FALSE)</f>
        <v>Полякова Варвара</v>
      </c>
      <c r="D352" s="637" t="str">
        <f>VLOOKUP($A352,УЧАСТНИКИ!$A$29:$L$828,4,FALSE)</f>
        <v>21.07.2006</v>
      </c>
      <c r="E352" s="637" t="str">
        <f>VLOOKUP($A352,УЧАСТНИКИ!$A$29:$L$828,5,FALSE)</f>
        <v>Курская область</v>
      </c>
      <c r="F352" s="637" t="str">
        <f>VLOOKUP($A352,УЧАСТНИКИ!$A$29:$L$828,11,FALSE)</f>
        <v>Муниципальное бюджетное учреждение "Спортивная школа Олимпийского резерва"</v>
      </c>
      <c r="G352" s="637" t="str">
        <f>VLOOKUP($A352,УЧАСТНИКИ!$A$29:$L$828,10,FALSE)</f>
        <v>Тихонова М.С., Тихонов А.В.</v>
      </c>
    </row>
    <row r="353" spans="1:7" ht="12.75" x14ac:dyDescent="0.2">
      <c r="A353" s="531">
        <v>538</v>
      </c>
      <c r="B353" s="636">
        <v>343</v>
      </c>
      <c r="C353" s="637" t="str">
        <f>VLOOKUP($A353,УЧАСТНИКИ!$A$29:$L$828,3,FALSE)</f>
        <v>Полянская Ульяна</v>
      </c>
      <c r="D353" s="637" t="str">
        <f>VLOOKUP($A353,УЧАСТНИКИ!$A$29:$L$828,4,FALSE)</f>
        <v>03.08.2002</v>
      </c>
      <c r="E353" s="637" t="str">
        <f>VLOOKUP($A353,УЧАСТНИКИ!$A$29:$L$828,5,FALSE)</f>
        <v>Нижегородская область</v>
      </c>
      <c r="F353" s="637" t="str">
        <f>VLOOKUP($A353,УЧАСТНИКИ!$A$29:$L$828,11,FALSE)</f>
        <v>ГБПОУ "НОУОР ИМЕНИ В.С.ТИШИНА", ООО СК "НИЖЕГОРОДЕЦ"</v>
      </c>
      <c r="G353" s="637" t="str">
        <f>VLOOKUP($A353,УЧАСТНИКИ!$A$29:$L$828,10,FALSE)</f>
        <v>!Большухина А., Борисенко Е.М., Кондратьева Е.С.</v>
      </c>
    </row>
    <row r="354" spans="1:7" ht="12.75" x14ac:dyDescent="0.2">
      <c r="A354" s="531">
        <v>121</v>
      </c>
      <c r="B354" s="636">
        <v>344</v>
      </c>
      <c r="C354" s="637" t="str">
        <f>VLOOKUP($A354,УЧАСТНИКИ!$A$29:$L$828,3,FALSE)</f>
        <v>Попов Алексей</v>
      </c>
      <c r="D354" s="637" t="str">
        <f>VLOOKUP($A354,УЧАСТНИКИ!$A$29:$L$828,4,FALSE)</f>
        <v>17.06.1987</v>
      </c>
      <c r="E354" s="637" t="str">
        <f>VLOOKUP($A354,УЧАСТНИКИ!$A$29:$L$828,5,FALSE)</f>
        <v>Воронежская область</v>
      </c>
      <c r="F354" s="637" t="str">
        <f>VLOOKUP($A354,УЧАСТНИКИ!$A$29:$L$828,11,FALSE)</f>
        <v>ГБУ ДО ВО "СШОР № 21", СШОР № 21</v>
      </c>
      <c r="G354" s="637" t="str">
        <f>VLOOKUP($A354,УЧАСТНИКИ!$A$29:$L$828,10,FALSE)</f>
        <v>Манойлин В.И.</v>
      </c>
    </row>
    <row r="355" spans="1:7" ht="12.75" x14ac:dyDescent="0.2">
      <c r="A355" s="531">
        <v>415</v>
      </c>
      <c r="B355" s="636">
        <v>345</v>
      </c>
      <c r="C355" s="637" t="str">
        <f>VLOOKUP($A355,УЧАСТНИКИ!$A$29:$L$828,3,FALSE)</f>
        <v>Попова Юлия</v>
      </c>
      <c r="D355" s="637" t="str">
        <f>VLOOKUP($A355,УЧАСТНИКИ!$A$29:$L$828,4,FALSE)</f>
        <v>03.05.2001</v>
      </c>
      <c r="E355" s="637" t="str">
        <f>VLOOKUP($A355,УЧАСТНИКИ!$A$29:$L$828,5,FALSE)</f>
        <v>Волгоградская область</v>
      </c>
      <c r="F355" s="637" t="str">
        <f>VLOOKUP($A355,УЧАСТНИКИ!$A$29:$L$828,11,FALSE)</f>
        <v>ГБУ ДО ВО "СШОР ПО ЛЕГКОЙ АТЛЕТИКЕ", ФГБОУ ВО ВОЛГОГРАДСКИЙ ГАУ</v>
      </c>
      <c r="G355" s="637" t="str">
        <f>VLOOKUP($A355,УЧАСТНИКИ!$A$29:$L$828,10,FALSE)</f>
        <v>Улымов М.П.</v>
      </c>
    </row>
    <row r="356" spans="1:7" ht="12.75" x14ac:dyDescent="0.2">
      <c r="A356" s="531">
        <v>453</v>
      </c>
      <c r="B356" s="636">
        <v>346</v>
      </c>
      <c r="C356" s="637" t="str">
        <f>VLOOKUP($A356,УЧАСТНИКИ!$A$29:$L$828,3,FALSE)</f>
        <v>Поповичева Мария</v>
      </c>
      <c r="D356" s="637" t="str">
        <f>VLOOKUP($A356,УЧАСТНИКИ!$A$29:$L$828,4,FALSE)</f>
        <v>22.03.2004</v>
      </c>
      <c r="E356" s="637" t="str">
        <f>VLOOKUP($A356,УЧАСТНИКИ!$A$29:$L$828,5,FALSE)</f>
        <v>Краснодарский край</v>
      </c>
      <c r="F356" s="637" t="str">
        <f>VLOOKUP($A356,УЧАСТНИКИ!$A$29:$L$828,11,FALSE)</f>
        <v>ГБУ ДО КК "СШОР ПО ЛЕГКОЙ АТЛЕТИКЕ"</v>
      </c>
      <c r="G356" s="637" t="str">
        <f>VLOOKUP($A356,УЧАСТНИКИ!$A$29:$L$828,10,FALSE)</f>
        <v>Смирнов В.Ф., Смирнова М.М.</v>
      </c>
    </row>
    <row r="357" spans="1:7" ht="12.75" x14ac:dyDescent="0.2">
      <c r="A357" s="531">
        <v>638</v>
      </c>
      <c r="B357" s="636">
        <v>347</v>
      </c>
      <c r="C357" s="637" t="str">
        <f>VLOOKUP($A357,УЧАСТНИКИ!$A$29:$L$828,3,FALSE)</f>
        <v>Поспелова Наталья</v>
      </c>
      <c r="D357" s="637" t="str">
        <f>VLOOKUP($A357,УЧАСТНИКИ!$A$29:$L$828,4,FALSE)</f>
        <v>28.06.1996</v>
      </c>
      <c r="E357" s="637" t="str">
        <f>VLOOKUP($A357,УЧАСТНИКИ!$A$29:$L$828,5,FALSE)</f>
        <v>Ставропольский край</v>
      </c>
      <c r="F357" s="637" t="str">
        <f>VLOOKUP($A357,УЧАСТНИКИ!$A$29:$L$828,11,FALSE)</f>
        <v>ГБУ СК "РЦСП"</v>
      </c>
      <c r="G357" s="637" t="str">
        <f>VLOOKUP($A357,УЧАСТНИКИ!$A$29:$L$828,10,FALSE)</f>
        <v>Козлов В.О.</v>
      </c>
    </row>
    <row r="358" spans="1:7" ht="12.75" x14ac:dyDescent="0.2">
      <c r="A358" s="531">
        <v>159</v>
      </c>
      <c r="B358" s="636">
        <v>348</v>
      </c>
      <c r="C358" s="637" t="str">
        <f>VLOOKUP($A358,УЧАСТНИКИ!$A$29:$L$828,3,FALSE)</f>
        <v>Примак Артем</v>
      </c>
      <c r="D358" s="637" t="str">
        <f>VLOOKUP($A358,УЧАСТНИКИ!$A$29:$L$828,4,FALSE)</f>
        <v>14.01.1993</v>
      </c>
      <c r="E358" s="637" t="str">
        <f>VLOOKUP($A358,УЧАСТНИКИ!$A$29:$L$828,5,FALSE)</f>
        <v>Краснодарский край-Хабаровский край</v>
      </c>
      <c r="F358" s="637" t="str">
        <f>VLOOKUP($A358,УЧАСТНИКИ!$A$29:$L$828,11,FALSE)</f>
        <v>ГБУ ДО КК "СШОР ПО ЛЕГКОЙ АТЛЕТИКЕ", КГАУ ЦСПСКХК, ГБУ КК "РЦСП ПО ЛЕГКОЙ АТЛЕТИКЕ"</v>
      </c>
      <c r="G358" s="637" t="str">
        <f>VLOOKUP($A358,УЧАСТНИКИ!$A$29:$L$828,10,FALSE)</f>
        <v>Цыплаков А.В.</v>
      </c>
    </row>
    <row r="359" spans="1:7" ht="12.75" x14ac:dyDescent="0.2">
      <c r="A359" s="531">
        <v>454</v>
      </c>
      <c r="B359" s="636">
        <v>349</v>
      </c>
      <c r="C359" s="637" t="str">
        <f>VLOOKUP($A359,УЧАСТНИКИ!$A$29:$L$828,3,FALSE)</f>
        <v>Примак Ксения</v>
      </c>
      <c r="D359" s="637" t="str">
        <f>VLOOKUP($A359,УЧАСТНИКИ!$A$29:$L$828,4,FALSE)</f>
        <v>20.02.2000</v>
      </c>
      <c r="E359" s="637" t="str">
        <f>VLOOKUP($A359,УЧАСТНИКИ!$A$29:$L$828,5,FALSE)</f>
        <v>Краснодарский край-Удмуртская Республика</v>
      </c>
      <c r="F359" s="637" t="str">
        <f>VLOOKUP($A359,УЧАСТНИКИ!$A$29:$L$828,11,FALSE)</f>
        <v>ГБУ КК "РЦСП № 3", АУ УР "ЦСП", АУ ДО УР "КСШОР ИМ. В.В. ЛУКИНА"</v>
      </c>
      <c r="G359" s="637" t="str">
        <f>VLOOKUP($A359,УЧАСТНИКИ!$A$29:$L$828,10,FALSE)</f>
        <v>Цыплаков А.В., Куртеев А.Б.</v>
      </c>
    </row>
    <row r="360" spans="1:7" ht="12.75" x14ac:dyDescent="0.2">
      <c r="A360" s="531">
        <v>372</v>
      </c>
      <c r="B360" s="636">
        <v>350</v>
      </c>
      <c r="C360" s="637" t="str">
        <f>VLOOKUP($A360,УЧАСТНИКИ!$A$29:$L$828,3,FALSE)</f>
        <v>Прищепа Василий</v>
      </c>
      <c r="D360" s="637" t="str">
        <f>VLOOKUP($A360,УЧАСТНИКИ!$A$29:$L$828,4,FALSE)</f>
        <v>13.06.1999</v>
      </c>
      <c r="E360" s="637" t="str">
        <f>VLOOKUP($A360,УЧАСТНИКИ!$A$29:$L$828,5,FALSE)</f>
        <v>Смоленская область</v>
      </c>
      <c r="F360" s="637" t="str">
        <f>VLOOKUP($A360,УЧАСТНИКИ!$A$29:$L$828,11,FALSE)</f>
        <v>СОГБОУДО "СШОР им. Ф.Т.Михеенко г.Смоленск"</v>
      </c>
      <c r="G360" s="637" t="str">
        <f>VLOOKUP($A360,УЧАСТНИКИ!$A$29:$L$828,10,FALSE)</f>
        <v>Ефременков А.С.</v>
      </c>
    </row>
    <row r="361" spans="1:7" ht="12.75" x14ac:dyDescent="0.2">
      <c r="A361" s="531">
        <v>645</v>
      </c>
      <c r="B361" s="636">
        <v>351</v>
      </c>
      <c r="C361" s="637" t="str">
        <f>VLOOKUP($A361,УЧАСТНИКИ!$A$29:$L$828,3,FALSE)</f>
        <v>Провоторова Софья</v>
      </c>
      <c r="D361" s="637" t="str">
        <f>VLOOKUP($A361,УЧАСТНИКИ!$A$29:$L$828,4,FALSE)</f>
        <v>19.11.2002</v>
      </c>
      <c r="E361" s="637" t="str">
        <f>VLOOKUP($A361,УЧАСТНИКИ!$A$29:$L$828,5,FALSE)</f>
        <v>Ульяновская область-Липецкая область</v>
      </c>
      <c r="F361" s="637" t="str">
        <f>VLOOKUP($A361,УЧАСТНИКИ!$A$29:$L$828,11,FALSE)</f>
        <v>ОГБУ "ССШОР ПО ЛЁГКОЙ АТЛЕТИКЕ", ГАУ ДО ЛО "СШОР ПО ЛЕГКОЙ АТЛЕТИКЕ"</v>
      </c>
      <c r="G361" s="637" t="str">
        <f>VLOOKUP($A361,УЧАСТНИКИ!$A$29:$L$828,10,FALSE)</f>
        <v>Шевякин Ф.А., Маркин М.О.</v>
      </c>
    </row>
    <row r="362" spans="1:7" ht="12.75" x14ac:dyDescent="0.2">
      <c r="A362" s="531">
        <v>380</v>
      </c>
      <c r="B362" s="636">
        <v>352</v>
      </c>
      <c r="C362" s="637" t="str">
        <f>VLOOKUP($A362,УЧАСТНИКИ!$A$29:$L$828,3,FALSE)</f>
        <v>Прокопюк Рудольф</v>
      </c>
      <c r="D362" s="637" t="str">
        <f>VLOOKUP($A362,УЧАСТНИКИ!$A$29:$L$828,4,FALSE)</f>
        <v>08.02.2004</v>
      </c>
      <c r="E362" s="637" t="str">
        <f>VLOOKUP($A362,УЧАСТНИКИ!$A$29:$L$828,5,FALSE)</f>
        <v>Чувашская Республика</v>
      </c>
      <c r="F362" s="637" t="str">
        <f>VLOOKUP($A362,УЧАСТНИКИ!$A$29:$L$828,11,FALSE)</f>
        <v>БПОУ "Чебоксарское УОР имени В.М. Краснова" Минспорта Чувашии, АУ ЧР ДО "СШОР № 3"</v>
      </c>
      <c r="G362" s="637" t="str">
        <f>VLOOKUP($A362,УЧАСТНИКИ!$A$29:$L$828,10,FALSE)</f>
        <v>Давалов В.Н.</v>
      </c>
    </row>
    <row r="363" spans="1:7" ht="12.75" x14ac:dyDescent="0.2">
      <c r="A363" s="531">
        <v>208</v>
      </c>
      <c r="B363" s="636">
        <v>353</v>
      </c>
      <c r="C363" s="637" t="str">
        <f>VLOOKUP($A363,УЧАСТНИКИ!$A$29:$L$828,3,FALSE)</f>
        <v>Пронкин Валерий</v>
      </c>
      <c r="D363" s="637" t="str">
        <f>VLOOKUP($A363,УЧАСТНИКИ!$A$29:$L$828,4,FALSE)</f>
        <v>15.06.1994</v>
      </c>
      <c r="E363" s="637" t="str">
        <f>VLOOKUP($A363,УЧАСТНИКИ!$A$29:$L$828,5,FALSE)</f>
        <v>Москва-Нижегородская область</v>
      </c>
      <c r="F363" s="637" t="str">
        <f>VLOOKUP($A363,УЧАСТНИКИ!$A$29:$L$828,11,FALSE)</f>
        <v>ГБУ ДО МКСШОР "ВОСТОК", МБУ КСШОР №1, ФАУ МО РФ ЦСКА</v>
      </c>
      <c r="G363" s="637" t="str">
        <f>VLOOKUP($A363,УЧАСТНИКИ!$A$29:$L$828,10,FALSE)</f>
        <v>Херсонцев В.С., Садов М.В., Коптюх И.Н.</v>
      </c>
    </row>
    <row r="364" spans="1:7" ht="12.75" x14ac:dyDescent="0.2">
      <c r="A364" s="531">
        <v>477</v>
      </c>
      <c r="B364" s="636">
        <v>354</v>
      </c>
      <c r="C364" s="637" t="str">
        <f>VLOOKUP($A364,УЧАСТНИКИ!$A$29:$L$828,3,FALSE)</f>
        <v>Проскурина Анастасия</v>
      </c>
      <c r="D364" s="637" t="str">
        <f>VLOOKUP($A364,УЧАСТНИКИ!$A$29:$L$828,4,FALSE)</f>
        <v>14.04.1999</v>
      </c>
      <c r="E364" s="637" t="str">
        <f>VLOOKUP($A364,УЧАСТНИКИ!$A$29:$L$828,5,FALSE)</f>
        <v>Курская область</v>
      </c>
      <c r="F364" s="637" t="str">
        <f>VLOOKUP($A364,УЧАСТНИКИ!$A$29:$L$828,11,FALSE)</f>
        <v>ОБУ ДО "СШОР им. Н.Я. Яковлева"</v>
      </c>
      <c r="G364" s="637" t="str">
        <f>VLOOKUP($A364,УЧАСТНИКИ!$A$29:$L$828,10,FALSE)</f>
        <v>Прошин Е.К., !Руденко В.Д.</v>
      </c>
    </row>
    <row r="365" spans="1:7" ht="12.75" x14ac:dyDescent="0.2">
      <c r="A365" s="531">
        <v>404</v>
      </c>
      <c r="B365" s="636">
        <v>355</v>
      </c>
      <c r="C365" s="637" t="str">
        <f>VLOOKUP($A365,УЧАСТНИКИ!$A$29:$L$828,3,FALSE)</f>
        <v>Прохорец Мария</v>
      </c>
      <c r="D365" s="637" t="str">
        <f>VLOOKUP($A365,УЧАСТНИКИ!$A$29:$L$828,4,FALSE)</f>
        <v>24.11.1995</v>
      </c>
      <c r="E365" s="637" t="str">
        <f>VLOOKUP($A365,УЧАСТНИКИ!$A$29:$L$828,5,FALSE)</f>
        <v>Брянская область</v>
      </c>
      <c r="F365" s="637" t="str">
        <f>VLOOKUP($A365,УЧАСТНИКИ!$A$29:$L$828,11,FALSE)</f>
        <v>ГБУ ДО БО СШОР ПО ЛЕГКОЙ АТЛЕТИКЕ ИМ. В.Д.САМОТЕСОВА</v>
      </c>
      <c r="G365" s="637" t="str">
        <f>VLOOKUP($A365,УЧАСТНИКИ!$A$29:$L$828,10,FALSE)</f>
        <v>!Сехина Т.Г., Белова С.И.</v>
      </c>
    </row>
    <row r="366" spans="1:7" ht="12.75" x14ac:dyDescent="0.2">
      <c r="A366" s="531">
        <v>181</v>
      </c>
      <c r="B366" s="636">
        <v>356</v>
      </c>
      <c r="C366" s="637" t="str">
        <f>VLOOKUP($A366,УЧАСТНИКИ!$A$29:$L$828,3,FALSE)</f>
        <v>Пудаков Савва</v>
      </c>
      <c r="D366" s="637" t="str">
        <f>VLOOKUP($A366,УЧАСТНИКИ!$A$29:$L$828,4,FALSE)</f>
        <v>11.03.2001</v>
      </c>
      <c r="E366" s="637" t="str">
        <f>VLOOKUP($A366,УЧАСТНИКИ!$A$29:$L$828,5,FALSE)</f>
        <v>Карачаево-Черкесская Республика</v>
      </c>
      <c r="F366" s="637" t="str">
        <f>VLOOKUP($A366,УЧАСТНИКИ!$A$29:$L$828,11,FALSE)</f>
        <v>МКУ "СПОРТИВНАЯ ШКОЛА №3" Г. ЧЕРКЕССКА</v>
      </c>
      <c r="G366" s="637" t="str">
        <f>VLOOKUP($A366,УЧАСТНИКИ!$A$29:$L$828,10,FALSE)</f>
        <v>Пудаков И.А., Пудакова Т.В.</v>
      </c>
    </row>
    <row r="367" spans="1:7" ht="12.75" x14ac:dyDescent="0.2">
      <c r="A367" s="531">
        <v>455</v>
      </c>
      <c r="B367" s="636">
        <v>357</v>
      </c>
      <c r="C367" s="637" t="str">
        <f>VLOOKUP($A367,УЧАСТНИКИ!$A$29:$L$828,3,FALSE)</f>
        <v>Путилина Валерия</v>
      </c>
      <c r="D367" s="637" t="str">
        <f>VLOOKUP($A367,УЧАСТНИКИ!$A$29:$L$828,4,FALSE)</f>
        <v>03.04.2002</v>
      </c>
      <c r="E367" s="637" t="str">
        <f>VLOOKUP($A367,УЧАСТНИКИ!$A$29:$L$828,5,FALSE)</f>
        <v>Краснодарский край</v>
      </c>
      <c r="F367" s="637" t="str">
        <f>VLOOKUP($A367,УЧАСТНИКИ!$A$29:$L$828,11,FALSE)</f>
        <v>ГБУ КК "РЦСП ПО ЛЕГКОЙ АТЛЕТИКЕ", ГБУ ДО КК "СШОР ПО ЛЕГКОЙ АТЛЕТИКЕ"</v>
      </c>
      <c r="G367" s="637" t="str">
        <f>VLOOKUP($A367,УЧАСТНИКИ!$A$29:$L$828,10,FALSE)</f>
        <v>Абакумова М.В., Абакумова Г.В.</v>
      </c>
    </row>
    <row r="368" spans="1:7" ht="12.75" x14ac:dyDescent="0.2">
      <c r="A368" s="531">
        <v>279</v>
      </c>
      <c r="B368" s="636">
        <v>358</v>
      </c>
      <c r="C368" s="637" t="str">
        <f>VLOOKUP($A368,УЧАСТНИКИ!$A$29:$L$828,3,FALSE)</f>
        <v>Пучко Владислав</v>
      </c>
      <c r="D368" s="637" t="str">
        <f>VLOOKUP($A368,УЧАСТНИКИ!$A$29:$L$828,4,FALSE)</f>
        <v>18.03.2002</v>
      </c>
      <c r="E368" s="637" t="str">
        <f>VLOOKUP($A368,УЧАСТНИКИ!$A$29:$L$828,5,FALSE)</f>
        <v>Республика Беларусь</v>
      </c>
      <c r="F368" s="637"/>
      <c r="G368" s="637" t="str">
        <f>VLOOKUP($A368,УЧАСТНИКИ!$A$29:$L$828,10,FALSE)</f>
        <v>!Каптюх В.Б.</v>
      </c>
    </row>
    <row r="369" spans="1:7" ht="12.75" x14ac:dyDescent="0.2">
      <c r="A369" s="531">
        <v>264</v>
      </c>
      <c r="B369" s="636">
        <v>359</v>
      </c>
      <c r="C369" s="637" t="str">
        <f>VLOOKUP($A369,УЧАСТНИКИ!$A$29:$L$828,3,FALSE)</f>
        <v>Раджабов Роберт</v>
      </c>
      <c r="D369" s="637" t="str">
        <f>VLOOKUP($A369,УЧАСТНИКИ!$A$29:$L$828,4,FALSE)</f>
        <v>21.04.2002</v>
      </c>
      <c r="E369" s="637" t="str">
        <f>VLOOKUP($A369,УЧАСТНИКИ!$A$29:$L$828,5,FALSE)</f>
        <v>Республика Адыгея</v>
      </c>
      <c r="F369" s="637" t="str">
        <f>VLOOKUP($A369,УЧАСТНИКИ!$A$29:$L$828,11,FALSE)</f>
        <v>ГБУ РА "СШОР № 1"</v>
      </c>
      <c r="G369" s="637" t="str">
        <f>VLOOKUP($A369,УЧАСТНИКИ!$A$29:$L$828,10,FALSE)</f>
        <v>Раджабов М.С., Раджабова О.С.</v>
      </c>
    </row>
    <row r="370" spans="1:7" ht="12.75" x14ac:dyDescent="0.2">
      <c r="A370" s="531">
        <v>456</v>
      </c>
      <c r="B370" s="636">
        <v>360</v>
      </c>
      <c r="C370" s="637" t="str">
        <f>VLOOKUP($A370,УЧАСТНИКИ!$A$29:$L$828,3,FALSE)</f>
        <v>Разбейко Виолетта</v>
      </c>
      <c r="D370" s="637" t="str">
        <f>VLOOKUP($A370,УЧАСТНИКИ!$A$29:$L$828,4,FALSE)</f>
        <v>19.06.2003</v>
      </c>
      <c r="E370" s="637" t="str">
        <f>VLOOKUP($A370,УЧАСТНИКИ!$A$29:$L$828,5,FALSE)</f>
        <v>Краснодарский край</v>
      </c>
      <c r="F370" s="637" t="str">
        <f>VLOOKUP($A370,УЧАСТНИКИ!$A$29:$L$828,11,FALSE)</f>
        <v>ГБУ КК "РЦСП ПО ЛЕГКОЙ АТЛЕТИКЕ", ГБУ ДО КК "СШОР ПО ЛЕГКОЙ АТЛЕТИКЕ"</v>
      </c>
      <c r="G370" s="637" t="str">
        <f>VLOOKUP($A370,УЧАСТНИКИ!$A$29:$L$828,10,FALSE)</f>
        <v>Смирнов В.Ф.</v>
      </c>
    </row>
    <row r="371" spans="1:7" ht="12.75" x14ac:dyDescent="0.2">
      <c r="A371" s="531">
        <v>160</v>
      </c>
      <c r="B371" s="636">
        <v>361</v>
      </c>
      <c r="C371" s="637" t="str">
        <f>VLOOKUP($A371,УЧАСТНИКИ!$A$29:$L$828,3,FALSE)</f>
        <v>Распутин Артем</v>
      </c>
      <c r="D371" s="637" t="str">
        <f>VLOOKUP($A371,УЧАСТНИКИ!$A$29:$L$828,4,FALSE)</f>
        <v>13.10.2001</v>
      </c>
      <c r="E371" s="637" t="str">
        <f>VLOOKUP($A371,УЧАСТНИКИ!$A$29:$L$828,5,FALSE)</f>
        <v>Краснодарский край</v>
      </c>
      <c r="F371" s="637" t="str">
        <f>VLOOKUP($A371,УЧАСТНИКИ!$A$29:$L$828,11,FALSE)</f>
        <v>ГБУ КК "РЦСП ПО ЛЕГКОЙ АТЛЕТИКЕ", ГБУ ДО КК "СШОР ПО ЛЕГКОЙ АТЛЕТИКЕ"</v>
      </c>
      <c r="G371" s="637" t="str">
        <f>VLOOKUP($A371,УЧАСТНИКИ!$A$29:$L$828,10,FALSE)</f>
        <v>Чернов С.А.</v>
      </c>
    </row>
    <row r="372" spans="1:7" ht="12.75" x14ac:dyDescent="0.2">
      <c r="A372" s="531">
        <v>209</v>
      </c>
      <c r="B372" s="636">
        <v>362</v>
      </c>
      <c r="C372" s="637" t="str">
        <f>VLOOKUP($A372,УЧАСТНИКИ!$A$29:$L$828,3,FALSE)</f>
        <v>Ращупкин Игорь</v>
      </c>
      <c r="D372" s="637" t="str">
        <f>VLOOKUP($A372,УЧАСТНИКИ!$A$29:$L$828,4,FALSE)</f>
        <v>03.10.1997</v>
      </c>
      <c r="E372" s="637" t="str">
        <f>VLOOKUP($A372,УЧАСТНИКИ!$A$29:$L$828,5,FALSE)</f>
        <v>Москва-Липецкая область</v>
      </c>
      <c r="F372" s="637" t="str">
        <f>VLOOKUP($A372,УЧАСТНИКИ!$A$29:$L$828,11,FALSE)</f>
        <v>Юность Москвы, ГАУ ДО ЛО "СШОР ПО ЛЕГКОЙ АТЛЕТИКЕ", ФАУ МО РФ ЦСКА</v>
      </c>
      <c r="G372" s="637" t="str">
        <f>VLOOKUP($A372,УЧАСТНИКИ!$A$29:$L$828,10,FALSE)</f>
        <v>Граудынь В.В., Игаева Л.Ф.</v>
      </c>
    </row>
    <row r="373" spans="1:7" ht="12.75" x14ac:dyDescent="0.2">
      <c r="A373" s="531">
        <v>643</v>
      </c>
      <c r="B373" s="636">
        <v>363</v>
      </c>
      <c r="C373" s="637" t="str">
        <f>VLOOKUP($A373,УЧАСТНИКИ!$A$29:$L$828,3,FALSE)</f>
        <v>Реньжина Екатерина</v>
      </c>
      <c r="D373" s="637" t="str">
        <f>VLOOKUP($A373,УЧАСТНИКИ!$A$29:$L$828,4,FALSE)</f>
        <v>18.10.1994</v>
      </c>
      <c r="E373" s="637" t="str">
        <f>VLOOKUP($A373,УЧАСТНИКИ!$A$29:$L$828,5,FALSE)</f>
        <v>Тульская область</v>
      </c>
      <c r="F373" s="637" t="str">
        <f>VLOOKUP($A373,УЧАСТНИКИ!$A$29:$L$828,11,FALSE)</f>
        <v>ГУ ТО ЦСП, МБУДО СШОР "ЛЕГКАЯ АТЛЕТИКА"</v>
      </c>
      <c r="G373" s="637" t="str">
        <f>VLOOKUP($A373,УЧАСТНИКИ!$A$29:$L$828,10,FALSE)</f>
        <v>Маринов А.В., Маринов В.Н.</v>
      </c>
    </row>
    <row r="374" spans="1:7" ht="12.75" x14ac:dyDescent="0.2">
      <c r="A374" s="531">
        <v>585</v>
      </c>
      <c r="B374" s="636">
        <v>364</v>
      </c>
      <c r="C374" s="637" t="str">
        <f>VLOOKUP($A374,УЧАСТНИКИ!$A$29:$L$828,3,FALSE)</f>
        <v>Родина Виктория</v>
      </c>
      <c r="D374" s="637" t="str">
        <f>VLOOKUP($A374,УЧАСТНИКИ!$A$29:$L$828,4,FALSE)</f>
        <v>08.01.2005</v>
      </c>
      <c r="E374" s="637" t="str">
        <f>VLOOKUP($A374,УЧАСТНИКИ!$A$29:$L$828,5,FALSE)</f>
        <v>Ростовская область</v>
      </c>
      <c r="F374" s="637" t="str">
        <f>VLOOKUP($A374,УЧАСТНИКИ!$A$29:$L$828,11,FALSE)</f>
        <v>ГБУ ДО РО "СШОР "ЦОП № 1", ФГБОУ ВО ДОНСКОЙ ГАУ</v>
      </c>
      <c r="G374" s="637" t="str">
        <f>VLOOKUP($A374,УЧАСТНИКИ!$A$29:$L$828,10,FALSE)</f>
        <v>Цайзер А.Ф.</v>
      </c>
    </row>
    <row r="375" spans="1:7" ht="12.75" x14ac:dyDescent="0.2">
      <c r="A375" s="531">
        <v>428</v>
      </c>
      <c r="B375" s="636">
        <v>365</v>
      </c>
      <c r="C375" s="637" t="str">
        <f>VLOOKUP($A375,УЧАСТНИКИ!$A$29:$L$828,3,FALSE)</f>
        <v>Родиошкина Ольга</v>
      </c>
      <c r="D375" s="637" t="str">
        <f>VLOOKUP($A375,УЧАСТНИКИ!$A$29:$L$828,4,FALSE)</f>
        <v>10.02.2001</v>
      </c>
      <c r="E375" s="637" t="str">
        <f>VLOOKUP($A375,УЧАСТНИКИ!$A$29:$L$828,5,FALSE)</f>
        <v>Иркутская область</v>
      </c>
      <c r="F375" s="637" t="str">
        <f>VLOOKUP($A375,УЧАСТНИКИ!$A$29:$L$828,11,FALSE)</f>
        <v>ОГКУ СШОР "ШВСМ", ОГБУ "ЦСПСКИО"</v>
      </c>
      <c r="G375" s="637" t="str">
        <f>VLOOKUP($A375,УЧАСТНИКИ!$A$29:$L$828,10,FALSE)</f>
        <v>Белова И.Н., Ананьев С.Ю.</v>
      </c>
    </row>
    <row r="376" spans="1:7" ht="12.75" x14ac:dyDescent="0.2">
      <c r="A376" s="531">
        <v>241</v>
      </c>
      <c r="B376" s="636">
        <v>366</v>
      </c>
      <c r="C376" s="637" t="str">
        <f>VLOOKUP($A376,УЧАСТНИКИ!$A$29:$L$828,3,FALSE)</f>
        <v>Романов Андрей</v>
      </c>
      <c r="D376" s="637" t="str">
        <f>VLOOKUP($A376,УЧАСТНИКИ!$A$29:$L$828,4,FALSE)</f>
        <v>19.09.1994</v>
      </c>
      <c r="E376" s="637" t="str">
        <f>VLOOKUP($A376,УЧАСТНИКИ!$A$29:$L$828,5,FALSE)</f>
        <v>Московская область</v>
      </c>
      <c r="F376" s="637" t="str">
        <f>VLOOKUP($A376,УЧАСТНИКИ!$A$29:$L$828,11,FALSE)</f>
        <v>ГБУ МО "ЦСП ОВС"</v>
      </c>
      <c r="G376" s="637" t="str">
        <f>VLOOKUP($A376,УЧАСТНИКИ!$A$29:$L$828,10,FALSE)</f>
        <v>Водолага И.Г., Айдамиров Е.Д.</v>
      </c>
    </row>
    <row r="377" spans="1:7" ht="12.75" x14ac:dyDescent="0.2">
      <c r="A377" s="531">
        <v>564</v>
      </c>
      <c r="B377" s="636">
        <v>367</v>
      </c>
      <c r="C377" s="637" t="str">
        <f>VLOOKUP($A377,УЧАСТНИКИ!$A$29:$L$828,3,FALSE)</f>
        <v>Романовская Руслана</v>
      </c>
      <c r="D377" s="637" t="str">
        <f>VLOOKUP($A377,УЧАСТНИКИ!$A$29:$L$828,4,FALSE)</f>
        <v>18.03.1997</v>
      </c>
      <c r="E377" s="637" t="str">
        <f>VLOOKUP($A377,УЧАСТНИКИ!$A$29:$L$828,5,FALSE)</f>
        <v>Республика Беларусь</v>
      </c>
      <c r="F377" s="637"/>
      <c r="G377" s="637" t="str">
        <f>VLOOKUP($A377,УЧАСТНИКИ!$A$29:$L$828,10,FALSE)</f>
        <v>!Мясников В.Н.</v>
      </c>
    </row>
    <row r="378" spans="1:7" ht="12.75" x14ac:dyDescent="0.2">
      <c r="A378" s="531">
        <v>352</v>
      </c>
      <c r="B378" s="636">
        <v>368</v>
      </c>
      <c r="C378" s="637" t="str">
        <f>VLOOKUP($A378,УЧАСТНИКИ!$A$29:$L$828,3,FALSE)</f>
        <v>Росляков Данил</v>
      </c>
      <c r="D378" s="637" t="str">
        <f>VLOOKUP($A378,УЧАСТНИКИ!$A$29:$L$828,4,FALSE)</f>
        <v>04.11.1997</v>
      </c>
      <c r="E378" s="637" t="str">
        <f>VLOOKUP($A378,УЧАСТНИКИ!$A$29:$L$828,5,FALSE)</f>
        <v>Санкт-Петербург-Вологодская область</v>
      </c>
      <c r="F378" s="637" t="str">
        <f>VLOOKUP($A378,УЧАСТНИКИ!$A$29:$L$828,11,FALSE)</f>
        <v>СПБ ГБУ ЦОП "ШВСМ ПО ЛЕГКОЙ АТЛЕТИКЕ", АУ ФКИС ВО "ЦСП"</v>
      </c>
      <c r="G378" s="637" t="str">
        <f>VLOOKUP($A378,УЧАСТНИКИ!$A$29:$L$828,10,FALSE)</f>
        <v>Жубряков Г.Н., Синицкий А.Д.</v>
      </c>
    </row>
    <row r="379" spans="1:7" ht="12.75" x14ac:dyDescent="0.2">
      <c r="A379" s="531">
        <v>353</v>
      </c>
      <c r="B379" s="636">
        <v>369</v>
      </c>
      <c r="C379" s="637" t="str">
        <f>VLOOKUP($A379,УЧАСТНИКИ!$A$29:$L$828,3,FALSE)</f>
        <v>Рубцов Артем</v>
      </c>
      <c r="D379" s="637" t="str">
        <f>VLOOKUP($A379,УЧАСТНИКИ!$A$29:$L$828,4,FALSE)</f>
        <v>30.05.1998</v>
      </c>
      <c r="E379" s="637" t="str">
        <f>VLOOKUP($A379,УЧАСТНИКИ!$A$29:$L$828,5,FALSE)</f>
        <v>Санкт-Петербург</v>
      </c>
      <c r="F379" s="637" t="str">
        <f>VLOOKUP($A379,УЧАСТНИКИ!$A$29:$L$828,11,FALSE)</f>
        <v>СПБ ГБУ ЦОП "ШВСМ ПО ЛЕГКОЙ АТЛЕТИКЕ"</v>
      </c>
      <c r="G379" s="637" t="str">
        <f>VLOOKUP($A379,УЧАСТНИКИ!$A$29:$L$828,10,FALSE)</f>
        <v>Куликова Е.Ю.</v>
      </c>
    </row>
    <row r="380" spans="1:7" ht="12.75" x14ac:dyDescent="0.2">
      <c r="A380" s="531">
        <v>618</v>
      </c>
      <c r="B380" s="636">
        <v>370</v>
      </c>
      <c r="C380" s="637" t="str">
        <f>VLOOKUP($A380,УЧАСТНИКИ!$A$29:$L$828,3,FALSE)</f>
        <v>Рудакова Екатерина</v>
      </c>
      <c r="D380" s="637" t="str">
        <f>VLOOKUP($A380,УЧАСТНИКИ!$A$29:$L$828,4,FALSE)</f>
        <v>20.03.2001</v>
      </c>
      <c r="E380" s="637" t="str">
        <f>VLOOKUP($A380,УЧАСТНИКИ!$A$29:$L$828,5,FALSE)</f>
        <v>Санкт-Петербург</v>
      </c>
      <c r="F380" s="637" t="str">
        <f>VLOOKUP($A380,УЧАСТНИКИ!$A$29:$L$828,11,FALSE)</f>
        <v>СПБ ГБУ ЦОП "ШВСМ ПО ЛЕГКОЙ АТЛЕТИКЕ"</v>
      </c>
      <c r="G380" s="637" t="str">
        <f>VLOOKUP($A380,УЧАСТНИКИ!$A$29:$L$828,10,FALSE)</f>
        <v>Волкова И.В.</v>
      </c>
    </row>
    <row r="381" spans="1:7" ht="12.75" x14ac:dyDescent="0.2">
      <c r="A381" s="531">
        <v>503</v>
      </c>
      <c r="B381" s="636">
        <v>371</v>
      </c>
      <c r="C381" s="637" t="str">
        <f>VLOOKUP($A381,УЧАСТНИКИ!$A$29:$L$828,3,FALSE)</f>
        <v>Руднева Яна</v>
      </c>
      <c r="D381" s="637" t="str">
        <f>VLOOKUP($A381,УЧАСТНИКИ!$A$29:$L$828,4,FALSE)</f>
        <v>23.10.2003</v>
      </c>
      <c r="E381" s="637" t="str">
        <f>VLOOKUP($A381,УЧАСТНИКИ!$A$29:$L$828,5,FALSE)</f>
        <v>Москва</v>
      </c>
      <c r="F381" s="637" t="str">
        <f>VLOOKUP($A381,УЧАСТНИКИ!$A$29:$L$828,11,FALSE)</f>
        <v>ГБУ ДО "МГФСО", СШОР по легкой атлетике МГФСО</v>
      </c>
      <c r="G381" s="637" t="str">
        <f>VLOOKUP($A381,УЧАСТНИКИ!$A$29:$L$828,10,FALSE)</f>
        <v>!Богатырева Т.М.</v>
      </c>
    </row>
    <row r="382" spans="1:7" ht="12.75" x14ac:dyDescent="0.2">
      <c r="A382" s="531">
        <v>260</v>
      </c>
      <c r="B382" s="636">
        <v>372</v>
      </c>
      <c r="C382" s="637" t="str">
        <f>VLOOKUP($A382,УЧАСТНИКИ!$A$29:$L$828,3,FALSE)</f>
        <v>Рудник Матвей</v>
      </c>
      <c r="D382" s="637" t="str">
        <f>VLOOKUP($A382,УЧАСТНИКИ!$A$29:$L$828,4,FALSE)</f>
        <v>08.06.1999</v>
      </c>
      <c r="E382" s="637" t="str">
        <f>VLOOKUP($A382,УЧАСТНИКИ!$A$29:$L$828,5,FALSE)</f>
        <v>Омская область-Кемеровская область</v>
      </c>
      <c r="F382" s="637" t="str">
        <f>VLOOKUP($A382,УЧАСТНИКИ!$A$29:$L$828,11,FALSE)</f>
        <v>БУ ОО ДО "СШОР "СИБИРСКИЙ НЕФТЯНИК", БУ ОО "РЦСП", ГБУ ДО "СШОР КУЗБАССА ПО ЛЕГКОЙ АТЛЕТИКЕ ИМ.В.А.САВЕНКОВА"</v>
      </c>
      <c r="G382" s="637" t="str">
        <f>VLOOKUP($A382,УЧАСТНИКИ!$A$29:$L$828,10,FALSE)</f>
        <v>Геворкян Р.О., Зиновьева Е.Н.</v>
      </c>
    </row>
    <row r="383" spans="1:7" ht="12.75" x14ac:dyDescent="0.2">
      <c r="A383" s="531">
        <v>242</v>
      </c>
      <c r="B383" s="636">
        <v>373</v>
      </c>
      <c r="C383" s="637" t="str">
        <f>VLOOKUP($A383,УЧАСТНИКИ!$A$29:$L$828,3,FALSE)</f>
        <v>Рудченко Александр</v>
      </c>
      <c r="D383" s="637" t="str">
        <f>VLOOKUP($A383,УЧАСТНИКИ!$A$29:$L$828,4,FALSE)</f>
        <v>08.03.1999</v>
      </c>
      <c r="E383" s="637" t="str">
        <f>VLOOKUP($A383,УЧАСТНИКИ!$A$29:$L$828,5,FALSE)</f>
        <v>Московская область</v>
      </c>
      <c r="F383" s="637" t="str">
        <f>VLOOKUP($A383,УЧАСТНИКИ!$A$29:$L$828,11,FALSE)</f>
        <v>ГБУ МО "ЦСП ОВС", ГБУ ДО МО "СШОР ПО ЛЕГКОЙ АТЛЕТИКЕ"</v>
      </c>
      <c r="G383" s="637" t="str">
        <f>VLOOKUP($A383,УЧАСТНИКИ!$A$29:$L$828,10,FALSE)</f>
        <v>Арабаджев С.И.</v>
      </c>
    </row>
    <row r="384" spans="1:7" ht="12.75" x14ac:dyDescent="0.2">
      <c r="A384" s="531">
        <v>457</v>
      </c>
      <c r="B384" s="636">
        <v>374</v>
      </c>
      <c r="C384" s="637" t="str">
        <f>VLOOKUP($A384,УЧАСТНИКИ!$A$29:$L$828,3,FALSE)</f>
        <v>Русакова Диана</v>
      </c>
      <c r="D384" s="637" t="str">
        <f>VLOOKUP($A384,УЧАСТНИКИ!$A$29:$L$828,4,FALSE)</f>
        <v>26.05.2001</v>
      </c>
      <c r="E384" s="637" t="str">
        <f>VLOOKUP($A384,УЧАСТНИКИ!$A$29:$L$828,5,FALSE)</f>
        <v>Краснодарский край</v>
      </c>
      <c r="F384" s="637" t="str">
        <f>VLOOKUP($A384,УЧАСТНИКИ!$A$29:$L$828,11,FALSE)</f>
        <v>ГБУ ДО КК "СШОР ПО ЛЕГКОЙ АТЛЕТИКЕ", ГБУ КК "РЦСП ПО ЛЕГКОЙ АТЛЕТИКЕ"</v>
      </c>
      <c r="G384" s="637" t="str">
        <f>VLOOKUP($A384,УЧАСТНИКИ!$A$29:$L$828,10,FALSE)</f>
        <v>Смирнова М.М., Смирнов В.Ф.</v>
      </c>
    </row>
    <row r="385" spans="1:7" ht="12.75" x14ac:dyDescent="0.2">
      <c r="A385" s="531">
        <v>210</v>
      </c>
      <c r="B385" s="636">
        <v>375</v>
      </c>
      <c r="C385" s="637" t="str">
        <f>VLOOKUP($A385,УЧАСТНИКИ!$A$29:$L$828,3,FALSE)</f>
        <v>Русских Тимофей</v>
      </c>
      <c r="D385" s="637" t="str">
        <f>VLOOKUP($A385,УЧАСТНИКИ!$A$29:$L$828,4,FALSE)</f>
        <v>29.10.2003</v>
      </c>
      <c r="E385" s="637" t="str">
        <f>VLOOKUP($A385,УЧАСТНИКИ!$A$29:$L$828,5,FALSE)</f>
        <v>Москва</v>
      </c>
      <c r="F385" s="637" t="str">
        <f>VLOOKUP($A385,УЧАСТНИКИ!$A$29:$L$828,11,FALSE)</f>
        <v>ГБУ ДО МКСШОР "ВОСТОК"</v>
      </c>
      <c r="G385" s="637" t="str">
        <f>VLOOKUP($A385,УЧАСТНИКИ!$A$29:$L$828,10,FALSE)</f>
        <v>Божко В.А.</v>
      </c>
    </row>
    <row r="386" spans="1:7" ht="12.75" x14ac:dyDescent="0.2">
      <c r="A386" s="531">
        <v>178</v>
      </c>
      <c r="B386" s="636">
        <v>376</v>
      </c>
      <c r="C386" s="637" t="str">
        <f>VLOOKUP($A386,УЧАСТНИКИ!$A$29:$L$828,3,FALSE)</f>
        <v>Рутенко Владимир</v>
      </c>
      <c r="D386" s="637" t="str">
        <f>VLOOKUP($A386,УЧАСТНИКИ!$A$29:$L$828,4,FALSE)</f>
        <v>02.11.2002</v>
      </c>
      <c r="E386" s="637" t="str">
        <f>VLOOKUP($A386,УЧАСТНИКИ!$A$29:$L$828,5,FALSE)</f>
        <v>Курская область</v>
      </c>
      <c r="F386" s="637" t="str">
        <f>VLOOKUP($A386,УЧАСТНИКИ!$A$29:$L$828,11,FALSE)</f>
        <v>Муниципальное бюджетное учреждение "Спортивная школа Олимпийского резерва"</v>
      </c>
      <c r="G386" s="637" t="str">
        <f>VLOOKUP($A386,УЧАСТНИКИ!$A$29:$L$828,10,FALSE)</f>
        <v>Тихонов А.В., Тихонова М.С.</v>
      </c>
    </row>
    <row r="387" spans="1:7" ht="12.75" x14ac:dyDescent="0.2">
      <c r="A387" s="531">
        <v>619</v>
      </c>
      <c r="B387" s="636">
        <v>377</v>
      </c>
      <c r="C387" s="637" t="str">
        <f>VLOOKUP($A387,УЧАСТНИКИ!$A$29:$L$828,3,FALSE)</f>
        <v>Рухлядева Мария</v>
      </c>
      <c r="D387" s="637" t="str">
        <f>VLOOKUP($A387,УЧАСТНИКИ!$A$29:$L$828,4,FALSE)</f>
        <v>27.11.1999</v>
      </c>
      <c r="E387" s="637" t="str">
        <f>VLOOKUP($A387,УЧАСТНИКИ!$A$29:$L$828,5,FALSE)</f>
        <v>Санкт-Петербург</v>
      </c>
      <c r="F387" s="637" t="str">
        <f>VLOOKUP($A387,УЧАСТНИКИ!$A$29:$L$828,11,FALSE)</f>
        <v>ГБУ СШОР "АКАДЕМИЯ ЛЕГКОЙ АТЛЕТИКИ САНКТ-ПЕТЕРБУРГА"</v>
      </c>
      <c r="G387" s="637" t="str">
        <f>VLOOKUP($A387,УЧАСТНИКИ!$A$29:$L$828,10,FALSE)</f>
        <v>Трипутень Д.С.</v>
      </c>
    </row>
    <row r="388" spans="1:7" ht="12.75" x14ac:dyDescent="0.2">
      <c r="A388" s="531">
        <v>243</v>
      </c>
      <c r="B388" s="636">
        <v>378</v>
      </c>
      <c r="C388" s="637" t="str">
        <f>VLOOKUP($A388,УЧАСТНИКИ!$A$29:$L$828,3,FALSE)</f>
        <v>Рухов Степан</v>
      </c>
      <c r="D388" s="637" t="str">
        <f>VLOOKUP($A388,УЧАСТНИКИ!$A$29:$L$828,4,FALSE)</f>
        <v>05.07.2003</v>
      </c>
      <c r="E388" s="637" t="str">
        <f>VLOOKUP($A388,УЧАСТНИКИ!$A$29:$L$828,5,FALSE)</f>
        <v>Московская область</v>
      </c>
      <c r="F388" s="637" t="str">
        <f>VLOOKUP($A388,УЧАСТНИКИ!$A$29:$L$828,11,FALSE)</f>
        <v>ГБУ МО "ЦСП ОВС", ГБУ ДО МО "СШОР ПО ЛЕГКОЙ АТЛЕТИКЕ"</v>
      </c>
      <c r="G388" s="637" t="str">
        <f>VLOOKUP($A388,УЧАСТНИКИ!$A$29:$L$828,10,FALSE)</f>
        <v>Рухов А.В.</v>
      </c>
    </row>
    <row r="389" spans="1:7" ht="12.75" x14ac:dyDescent="0.2">
      <c r="A389" s="531">
        <v>161</v>
      </c>
      <c r="B389" s="636">
        <v>379</v>
      </c>
      <c r="C389" s="637" t="str">
        <f>VLOOKUP($A389,УЧАСТНИКИ!$A$29:$L$828,3,FALSE)</f>
        <v>Рыбак Никита</v>
      </c>
      <c r="D389" s="637" t="str">
        <f>VLOOKUP($A389,УЧАСТНИКИ!$A$29:$L$828,4,FALSE)</f>
        <v>22.07.2003</v>
      </c>
      <c r="E389" s="637" t="str">
        <f>VLOOKUP($A389,УЧАСТНИКИ!$A$29:$L$828,5,FALSE)</f>
        <v>Краснодарский край-Республика Крым</v>
      </c>
      <c r="F389" s="637" t="str">
        <f>VLOOKUP($A389,УЧАСТНИКИ!$A$29:$L$828,11,FALSE)</f>
        <v>ГБУ ДО РК "СШОР ПО ЛЕГКОЙ АТЛЕТИКЕ №1", ГБУ ДО КК "СШОР ПО ЛЕГКОЙ АТЛЕТИКЕ"</v>
      </c>
      <c r="G389" s="637" t="str">
        <f>VLOOKUP($A389,УЧАСТНИКИ!$A$29:$L$828,10,FALSE)</f>
        <v>Кудря Т.Г., Азизьян А.А.</v>
      </c>
    </row>
    <row r="390" spans="1:7" ht="12.75" x14ac:dyDescent="0.2">
      <c r="A390" s="531">
        <v>422</v>
      </c>
      <c r="B390" s="636">
        <v>380</v>
      </c>
      <c r="C390" s="637" t="str">
        <f>VLOOKUP($A390,УЧАСТНИКИ!$A$29:$L$828,3,FALSE)</f>
        <v>Рыбникова Мария</v>
      </c>
      <c r="D390" s="637" t="str">
        <f>VLOOKUP($A390,УЧАСТНИКИ!$A$29:$L$828,4,FALSE)</f>
        <v>28.10.1994</v>
      </c>
      <c r="E390" s="637" t="str">
        <f>VLOOKUP($A390,УЧАСТНИКИ!$A$29:$L$828,5,FALSE)</f>
        <v>Воронежская область</v>
      </c>
      <c r="F390" s="637" t="str">
        <f>VLOOKUP($A390,УЧАСТНИКИ!$A$29:$L$828,11,FALSE)</f>
        <v>МБУДО СШОР №5</v>
      </c>
      <c r="G390" s="637" t="str">
        <f>VLOOKUP($A390,УЧАСТНИКИ!$A$29:$L$828,10,FALSE)</f>
        <v>!Исаев А.Н., Широкова Л.М.</v>
      </c>
    </row>
    <row r="391" spans="1:7" ht="12.75" x14ac:dyDescent="0.2">
      <c r="A391" s="531">
        <v>162</v>
      </c>
      <c r="B391" s="636">
        <v>381</v>
      </c>
      <c r="C391" s="637" t="str">
        <f>VLOOKUP($A391,УЧАСТНИКИ!$A$29:$L$828,3,FALSE)</f>
        <v>Ряднов Артем</v>
      </c>
      <c r="D391" s="637" t="str">
        <f>VLOOKUP($A391,УЧАСТНИКИ!$A$29:$L$828,4,FALSE)</f>
        <v>23.05.2002</v>
      </c>
      <c r="E391" s="637" t="str">
        <f>VLOOKUP($A391,УЧАСТНИКИ!$A$29:$L$828,5,FALSE)</f>
        <v>Краснодарский край</v>
      </c>
      <c r="F391" s="637" t="str">
        <f>VLOOKUP($A391,УЧАСТНИКИ!$A$29:$L$828,11,FALSE)</f>
        <v>МБУ СШ "ЛИДЕР" МО ЛАБИНСКИЙ РАЙОН</v>
      </c>
      <c r="G391" s="637" t="str">
        <f>VLOOKUP($A391,УЧАСТНИКИ!$A$29:$L$828,10,FALSE)</f>
        <v>Гладкова О.С.</v>
      </c>
    </row>
    <row r="392" spans="1:7" ht="12.75" x14ac:dyDescent="0.2">
      <c r="A392" s="531">
        <v>389</v>
      </c>
      <c r="B392" s="636">
        <v>382</v>
      </c>
      <c r="C392" s="637" t="str">
        <f>VLOOKUP($A392,УЧАСТНИКИ!$A$29:$L$828,3,FALSE)</f>
        <v>Ряховский Роман</v>
      </c>
      <c r="D392" s="637" t="str">
        <f>VLOOKUP($A392,УЧАСТНИКИ!$A$29:$L$828,4,FALSE)</f>
        <v>25.05.2003</v>
      </c>
      <c r="E392" s="637" t="str">
        <f>VLOOKUP($A392,УЧАСТНИКИ!$A$29:$L$828,5,FALSE)</f>
        <v>Тульская область</v>
      </c>
      <c r="F392" s="637" t="str">
        <f>VLOOKUP($A392,УЧАСТНИКИ!$A$29:$L$828,11,FALSE)</f>
        <v>МБУДО СШОР "ЛЕГКАЯ АТЛЕТИКА", ГУ ТО ЦСП</v>
      </c>
      <c r="G392" s="637" t="str">
        <f>VLOOKUP($A392,УЧАСТНИКИ!$A$29:$L$828,10,FALSE)</f>
        <v>Горячих А.В., Ряховский К.А.</v>
      </c>
    </row>
    <row r="393" spans="1:7" ht="12.75" x14ac:dyDescent="0.2">
      <c r="A393" s="531">
        <v>354</v>
      </c>
      <c r="B393" s="636">
        <v>383</v>
      </c>
      <c r="C393" s="637" t="str">
        <f>VLOOKUP($A393,УЧАСТНИКИ!$A$29:$L$828,3,FALSE)</f>
        <v>Саввин Алексей</v>
      </c>
      <c r="D393" s="637" t="str">
        <f>VLOOKUP($A393,УЧАСТНИКИ!$A$29:$L$828,4,FALSE)</f>
        <v>13.03.1997</v>
      </c>
      <c r="E393" s="637" t="str">
        <f>VLOOKUP($A393,УЧАСТНИКИ!$A$29:$L$828,5,FALSE)</f>
        <v>Санкт-Петербург</v>
      </c>
      <c r="F393" s="637" t="str">
        <f>VLOOKUP($A393,УЧАСТНИКИ!$A$29:$L$828,11,FALSE)</f>
        <v>ГБУ СШОР "АКАДЕМИЯ ЛЕГКОЙ АТЛЕТИКИ САНКТ-ПЕТЕРБУРГА", ВОЕННЫЙ ИНСТИТУТ ФИЗИЧЕСКОЙ КУЛЬТУРЫ ИЛИ ВИФК</v>
      </c>
      <c r="G393" s="637" t="str">
        <f>VLOOKUP($A393,УЧАСТНИКИ!$A$29:$L$828,10,FALSE)</f>
        <v>Глушак П.Б., Глушак Н.М.</v>
      </c>
    </row>
    <row r="394" spans="1:7" ht="12.75" x14ac:dyDescent="0.2">
      <c r="A394" s="531">
        <v>656</v>
      </c>
      <c r="B394" s="636">
        <v>384</v>
      </c>
      <c r="C394" s="637" t="str">
        <f>VLOOKUP($A394,УЧАСТНИКИ!$A$29:$L$828,3,FALSE)</f>
        <v>Савенкова Валерия</v>
      </c>
      <c r="D394" s="639">
        <f>VLOOKUP($A394,УЧАСТНИКИ!$A$29:$L$828,4,FALSE)</f>
        <v>37023</v>
      </c>
      <c r="E394" s="637" t="str">
        <f>VLOOKUP($A394,УЧАСТНИКИ!$A$29:$L$828,5,FALSE)</f>
        <v>Москва</v>
      </c>
      <c r="F394" s="637"/>
      <c r="G394" s="637" t="str">
        <f>VLOOKUP($A394,УЧАСТНИКИ!$A$29:$L$828,10,FALSE)</f>
        <v>Назарова Н.В.</v>
      </c>
    </row>
    <row r="395" spans="1:7" ht="12.75" x14ac:dyDescent="0.2">
      <c r="A395" s="531">
        <v>163</v>
      </c>
      <c r="B395" s="636">
        <v>385</v>
      </c>
      <c r="C395" s="637" t="str">
        <f>VLOOKUP($A395,УЧАСТНИКИ!$A$29:$L$828,3,FALSE)</f>
        <v>Савлуков Савелий</v>
      </c>
      <c r="D395" s="637" t="str">
        <f>VLOOKUP($A395,УЧАСТНИКИ!$A$29:$L$828,4,FALSE)</f>
        <v>06.01.2000</v>
      </c>
      <c r="E395" s="637" t="str">
        <f>VLOOKUP($A395,УЧАСТНИКИ!$A$29:$L$828,5,FALSE)</f>
        <v>Краснодарский край-Алтайский край</v>
      </c>
      <c r="F395" s="637" t="str">
        <f>VLOOKUP($A395,УЧАСТНИКИ!$A$29:$L$828,11,FALSE)</f>
        <v>КГБ ПОУ "АУОР", ГБУ КК "РЦСП ПО ЛЕГКОЙ АТЛЕТИКЕ"</v>
      </c>
      <c r="G395" s="637" t="str">
        <f>VLOOKUP($A395,УЧАСТНИКИ!$A$29:$L$828,10,FALSE)</f>
        <v>Клевцова Н.В., Клевцов С.А.</v>
      </c>
    </row>
    <row r="396" spans="1:7" ht="12.75" x14ac:dyDescent="0.2">
      <c r="A396" s="531">
        <v>620</v>
      </c>
      <c r="B396" s="636">
        <v>386</v>
      </c>
      <c r="C396" s="637" t="str">
        <f>VLOOKUP($A396,УЧАСТНИКИ!$A$29:$L$828,3,FALSE)</f>
        <v>Сагитова Екатерина</v>
      </c>
      <c r="D396" s="637" t="str">
        <f>VLOOKUP($A396,УЧАСТНИКИ!$A$29:$L$828,4,FALSE)</f>
        <v>11.06.2002</v>
      </c>
      <c r="E396" s="637" t="str">
        <f>VLOOKUP($A396,УЧАСТНИКИ!$A$29:$L$828,5,FALSE)</f>
        <v>Санкт-Петербург</v>
      </c>
      <c r="F396" s="637" t="str">
        <f>VLOOKUP($A396,УЧАСТНИКИ!$A$29:$L$828,11,FALSE)</f>
        <v>ГБУ СШОР "АКАДЕМИЯ ЛЕГКОЙ АТЛЕТИКИ САНКТ-ПЕТЕРБУРГА"</v>
      </c>
      <c r="G396" s="637" t="str">
        <f>VLOOKUP($A396,УЧАСТНИКИ!$A$29:$L$828,10,FALSE)</f>
        <v>Бахвалова Е.А.</v>
      </c>
    </row>
    <row r="397" spans="1:7" ht="12.75" x14ac:dyDescent="0.2">
      <c r="A397" s="531">
        <v>396</v>
      </c>
      <c r="B397" s="636">
        <v>387</v>
      </c>
      <c r="C397" s="637" t="str">
        <f>VLOOKUP($A397,УЧАСТНИКИ!$A$29:$L$828,3,FALSE)</f>
        <v>Садеев Ильфат</v>
      </c>
      <c r="D397" s="637" t="str">
        <f>VLOOKUP($A397,УЧАСТНИКИ!$A$29:$L$828,4,FALSE)</f>
        <v>17.12.1988</v>
      </c>
      <c r="E397" s="637" t="str">
        <f>VLOOKUP($A397,УЧАСТНИКИ!$A$29:$L$828,5,FALSE)</f>
        <v>Ульяновская область</v>
      </c>
      <c r="F397" s="637" t="str">
        <f>VLOOKUP($A397,УЧАСТНИКИ!$A$29:$L$828,11,FALSE)</f>
        <v>ОГБУ "ССШОР ПО ЛЁГКОЙ АТЛЕТИКЕ"</v>
      </c>
      <c r="G397" s="637" t="str">
        <f>VLOOKUP($A397,УЧАСТНИКИ!$A$29:$L$828,10,FALSE)</f>
        <v>Краснобаев А.А.</v>
      </c>
    </row>
    <row r="398" spans="1:7" ht="12.75" x14ac:dyDescent="0.2">
      <c r="A398" s="531">
        <v>539</v>
      </c>
      <c r="B398" s="636">
        <v>388</v>
      </c>
      <c r="C398" s="637" t="str">
        <f>VLOOKUP($A398,УЧАСТНИКИ!$A$29:$L$828,3,FALSE)</f>
        <v>Садова Виктория</v>
      </c>
      <c r="D398" s="637" t="str">
        <f>VLOOKUP($A398,УЧАСТНИКИ!$A$29:$L$828,4,FALSE)</f>
        <v>18.03.1993</v>
      </c>
      <c r="E398" s="637" t="str">
        <f>VLOOKUP($A398,УЧАСТНИКИ!$A$29:$L$828,5,FALSE)</f>
        <v>Нижегородская область</v>
      </c>
      <c r="F398" s="637" t="str">
        <f>VLOOKUP($A398,УЧАСТНИКИ!$A$29:$L$828,11,FALSE)</f>
        <v>МБУ КСШОР №1</v>
      </c>
      <c r="G398" s="637" t="str">
        <f>VLOOKUP($A398,УЧАСТНИКИ!$A$29:$L$828,10,FALSE)</f>
        <v>Садов М.В.</v>
      </c>
    </row>
    <row r="399" spans="1:7" ht="12.75" x14ac:dyDescent="0.2">
      <c r="A399" s="531">
        <v>633</v>
      </c>
      <c r="B399" s="636">
        <v>389</v>
      </c>
      <c r="C399" s="637" t="str">
        <f>VLOOKUP($A399,УЧАСТНИКИ!$A$29:$L$828,3,FALSE)</f>
        <v>Садовская Милана</v>
      </c>
      <c r="D399" s="637" t="str">
        <f>VLOOKUP($A399,УЧАСТНИКИ!$A$29:$L$828,4,FALSE)</f>
        <v>21.02.2004</v>
      </c>
      <c r="E399" s="637" t="str">
        <f>VLOOKUP($A399,УЧАСТНИКИ!$A$29:$L$828,5,FALSE)</f>
        <v>Свердловская область</v>
      </c>
      <c r="F399" s="637" t="str">
        <f>VLOOKUP($A399,УЧАСТНИКИ!$A$29:$L$828,11,FALSE)</f>
        <v>МАОУ ДО СШ "РОСТОК"</v>
      </c>
      <c r="G399" s="637" t="str">
        <f>VLOOKUP($A399,УЧАСТНИКИ!$A$29:$L$828,10,FALSE)</f>
        <v>Гусаренко В.С.</v>
      </c>
    </row>
    <row r="400" spans="1:7" ht="12.75" x14ac:dyDescent="0.2">
      <c r="A400" s="531">
        <v>478</v>
      </c>
      <c r="B400" s="636">
        <v>390</v>
      </c>
      <c r="C400" s="637" t="str">
        <f>VLOOKUP($A400,УЧАСТНИКИ!$A$29:$L$828,3,FALSE)</f>
        <v>Салькова Снежана</v>
      </c>
      <c r="D400" s="637" t="str">
        <f>VLOOKUP($A400,УЧАСТНИКИ!$A$29:$L$828,4,FALSE)</f>
        <v>25.07.2002</v>
      </c>
      <c r="E400" s="637" t="str">
        <f>VLOOKUP($A400,УЧАСТНИКИ!$A$29:$L$828,5,FALSE)</f>
        <v>Курская область</v>
      </c>
      <c r="F400" s="637" t="str">
        <f>VLOOKUP($A400,УЧАСТНИКИ!$A$29:$L$828,11,FALSE)</f>
        <v>ОБУ ДО "СШОР им. Н.Я. Яковлева", МБУ "СШ № 1"</v>
      </c>
      <c r="G400" s="637" t="str">
        <f>VLOOKUP($A400,УЧАСТНИКИ!$A$29:$L$828,10,FALSE)</f>
        <v>Прошин Е.К., !Шумакова Н.Л., !Шумаков Е.Г.</v>
      </c>
    </row>
    <row r="401" spans="1:7" ht="12.75" x14ac:dyDescent="0.2">
      <c r="A401" s="531">
        <v>551</v>
      </c>
      <c r="B401" s="636">
        <v>391</v>
      </c>
      <c r="C401" s="637" t="str">
        <f>VLOOKUP($A401,УЧАСТНИКИ!$A$29:$L$828,3,FALSE)</f>
        <v>Самарская Елена</v>
      </c>
      <c r="D401" s="637" t="str">
        <f>VLOOKUP($A401,УЧАСТНИКИ!$A$29:$L$828,4,FALSE)</f>
        <v>16.04.1999</v>
      </c>
      <c r="E401" s="637" t="str">
        <f>VLOOKUP($A401,УЧАСТНИКИ!$A$29:$L$828,5,FALSE)</f>
        <v>Омская область</v>
      </c>
      <c r="F401" s="637" t="str">
        <f>VLOOKUP($A401,УЧАСТНИКИ!$A$29:$L$828,11,FALSE)</f>
        <v>БУ ОО ДО "СШОР "СИБИРСКИЙ НЕФТЯНИК", ФГБОУ ВО СИБГУФК</v>
      </c>
      <c r="G401" s="637" t="str">
        <f>VLOOKUP($A401,УЧАСТНИКИ!$A$29:$L$828,10,FALSE)</f>
        <v>Колмаков С.В.</v>
      </c>
    </row>
    <row r="402" spans="1:7" ht="12.75" x14ac:dyDescent="0.2">
      <c r="A402" s="531">
        <v>114</v>
      </c>
      <c r="B402" s="636">
        <v>392</v>
      </c>
      <c r="C402" s="637" t="str">
        <f>VLOOKUP($A402,УЧАСТНИКИ!$A$29:$L$828,3,FALSE)</f>
        <v>Саранцев Евгений</v>
      </c>
      <c r="D402" s="637" t="str">
        <f>VLOOKUP($A402,УЧАСТНИКИ!$A$29:$L$828,4,FALSE)</f>
        <v>05.02.1988</v>
      </c>
      <c r="E402" s="637" t="str">
        <f>VLOOKUP($A402,УЧАСТНИКИ!$A$29:$L$828,5,FALSE)</f>
        <v>Волгоградская область-Санкт-Петербург</v>
      </c>
      <c r="F402" s="637" t="str">
        <f>VLOOKUP($A402,УЧАСТНИКИ!$A$29:$L$828,11,FALSE)</f>
        <v>ГБУ ДО ВО "СШОР ПО ЛЕГКОЙ АТЛЕТИКЕ", СПБ ГБУ ЦОП "ШВСМ ПО ЛЕГКОЙ АТЛЕТИКЕ"</v>
      </c>
      <c r="G402" s="637" t="str">
        <f>VLOOKUP($A402,УЧАСТНИКИ!$A$29:$L$828,10,FALSE)</f>
        <v>Зацеляпин М.И., Радух А.О.</v>
      </c>
    </row>
    <row r="403" spans="1:7" ht="12.75" x14ac:dyDescent="0.2">
      <c r="A403" s="531">
        <v>140</v>
      </c>
      <c r="B403" s="636">
        <v>393</v>
      </c>
      <c r="C403" s="637" t="str">
        <f>VLOOKUP($A403,УЧАСТНИКИ!$A$29:$L$828,3,FALSE)</f>
        <v>Саркисян Гайк</v>
      </c>
      <c r="D403" s="639">
        <f>VLOOKUP($A403,УЧАСТНИКИ!$A$29:$L$828,4,FALSE)</f>
        <v>35320</v>
      </c>
      <c r="E403" s="637" t="str">
        <f>VLOOKUP($A403,УЧАСТНИКИ!$A$29:$L$828,5,FALSE)</f>
        <v>Москва</v>
      </c>
      <c r="F403" s="637" t="str">
        <f>VLOOKUP($A403,УЧАСТНИКИ!$A$29:$L$828,11,FALSE)</f>
        <v>МК СШОР"Юг"</v>
      </c>
      <c r="G403" s="637" t="str">
        <f>VLOOKUP($A403,УЧАСТНИКИ!$A$29:$L$828,10,FALSE)</f>
        <v>Саркисян А.М.</v>
      </c>
    </row>
    <row r="404" spans="1:7" ht="12.75" x14ac:dyDescent="0.2">
      <c r="A404" s="531">
        <v>280</v>
      </c>
      <c r="B404" s="636">
        <v>394</v>
      </c>
      <c r="C404" s="637" t="str">
        <f>VLOOKUP($A404,УЧАСТНИКИ!$A$29:$L$828,3,FALSE)</f>
        <v>Сасимович Павел</v>
      </c>
      <c r="D404" s="637" t="str">
        <f>VLOOKUP($A404,УЧАСТНИКИ!$A$29:$L$828,4,FALSE)</f>
        <v>05.09.1999</v>
      </c>
      <c r="E404" s="637" t="str">
        <f>VLOOKUP($A404,УЧАСТНИКИ!$A$29:$L$828,5,FALSE)</f>
        <v>Республика Беларусь</v>
      </c>
      <c r="F404" s="637"/>
      <c r="G404" s="637" t="str">
        <f>VLOOKUP($A404,УЧАСТНИКИ!$A$29:$L$828,10,FALSE)</f>
        <v>!Сасимович В.Н.</v>
      </c>
    </row>
    <row r="405" spans="1:7" ht="12.75" x14ac:dyDescent="0.2">
      <c r="A405" s="531">
        <v>355</v>
      </c>
      <c r="B405" s="636">
        <v>395</v>
      </c>
      <c r="C405" s="637" t="str">
        <f>VLOOKUP($A405,УЧАСТНИКИ!$A$29:$L$828,3,FALSE)</f>
        <v>Святобог Александр</v>
      </c>
      <c r="D405" s="637" t="str">
        <f>VLOOKUP($A405,УЧАСТНИКИ!$A$29:$L$828,4,FALSE)</f>
        <v>19.06.1994</v>
      </c>
      <c r="E405" s="637" t="str">
        <f>VLOOKUP($A405,УЧАСТНИКИ!$A$29:$L$828,5,FALSE)</f>
        <v>Санкт-Петербург</v>
      </c>
      <c r="F405" s="637" t="str">
        <f>VLOOKUP($A405,УЧАСТНИКИ!$A$29:$L$828,11,FALSE)</f>
        <v>ГБУ СШОР "АКАДЕМИЯ ЛЕГКОЙ АТЛЕТИКИ САНКТ-ПЕТЕРБУРГА"</v>
      </c>
      <c r="G405" s="637" t="str">
        <f>VLOOKUP($A405,УЧАСТНИКИ!$A$29:$L$828,10,FALSE)</f>
        <v>Ткаченко А.С.</v>
      </c>
    </row>
    <row r="406" spans="1:7" ht="12.75" x14ac:dyDescent="0.2">
      <c r="A406" s="531">
        <v>311</v>
      </c>
      <c r="B406" s="636">
        <v>396</v>
      </c>
      <c r="C406" s="637" t="str">
        <f>VLOOKUP($A406,УЧАСТНИКИ!$A$29:$L$828,3,FALSE)</f>
        <v>Севастьянов Родион</v>
      </c>
      <c r="D406" s="637" t="str">
        <f>VLOOKUP($A406,УЧАСТНИКИ!$A$29:$L$828,4,FALSE)</f>
        <v>06.12.2005</v>
      </c>
      <c r="E406" s="637" t="str">
        <f>VLOOKUP($A406,УЧАСТНИКИ!$A$29:$L$828,5,FALSE)</f>
        <v>Республика Татарстан</v>
      </c>
      <c r="F406" s="637" t="str">
        <f>VLOOKUP($A406,УЧАСТНИКИ!$A$29:$L$828,11,FALSE)</f>
        <v>УСК "НЕФТЕХИМИК" ПАО "НКНХ"</v>
      </c>
      <c r="G406" s="637" t="str">
        <f>VLOOKUP($A406,УЧАСТНИКИ!$A$29:$L$828,10,FALSE)</f>
        <v>Захарчук Д.Г., Носова М.Е.</v>
      </c>
    </row>
    <row r="407" spans="1:7" ht="12.75" x14ac:dyDescent="0.2">
      <c r="A407" s="531">
        <v>540</v>
      </c>
      <c r="B407" s="636">
        <v>397</v>
      </c>
      <c r="C407" s="637" t="str">
        <f>VLOOKUP($A407,УЧАСТНИКИ!$A$29:$L$828,3,FALSE)</f>
        <v>Секретарева Анастасия</v>
      </c>
      <c r="D407" s="637" t="str">
        <f>VLOOKUP($A407,УЧАСТНИКИ!$A$29:$L$828,4,FALSE)</f>
        <v>16.01.2002</v>
      </c>
      <c r="E407" s="637" t="str">
        <f>VLOOKUP($A407,УЧАСТНИКИ!$A$29:$L$828,5,FALSE)</f>
        <v>Нижегородская область</v>
      </c>
      <c r="F407" s="637" t="str">
        <f>VLOOKUP($A407,УЧАСТНИКИ!$A$29:$L$828,11,FALSE)</f>
        <v>МУДО "ДЮСШ №3"</v>
      </c>
      <c r="G407" s="637" t="str">
        <f>VLOOKUP($A407,УЧАСТНИКИ!$A$29:$L$828,10,FALSE)</f>
        <v>Красников И.И.</v>
      </c>
    </row>
    <row r="408" spans="1:7" ht="12.75" x14ac:dyDescent="0.2">
      <c r="A408" s="531">
        <v>384</v>
      </c>
      <c r="B408" s="636">
        <v>398</v>
      </c>
      <c r="C408" s="637" t="str">
        <f>VLOOKUP($A408,УЧАСТНИКИ!$A$29:$L$828,3,FALSE)</f>
        <v>Селиверстов Илья</v>
      </c>
      <c r="D408" s="637" t="str">
        <f>VLOOKUP($A408,УЧАСТНИКИ!$A$29:$L$828,4,FALSE)</f>
        <v>01.08.1999</v>
      </c>
      <c r="E408" s="637" t="str">
        <f>VLOOKUP($A408,УЧАСТНИКИ!$A$29:$L$828,5,FALSE)</f>
        <v>Тверская область</v>
      </c>
      <c r="F408" s="637" t="str">
        <f>VLOOKUP($A408,УЧАСТНИКИ!$A$29:$L$828,11,FALSE)</f>
        <v>ГБУ ТВЕРСКОЙ ОБЛАСТИ ЦСП "ШВСМ", ГБУ "САШ"</v>
      </c>
      <c r="G408" s="637" t="str">
        <f>VLOOKUP($A408,УЧАСТНИКИ!$A$29:$L$828,10,FALSE)</f>
        <v>Власенко Е.М.</v>
      </c>
    </row>
    <row r="409" spans="1:7" ht="12.75" x14ac:dyDescent="0.2">
      <c r="A409" s="531">
        <v>111</v>
      </c>
      <c r="B409" s="636">
        <v>399</v>
      </c>
      <c r="C409" s="637" t="str">
        <f>VLOOKUP($A409,УЧАСТНИКИ!$A$29:$L$828,3,FALSE)</f>
        <v>Семенов Геннадий</v>
      </c>
      <c r="D409" s="637" t="str">
        <f>VLOOKUP($A409,УЧАСТНИКИ!$A$29:$L$828,4,FALSE)</f>
        <v>05.08.1997</v>
      </c>
      <c r="E409" s="637" t="str">
        <f>VLOOKUP($A409,УЧАСТНИКИ!$A$29:$L$828,5,FALSE)</f>
        <v>Владимирская область</v>
      </c>
      <c r="F409" s="637" t="str">
        <f>VLOOKUP($A409,УЧАСТНИКИ!$A$29:$L$828,11,FALSE)</f>
        <v>МБУ "СШОР № 4"</v>
      </c>
      <c r="G409" s="637" t="str">
        <f>VLOOKUP($A409,УЧАСТНИКИ!$A$29:$L$828,10,FALSE)</f>
        <v>!Харченко А.Б., Котов С.В.</v>
      </c>
    </row>
    <row r="410" spans="1:7" ht="12.75" x14ac:dyDescent="0.2">
      <c r="A410" s="531">
        <v>122</v>
      </c>
      <c r="B410" s="636">
        <v>400</v>
      </c>
      <c r="C410" s="637" t="str">
        <f>VLOOKUP($A410,УЧАСТНИКИ!$A$29:$L$828,3,FALSE)</f>
        <v>Семенов Иван</v>
      </c>
      <c r="D410" s="637" t="str">
        <f>VLOOKUP($A410,УЧАСТНИКИ!$A$29:$L$828,4,FALSE)</f>
        <v>21.02.2000</v>
      </c>
      <c r="E410" s="637" t="str">
        <f>VLOOKUP($A410,УЧАСТНИКИ!$A$29:$L$828,5,FALSE)</f>
        <v>Воронежская область</v>
      </c>
      <c r="F410" s="637" t="str">
        <f>VLOOKUP($A410,УЧАСТНИКИ!$A$29:$L$828,11,FALSE)</f>
        <v>ГБУ ДО ВО "СШОР № 21", СШОР № 21</v>
      </c>
      <c r="G410" s="637" t="str">
        <f>VLOOKUP($A410,УЧАСТНИКИ!$A$29:$L$828,10,FALSE)</f>
        <v>Демиденкова Г.А., !Лукьянова В.В., Манойлин В.И.</v>
      </c>
    </row>
    <row r="411" spans="1:7" ht="12.75" x14ac:dyDescent="0.2">
      <c r="A411" s="531">
        <v>621</v>
      </c>
      <c r="B411" s="636">
        <v>401</v>
      </c>
      <c r="C411" s="637" t="str">
        <f>VLOOKUP($A411,УЧАСТНИКИ!$A$29:$L$828,3,FALSE)</f>
        <v>Семенова Любовь</v>
      </c>
      <c r="D411" s="637" t="str">
        <f>VLOOKUP($A411,УЧАСТНИКИ!$A$29:$L$828,4,FALSE)</f>
        <v>22.04.1989</v>
      </c>
      <c r="E411" s="637" t="str">
        <f>VLOOKUP($A411,УЧАСТНИКИ!$A$29:$L$828,5,FALSE)</f>
        <v>Санкт-Петербург</v>
      </c>
      <c r="F411" s="637" t="str">
        <f>VLOOKUP($A411,УЧАСТНИКИ!$A$29:$L$828,11,FALSE)</f>
        <v>ГБУ СШОР "АКАДЕМИЯ ЛЕГКОЙ АТЛЕТИКИ САНКТ-ПЕТЕРБУРГА"</v>
      </c>
      <c r="G411" s="637" t="str">
        <f>VLOOKUP($A411,УЧАСТНИКИ!$A$29:$L$828,10,FALSE)</f>
        <v>Войнова С.Е.</v>
      </c>
    </row>
    <row r="412" spans="1:7" ht="12.75" x14ac:dyDescent="0.2">
      <c r="A412" s="531">
        <v>244</v>
      </c>
      <c r="B412" s="636">
        <v>402</v>
      </c>
      <c r="C412" s="637" t="str">
        <f>VLOOKUP($A412,УЧАСТНИКИ!$A$29:$L$828,3,FALSE)</f>
        <v>Серазтдинов Денис</v>
      </c>
      <c r="D412" s="637" t="str">
        <f>VLOOKUP($A412,УЧАСТНИКИ!$A$29:$L$828,4,FALSE)</f>
        <v>13.03.1996</v>
      </c>
      <c r="E412" s="637" t="str">
        <f>VLOOKUP($A412,УЧАСТНИКИ!$A$29:$L$828,5,FALSE)</f>
        <v>Московская область-Иркутская область</v>
      </c>
      <c r="F412" s="637" t="str">
        <f>VLOOKUP($A412,УЧАСТНИКИ!$A$29:$L$828,11,FALSE)</f>
        <v>ОГКУ СШОР "ШВСМ"</v>
      </c>
      <c r="G412" s="637" t="str">
        <f>VLOOKUP($A412,УЧАСТНИКИ!$A$29:$L$828,10,FALSE)</f>
        <v>Сударева Н.И., Шкурбицкий В.Л., Болсун Е.И.</v>
      </c>
    </row>
    <row r="413" spans="1:7" ht="12.75" x14ac:dyDescent="0.2">
      <c r="A413" s="531">
        <v>381</v>
      </c>
      <c r="B413" s="636">
        <v>403</v>
      </c>
      <c r="C413" s="637" t="str">
        <f>VLOOKUP($A413,УЧАСТНИКИ!$A$29:$L$828,3,FALSE)</f>
        <v>Сергеев Александр</v>
      </c>
      <c r="D413" s="637" t="str">
        <f>VLOOKUP($A413,УЧАСТНИКИ!$A$29:$L$828,4,FALSE)</f>
        <v>02.07.2003</v>
      </c>
      <c r="E413" s="637" t="str">
        <f>VLOOKUP($A413,УЧАСТНИКИ!$A$29:$L$828,5,FALSE)</f>
        <v>Ставропольский край</v>
      </c>
      <c r="F413" s="637" t="str">
        <f>VLOOKUP($A413,УЧАСТНИКИ!$A$29:$L$828,11,FALSE)</f>
        <v>ГБУ ДО СК "СШОР ПО ЛЕГКОЙ АТЛЕТИКЕ"</v>
      </c>
      <c r="G413" s="637" t="str">
        <f>VLOOKUP($A413,УЧАСТНИКИ!$A$29:$L$828,10,FALSE)</f>
        <v>Халатян С.Г., !Панфилова С.А.</v>
      </c>
    </row>
    <row r="414" spans="1:7" ht="12.75" x14ac:dyDescent="0.2">
      <c r="A414" s="531">
        <v>211</v>
      </c>
      <c r="B414" s="636">
        <v>404</v>
      </c>
      <c r="C414" s="637" t="str">
        <f>VLOOKUP($A414,УЧАСТНИКИ!$A$29:$L$828,3,FALSE)</f>
        <v>Серов Алексей</v>
      </c>
      <c r="D414" s="637" t="str">
        <f>VLOOKUP($A414,УЧАСТНИКИ!$A$29:$L$828,4,FALSE)</f>
        <v>12.06.2002</v>
      </c>
      <c r="E414" s="637" t="str">
        <f>VLOOKUP($A414,УЧАСТНИКИ!$A$29:$L$828,5,FALSE)</f>
        <v>Москва</v>
      </c>
      <c r="F414" s="637" t="str">
        <f>VLOOKUP($A414,УЧАСТНИКИ!$A$29:$L$828,11,FALSE)</f>
        <v>ГБУ ДО "МГФСО", СШОР по легкой атлетике МГФСО</v>
      </c>
      <c r="G414" s="637" t="str">
        <f>VLOOKUP($A414,УЧАСТНИКИ!$A$29:$L$828,10,FALSE)</f>
        <v>Чемерисов Н.Ф.</v>
      </c>
    </row>
    <row r="415" spans="1:7" ht="12.75" x14ac:dyDescent="0.2">
      <c r="A415" s="531">
        <v>458</v>
      </c>
      <c r="B415" s="636">
        <v>405</v>
      </c>
      <c r="C415" s="637" t="str">
        <f>VLOOKUP($A415,УЧАСТНИКИ!$A$29:$L$828,3,FALSE)</f>
        <v>Сероусова Анжелика</v>
      </c>
      <c r="D415" s="637" t="str">
        <f>VLOOKUP($A415,УЧАСТНИКИ!$A$29:$L$828,4,FALSE)</f>
        <v>05.10.2003</v>
      </c>
      <c r="E415" s="637" t="str">
        <f>VLOOKUP($A415,УЧАСТНИКИ!$A$29:$L$828,5,FALSE)</f>
        <v>Краснодарский край</v>
      </c>
      <c r="F415" s="637" t="str">
        <f>VLOOKUP($A415,УЧАСТНИКИ!$A$29:$L$828,11,FALSE)</f>
        <v>ГБУ ДО КК "СШОР ПО ЛЕГКОЙ АТЛЕТИКЕ", ГБУ КК "РЦСП ПО ЛЕГКОЙ АТЛЕТИКЕ"</v>
      </c>
      <c r="G415" s="637" t="str">
        <f>VLOOKUP($A415,УЧАСТНИКИ!$A$29:$L$828,10,FALSE)</f>
        <v>Абакумова М.В., Абакумова Г.В.</v>
      </c>
    </row>
    <row r="416" spans="1:7" ht="12.75" x14ac:dyDescent="0.2">
      <c r="A416" s="531">
        <v>405</v>
      </c>
      <c r="B416" s="636">
        <v>406</v>
      </c>
      <c r="C416" s="637" t="str">
        <f>VLOOKUP($A416,УЧАСТНИКИ!$A$29:$L$828,3,FALSE)</f>
        <v>Сидоренко Ирина</v>
      </c>
      <c r="D416" s="637" t="str">
        <f>VLOOKUP($A416,УЧАСТНИКИ!$A$29:$L$828,4,FALSE)</f>
        <v>02.10.2001</v>
      </c>
      <c r="E416" s="637" t="str">
        <f>VLOOKUP($A416,УЧАСТНИКИ!$A$29:$L$828,5,FALSE)</f>
        <v>Брянская область</v>
      </c>
      <c r="F416" s="637" t="str">
        <f>VLOOKUP($A416,УЧАСТНИКИ!$A$29:$L$828,11,FALSE)</f>
        <v>ГБУ ДО БО СШОР "Русь", ФГБУ ПОО "БГУОР"</v>
      </c>
      <c r="G416" s="637" t="str">
        <f>VLOOKUP($A416,УЧАСТНИКИ!$A$29:$L$828,10,FALSE)</f>
        <v>Ковтун Н.Н.</v>
      </c>
    </row>
    <row r="417" spans="1:7" ht="12.75" x14ac:dyDescent="0.2">
      <c r="A417" s="531">
        <v>212</v>
      </c>
      <c r="B417" s="636">
        <v>407</v>
      </c>
      <c r="C417" s="637" t="str">
        <f>VLOOKUP($A417,УЧАСТНИКИ!$A$29:$L$828,3,FALSE)</f>
        <v>Сидорченко Глеб</v>
      </c>
      <c r="D417" s="637" t="str">
        <f>VLOOKUP($A417,УЧАСТНИКИ!$A$29:$L$828,4,FALSE)</f>
        <v>15.06.1986</v>
      </c>
      <c r="E417" s="637" t="str">
        <f>VLOOKUP($A417,УЧАСТНИКИ!$A$29:$L$828,5,FALSE)</f>
        <v>Москва-Нижегородская область</v>
      </c>
      <c r="F417" s="637" t="str">
        <f>VLOOKUP($A417,УЧАСТНИКИ!$A$29:$L$828,11,FALSE)</f>
        <v>МБУ КСШОР №1, ГБУ ДО МКСШОР "ВОСТОК"</v>
      </c>
      <c r="G417" s="637" t="str">
        <f>VLOOKUP($A417,УЧАСТНИКИ!$A$29:$L$828,10,FALSE)</f>
        <v>Садов М.В.</v>
      </c>
    </row>
    <row r="418" spans="1:7" ht="12.75" x14ac:dyDescent="0.2">
      <c r="A418" s="531">
        <v>565</v>
      </c>
      <c r="B418" s="636">
        <v>408</v>
      </c>
      <c r="C418" s="637" t="str">
        <f>VLOOKUP($A418,УЧАСТНИКИ!$A$29:$L$828,3,FALSE)</f>
        <v>Скворцова Виолетта</v>
      </c>
      <c r="D418" s="637" t="str">
        <f>VLOOKUP($A418,УЧАСТНИКИ!$A$29:$L$828,4,FALSE)</f>
        <v>15.04.1998</v>
      </c>
      <c r="E418" s="637" t="str">
        <f>VLOOKUP($A418,УЧАСТНИКИ!$A$29:$L$828,5,FALSE)</f>
        <v>Республика Беларусь</v>
      </c>
      <c r="F418" s="637"/>
      <c r="G418" s="637" t="str">
        <f>VLOOKUP($A418,УЧАСТНИКИ!$A$29:$L$828,10,FALSE)</f>
        <v>!Шагун В.В.</v>
      </c>
    </row>
    <row r="419" spans="1:7" ht="12.75" x14ac:dyDescent="0.2">
      <c r="A419" s="531">
        <v>356</v>
      </c>
      <c r="B419" s="636">
        <v>409</v>
      </c>
      <c r="C419" s="637" t="str">
        <f>VLOOKUP($A419,УЧАСТНИКИ!$A$29:$L$828,3,FALSE)</f>
        <v>Скляров Федор</v>
      </c>
      <c r="D419" s="637" t="str">
        <f>VLOOKUP($A419,УЧАСТНИКИ!$A$29:$L$828,4,FALSE)</f>
        <v>26.10.2002</v>
      </c>
      <c r="E419" s="637" t="str">
        <f>VLOOKUP($A419,УЧАСТНИКИ!$A$29:$L$828,5,FALSE)</f>
        <v>Санкт-Петербург</v>
      </c>
      <c r="F419" s="637"/>
      <c r="G419" s="637" t="str">
        <f>VLOOKUP($A419,УЧАСТНИКИ!$A$29:$L$828,10,FALSE)</f>
        <v>Орлов А.В.</v>
      </c>
    </row>
    <row r="420" spans="1:7" ht="12.75" x14ac:dyDescent="0.2">
      <c r="A420" s="531">
        <v>416</v>
      </c>
      <c r="B420" s="636">
        <v>410</v>
      </c>
      <c r="C420" s="637" t="str">
        <f>VLOOKUP($A420,УЧАСТНИКИ!$A$29:$L$828,3,FALSE)</f>
        <v>Склярова Ксения</v>
      </c>
      <c r="D420" s="637" t="str">
        <f>VLOOKUP($A420,УЧАСТНИКИ!$A$29:$L$828,4,FALSE)</f>
        <v>09.12.1999</v>
      </c>
      <c r="E420" s="637" t="str">
        <f>VLOOKUP($A420,УЧАСТНИКИ!$A$29:$L$828,5,FALSE)</f>
        <v>Волгоградская область</v>
      </c>
      <c r="F420" s="637" t="str">
        <f>VLOOKUP($A420,УЧАСТНИКИ!$A$29:$L$828,11,FALSE)</f>
        <v>ГБУ ДО ВО "СШОР ПО ЛЕГКОЙ АТЛЕТИКЕ"</v>
      </c>
      <c r="G420" s="637" t="str">
        <f>VLOOKUP($A420,УЧАСТНИКИ!$A$29:$L$828,10,FALSE)</f>
        <v>Ланг А.И.</v>
      </c>
    </row>
    <row r="421" spans="1:7" ht="12.75" x14ac:dyDescent="0.2">
      <c r="A421" s="531">
        <v>524</v>
      </c>
      <c r="B421" s="636">
        <v>411</v>
      </c>
      <c r="C421" s="637" t="str">
        <f>VLOOKUP($A421,УЧАСТНИКИ!$A$29:$L$828,3,FALSE)</f>
        <v>Скобел Александра</v>
      </c>
      <c r="D421" s="637" t="str">
        <f>VLOOKUP($A421,УЧАСТНИКИ!$A$29:$L$828,4,FALSE)</f>
        <v>27.02.1999</v>
      </c>
      <c r="E421" s="637" t="str">
        <f>VLOOKUP($A421,УЧАСТНИКИ!$A$29:$L$828,5,FALSE)</f>
        <v>Московская область-Смоленская область</v>
      </c>
      <c r="F421" s="637" t="str">
        <f>VLOOKUP($A421,УЧАСТНИКИ!$A$29:$L$828,11,FALSE)</f>
        <v>СОГБОУДО "СШОР им. Ф.Т.Михеенко г.Смоленск"</v>
      </c>
      <c r="G421" s="637" t="str">
        <f>VLOOKUP($A421,УЧАСТНИКИ!$A$29:$L$828,10,FALSE)</f>
        <v>Федоров Л.Л.</v>
      </c>
    </row>
    <row r="422" spans="1:7" ht="12.75" x14ac:dyDescent="0.2">
      <c r="A422" s="531">
        <v>126</v>
      </c>
      <c r="B422" s="636">
        <v>412</v>
      </c>
      <c r="C422" s="637" t="str">
        <f>VLOOKUP($A422,УЧАСТНИКИ!$A$29:$L$828,3,FALSE)</f>
        <v>Скулин Владислав</v>
      </c>
      <c r="D422" s="637" t="str">
        <f>VLOOKUP($A422,УЧАСТНИКИ!$A$29:$L$828,4,FALSE)</f>
        <v>26.06.2002</v>
      </c>
      <c r="E422" s="637" t="str">
        <f>VLOOKUP($A422,УЧАСТНИКИ!$A$29:$L$828,5,FALSE)</f>
        <v>Иркутская область</v>
      </c>
      <c r="F422" s="637" t="str">
        <f>VLOOKUP($A422,УЧАСТНИКИ!$A$29:$L$828,11,FALSE)</f>
        <v>ОГКУ СШОР "ШВСМ", ФГБУ ПОО ГУОР Г. ИРКУТСКА</v>
      </c>
      <c r="G422" s="637" t="str">
        <f>VLOOKUP($A422,УЧАСТНИКИ!$A$29:$L$828,10,FALSE)</f>
        <v>Гербич Т.В.</v>
      </c>
    </row>
    <row r="423" spans="1:7" ht="12.75" x14ac:dyDescent="0.2">
      <c r="A423" s="531">
        <v>106</v>
      </c>
      <c r="B423" s="636">
        <v>413</v>
      </c>
      <c r="C423" s="637" t="str">
        <f>VLOOKUP($A423,УЧАСТНИКИ!$A$29:$L$828,3,FALSE)</f>
        <v>Соболев Захар</v>
      </c>
      <c r="D423" s="637" t="str">
        <f>VLOOKUP($A423,УЧАСТНИКИ!$A$29:$L$828,4,FALSE)</f>
        <v>10.01.2004</v>
      </c>
      <c r="E423" s="637" t="str">
        <f>VLOOKUP($A423,УЧАСТНИКИ!$A$29:$L$828,5,FALSE)</f>
        <v>Брянская область</v>
      </c>
      <c r="F423" s="637" t="str">
        <f>VLOOKUP($A423,УЧАСТНИКИ!$A$29:$L$828,11,FALSE)</f>
        <v>ГБУ ДО БО СШОР ПО ЛЕГКОЙ АТЛЕТИКЕ ИМ. В.Д.САМОТЕСОВА, ФГБУ ПОО "БГУОР"</v>
      </c>
      <c r="G423" s="637" t="str">
        <f>VLOOKUP($A423,УЧАСТНИКИ!$A$29:$L$828,10,FALSE)</f>
        <v>Беляев А.В., !Шелякин С.Ф.</v>
      </c>
    </row>
    <row r="424" spans="1:7" ht="12.75" x14ac:dyDescent="0.2">
      <c r="A424" s="531">
        <v>467</v>
      </c>
      <c r="B424" s="636">
        <v>414</v>
      </c>
      <c r="C424" s="637" t="str">
        <f>VLOOKUP($A424,УЧАСТНИКИ!$A$29:$L$828,3,FALSE)</f>
        <v>Соболева Алина</v>
      </c>
      <c r="D424" s="637" t="str">
        <f>VLOOKUP($A424,УЧАСТНИКИ!$A$29:$L$828,4,FALSE)</f>
        <v>17.08.2002</v>
      </c>
      <c r="E424" s="637" t="str">
        <f>VLOOKUP($A424,УЧАСТНИКИ!$A$29:$L$828,5,FALSE)</f>
        <v>Красноярский край</v>
      </c>
      <c r="F424" s="637" t="str">
        <f>VLOOKUP($A424,УЧАСТНИКИ!$A$29:$L$828,11,FALSE)</f>
        <v>МАУДО "СШОР "СПУТНИК"</v>
      </c>
      <c r="G424" s="637" t="str">
        <f>VLOOKUP($A424,УЧАСТНИКИ!$A$29:$L$828,10,FALSE)</f>
        <v>Вашкевич И.Е.</v>
      </c>
    </row>
    <row r="425" spans="1:7" ht="12.75" x14ac:dyDescent="0.2">
      <c r="A425" s="531">
        <v>566</v>
      </c>
      <c r="B425" s="636">
        <v>415</v>
      </c>
      <c r="C425" s="637" t="str">
        <f>VLOOKUP($A425,УЧАСТНИКИ!$A$29:$L$828,3,FALSE)</f>
        <v>Соболева Елена</v>
      </c>
      <c r="D425" s="637" t="str">
        <f>VLOOKUP($A425,УЧАСТНИКИ!$A$29:$L$828,4,FALSE)</f>
        <v>11.05.1993</v>
      </c>
      <c r="E425" s="637" t="str">
        <f>VLOOKUP($A425,УЧАСТНИКИ!$A$29:$L$828,5,FALSE)</f>
        <v>Республика Беларусь</v>
      </c>
      <c r="F425" s="637"/>
      <c r="G425" s="637" t="str">
        <f>VLOOKUP($A425,УЧАСТНИКИ!$A$29:$L$828,10,FALSE)</f>
        <v>!Губкин В.О.</v>
      </c>
    </row>
    <row r="426" spans="1:7" ht="12.75" x14ac:dyDescent="0.2">
      <c r="A426" s="531">
        <v>504</v>
      </c>
      <c r="B426" s="636">
        <v>416</v>
      </c>
      <c r="C426" s="637" t="str">
        <f>VLOOKUP($A426,УЧАСТНИКИ!$A$29:$L$828,3,FALSE)</f>
        <v>Созоненко Алина</v>
      </c>
      <c r="D426" s="637" t="str">
        <f>VLOOKUP($A426,УЧАСТНИКИ!$A$29:$L$828,4,FALSE)</f>
        <v>23.08.2004</v>
      </c>
      <c r="E426" s="637" t="str">
        <f>VLOOKUP($A426,УЧАСТНИКИ!$A$29:$L$828,5,FALSE)</f>
        <v>Москва</v>
      </c>
      <c r="F426" s="637" t="str">
        <f>VLOOKUP($A426,УЧАСТНИКИ!$A$29:$L$828,11,FALSE)</f>
        <v>Юность Москвы</v>
      </c>
      <c r="G426" s="637" t="str">
        <f>VLOOKUP($A426,УЧАСТНИКИ!$A$29:$L$828,10,FALSE)</f>
        <v>Таганская Т.М.</v>
      </c>
    </row>
    <row r="427" spans="1:7" ht="12.75" x14ac:dyDescent="0.2">
      <c r="A427" s="531">
        <v>387</v>
      </c>
      <c r="B427" s="636">
        <v>417</v>
      </c>
      <c r="C427" s="637" t="str">
        <f>VLOOKUP($A427,УЧАСТНИКИ!$A$29:$L$828,3,FALSE)</f>
        <v>Соколенко Владимир</v>
      </c>
      <c r="D427" s="637" t="str">
        <f>VLOOKUP($A427,УЧАСТНИКИ!$A$29:$L$828,4,FALSE)</f>
        <v>19.05.2000</v>
      </c>
      <c r="E427" s="637" t="str">
        <f>VLOOKUP($A427,УЧАСТНИКИ!$A$29:$L$828,5,FALSE)</f>
        <v>Томская область</v>
      </c>
      <c r="F427" s="637" t="str">
        <f>VLOOKUP($A427,УЧАСТНИКИ!$A$29:$L$828,11,FALSE)</f>
        <v>МБУ ДО СШ № 1, НИ ТГУ, ОГАУ ТО СШОР</v>
      </c>
      <c r="G427" s="637" t="str">
        <f>VLOOKUP($A427,УЧАСТНИКИ!$A$29:$L$828,10,FALSE)</f>
        <v>!Михайловский С.А., Михайловский А.В., Соколенко Е.В.</v>
      </c>
    </row>
    <row r="428" spans="1:7" ht="12.75" x14ac:dyDescent="0.2">
      <c r="A428" s="531">
        <v>505</v>
      </c>
      <c r="B428" s="636">
        <v>418</v>
      </c>
      <c r="C428" s="637" t="str">
        <f>VLOOKUP($A428,УЧАСТНИКИ!$A$29:$L$828,3,FALSE)</f>
        <v>Соколова Полина</v>
      </c>
      <c r="D428" s="637" t="str">
        <f>VLOOKUP($A428,УЧАСТНИКИ!$A$29:$L$828,4,FALSE)</f>
        <v>18.06.2000</v>
      </c>
      <c r="E428" s="637" t="str">
        <f>VLOOKUP($A428,УЧАСТНИКИ!$A$29:$L$828,5,FALSE)</f>
        <v>Москва</v>
      </c>
      <c r="F428" s="637" t="str">
        <f>VLOOKUP($A428,УЧАСТНИКИ!$A$29:$L$828,11,FALSE)</f>
        <v>ГБУ ДО МКСШОР "СЕВЕР"</v>
      </c>
      <c r="G428" s="637" t="str">
        <f>VLOOKUP($A428,УЧАСТНИКИ!$A$29:$L$828,10,FALSE)</f>
        <v>Парахина Н.В., Сафонов В.Г.</v>
      </c>
    </row>
    <row r="429" spans="1:7" ht="12.75" x14ac:dyDescent="0.2">
      <c r="A429" s="531">
        <v>459</v>
      </c>
      <c r="B429" s="636">
        <v>419</v>
      </c>
      <c r="C429" s="637" t="str">
        <f>VLOOKUP($A429,УЧАСТНИКИ!$A$29:$L$828,3,FALSE)</f>
        <v>Солдатова Олеся</v>
      </c>
      <c r="D429" s="637" t="str">
        <f>VLOOKUP($A429,УЧАСТНИКИ!$A$29:$L$828,4,FALSE)</f>
        <v>16.12.2002</v>
      </c>
      <c r="E429" s="637" t="str">
        <f>VLOOKUP($A429,УЧАСТНИКИ!$A$29:$L$828,5,FALSE)</f>
        <v>Краснодарский край</v>
      </c>
      <c r="F429" s="637" t="str">
        <f>VLOOKUP($A429,УЧАСТНИКИ!$A$29:$L$828,11,FALSE)</f>
        <v>ГБУ КК "РЦСП ПО ЛЕГКОЙ АТЛЕТИКЕ", ГБУ ДО КК "СШОР ПО ЛЕГКОЙ АТЛЕТИКЕ"</v>
      </c>
      <c r="G429" s="637" t="str">
        <f>VLOOKUP($A429,УЧАСТНИКИ!$A$29:$L$828,10,FALSE)</f>
        <v>Коротаева Е.Ю.</v>
      </c>
    </row>
    <row r="430" spans="1:7" ht="12.75" x14ac:dyDescent="0.2">
      <c r="A430" s="531">
        <v>213</v>
      </c>
      <c r="B430" s="636">
        <v>420</v>
      </c>
      <c r="C430" s="637" t="str">
        <f>VLOOKUP($A430,УЧАСТНИКИ!$A$29:$L$828,3,FALSE)</f>
        <v>Соловьев Александр</v>
      </c>
      <c r="D430" s="637" t="str">
        <f>VLOOKUP($A430,УЧАСТНИКИ!$A$29:$L$828,4,FALSE)</f>
        <v>18.02.2002</v>
      </c>
      <c r="E430" s="637" t="str">
        <f>VLOOKUP($A430,УЧАСТНИКИ!$A$29:$L$828,5,FALSE)</f>
        <v>Москва</v>
      </c>
      <c r="F430" s="637" t="str">
        <f>VLOOKUP($A430,УЧАСТНИКИ!$A$29:$L$828,11,FALSE)</f>
        <v>ГБУ ДО "МГФСО", СШОР по легкой атлетике МГФСО</v>
      </c>
      <c r="G430" s="637" t="str">
        <f>VLOOKUP($A430,УЧАСТНИКИ!$A$29:$L$828,10,FALSE)</f>
        <v>Диаздинов О.В.</v>
      </c>
    </row>
    <row r="431" spans="1:7" ht="12.75" x14ac:dyDescent="0.2">
      <c r="A431" s="531">
        <v>622</v>
      </c>
      <c r="B431" s="636">
        <v>421</v>
      </c>
      <c r="C431" s="637" t="str">
        <f>VLOOKUP($A431,УЧАСТНИКИ!$A$29:$L$828,3,FALSE)</f>
        <v>Солодова Вера</v>
      </c>
      <c r="D431" s="637" t="str">
        <f>VLOOKUP($A431,УЧАСТНИКИ!$A$29:$L$828,4,FALSE)</f>
        <v>18.07.2003</v>
      </c>
      <c r="E431" s="637" t="str">
        <f>VLOOKUP($A431,УЧАСТНИКИ!$A$29:$L$828,5,FALSE)</f>
        <v>Санкт-Петербург</v>
      </c>
      <c r="F431" s="637" t="str">
        <f>VLOOKUP($A431,УЧАСТНИКИ!$A$29:$L$828,11,FALSE)</f>
        <v>СПБ ГБУ ЦОП "ШВСМ ПО ЛЕГКОЙ АТЛЕТИКЕ"</v>
      </c>
      <c r="G431" s="637" t="str">
        <f>VLOOKUP($A431,УЧАСТНИКИ!$A$29:$L$828,10,FALSE)</f>
        <v>Шекин Д.А.</v>
      </c>
    </row>
    <row r="432" spans="1:7" ht="12.75" x14ac:dyDescent="0.2">
      <c r="A432" s="531">
        <v>312</v>
      </c>
      <c r="B432" s="636">
        <v>422</v>
      </c>
      <c r="C432" s="637" t="str">
        <f>VLOOKUP($A432,УЧАСТНИКИ!$A$29:$L$828,3,FALSE)</f>
        <v>Солодовников Серафим</v>
      </c>
      <c r="D432" s="637" t="str">
        <f>VLOOKUP($A432,УЧАСТНИКИ!$A$29:$L$828,4,FALSE)</f>
        <v>04.12.2005</v>
      </c>
      <c r="E432" s="637" t="str">
        <f>VLOOKUP($A432,УЧАСТНИКИ!$A$29:$L$828,5,FALSE)</f>
        <v>Республика Татарстан</v>
      </c>
      <c r="F432" s="637" t="str">
        <f>VLOOKUP($A432,УЧАСТНИКИ!$A$29:$L$828,11,FALSE)</f>
        <v>МБУ "СШОР "ФСО "ЦЕНТРАЛЬНЫЙ"</v>
      </c>
      <c r="G432" s="637" t="str">
        <f>VLOOKUP($A432,УЧАСТНИКИ!$A$29:$L$828,10,FALSE)</f>
        <v>Барышникова Л.Н.</v>
      </c>
    </row>
    <row r="433" spans="1:7" ht="12.75" x14ac:dyDescent="0.2">
      <c r="A433" s="531">
        <v>423</v>
      </c>
      <c r="B433" s="636">
        <v>423</v>
      </c>
      <c r="C433" s="637" t="str">
        <f>VLOOKUP($A433,УЧАСТНИКИ!$A$29:$L$828,3,FALSE)</f>
        <v>Сомова Ксения</v>
      </c>
      <c r="D433" s="637" t="str">
        <f>VLOOKUP($A433,УЧАСТНИКИ!$A$29:$L$828,4,FALSE)</f>
        <v>17.10.2004</v>
      </c>
      <c r="E433" s="637" t="str">
        <f>VLOOKUP($A433,УЧАСТНИКИ!$A$29:$L$828,5,FALSE)</f>
        <v>Воронежская область-Санкт-Петербург</v>
      </c>
      <c r="F433" s="637" t="str">
        <f>VLOOKUP($A433,УЧАСТНИКИ!$A$29:$L$828,11,FALSE)</f>
        <v>АУ ВО "ЦСПСК", ГБУ ДО ВО "СШОР № 21", СШОР № 21, СПБ ГБУ ЦОП "ШВСМ ПО ЛЕГКОЙ АТЛЕТИКЕ"</v>
      </c>
      <c r="G433" s="637" t="str">
        <f>VLOOKUP($A433,УЧАСТНИКИ!$A$29:$L$828,10,FALSE)</f>
        <v>Жуков С.Н., Климов А.Г.</v>
      </c>
    </row>
    <row r="434" spans="1:7" ht="12.75" x14ac:dyDescent="0.2">
      <c r="A434" s="531">
        <v>580</v>
      </c>
      <c r="B434" s="636">
        <v>424</v>
      </c>
      <c r="C434" s="637" t="str">
        <f>VLOOKUP($A434,УЧАСТНИКИ!$A$29:$L$828,3,FALSE)</f>
        <v>Сохацкая Юлия</v>
      </c>
      <c r="D434" s="637" t="str">
        <f>VLOOKUP($A434,УЧАСТНИКИ!$A$29:$L$828,4,FALSE)</f>
        <v>12.12.2001</v>
      </c>
      <c r="E434" s="637" t="str">
        <f>VLOOKUP($A434,УЧАСТНИКИ!$A$29:$L$828,5,FALSE)</f>
        <v>Республика Татарстан</v>
      </c>
      <c r="F434" s="637" t="str">
        <f>VLOOKUP($A434,УЧАСТНИКИ!$A$29:$L$828,11,FALSE)</f>
        <v>МБУ "СШОР "ФСО "ЦЕНТРАЛЬНЫЙ"</v>
      </c>
      <c r="G434" s="637" t="str">
        <f>VLOOKUP($A434,УЧАСТНИКИ!$A$29:$L$828,10,FALSE)</f>
        <v>Латыпова Н.П., Латыпов А.Ф.</v>
      </c>
    </row>
    <row r="435" spans="1:7" ht="12.75" x14ac:dyDescent="0.2">
      <c r="A435" s="531">
        <v>357</v>
      </c>
      <c r="B435" s="636">
        <v>425</v>
      </c>
      <c r="C435" s="637" t="str">
        <f>VLOOKUP($A435,УЧАСТНИКИ!$A$29:$L$828,3,FALSE)</f>
        <v>Спиридонов Олег</v>
      </c>
      <c r="D435" s="637" t="str">
        <f>VLOOKUP($A435,УЧАСТНИКИ!$A$29:$L$828,4,FALSE)</f>
        <v>16.08.1999</v>
      </c>
      <c r="E435" s="637" t="str">
        <f>VLOOKUP($A435,УЧАСТНИКИ!$A$29:$L$828,5,FALSE)</f>
        <v>Санкт-Петербург-Калининградская область</v>
      </c>
      <c r="F435" s="637" t="str">
        <f>VLOOKUP($A435,УЧАСТНИКИ!$A$29:$L$828,11,FALSE)</f>
        <v>ГБУ СШОР "АКАДЕМИЯ ЛЕГКОЙ АТЛЕТИКИ САНКТ-ПЕТЕРБУРГА", МБУ СШОР № 4 ПО ЛЁГКОЙ АТЛЕТИКЕ</v>
      </c>
      <c r="G435" s="637" t="str">
        <f>VLOOKUP($A435,УЧАСТНИКИ!$A$29:$L$828,10,FALSE)</f>
        <v>Смирягина Ю.И., Смирягин Е.В., Антунович Г.П., Шабанов Г.К.</v>
      </c>
    </row>
    <row r="436" spans="1:7" ht="12.75" x14ac:dyDescent="0.2">
      <c r="A436" s="531">
        <v>506</v>
      </c>
      <c r="B436" s="636">
        <v>426</v>
      </c>
      <c r="C436" s="637" t="str">
        <f>VLOOKUP($A436,УЧАСТНИКИ!$A$29:$L$828,3,FALSE)</f>
        <v>Спиридонова Наталья</v>
      </c>
      <c r="D436" s="637" t="str">
        <f>VLOOKUP($A436,УЧАСТНИКИ!$A$29:$L$828,4,FALSE)</f>
        <v>31.07.2002</v>
      </c>
      <c r="E436" s="637" t="str">
        <f>VLOOKUP($A436,УЧАСТНИКИ!$A$29:$L$828,5,FALSE)</f>
        <v>Москва-Псковская область</v>
      </c>
      <c r="F436" s="637" t="str">
        <f>VLOOKUP($A436,УЧАСТНИКИ!$A$29:$L$828,11,FALSE)</f>
        <v>Юность Москвы, МБУ "СШОР "НАДЕЖДА"</v>
      </c>
      <c r="G436" s="637" t="str">
        <f>VLOOKUP($A436,УЧАСТНИКИ!$A$29:$L$828,10,FALSE)</f>
        <v>Таганская Т.М., !Алексеева Е.С.</v>
      </c>
    </row>
    <row r="437" spans="1:7" ht="12.75" x14ac:dyDescent="0.2">
      <c r="A437" s="531">
        <v>484</v>
      </c>
      <c r="B437" s="636">
        <v>427</v>
      </c>
      <c r="C437" s="637" t="str">
        <f>VLOOKUP($A437,УЧАСТНИКИ!$A$29:$L$828,3,FALSE)</f>
        <v>Спичакова Марина</v>
      </c>
      <c r="D437" s="637" t="str">
        <f>VLOOKUP($A437,УЧАСТНИКИ!$A$29:$L$828,4,FALSE)</f>
        <v>15.11.2002</v>
      </c>
      <c r="E437" s="637" t="str">
        <f>VLOOKUP($A437,УЧАСТНИКИ!$A$29:$L$828,5,FALSE)</f>
        <v>Липецкая область</v>
      </c>
      <c r="F437" s="637" t="str">
        <f>VLOOKUP($A437,УЧАСТНИКИ!$A$29:$L$828,11,FALSE)</f>
        <v>ГБУ ЛО ЦСП, ГАУ ДО ЛО "СШОР ПО ЛЕГКОЙ АТЛЕТИКЕ"</v>
      </c>
      <c r="G437" s="637" t="str">
        <f>VLOOKUP($A437,УЧАСТНИКИ!$A$29:$L$828,10,FALSE)</f>
        <v>Рощупкина Н.В., Филатова Л.А.</v>
      </c>
    </row>
    <row r="438" spans="1:7" ht="12.75" x14ac:dyDescent="0.2">
      <c r="A438" s="531">
        <v>164</v>
      </c>
      <c r="B438" s="636">
        <v>428</v>
      </c>
      <c r="C438" s="637" t="str">
        <f>VLOOKUP($A438,УЧАСТНИКИ!$A$29:$L$828,3,FALSE)</f>
        <v>Субботин Даниил</v>
      </c>
      <c r="D438" s="637" t="str">
        <f>VLOOKUP($A438,УЧАСТНИКИ!$A$29:$L$828,4,FALSE)</f>
        <v>26.07.2001</v>
      </c>
      <c r="E438" s="637" t="str">
        <f>VLOOKUP($A438,УЧАСТНИКИ!$A$29:$L$828,5,FALSE)</f>
        <v>Краснодарский край-Республика Адыгея</v>
      </c>
      <c r="F438" s="637" t="str">
        <f>VLOOKUP($A438,УЧАСТНИКИ!$A$29:$L$828,11,FALSE)</f>
        <v>ГБУ КК "РЦСП ПО ЛЕГКОЙ АТЛЕТИКЕ", ГБУ РА "СШОР № 1", ФГБОУ ВО КГУФКСТ</v>
      </c>
      <c r="G438" s="637" t="str">
        <f>VLOOKUP($A438,УЧАСТНИКИ!$A$29:$L$828,10,FALSE)</f>
        <v>Вяльцева В.Г., Баев Ю.П.</v>
      </c>
    </row>
    <row r="439" spans="1:7" ht="12.75" x14ac:dyDescent="0.2">
      <c r="A439" s="531">
        <v>525</v>
      </c>
      <c r="B439" s="636">
        <v>429</v>
      </c>
      <c r="C439" s="637" t="str">
        <f>VLOOKUP($A439,УЧАСТНИКИ!$A$29:$L$828,3,FALSE)</f>
        <v>Судоплатова Варвара</v>
      </c>
      <c r="D439" s="637" t="str">
        <f>VLOOKUP($A439,УЧАСТНИКИ!$A$29:$L$828,4,FALSE)</f>
        <v>24.12.2004</v>
      </c>
      <c r="E439" s="637" t="str">
        <f>VLOOKUP($A439,УЧАСТНИКИ!$A$29:$L$828,5,FALSE)</f>
        <v>Московская область-Смоленская область</v>
      </c>
      <c r="F439" s="637" t="str">
        <f>VLOOKUP($A439,УЧАСТНИКИ!$A$29:$L$828,11,FALSE)</f>
        <v>СОГБОУДО "СШОР им. Ф.Т.Михеенко г.Смоленск", ГБУ ДО МО "СШОР ПО ЛЕГКОЙ АТЛЕТИКЕ"</v>
      </c>
      <c r="G439" s="637" t="str">
        <f>VLOOKUP($A439,УЧАСТНИКИ!$A$29:$L$828,10,FALSE)</f>
        <v>Кочанов В.А., Хижняк О.В., Копылов Ю.В.</v>
      </c>
    </row>
    <row r="440" spans="1:7" ht="12.75" x14ac:dyDescent="0.2">
      <c r="A440" s="531">
        <v>623</v>
      </c>
      <c r="B440" s="636">
        <v>430</v>
      </c>
      <c r="C440" s="637" t="str">
        <f>VLOOKUP($A440,УЧАСТНИКИ!$A$29:$L$828,3,FALSE)</f>
        <v>Сурова Дарья</v>
      </c>
      <c r="D440" s="637" t="str">
        <f>VLOOKUP($A440,УЧАСТНИКИ!$A$29:$L$828,4,FALSE)</f>
        <v>23.04.2001</v>
      </c>
      <c r="E440" s="637" t="str">
        <f>VLOOKUP($A440,УЧАСТНИКИ!$A$29:$L$828,5,FALSE)</f>
        <v>Санкт-Петербург-Свердловская область</v>
      </c>
      <c r="F440" s="637" t="str">
        <f>VLOOKUP($A440,УЧАСТНИКИ!$A$29:$L$828,11,FALSE)</f>
        <v>МБУ ДО "СШОР "СПУТНИК", СПБ ГБУ ЦОП "ШВСМ ПО ЛЕГКОЙ АТЛЕТИКЕ"</v>
      </c>
      <c r="G440" s="637" t="str">
        <f>VLOOKUP($A440,УЧАСТНИКИ!$A$29:$L$828,10,FALSE)</f>
        <v>Петров С.Г., Назаров В.И., !Конев С.С.</v>
      </c>
    </row>
    <row r="441" spans="1:7" ht="12.75" x14ac:dyDescent="0.2">
      <c r="A441" s="531">
        <v>586</v>
      </c>
      <c r="B441" s="636">
        <v>431</v>
      </c>
      <c r="C441" s="637" t="str">
        <f>VLOOKUP($A441,УЧАСТНИКИ!$A$29:$L$828,3,FALSE)</f>
        <v>Сушкова Светлана</v>
      </c>
      <c r="D441" s="637" t="str">
        <f>VLOOKUP($A441,УЧАСТНИКИ!$A$29:$L$828,4,FALSE)</f>
        <v>06.07.2000</v>
      </c>
      <c r="E441" s="637" t="str">
        <f>VLOOKUP($A441,УЧАСТНИКИ!$A$29:$L$828,5,FALSE)</f>
        <v>Ростовская область</v>
      </c>
      <c r="F441" s="637" t="str">
        <f>VLOOKUP($A441,УЧАСТНИКИ!$A$29:$L$828,11,FALSE)</f>
        <v>ГБУ ДО РО "СШОР "ЦОП № 1"</v>
      </c>
      <c r="G441" s="637" t="str">
        <f>VLOOKUP($A441,УЧАСТНИКИ!$A$29:$L$828,10,FALSE)</f>
        <v>Гончаренко А.В.</v>
      </c>
    </row>
    <row r="442" spans="1:7" ht="12.75" x14ac:dyDescent="0.2">
      <c r="A442" s="531">
        <v>424</v>
      </c>
      <c r="B442" s="636">
        <v>432</v>
      </c>
      <c r="C442" s="637" t="str">
        <f>VLOOKUP($A442,УЧАСТНИКИ!$A$29:$L$828,3,FALSE)</f>
        <v>Тангара Эмилия</v>
      </c>
      <c r="D442" s="637" t="str">
        <f>VLOOKUP($A442,УЧАСТНИКИ!$A$29:$L$828,4,FALSE)</f>
        <v>12.03.2002</v>
      </c>
      <c r="E442" s="637" t="str">
        <f>VLOOKUP($A442,УЧАСТНИКИ!$A$29:$L$828,5,FALSE)</f>
        <v>Воронежская область</v>
      </c>
      <c r="F442" s="637" t="str">
        <f>VLOOKUP($A442,УЧАСТНИКИ!$A$29:$L$828,11,FALSE)</f>
        <v>ГБУ ДО ВО "СШОР № 21", СШОР № 21</v>
      </c>
      <c r="G442" s="637" t="str">
        <f>VLOOKUP($A442,УЧАСТНИКИ!$A$29:$L$828,10,FALSE)</f>
        <v>!Мащенко Р.М., !Грозь С.Г.</v>
      </c>
    </row>
    <row r="443" spans="1:7" ht="12.75" x14ac:dyDescent="0.2">
      <c r="A443" s="531">
        <v>526</v>
      </c>
      <c r="B443" s="636">
        <v>433</v>
      </c>
      <c r="C443" s="637" t="str">
        <f>VLOOKUP($A443,УЧАСТНИКИ!$A$29:$L$828,3,FALSE)</f>
        <v>Тарабанская Мария</v>
      </c>
      <c r="D443" s="637" t="str">
        <f>VLOOKUP($A443,УЧАСТНИКИ!$A$29:$L$828,4,FALSE)</f>
        <v>20.02.2002</v>
      </c>
      <c r="E443" s="637" t="str">
        <f>VLOOKUP($A443,УЧАСТНИКИ!$A$29:$L$828,5,FALSE)</f>
        <v>Московская область</v>
      </c>
      <c r="F443" s="637" t="str">
        <f>VLOOKUP($A443,УЧАСТНИКИ!$A$29:$L$828,11,FALSE)</f>
        <v>ГБУ МО "ЦСП ОВС", ГБУ ДО МО "СШОР ПО ЛЕГКОЙ АТЛЕТИКЕ"</v>
      </c>
      <c r="G443" s="637" t="str">
        <f>VLOOKUP($A443,УЧАСТНИКИ!$A$29:$L$828,10,FALSE)</f>
        <v>Чемерисов Н.Ф.</v>
      </c>
    </row>
    <row r="444" spans="1:7" ht="12.75" x14ac:dyDescent="0.2">
      <c r="A444" s="531">
        <v>700</v>
      </c>
      <c r="B444" s="636">
        <v>434</v>
      </c>
      <c r="C444" s="637" t="str">
        <f>VLOOKUP($A444,УЧАСТНИКИ!$A$29:$L$828,3,FALSE)</f>
        <v>Тарабаров Георгий</v>
      </c>
      <c r="D444" s="637" t="str">
        <f>VLOOKUP($A444,УЧАСТНИКИ!$A$29:$L$828,4,FALSE)</f>
        <v>03.02.2003</v>
      </c>
      <c r="E444" s="637" t="str">
        <f>VLOOKUP($A444,УЧАСТНИКИ!$A$29:$L$828,5,FALSE)</f>
        <v>Хабаровский край</v>
      </c>
      <c r="F444" s="637" t="str">
        <f>VLOOKUP($A444,УЧАСТНИКИ!$A$29:$L$828,11,FALSE)</f>
        <v>КГАУ ДО ХКСШОР</v>
      </c>
      <c r="G444" s="637" t="str">
        <f>VLOOKUP($A444,УЧАСТНИКИ!$A$29:$L$828,10,FALSE)</f>
        <v>Буллер В.С.</v>
      </c>
    </row>
    <row r="445" spans="1:7" ht="12.75" x14ac:dyDescent="0.2">
      <c r="A445" s="531">
        <v>165</v>
      </c>
      <c r="B445" s="636">
        <v>435</v>
      </c>
      <c r="C445" s="637" t="str">
        <f>VLOOKUP($A445,УЧАСТНИКИ!$A$29:$L$828,3,FALSE)</f>
        <v>Тарабин Дмитрий</v>
      </c>
      <c r="D445" s="637" t="str">
        <f>VLOOKUP($A445,УЧАСТНИКИ!$A$29:$L$828,4,FALSE)</f>
        <v>29.10.1991</v>
      </c>
      <c r="E445" s="637" t="str">
        <f>VLOOKUP($A445,УЧАСТНИКИ!$A$29:$L$828,5,FALSE)</f>
        <v>Краснодарский край-Московская область</v>
      </c>
      <c r="F445" s="637" t="str">
        <f>VLOOKUP($A445,УЧАСТНИКИ!$A$29:$L$828,11,FALSE)</f>
        <v>ГБУ МО "ЦСП ОВС", ГБУ ДО КК "СШОР ПО ЛЕГКОЙ АТЛЕТИКЕ", ГБУ КК "РЦСП ПО ЛЕГКОЙ АТЛЕТИКЕ"</v>
      </c>
      <c r="G445" s="637" t="str">
        <f>VLOOKUP($A445,УЧАСТНИКИ!$A$29:$L$828,10,FALSE)</f>
        <v>Михеев М.Г., Абакумова Г.В., Абакумова М.В.</v>
      </c>
    </row>
    <row r="446" spans="1:7" ht="12.75" x14ac:dyDescent="0.2">
      <c r="A446" s="531">
        <v>410</v>
      </c>
      <c r="B446" s="636">
        <v>436</v>
      </c>
      <c r="C446" s="637" t="str">
        <f>VLOOKUP($A446,УЧАСТНИКИ!$A$29:$L$828,3,FALSE)</f>
        <v>Тарасова Валерия</v>
      </c>
      <c r="D446" s="637" t="str">
        <f>VLOOKUP($A446,УЧАСТНИКИ!$A$29:$L$828,4,FALSE)</f>
        <v>12.06.2004</v>
      </c>
      <c r="E446" s="637" t="str">
        <f>VLOOKUP($A446,УЧАСТНИКИ!$A$29:$L$828,5,FALSE)</f>
        <v>Владимирская область</v>
      </c>
      <c r="F446" s="637" t="str">
        <f>VLOOKUP($A446,УЧАСТНИКИ!$A$29:$L$828,11,FALSE)</f>
        <v>МБУ "СШОР № 4"</v>
      </c>
      <c r="G446" s="637" t="str">
        <f>VLOOKUP($A446,УЧАСТНИКИ!$A$29:$L$828,10,FALSE)</f>
        <v>Волгин А.В.</v>
      </c>
    </row>
    <row r="447" spans="1:7" ht="12.75" x14ac:dyDescent="0.2">
      <c r="A447" s="531">
        <v>166</v>
      </c>
      <c r="B447" s="636">
        <v>437</v>
      </c>
      <c r="C447" s="637" t="str">
        <f>VLOOKUP($A447,УЧАСТНИКИ!$A$29:$L$828,3,FALSE)</f>
        <v>Тен Данила</v>
      </c>
      <c r="D447" s="637" t="str">
        <f>VLOOKUP($A447,УЧАСТНИКИ!$A$29:$L$828,4,FALSE)</f>
        <v>24.05.2001</v>
      </c>
      <c r="E447" s="637" t="str">
        <f>VLOOKUP($A447,УЧАСТНИКИ!$A$29:$L$828,5,FALSE)</f>
        <v>Краснодарский край-Амурская область</v>
      </c>
      <c r="F447" s="637" t="str">
        <f>VLOOKUP($A447,УЧАСТНИКИ!$A$29:$L$828,11,FALSE)</f>
        <v>ГБУ КК "РЦСП", ГБУ ДО КК "СШОР ПО ЛЕГКОЙ АТЛЕТИКЕ", ГАУ АМУРСКАЯ ОСШ</v>
      </c>
      <c r="G447" s="637" t="str">
        <f>VLOOKUP($A447,УЧАСТНИКИ!$A$29:$L$828,10,FALSE)</f>
        <v>Азизьян А.А., Хритова Г.В.</v>
      </c>
    </row>
    <row r="448" spans="1:7" ht="12.75" x14ac:dyDescent="0.2">
      <c r="A448" s="531">
        <v>167</v>
      </c>
      <c r="B448" s="636">
        <v>438</v>
      </c>
      <c r="C448" s="637" t="str">
        <f>VLOOKUP($A448,УЧАСТНИКИ!$A$29:$L$828,3,FALSE)</f>
        <v>Терентьев Илья</v>
      </c>
      <c r="D448" s="637" t="str">
        <f>VLOOKUP($A448,УЧАСТНИКИ!$A$29:$L$828,4,FALSE)</f>
        <v>25.01.1995</v>
      </c>
      <c r="E448" s="637" t="str">
        <f>VLOOKUP($A448,УЧАСТНИКИ!$A$29:$L$828,5,FALSE)</f>
        <v>Краснодарский край</v>
      </c>
      <c r="F448" s="637" t="str">
        <f>VLOOKUP($A448,УЧАСТНИКИ!$A$29:$L$828,11,FALSE)</f>
        <v>МБУ СШОР №1 Г. СОЧИ, ГБУ КК "РЦСП ПО ЛЕГКОЙ АТЛЕТИКЕ"</v>
      </c>
      <c r="G448" s="637" t="str">
        <f>VLOOKUP($A448,УЧАСТНИКИ!$A$29:$L$828,10,FALSE)</f>
        <v>Шерина С.Э.</v>
      </c>
    </row>
    <row r="449" spans="1:7" ht="12.75" x14ac:dyDescent="0.2">
      <c r="A449" s="531">
        <v>358</v>
      </c>
      <c r="B449" s="636">
        <v>439</v>
      </c>
      <c r="C449" s="637" t="str">
        <f>VLOOKUP($A449,УЧАСТНИКИ!$A$29:$L$828,3,FALSE)</f>
        <v>Тетера Евгений</v>
      </c>
      <c r="D449" s="637" t="str">
        <f>VLOOKUP($A449,УЧАСТНИКИ!$A$29:$L$828,4,FALSE)</f>
        <v>21.09.1999</v>
      </c>
      <c r="E449" s="637" t="str">
        <f>VLOOKUP($A449,УЧАСТНИКИ!$A$29:$L$828,5,FALSE)</f>
        <v>Санкт-Петербург</v>
      </c>
      <c r="F449" s="637" t="str">
        <f>VLOOKUP($A449,УЧАСТНИКИ!$A$29:$L$828,11,FALSE)</f>
        <v>ГБУ СШОР "АКАДЕМИЯ ЛЕГКОЙ АТЛЕТИКИ САНКТ-ПЕТЕРБУРГА"</v>
      </c>
      <c r="G449" s="637" t="str">
        <f>VLOOKUP($A449,УЧАСТНИКИ!$A$29:$L$828,10,FALSE)</f>
        <v>Глушак П.Б.</v>
      </c>
    </row>
    <row r="450" spans="1:7" ht="12.75" x14ac:dyDescent="0.2">
      <c r="A450" s="531">
        <v>168</v>
      </c>
      <c r="B450" s="636">
        <v>440</v>
      </c>
      <c r="C450" s="637" t="str">
        <f>VLOOKUP($A450,УЧАСТНИКИ!$A$29:$L$828,3,FALSE)</f>
        <v>Тимков Дмитрий</v>
      </c>
      <c r="D450" s="637" t="str">
        <f>VLOOKUP($A450,УЧАСТНИКИ!$A$29:$L$828,4,FALSE)</f>
        <v>16.06.1995</v>
      </c>
      <c r="E450" s="637" t="str">
        <f>VLOOKUP($A450,УЧАСТНИКИ!$A$29:$L$828,5,FALSE)</f>
        <v>Краснодарский край</v>
      </c>
      <c r="F450" s="637" t="str">
        <f>VLOOKUP($A450,УЧАСТНИКИ!$A$29:$L$828,11,FALSE)</f>
        <v>ГБУ КК "РЦСП ПО ЛЕГКОЙ АТЛЕТИКЕ", ГБУ ДО КК "СШОР ПО ЛЕГКОЙ АТЛЕТИКЕ"</v>
      </c>
      <c r="G450" s="637" t="str">
        <f>VLOOKUP($A450,УЧАСТНИКИ!$A$29:$L$828,10,FALSE)</f>
        <v>Гладырь М.Ф.</v>
      </c>
    </row>
    <row r="451" spans="1:7" ht="12.75" x14ac:dyDescent="0.2">
      <c r="A451" s="531">
        <v>552</v>
      </c>
      <c r="B451" s="636">
        <v>441</v>
      </c>
      <c r="C451" s="637" t="str">
        <f>VLOOKUP($A451,УЧАСТНИКИ!$A$29:$L$828,3,FALSE)</f>
        <v>Тимофеева Рената</v>
      </c>
      <c r="D451" s="637" t="str">
        <f>VLOOKUP($A451,УЧАСТНИКИ!$A$29:$L$828,4,FALSE)</f>
        <v>12.09.2002</v>
      </c>
      <c r="E451" s="637" t="str">
        <f>VLOOKUP($A451,УЧАСТНИКИ!$A$29:$L$828,5,FALSE)</f>
        <v>Омская область</v>
      </c>
      <c r="F451" s="637" t="str">
        <f>VLOOKUP($A451,УЧАСТНИКИ!$A$29:$L$828,11,FALSE)</f>
        <v>БУ ОО ДО "СШОР "СИБИРСКИЙ НЕФТЯНИК", ФГБОУ ВО СИБГУФК</v>
      </c>
      <c r="G451" s="637" t="str">
        <f>VLOOKUP($A451,УЧАСТНИКИ!$A$29:$L$828,10,FALSE)</f>
        <v>Колмаков С.В.</v>
      </c>
    </row>
    <row r="452" spans="1:7" ht="12.75" x14ac:dyDescent="0.2">
      <c r="A452" s="531">
        <v>214</v>
      </c>
      <c r="B452" s="636">
        <v>442</v>
      </c>
      <c r="C452" s="637" t="str">
        <f>VLOOKUP($A452,УЧАСТНИКИ!$A$29:$L$828,3,FALSE)</f>
        <v>Ткалич Ярослав</v>
      </c>
      <c r="D452" s="637" t="str">
        <f>VLOOKUP($A452,УЧАСТНИКИ!$A$29:$L$828,4,FALSE)</f>
        <v>05.06.1996</v>
      </c>
      <c r="E452" s="637" t="str">
        <f>VLOOKUP($A452,УЧАСТНИКИ!$A$29:$L$828,5,FALSE)</f>
        <v>Москва-Смоленская область</v>
      </c>
      <c r="F452" s="637" t="str">
        <f>VLOOKUP($A452,УЧАСТНИКИ!$A$29:$L$828,11,FALSE)</f>
        <v>ГБУ ДО МКСШОР "ВОСТОК", СОГБОУДО "СШОР им. Ф.Т.Михеенко г.Смоленск", ФАУ МО РФ ЦСКА</v>
      </c>
      <c r="G452" s="637" t="str">
        <f>VLOOKUP($A452,УЧАСТНИКИ!$A$29:$L$828,10,FALSE)</f>
        <v>Вдовин М.В., !Арсенов В.Д.</v>
      </c>
    </row>
    <row r="453" spans="1:7" ht="12.75" x14ac:dyDescent="0.2">
      <c r="A453" s="531">
        <v>215</v>
      </c>
      <c r="B453" s="636">
        <v>443</v>
      </c>
      <c r="C453" s="637" t="str">
        <f>VLOOKUP($A453,УЧАСТНИКИ!$A$29:$L$828,3,FALSE)</f>
        <v>Ткач Роман</v>
      </c>
      <c r="D453" s="637" t="str">
        <f>VLOOKUP($A453,УЧАСТНИКИ!$A$29:$L$828,4,FALSE)</f>
        <v>28.07.1991</v>
      </c>
      <c r="E453" s="637" t="str">
        <f>VLOOKUP($A453,УЧАСТНИКИ!$A$29:$L$828,5,FALSE)</f>
        <v>Москва</v>
      </c>
      <c r="F453" s="637" t="str">
        <f>VLOOKUP($A453,УЧАСТНИКИ!$A$29:$L$828,11,FALSE)</f>
        <v>ГБУ "ЦФКИС ВАО Г. МОСКВЫ" МОСКОМСПОРТА</v>
      </c>
      <c r="G453" s="637" t="str">
        <f>VLOOKUP($A453,УЧАСТНИКИ!$A$29:$L$828,10,FALSE)</f>
        <v>!Иванько А.М.</v>
      </c>
    </row>
    <row r="454" spans="1:7" ht="12.75" x14ac:dyDescent="0.2">
      <c r="A454" s="531">
        <v>359</v>
      </c>
      <c r="B454" s="636">
        <v>444</v>
      </c>
      <c r="C454" s="637" t="str">
        <f>VLOOKUP($A454,УЧАСТНИКИ!$A$29:$L$828,3,FALSE)</f>
        <v>Токарев Алексей</v>
      </c>
      <c r="D454" s="637" t="str">
        <f>VLOOKUP($A454,УЧАСТНИКИ!$A$29:$L$828,4,FALSE)</f>
        <v>20.12.1998</v>
      </c>
      <c r="E454" s="637" t="str">
        <f>VLOOKUP($A454,УЧАСТНИКИ!$A$29:$L$828,5,FALSE)</f>
        <v>Санкт-Петербург-Свердловская область</v>
      </c>
      <c r="F454" s="637" t="str">
        <f>VLOOKUP($A454,УЧАСТНИКИ!$A$29:$L$828,11,FALSE)</f>
        <v>СПБ ГБУ ЦОП "ШВСМ ПО ЛЕГКОЙ АТЛЕТИКЕ", МБУ ДО "СШОР "СПУТНИК"</v>
      </c>
      <c r="G454" s="637" t="str">
        <f>VLOOKUP($A454,УЧАСТНИКИ!$A$29:$L$828,10,FALSE)</f>
        <v>Петров С.Г., Назаров В.И., !Конев С.С.</v>
      </c>
    </row>
    <row r="455" spans="1:7" ht="12.75" x14ac:dyDescent="0.2">
      <c r="A455" s="531">
        <v>127</v>
      </c>
      <c r="B455" s="636">
        <v>445</v>
      </c>
      <c r="C455" s="637" t="str">
        <f>VLOOKUP($A455,УЧАСТНИКИ!$A$29:$L$828,3,FALSE)</f>
        <v>Трифонов Евгений</v>
      </c>
      <c r="D455" s="637" t="str">
        <f>VLOOKUP($A455,УЧАСТНИКИ!$A$29:$L$828,4,FALSE)</f>
        <v>04.07.2003</v>
      </c>
      <c r="E455" s="637" t="str">
        <f>VLOOKUP($A455,УЧАСТНИКИ!$A$29:$L$828,5,FALSE)</f>
        <v>Иркутская область</v>
      </c>
      <c r="F455" s="637" t="str">
        <f>VLOOKUP($A455,УЧАСТНИКИ!$A$29:$L$828,11,FALSE)</f>
        <v>ОГКУ СШОР "ШВСМ", ФГБУ ПОО ГУОР Г. ИРКУТСКА</v>
      </c>
      <c r="G455" s="637" t="str">
        <f>VLOOKUP($A455,УЧАСТНИКИ!$A$29:$L$828,10,FALSE)</f>
        <v>Шкурбицкий В.Л., Болсун Е.И.</v>
      </c>
    </row>
    <row r="456" spans="1:7" ht="12.75" x14ac:dyDescent="0.2">
      <c r="A456" s="531">
        <v>460</v>
      </c>
      <c r="B456" s="636">
        <v>446</v>
      </c>
      <c r="C456" s="637" t="str">
        <f>VLOOKUP($A456,УЧАСТНИКИ!$A$29:$L$828,3,FALSE)</f>
        <v>Тронева Наталья</v>
      </c>
      <c r="D456" s="637" t="str">
        <f>VLOOKUP($A456,УЧАСТНИКИ!$A$29:$L$828,4,FALSE)</f>
        <v>24.02.1993</v>
      </c>
      <c r="E456" s="637" t="str">
        <f>VLOOKUP($A456,УЧАСТНИКИ!$A$29:$L$828,5,FALSE)</f>
        <v>Краснодарский край</v>
      </c>
      <c r="F456" s="637" t="str">
        <f>VLOOKUP($A456,УЧАСТНИКИ!$A$29:$L$828,11,FALSE)</f>
        <v>ГБУ ДО КК "СШОР ПО ЛЕГКОЙ АТЛЕТИКЕ", ГБУ КК "РЦСП ПО ЛЕГКОЙ АТЛЕТИКЕ"</v>
      </c>
      <c r="G456" s="637" t="str">
        <f>VLOOKUP($A456,УЧАСТНИКИ!$A$29:$L$828,10,FALSE)</f>
        <v>Левин М.А.</v>
      </c>
    </row>
    <row r="457" spans="1:7" ht="12.75" x14ac:dyDescent="0.2">
      <c r="A457" s="531">
        <v>634</v>
      </c>
      <c r="B457" s="636">
        <v>447</v>
      </c>
      <c r="C457" s="637" t="str">
        <f>VLOOKUP($A457,УЧАСТНИКИ!$A$29:$L$828,3,FALSE)</f>
        <v>Тропина Анна</v>
      </c>
      <c r="D457" s="637" t="str">
        <f>VLOOKUP($A457,УЧАСТНИКИ!$A$29:$L$828,4,FALSE)</f>
        <v>03.11.1998</v>
      </c>
      <c r="E457" s="637" t="str">
        <f>VLOOKUP($A457,УЧАСТНИКИ!$A$29:$L$828,5,FALSE)</f>
        <v>Свердловская область</v>
      </c>
      <c r="F457" s="637" t="str">
        <f>VLOOKUP($A457,УЧАСТНИКИ!$A$29:$L$828,11,FALSE)</f>
        <v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v>
      </c>
      <c r="G457" s="637" t="str">
        <f>VLOOKUP($A457,УЧАСТНИКИ!$A$29:$L$828,10,FALSE)</f>
        <v>Невьянцев В.Н.</v>
      </c>
    </row>
    <row r="458" spans="1:7" ht="12.75" x14ac:dyDescent="0.2">
      <c r="A458" s="531">
        <v>507</v>
      </c>
      <c r="B458" s="636">
        <v>448</v>
      </c>
      <c r="C458" s="637" t="str">
        <f>VLOOKUP($A458,УЧАСТНИКИ!$A$29:$L$828,3,FALSE)</f>
        <v>Трофимец Снежана</v>
      </c>
      <c r="D458" s="637" t="str">
        <f>VLOOKUP($A458,УЧАСТНИКИ!$A$29:$L$828,4,FALSE)</f>
        <v>01.07.1999</v>
      </c>
      <c r="E458" s="637" t="str">
        <f>VLOOKUP($A458,УЧАСТНИКИ!$A$29:$L$828,5,FALSE)</f>
        <v>Москва</v>
      </c>
      <c r="F458" s="637" t="str">
        <f>VLOOKUP($A458,УЧАСТНИКИ!$A$29:$L$828,11,FALSE)</f>
        <v>МССУОР № 1</v>
      </c>
      <c r="G458" s="637" t="str">
        <f>VLOOKUP($A458,УЧАСТНИКИ!$A$29:$L$828,10,FALSE)</f>
        <v>Пестрецова С.Н.</v>
      </c>
    </row>
    <row r="459" spans="1:7" ht="12.75" x14ac:dyDescent="0.2">
      <c r="A459" s="531">
        <v>284</v>
      </c>
      <c r="B459" s="636">
        <v>449</v>
      </c>
      <c r="C459" s="637" t="str">
        <f>VLOOKUP($A459,УЧАСТНИКИ!$A$29:$L$828,3,FALSE)</f>
        <v>Троценко Роман</v>
      </c>
      <c r="D459" s="637" t="str">
        <f>VLOOKUP($A459,УЧАСТНИКИ!$A$29:$L$828,4,FALSE)</f>
        <v>09.05.1992</v>
      </c>
      <c r="E459" s="637" t="str">
        <f>VLOOKUP($A459,УЧАСТНИКИ!$A$29:$L$828,5,FALSE)</f>
        <v>Республика Бурятия</v>
      </c>
      <c r="F459" s="637" t="str">
        <f>VLOOKUP($A459,УЧАСТНИКИ!$A$29:$L$828,11,FALSE)</f>
        <v>МАУ "СШОР №1" Г. УЛАН-УДЭ</v>
      </c>
      <c r="G459" s="637" t="str">
        <f>VLOOKUP($A459,УЧАСТНИКИ!$A$29:$L$828,10,FALSE)</f>
        <v>Суворов Н.Н., Суворова Н.Н.</v>
      </c>
    </row>
    <row r="460" spans="1:7" ht="12.75" x14ac:dyDescent="0.2">
      <c r="A460" s="531">
        <v>567</v>
      </c>
      <c r="B460" s="636">
        <v>450</v>
      </c>
      <c r="C460" s="637" t="str">
        <f>VLOOKUP($A460,УЧАСТНИКИ!$A$29:$L$828,3,FALSE)</f>
        <v>Трус Елена</v>
      </c>
      <c r="D460" s="637" t="str">
        <f>VLOOKUP($A460,УЧАСТНИКИ!$A$29:$L$828,4,FALSE)</f>
        <v>17.04.1995</v>
      </c>
      <c r="E460" s="637" t="str">
        <f>VLOOKUP($A460,УЧАСТНИКИ!$A$29:$L$828,5,FALSE)</f>
        <v>Республика Беларусь</v>
      </c>
      <c r="F460" s="637"/>
      <c r="G460" s="637" t="str">
        <f>VLOOKUP($A460,УЧАСТНИКИ!$A$29:$L$828,10,FALSE)</f>
        <v>!Пензиков В.А.</v>
      </c>
    </row>
    <row r="461" spans="1:7" ht="12.75" x14ac:dyDescent="0.2">
      <c r="A461" s="531">
        <v>360</v>
      </c>
      <c r="B461" s="636">
        <v>451</v>
      </c>
      <c r="C461" s="637" t="str">
        <f>VLOOKUP($A461,УЧАСТНИКИ!$A$29:$L$828,3,FALSE)</f>
        <v>Туляков Арсений</v>
      </c>
      <c r="D461" s="637" t="str">
        <f>VLOOKUP($A461,УЧАСТНИКИ!$A$29:$L$828,4,FALSE)</f>
        <v>04.01.2005</v>
      </c>
      <c r="E461" s="637" t="str">
        <f>VLOOKUP($A461,УЧАСТНИКИ!$A$29:$L$828,5,FALSE)</f>
        <v>Санкт-Петербург</v>
      </c>
      <c r="F461" s="637" t="str">
        <f>VLOOKUP($A461,УЧАСТНИКИ!$A$29:$L$828,11,FALSE)</f>
        <v>ГБУ СШОР "АКАДЕМИЯ ЛЕГКОЙ АТЛЕТИКИ САНКТ-ПЕТЕРБУРГА"</v>
      </c>
      <c r="G461" s="637" t="str">
        <f>VLOOKUP($A461,УЧАСТНИКИ!$A$29:$L$828,10,FALSE)</f>
        <v>Верещагина З.Г.</v>
      </c>
    </row>
    <row r="462" spans="1:7" ht="12.75" x14ac:dyDescent="0.2">
      <c r="A462" s="531">
        <v>624</v>
      </c>
      <c r="B462" s="636">
        <v>452</v>
      </c>
      <c r="C462" s="637" t="str">
        <f>VLOOKUP($A462,УЧАСТНИКИ!$A$29:$L$828,3,FALSE)</f>
        <v>Тухтаева Нигина</v>
      </c>
      <c r="D462" s="637" t="str">
        <f>VLOOKUP($A462,УЧАСТНИКИ!$A$29:$L$828,4,FALSE)</f>
        <v>19.01.1993</v>
      </c>
      <c r="E462" s="637" t="str">
        <f>VLOOKUP($A462,УЧАСТНИКИ!$A$29:$L$828,5,FALSE)</f>
        <v>Санкт-Петербург</v>
      </c>
      <c r="F462" s="637" t="str">
        <f>VLOOKUP($A462,УЧАСТНИКИ!$A$29:$L$828,11,FALSE)</f>
        <v>СПБ ГБУ ЦОП "ШВСМ ПО ЛЕГКОЙ АТЛЕТИКЕ"</v>
      </c>
      <c r="G462" s="637" t="str">
        <f>VLOOKUP($A462,УЧАСТНИКИ!$A$29:$L$828,10,FALSE)</f>
        <v>Куликова Е.Ю.</v>
      </c>
    </row>
    <row r="463" spans="1:7" ht="12.75" x14ac:dyDescent="0.2">
      <c r="A463" s="531">
        <v>361</v>
      </c>
      <c r="B463" s="636">
        <v>453</v>
      </c>
      <c r="C463" s="637" t="str">
        <f>VLOOKUP($A463,УЧАСТНИКИ!$A$29:$L$828,3,FALSE)</f>
        <v>Тылибцев Данил</v>
      </c>
      <c r="D463" s="637" t="str">
        <f>VLOOKUP($A463,УЧАСТНИКИ!$A$29:$L$828,4,FALSE)</f>
        <v>06.01.2005</v>
      </c>
      <c r="E463" s="637" t="str">
        <f>VLOOKUP($A463,УЧАСТНИКИ!$A$29:$L$828,5,FALSE)</f>
        <v>Санкт-Петербург</v>
      </c>
      <c r="F463" s="637" t="str">
        <f>VLOOKUP($A463,УЧАСТНИКИ!$A$29:$L$828,11,FALSE)</f>
        <v>СПБ ГБУ ЦОП "ШВСМ ПО ЛЕГКОЙ АТЛЕТИКЕ"</v>
      </c>
      <c r="G463" s="637" t="str">
        <f>VLOOKUP($A463,УЧАСТНИКИ!$A$29:$L$828,10,FALSE)</f>
        <v>Верещагина З.Г.</v>
      </c>
    </row>
    <row r="464" spans="1:7" ht="12.75" x14ac:dyDescent="0.2">
      <c r="A464" s="531">
        <v>265</v>
      </c>
      <c r="B464" s="636">
        <v>454</v>
      </c>
      <c r="C464" s="637" t="str">
        <f>VLOOKUP($A464,УЧАСТНИКИ!$A$29:$L$828,3,FALSE)</f>
        <v>Тычинкин Матвей</v>
      </c>
      <c r="D464" s="637" t="str">
        <f>VLOOKUP($A464,УЧАСТНИКИ!$A$29:$L$828,4,FALSE)</f>
        <v>28.12.2002</v>
      </c>
      <c r="E464" s="637" t="str">
        <f>VLOOKUP($A464,УЧАСТНИКИ!$A$29:$L$828,5,FALSE)</f>
        <v>Республика Башкортостан</v>
      </c>
      <c r="F464" s="637" t="str">
        <f>VLOOKUP($A464,УЧАСТНИКИ!$A$29:$L$828,11,FALSE)</f>
        <v>МАУ ДО ДЮСШ "ЮНОСТЬ"</v>
      </c>
      <c r="G464" s="637" t="str">
        <f>VLOOKUP($A464,УЧАСТНИКИ!$A$29:$L$828,10,FALSE)</f>
        <v>Ковальский Н.М.</v>
      </c>
    </row>
    <row r="465" spans="1:7" ht="12.75" x14ac:dyDescent="0.2">
      <c r="A465" s="531">
        <v>263</v>
      </c>
      <c r="B465" s="636">
        <v>455</v>
      </c>
      <c r="C465" s="637" t="str">
        <f>VLOOKUP($A465,УЧАСТНИКИ!$A$29:$L$828,3,FALSE)</f>
        <v>Угрин Станислав</v>
      </c>
      <c r="D465" s="637" t="str">
        <f>VLOOKUP($A465,УЧАСТНИКИ!$A$29:$L$828,4,FALSE)</f>
        <v>26.03.2001</v>
      </c>
      <c r="E465" s="637" t="str">
        <f>VLOOKUP($A465,УЧАСТНИКИ!$A$29:$L$828,5,FALSE)</f>
        <v>Пермский край</v>
      </c>
      <c r="F465" s="637" t="str">
        <f>VLOOKUP($A465,УЧАСТНИКИ!$A$29:$L$828,11,FALSE)</f>
        <v>ГБПОУ "КОР ПК"</v>
      </c>
      <c r="G465" s="637" t="str">
        <f>VLOOKUP($A465,УЧАСТНИКИ!$A$29:$L$828,10,FALSE)</f>
        <v>Попов А.С.</v>
      </c>
    </row>
    <row r="466" spans="1:7" ht="12.75" x14ac:dyDescent="0.2">
      <c r="A466" s="531">
        <v>508</v>
      </c>
      <c r="B466" s="636">
        <v>456</v>
      </c>
      <c r="C466" s="637" t="str">
        <f>VLOOKUP($A466,УЧАСТНИКИ!$A$29:$L$828,3,FALSE)</f>
        <v>Ульянова Алена</v>
      </c>
      <c r="D466" s="637" t="str">
        <f>VLOOKUP($A466,УЧАСТНИКИ!$A$29:$L$828,4,FALSE)</f>
        <v>28.04.2003</v>
      </c>
      <c r="E466" s="637" t="str">
        <f>VLOOKUP($A466,УЧАСТНИКИ!$A$29:$L$828,5,FALSE)</f>
        <v>Москва</v>
      </c>
      <c r="F466" s="637" t="str">
        <f>VLOOKUP($A466,УЧАСТНИКИ!$A$29:$L$828,11,FALSE)</f>
        <v>МССУОР № 1</v>
      </c>
      <c r="G466" s="637" t="str">
        <f>VLOOKUP($A466,УЧАСТНИКИ!$A$29:$L$828,10,FALSE)</f>
        <v>Таганская Т.М.</v>
      </c>
    </row>
    <row r="467" spans="1:7" ht="12.75" x14ac:dyDescent="0.2">
      <c r="A467" s="531">
        <v>582</v>
      </c>
      <c r="B467" s="636">
        <v>457</v>
      </c>
      <c r="C467" s="637" t="str">
        <f>VLOOKUP($A467,УЧАСТНИКИ!$A$29:$L$828,3,FALSE)</f>
        <v>Урбэн Мария</v>
      </c>
      <c r="D467" s="637" t="str">
        <f>VLOOKUP($A467,УЧАСТНИКИ!$A$29:$L$828,4,FALSE)</f>
        <v>13.02.1999</v>
      </c>
      <c r="E467" s="637" t="str">
        <f>VLOOKUP($A467,УЧАСТНИКИ!$A$29:$L$828,5,FALSE)</f>
        <v>Республика Татарстан</v>
      </c>
      <c r="F467" s="637" t="str">
        <f>VLOOKUP($A467,УЧАСТНИКИ!$A$29:$L$828,11,FALSE)</f>
        <v>МБУ "СШОР "ФСО "ЦЕНТРАЛЬНЫЙ"</v>
      </c>
      <c r="G467" s="637" t="str">
        <f>VLOOKUP($A467,УЧАСТНИКИ!$A$29:$L$828,10,FALSE)</f>
        <v>Яшин А.Н., Яшина Ж.Л.</v>
      </c>
    </row>
    <row r="468" spans="1:7" ht="12.75" x14ac:dyDescent="0.2">
      <c r="A468" s="531">
        <v>169</v>
      </c>
      <c r="B468" s="636">
        <v>458</v>
      </c>
      <c r="C468" s="637" t="str">
        <f>VLOOKUP($A468,УЧАСТНИКИ!$A$29:$L$828,3,FALSE)</f>
        <v>Урицкий Александр</v>
      </c>
      <c r="D468" s="637" t="str">
        <f>VLOOKUP($A468,УЧАСТНИКИ!$A$29:$L$828,4,FALSE)</f>
        <v>03.10.2001</v>
      </c>
      <c r="E468" s="637" t="str">
        <f>VLOOKUP($A468,УЧАСТНИКИ!$A$29:$L$828,5,FALSE)</f>
        <v>Краснодарский край-Республика Адыгея</v>
      </c>
      <c r="F468" s="637" t="str">
        <f>VLOOKUP($A468,УЧАСТНИКИ!$A$29:$L$828,11,FALSE)</f>
        <v>ГБУ РА "СШОР № 1", ГБУ КК "РЦСП ПО ЛЕГКОЙ АТЛЕТИКЕ"</v>
      </c>
      <c r="G468" s="637" t="str">
        <f>VLOOKUP($A468,УЧАСТНИКИ!$A$29:$L$828,10,FALSE)</f>
        <v>Хабибулин Е.Ю., !Пустоутов Ю.В.</v>
      </c>
    </row>
    <row r="469" spans="1:7" ht="12.75" x14ac:dyDescent="0.2">
      <c r="A469" s="531">
        <v>362</v>
      </c>
      <c r="B469" s="636">
        <v>459</v>
      </c>
      <c r="C469" s="637" t="str">
        <f>VLOOKUP($A469,УЧАСТНИКИ!$A$29:$L$828,3,FALSE)</f>
        <v>Устинов Дмитрий</v>
      </c>
      <c r="D469" s="637" t="str">
        <f>VLOOKUP($A469,УЧАСТНИКИ!$A$29:$L$828,4,FALSE)</f>
        <v>10.11.2001</v>
      </c>
      <c r="E469" s="637" t="str">
        <f>VLOOKUP($A469,УЧАСТНИКИ!$A$29:$L$828,5,FALSE)</f>
        <v>Санкт-Петербург</v>
      </c>
      <c r="F469" s="637" t="str">
        <f>VLOOKUP($A469,УЧАСТНИКИ!$A$29:$L$828,11,FALSE)</f>
        <v>СПБ ГБУ ЦОП "ШВСМ ПО ЛЕГКОЙ АТЛЕТИКЕ"</v>
      </c>
      <c r="G469" s="637" t="str">
        <f>VLOOKUP($A469,УЧАСТНИКИ!$A$29:$L$828,10,FALSE)</f>
        <v>Жубряков Г.Н.</v>
      </c>
    </row>
    <row r="470" spans="1:7" ht="12.75" x14ac:dyDescent="0.2">
      <c r="A470" s="531">
        <v>541</v>
      </c>
      <c r="B470" s="636">
        <v>460</v>
      </c>
      <c r="C470" s="637" t="str">
        <f>VLOOKUP($A470,УЧАСТНИКИ!$A$29:$L$828,3,FALSE)</f>
        <v>Уткина Евгения</v>
      </c>
      <c r="D470" s="637" t="str">
        <f>VLOOKUP($A470,УЧАСТНИКИ!$A$29:$L$828,4,FALSE)</f>
        <v>17.06.2001</v>
      </c>
      <c r="E470" s="637" t="str">
        <f>VLOOKUP($A470,УЧАСТНИКИ!$A$29:$L$828,5,FALSE)</f>
        <v>Нижегородская область</v>
      </c>
      <c r="F470" s="637" t="str">
        <f>VLOOKUP($A470,УЧАСТНИКИ!$A$29:$L$828,11,FALSE)</f>
        <v>МБУ КСШОР №1</v>
      </c>
      <c r="G470" s="637" t="str">
        <f>VLOOKUP($A470,УЧАСТНИКИ!$A$29:$L$828,10,FALSE)</f>
        <v>Самсонов Н.В.</v>
      </c>
    </row>
    <row r="471" spans="1:7" ht="12.75" x14ac:dyDescent="0.2">
      <c r="A471" s="531">
        <v>401</v>
      </c>
      <c r="B471" s="636">
        <v>461</v>
      </c>
      <c r="C471" s="637" t="str">
        <f>VLOOKUP($A471,УЧАСТНИКИ!$A$29:$L$828,3,FALSE)</f>
        <v>Уткина Екатерина</v>
      </c>
      <c r="D471" s="637" t="str">
        <f>VLOOKUP($A471,УЧАСТНИКИ!$A$29:$L$828,4,FALSE)</f>
        <v>09.01.2003</v>
      </c>
      <c r="E471" s="637" t="str">
        <f>VLOOKUP($A471,УЧАСТНИКИ!$A$29:$L$828,5,FALSE)</f>
        <v>Алтайский край</v>
      </c>
      <c r="F471" s="637" t="str">
        <f>VLOOKUP($A471,УЧАСТНИКИ!$A$29:$L$828,11,FALSE)</f>
        <v>КГБ ПОУ "АУОР"</v>
      </c>
      <c r="G471" s="637" t="str">
        <f>VLOOKUP($A471,УЧАСТНИКИ!$A$29:$L$828,10,FALSE)</f>
        <v>Клевцов С.А.</v>
      </c>
    </row>
    <row r="472" spans="1:7" ht="12.75" x14ac:dyDescent="0.2">
      <c r="A472" s="531">
        <v>363</v>
      </c>
      <c r="B472" s="636">
        <v>462</v>
      </c>
      <c r="C472" s="637" t="str">
        <f>VLOOKUP($A472,УЧАСТНИКИ!$A$29:$L$828,3,FALSE)</f>
        <v>Федоренков Денис</v>
      </c>
      <c r="D472" s="637" t="str">
        <f>VLOOKUP($A472,УЧАСТНИКИ!$A$29:$L$828,4,FALSE)</f>
        <v>18.03.1996</v>
      </c>
      <c r="E472" s="637" t="str">
        <f>VLOOKUP($A472,УЧАСТНИКИ!$A$29:$L$828,5,FALSE)</f>
        <v>Санкт-Петербург</v>
      </c>
      <c r="F472" s="637" t="str">
        <f>VLOOKUP($A472,УЧАСТНИКИ!$A$29:$L$828,11,FALSE)</f>
        <v>ГБУ СШОР "АКАДЕМИЯ ЛЕГКОЙ АТЛЕТИКИ САНКТ-ПЕТЕРБУРГА"</v>
      </c>
      <c r="G472" s="637" t="str">
        <f>VLOOKUP($A472,УЧАСТНИКИ!$A$29:$L$828,10,FALSE)</f>
        <v>Семашко Е.В.</v>
      </c>
    </row>
    <row r="473" spans="1:7" ht="12.75" x14ac:dyDescent="0.2">
      <c r="A473" s="531">
        <v>245</v>
      </c>
      <c r="B473" s="636">
        <v>463</v>
      </c>
      <c r="C473" s="637" t="str">
        <f>VLOOKUP($A473,УЧАСТНИКИ!$A$29:$L$828,3,FALSE)</f>
        <v>Федоров Алексей</v>
      </c>
      <c r="D473" s="637" t="str">
        <f>VLOOKUP($A473,УЧАСТНИКИ!$A$29:$L$828,4,FALSE)</f>
        <v>25.05.1991</v>
      </c>
      <c r="E473" s="637" t="str">
        <f>VLOOKUP($A473,УЧАСТНИКИ!$A$29:$L$828,5,FALSE)</f>
        <v>Московская область-Смоленская область</v>
      </c>
      <c r="F473" s="637" t="str">
        <f>VLOOKUP($A473,УЧАСТНИКИ!$A$29:$L$828,11,FALSE)</f>
        <v>СОГБОУДО "СШОР им. Ф.Т.Михеенко г.Смоленск", ГБУ МО "ЦСП ОВС"</v>
      </c>
      <c r="G473" s="637" t="str">
        <f>VLOOKUP($A473,УЧАСТНИКИ!$A$29:$L$828,10,FALSE)</f>
        <v>Федоров Л.Л.</v>
      </c>
    </row>
    <row r="474" spans="1:7" ht="12.75" x14ac:dyDescent="0.2">
      <c r="A474" s="531">
        <v>635</v>
      </c>
      <c r="B474" s="636">
        <v>464</v>
      </c>
      <c r="C474" s="637" t="str">
        <f>VLOOKUP($A474,УЧАСТНИКИ!$A$29:$L$828,3,FALSE)</f>
        <v>Федорова Анна</v>
      </c>
      <c r="D474" s="637" t="str">
        <f>VLOOKUP($A474,УЧАСТНИКИ!$A$29:$L$828,4,FALSE)</f>
        <v>04.12.2000</v>
      </c>
      <c r="E474" s="637" t="str">
        <f>VLOOKUP($A474,УЧАСТНИКИ!$A$29:$L$828,5,FALSE)</f>
        <v>Смоленская область</v>
      </c>
      <c r="F474" s="637" t="str">
        <f>VLOOKUP($A474,УЧАСТНИКИ!$A$29:$L$828,11,FALSE)</f>
        <v>СОГБОУДО "СШОР им. Ф.Т.Михеенко г.Смоленск"</v>
      </c>
      <c r="G474" s="637" t="str">
        <f>VLOOKUP($A474,УЧАСТНИКИ!$A$29:$L$828,10,FALSE)</f>
        <v>Федоров Л.Л., Федорова Т.С.</v>
      </c>
    </row>
    <row r="475" spans="1:7" ht="12.75" x14ac:dyDescent="0.2">
      <c r="A475" s="531">
        <v>625</v>
      </c>
      <c r="B475" s="636">
        <v>465</v>
      </c>
      <c r="C475" s="637" t="str">
        <f>VLOOKUP($A475,УЧАСТНИКИ!$A$29:$L$828,3,FALSE)</f>
        <v>Федорова Кристина</v>
      </c>
      <c r="D475" s="637" t="str">
        <f>VLOOKUP($A475,УЧАСТНИКИ!$A$29:$L$828,4,FALSE)</f>
        <v>26.03.2005</v>
      </c>
      <c r="E475" s="637" t="str">
        <f>VLOOKUP($A475,УЧАСТНИКИ!$A$29:$L$828,5,FALSE)</f>
        <v>Санкт-Петербург</v>
      </c>
      <c r="F475" s="637" t="str">
        <f>VLOOKUP($A475,УЧАСТНИКИ!$A$29:$L$828,11,FALSE)</f>
        <v>СПБ ГБУ ЦОП "ШВСМ ПО ЛЕГКОЙ АТЛЕТИКЕ"</v>
      </c>
      <c r="G475" s="637" t="str">
        <f>VLOOKUP($A475,УЧАСТНИКИ!$A$29:$L$828,10,FALSE)</f>
        <v>Гадасин В.Б.</v>
      </c>
    </row>
    <row r="476" spans="1:7" ht="12.75" x14ac:dyDescent="0.2">
      <c r="A476" s="531">
        <v>397</v>
      </c>
      <c r="B476" s="636">
        <v>466</v>
      </c>
      <c r="C476" s="637" t="str">
        <f>VLOOKUP($A476,УЧАСТНИКИ!$A$29:$L$828,3,FALSE)</f>
        <v>Федотов Артем</v>
      </c>
      <c r="D476" s="637" t="str">
        <f>VLOOKUP($A476,УЧАСТНИКИ!$A$29:$L$828,4,FALSE)</f>
        <v>12.11.1991</v>
      </c>
      <c r="E476" s="637" t="str">
        <f>VLOOKUP($A476,УЧАСТНИКИ!$A$29:$L$828,5,FALSE)</f>
        <v>Ульяновская область</v>
      </c>
      <c r="F476" s="637" t="str">
        <f>VLOOKUP($A476,УЧАСТНИКИ!$A$29:$L$828,11,FALSE)</f>
        <v>ОГБУ "ССШОР ПО ЛЁГКОЙ АТЛЕТИКЕ", ОГКФСУ "ЦСП"</v>
      </c>
      <c r="G476" s="637" t="str">
        <f>VLOOKUP($A476,УЧАСТНИКИ!$A$29:$L$828,10,FALSE)</f>
        <v>Краснобаев А.А.</v>
      </c>
    </row>
    <row r="477" spans="1:7" ht="12.75" x14ac:dyDescent="0.2">
      <c r="A477" s="531">
        <v>246</v>
      </c>
      <c r="B477" s="636">
        <v>467</v>
      </c>
      <c r="C477" s="637" t="str">
        <f>VLOOKUP($A477,УЧАСТНИКИ!$A$29:$L$828,3,FALSE)</f>
        <v>Федяев Максим</v>
      </c>
      <c r="D477" s="637" t="str">
        <f>VLOOKUP($A477,УЧАСТНИКИ!$A$29:$L$828,4,FALSE)</f>
        <v>01.12.1997</v>
      </c>
      <c r="E477" s="637" t="str">
        <f>VLOOKUP($A477,УЧАСТНИКИ!$A$29:$L$828,5,FALSE)</f>
        <v>Московская область-Курская область</v>
      </c>
      <c r="F477" s="637" t="str">
        <f>VLOOKUP($A477,УЧАСТНИКИ!$A$29:$L$828,11,FALSE)</f>
        <v>ГБПОУ МО "УОР № 2", ГБУ МО "ЦСП ОВС", Муниципальное бюджетное учреждение "Спортивная школа Олимпийского резерва"</v>
      </c>
      <c r="G477" s="637" t="str">
        <f>VLOOKUP($A477,УЧАСТНИКИ!$A$29:$L$828,10,FALSE)</f>
        <v>Сударева Н.И., Тихонов А.В., Тихонова М.С.</v>
      </c>
    </row>
    <row r="478" spans="1:7" ht="12.75" x14ac:dyDescent="0.2">
      <c r="A478" s="531">
        <v>527</v>
      </c>
      <c r="B478" s="636">
        <v>468</v>
      </c>
      <c r="C478" s="637" t="str">
        <f>VLOOKUP($A478,УЧАСТНИКИ!$A$29:$L$828,3,FALSE)</f>
        <v>Федяева Екатерина</v>
      </c>
      <c r="D478" s="637" t="str">
        <f>VLOOKUP($A478,УЧАСТНИКИ!$A$29:$L$828,4,FALSE)</f>
        <v>04.08.2000</v>
      </c>
      <c r="E478" s="637" t="str">
        <f>VLOOKUP($A478,УЧАСТНИКИ!$A$29:$L$828,5,FALSE)</f>
        <v>Московская область-Курская область</v>
      </c>
      <c r="F478" s="637" t="str">
        <f>VLOOKUP($A478,УЧАСТНИКИ!$A$29:$L$828,11,FALSE)</f>
        <v>ГБПОУ МО "УОР № 2", ГБУ МО "ЦСП ОВС", Муниципальное бюджетное учреждение "Спортивная школа Олимпийского резерва"</v>
      </c>
      <c r="G478" s="637" t="str">
        <f>VLOOKUP($A478,УЧАСТНИКИ!$A$29:$L$828,10,FALSE)</f>
        <v>Сударева Н.И., Тихонов А.В., Тихонова М.С.</v>
      </c>
    </row>
    <row r="479" spans="1:7" ht="12.75" x14ac:dyDescent="0.2">
      <c r="A479" s="531">
        <v>626</v>
      </c>
      <c r="B479" s="636">
        <v>469</v>
      </c>
      <c r="C479" s="637" t="str">
        <f>VLOOKUP($A479,УЧАСТНИКИ!$A$29:$L$828,3,FALSE)</f>
        <v>Филатова Вера</v>
      </c>
      <c r="D479" s="637" t="str">
        <f>VLOOKUP($A479,УЧАСТНИКИ!$A$29:$L$828,4,FALSE)</f>
        <v>24.11.1995</v>
      </c>
      <c r="E479" s="637" t="str">
        <f>VLOOKUP($A479,УЧАСТНИКИ!$A$29:$L$828,5,FALSE)</f>
        <v>Санкт-Петербург-Брянская область</v>
      </c>
      <c r="F479" s="637" t="str">
        <f>VLOOKUP($A479,УЧАСТНИКИ!$A$29:$L$828,11,FALSE)</f>
        <v>СПБ ГБУ ЦОП "ШВСМ ПО ЛЕГКОЙ АТЛЕТИКЕ", ГБУ ДО БО СШОР ПО ЛЕГКОЙ АТЛЕТИКЕ ИМ. В.Д.САМОТЕСОВА</v>
      </c>
      <c r="G479" s="637" t="str">
        <f>VLOOKUP($A479,УЧАСТНИКИ!$A$29:$L$828,10,FALSE)</f>
        <v>Назаров В.И., Петров С.Г., Трубин Ю.Н., !Щелкановцев С.Г.</v>
      </c>
    </row>
    <row r="480" spans="1:7" ht="12.75" x14ac:dyDescent="0.2">
      <c r="A480" s="531">
        <v>115</v>
      </c>
      <c r="B480" s="636">
        <v>470</v>
      </c>
      <c r="C480" s="637" t="str">
        <f>VLOOKUP($A480,УЧАСТНИКИ!$A$29:$L$828,3,FALSE)</f>
        <v>Филиппов Никита</v>
      </c>
      <c r="D480" s="637" t="str">
        <f>VLOOKUP($A480,УЧАСТНИКИ!$A$29:$L$828,4,FALSE)</f>
        <v>02.08.2003</v>
      </c>
      <c r="E480" s="637" t="str">
        <f>VLOOKUP($A480,УЧАСТНИКИ!$A$29:$L$828,5,FALSE)</f>
        <v>Волгоградская область</v>
      </c>
      <c r="F480" s="637" t="str">
        <f>VLOOKUP($A480,УЧАСТНИКИ!$A$29:$L$828,11,FALSE)</f>
        <v>ГБУ ДО ВО "СШОР ПО ЛЕГКОЙ АТЛЕТИКЕ"</v>
      </c>
      <c r="G480" s="637" t="str">
        <f>VLOOKUP($A480,УЧАСТНИКИ!$A$29:$L$828,10,FALSE)</f>
        <v>Усков М.А.</v>
      </c>
    </row>
    <row r="481" spans="1:7" ht="12.75" x14ac:dyDescent="0.2">
      <c r="A481" s="531">
        <v>291</v>
      </c>
      <c r="B481" s="636">
        <v>471</v>
      </c>
      <c r="C481" s="637" t="str">
        <f>VLOOKUP($A481,УЧАСТНИКИ!$A$29:$L$828,3,FALSE)</f>
        <v>Фоменко Кирилл</v>
      </c>
      <c r="D481" s="637" t="str">
        <f>VLOOKUP($A481,УЧАСТНИКИ!$A$29:$L$828,4,FALSE)</f>
        <v>06.01.1999</v>
      </c>
      <c r="E481" s="637" t="str">
        <f>VLOOKUP($A481,УЧАСТНИКИ!$A$29:$L$828,5,FALSE)</f>
        <v>Республика Крым</v>
      </c>
      <c r="F481" s="637" t="str">
        <f>VLOOKUP($A481,УЧАСТНИКИ!$A$29:$L$828,11,FALSE)</f>
        <v>ГБУ ДО РК "СШОР ПО ЛЕГКОЙ АТЛЕТИКЕ №1"</v>
      </c>
      <c r="G481" s="637" t="str">
        <f>VLOOKUP($A481,УЧАСТНИКИ!$A$29:$L$828,10,FALSE)</f>
        <v>Тимошенко Н.П.</v>
      </c>
    </row>
    <row r="482" spans="1:7" ht="12.75" x14ac:dyDescent="0.2">
      <c r="A482" s="531">
        <v>313</v>
      </c>
      <c r="B482" s="636">
        <v>472</v>
      </c>
      <c r="C482" s="637" t="str">
        <f>VLOOKUP($A482,УЧАСТНИКИ!$A$29:$L$828,3,FALSE)</f>
        <v>Французов Андрей</v>
      </c>
      <c r="D482" s="637" t="str">
        <f>VLOOKUP($A482,УЧАСТНИКИ!$A$29:$L$828,4,FALSE)</f>
        <v>14.01.2006</v>
      </c>
      <c r="E482" s="637" t="str">
        <f>VLOOKUP($A482,УЧАСТНИКИ!$A$29:$L$828,5,FALSE)</f>
        <v>Республика Татарстан</v>
      </c>
      <c r="F482" s="637"/>
      <c r="G482" s="637"/>
    </row>
    <row r="483" spans="1:7" ht="12.75" x14ac:dyDescent="0.2">
      <c r="A483" s="531">
        <v>509</v>
      </c>
      <c r="B483" s="636">
        <v>473</v>
      </c>
      <c r="C483" s="637" t="str">
        <f>VLOOKUP($A483,УЧАСТНИКИ!$A$29:$L$828,3,FALSE)</f>
        <v>Халаджан Ася</v>
      </c>
      <c r="D483" s="637" t="str">
        <f>VLOOKUP($A483,УЧАСТНИКИ!$A$29:$L$828,4,FALSE)</f>
        <v>12.06.1992</v>
      </c>
      <c r="E483" s="637" t="str">
        <f>VLOOKUP($A483,УЧАСТНИКИ!$A$29:$L$828,5,FALSE)</f>
        <v>Москва</v>
      </c>
      <c r="F483" s="637"/>
      <c r="G483" s="637"/>
    </row>
    <row r="484" spans="1:7" ht="12.75" x14ac:dyDescent="0.2">
      <c r="A484" s="531">
        <v>398</v>
      </c>
      <c r="B484" s="636">
        <v>474</v>
      </c>
      <c r="C484" s="637" t="str">
        <f>VLOOKUP($A484,УЧАСТНИКИ!$A$29:$L$828,3,FALSE)</f>
        <v>Халиуллов Руслан</v>
      </c>
      <c r="D484" s="637" t="str">
        <f>VLOOKUP($A484,УЧАСТНИКИ!$A$29:$L$828,4,FALSE)</f>
        <v>07.02.2002</v>
      </c>
      <c r="E484" s="637" t="str">
        <f>VLOOKUP($A484,УЧАСТНИКИ!$A$29:$L$828,5,FALSE)</f>
        <v>Ульяновская область</v>
      </c>
      <c r="F484" s="637" t="str">
        <f>VLOOKUP($A484,УЧАСТНИКИ!$A$29:$L$828,11,FALSE)</f>
        <v>ОГКФСУ "ЦСП", ОГБУ "ССШОР ПО ЛЁГКОЙ АТЛЕТИКЕ"</v>
      </c>
      <c r="G484" s="637" t="str">
        <f>VLOOKUP($A484,УЧАСТНИКИ!$A$29:$L$828,10,FALSE)</f>
        <v>Еремеев А.В.</v>
      </c>
    </row>
    <row r="485" spans="1:7" ht="12.75" x14ac:dyDescent="0.2">
      <c r="A485" s="531">
        <v>429</v>
      </c>
      <c r="B485" s="636">
        <v>475</v>
      </c>
      <c r="C485" s="637" t="str">
        <f>VLOOKUP($A485,УЧАСТНИКИ!$A$29:$L$828,3,FALSE)</f>
        <v>Хекашвили Марина</v>
      </c>
      <c r="D485" s="637" t="str">
        <f>VLOOKUP($A485,УЧАСТНИКИ!$A$29:$L$828,4,FALSE)</f>
        <v>16.11.2000</v>
      </c>
      <c r="E485" s="637" t="str">
        <f>VLOOKUP($A485,УЧАСТНИКИ!$A$29:$L$828,5,FALSE)</f>
        <v>Иркутская область</v>
      </c>
      <c r="F485" s="637" t="str">
        <f>VLOOKUP($A485,УЧАСТНИКИ!$A$29:$L$828,11,FALSE)</f>
        <v>ОГКУ СШОР "ШВСМ", ФГБУ ПОО ГУОР Г. ИРКУТСКА</v>
      </c>
      <c r="G485" s="637" t="str">
        <f>VLOOKUP($A485,УЧАСТНИКИ!$A$29:$L$828,10,FALSE)</f>
        <v>Сапунов А.Я., !Тарасов Р.С.</v>
      </c>
    </row>
    <row r="486" spans="1:7" ht="12.75" x14ac:dyDescent="0.2">
      <c r="A486" s="531">
        <v>216</v>
      </c>
      <c r="B486" s="636">
        <v>476</v>
      </c>
      <c r="C486" s="637" t="str">
        <f>VLOOKUP($A486,УЧАСТНИКИ!$A$29:$L$828,3,FALSE)</f>
        <v>Холмогоров Константин</v>
      </c>
      <c r="D486" s="637" t="str">
        <f>VLOOKUP($A486,УЧАСТНИКИ!$A$29:$L$828,4,FALSE)</f>
        <v>07.02.1996</v>
      </c>
      <c r="E486" s="637" t="str">
        <f>VLOOKUP($A486,УЧАСТНИКИ!$A$29:$L$828,5,FALSE)</f>
        <v>Москва-Пермский край</v>
      </c>
      <c r="F486" s="637" t="str">
        <f>VLOOKUP($A486,УЧАСТНИКИ!$A$29:$L$828,11,FALSE)</f>
        <v>КГБУ "СШОР "СТАРТ", ГБУ ДО МКСШОР "ВОСТОК"</v>
      </c>
      <c r="G486" s="637" t="str">
        <f>VLOOKUP($A486,УЧАСТНИКИ!$A$29:$L$828,10,FALSE)</f>
        <v>Пудов Е.Н., Суворов Н.В.</v>
      </c>
    </row>
    <row r="487" spans="1:7" ht="12.75" x14ac:dyDescent="0.2">
      <c r="A487" s="531">
        <v>569</v>
      </c>
      <c r="B487" s="636">
        <v>477</v>
      </c>
      <c r="C487" s="637" t="str">
        <f>VLOOKUP($A487,УЧАСТНИКИ!$A$29:$L$828,3,FALSE)</f>
        <v>Холодович Татьяна</v>
      </c>
      <c r="D487" s="637" t="str">
        <f>VLOOKUP($A487,УЧАСТНИКИ!$A$29:$L$828,4,FALSE)</f>
        <v>21.06.1991</v>
      </c>
      <c r="E487" s="637" t="str">
        <f>VLOOKUP($A487,УЧАСТНИКИ!$A$29:$L$828,5,FALSE)</f>
        <v>Республика Беларусь</v>
      </c>
      <c r="F487" s="637"/>
      <c r="G487" s="637" t="str">
        <f>VLOOKUP($A487,УЧАСТНИКИ!$A$29:$L$828,10,FALSE)</f>
        <v>!Оксенчук В.Д.</v>
      </c>
    </row>
    <row r="488" spans="1:7" ht="12.75" x14ac:dyDescent="0.2">
      <c r="A488" s="531">
        <v>170</v>
      </c>
      <c r="B488" s="636">
        <v>478</v>
      </c>
      <c r="C488" s="637" t="str">
        <f>VLOOKUP($A488,УЧАСТНИКИ!$A$29:$L$828,3,FALSE)</f>
        <v>Хомутов Дмитрий</v>
      </c>
      <c r="D488" s="637" t="str">
        <f>VLOOKUP($A488,УЧАСТНИКИ!$A$29:$L$828,4,FALSE)</f>
        <v>04.01.1992</v>
      </c>
      <c r="E488" s="637" t="str">
        <f>VLOOKUP($A488,УЧАСТНИКИ!$A$29:$L$828,5,FALSE)</f>
        <v>Краснодарский край</v>
      </c>
      <c r="F488" s="637" t="str">
        <f>VLOOKUP($A488,УЧАСТНИКИ!$A$29:$L$828,11,FALSE)</f>
        <v>ГБУ КК "РЦСП ПО ЛЕГКОЙ АТЛЕТИКЕ", ГБУ ДО КК "СШОР ПО ЛЕГКОЙ АТЛЕТИКЕ"</v>
      </c>
      <c r="G488" s="637" t="str">
        <f>VLOOKUP($A488,УЧАСТНИКИ!$A$29:$L$828,10,FALSE)</f>
        <v>Чернов С.А.</v>
      </c>
    </row>
    <row r="489" spans="1:7" ht="12.75" x14ac:dyDescent="0.2">
      <c r="A489" s="531">
        <v>528</v>
      </c>
      <c r="B489" s="636">
        <v>479</v>
      </c>
      <c r="C489" s="637" t="str">
        <f>VLOOKUP($A489,УЧАСТНИКИ!$A$29:$L$828,3,FALSE)</f>
        <v>Хомякова Полина</v>
      </c>
      <c r="D489" s="637" t="str">
        <f>VLOOKUP($A489,УЧАСТНИКИ!$A$29:$L$828,4,FALSE)</f>
        <v>24.09.2003</v>
      </c>
      <c r="E489" s="637" t="str">
        <f>VLOOKUP($A489,УЧАСТНИКИ!$A$29:$L$828,5,FALSE)</f>
        <v>Московская область</v>
      </c>
      <c r="F489" s="637" t="str">
        <f>VLOOKUP($A489,УЧАСТНИКИ!$A$29:$L$828,11,FALSE)</f>
        <v>МУ СШОР, ГБУ МО "ЦСП ОВС"</v>
      </c>
      <c r="G489" s="637" t="str">
        <f>VLOOKUP($A489,УЧАСТНИКИ!$A$29:$L$828,10,FALSE)</f>
        <v>Чемерисов Н.Ф., Ромаданова Т.В.</v>
      </c>
    </row>
    <row r="490" spans="1:7" ht="12.75" x14ac:dyDescent="0.2">
      <c r="A490" s="531">
        <v>217</v>
      </c>
      <c r="B490" s="636">
        <v>480</v>
      </c>
      <c r="C490" s="637" t="str">
        <f>VLOOKUP($A490,УЧАСТНИКИ!$A$29:$L$828,3,FALSE)</f>
        <v>Худяков Алексей</v>
      </c>
      <c r="D490" s="637" t="str">
        <f>VLOOKUP($A490,УЧАСТНИКИ!$A$29:$L$828,4,FALSE)</f>
        <v>31.03.1995</v>
      </c>
      <c r="E490" s="637" t="str">
        <f>VLOOKUP($A490,УЧАСТНИКИ!$A$29:$L$828,5,FALSE)</f>
        <v>Москва</v>
      </c>
      <c r="F490" s="637" t="str">
        <f>VLOOKUP($A490,УЧАСТНИКИ!$A$29:$L$828,11,FALSE)</f>
        <v>ГБУ ДО МКСШОР "ВОСТОК", ФАУ МО РФ ЦСКА</v>
      </c>
      <c r="G490" s="637" t="str">
        <f>VLOOKUP($A490,УЧАСТНИКИ!$A$29:$L$828,10,FALSE)</f>
        <v>Запольский Д.В.</v>
      </c>
    </row>
    <row r="491" spans="1:7" ht="12.75" x14ac:dyDescent="0.2">
      <c r="A491" s="531">
        <v>314</v>
      </c>
      <c r="B491" s="636">
        <v>481</v>
      </c>
      <c r="C491" s="637" t="str">
        <f>VLOOKUP($A491,УЧАСТНИКИ!$A$29:$L$828,3,FALSE)</f>
        <v>Хусаенов Фазыл</v>
      </c>
      <c r="D491" s="637" t="str">
        <f>VLOOKUP($A491,УЧАСТНИКИ!$A$29:$L$828,4,FALSE)</f>
        <v>26.04.2000</v>
      </c>
      <c r="E491" s="637" t="str">
        <f>VLOOKUP($A491,УЧАСТНИКИ!$A$29:$L$828,5,FALSE)</f>
        <v>Республика Татарстан</v>
      </c>
      <c r="F491" s="637" t="str">
        <f>VLOOKUP($A491,УЧАСТНИКИ!$A$29:$L$828,11,FALSE)</f>
        <v>МАУ "СШОР "ТАСМА" Г.КАЗАНИ</v>
      </c>
      <c r="G491" s="637" t="str">
        <f>VLOOKUP($A491,УЧАСТНИКИ!$A$29:$L$828,10,FALSE)</f>
        <v>Павлов В.Л.</v>
      </c>
    </row>
    <row r="492" spans="1:7" ht="12.75" x14ac:dyDescent="0.2">
      <c r="A492" s="531">
        <v>529</v>
      </c>
      <c r="B492" s="636">
        <v>482</v>
      </c>
      <c r="C492" s="637" t="str">
        <f>VLOOKUP($A492,УЧАСТНИКИ!$A$29:$L$828,3,FALSE)</f>
        <v>Царёва Елизавета</v>
      </c>
      <c r="D492" s="637" t="str">
        <f>VLOOKUP($A492,УЧАСТНИКИ!$A$29:$L$828,4,FALSE)</f>
        <v>26.03.1993</v>
      </c>
      <c r="E492" s="637" t="str">
        <f>VLOOKUP($A492,УЧАСТНИКИ!$A$29:$L$828,5,FALSE)</f>
        <v>Московская область</v>
      </c>
      <c r="F492" s="637" t="str">
        <f>VLOOKUP($A492,УЧАСТНИКИ!$A$29:$L$828,11,FALSE)</f>
        <v>ГБУ МО "ЦСП ОВС"</v>
      </c>
      <c r="G492" s="637" t="str">
        <f>VLOOKUP($A492,УЧАСТНИКИ!$A$29:$L$828,10,FALSE)</f>
        <v>Водолага И.Г., Айдамиров Е.Д.</v>
      </c>
    </row>
    <row r="493" spans="1:7" ht="12.75" x14ac:dyDescent="0.2">
      <c r="A493" s="531">
        <v>315</v>
      </c>
      <c r="B493" s="636">
        <v>483</v>
      </c>
      <c r="C493" s="637" t="str">
        <f>VLOOKUP($A493,УЧАСТНИКИ!$A$29:$L$828,3,FALSE)</f>
        <v>Цедилкин Владислав</v>
      </c>
      <c r="D493" s="637" t="str">
        <f>VLOOKUP($A493,УЧАСТНИКИ!$A$29:$L$828,4,FALSE)</f>
        <v>07.11.2002</v>
      </c>
      <c r="E493" s="637" t="str">
        <f>VLOOKUP($A493,УЧАСТНИКИ!$A$29:$L$828,5,FALSE)</f>
        <v>Республика Татарстан</v>
      </c>
      <c r="F493" s="637" t="str">
        <f>VLOOKUP($A493,УЧАСТНИКИ!$A$29:$L$828,11,FALSE)</f>
        <v>МАУ "СШОР "ТАСМА" Г.КАЗАНИ, КЮИ МВД РОССИИ</v>
      </c>
      <c r="G493" s="637" t="str">
        <f>VLOOKUP($A493,УЧАСТНИКИ!$A$29:$L$828,10,FALSE)</f>
        <v>Павлов И.Л.</v>
      </c>
    </row>
    <row r="494" spans="1:7" ht="12.75" x14ac:dyDescent="0.2">
      <c r="A494" s="531">
        <v>694</v>
      </c>
      <c r="B494" s="636">
        <v>484</v>
      </c>
      <c r="C494" s="637" t="str">
        <f>VLOOKUP($A494,УЧАСТНИКИ!$A$29:$L$828,3,FALSE)</f>
        <v>Цитулев Андрей</v>
      </c>
      <c r="D494" s="637" t="str">
        <f>VLOOKUP($A494,УЧАСТНИКИ!$A$29:$L$828,4,FALSE)</f>
        <v>04.04.2001</v>
      </c>
      <c r="E494" s="637" t="str">
        <f>VLOOKUP($A494,УЧАСТНИКИ!$A$29:$L$828,5,FALSE)</f>
        <v>Челябинская область</v>
      </c>
      <c r="F494" s="637" t="str">
        <f>VLOOKUP($A494,УЧАСТНИКИ!$A$29:$L$828,11,FALSE)</f>
        <v>СШОР Мосеева</v>
      </c>
      <c r="G494" s="637" t="str">
        <f>VLOOKUP($A494,УЧАСТНИКИ!$A$29:$L$828,10,FALSE)</f>
        <v>!Князев С.А.</v>
      </c>
    </row>
    <row r="495" spans="1:7" ht="12.75" x14ac:dyDescent="0.2">
      <c r="A495" s="531">
        <v>655</v>
      </c>
      <c r="B495" s="636">
        <v>485</v>
      </c>
      <c r="C495" s="637" t="str">
        <f>VLOOKUP($A495,УЧАСТНИКИ!$A$29:$L$828,3,FALSE)</f>
        <v>Цыганова Елизавета</v>
      </c>
      <c r="D495" s="639">
        <f>VLOOKUP($A495,УЧАСТНИКИ!$A$29:$L$828,4,FALSE)</f>
        <v>35713</v>
      </c>
      <c r="E495" s="637" t="str">
        <f>VLOOKUP($A495,УЧАСТНИКИ!$A$29:$L$828,5,FALSE)</f>
        <v>Сахалинская область</v>
      </c>
      <c r="F495" s="637" t="str">
        <f>VLOOKUP($A495,УЧАСТНИКИ!$A$29:$L$828,11,FALSE)</f>
        <v>ГБУ СШОР ЛЕТНИХ ВИДОВ СПОРТА ИМ.Э.М.КОМНАЦКОГО</v>
      </c>
      <c r="G495" s="637" t="str">
        <f>VLOOKUP($A495,УЧАСТНИКИ!$A$29:$L$828,10,FALSE)</f>
        <v>Чернов А.И., Трубецкой Р.О</v>
      </c>
    </row>
    <row r="496" spans="1:7" ht="12.75" x14ac:dyDescent="0.2">
      <c r="A496" s="531">
        <v>510</v>
      </c>
      <c r="B496" s="636">
        <v>486</v>
      </c>
      <c r="C496" s="637" t="str">
        <f>VLOOKUP($A496,УЧАСТНИКИ!$A$29:$L$828,3,FALSE)</f>
        <v>Чалая Вера</v>
      </c>
      <c r="D496" s="637" t="str">
        <f>VLOOKUP($A496,УЧАСТНИКИ!$A$29:$L$828,4,FALSE)</f>
        <v>20.03.1992</v>
      </c>
      <c r="E496" s="637" t="str">
        <f>VLOOKUP($A496,УЧАСТНИКИ!$A$29:$L$828,5,FALSE)</f>
        <v>Москва-Красноярский край</v>
      </c>
      <c r="F496" s="637" t="str">
        <f>VLOOKUP($A496,УЧАСТНИКИ!$A$29:$L$828,11,FALSE)</f>
        <v>ФАУ МО РФ ЦСКА, ГБУ ДО МКСШОР "ВОСТОК", КГАУ "РЦСП "АКАДЕМИЯ ЛЕТНИХ ВИДОВ СПОРТА"</v>
      </c>
      <c r="G496" s="637" t="str">
        <f>VLOOKUP($A496,УЧАСТНИКИ!$A$29:$L$828,10,FALSE)</f>
        <v>!Зеленцова Т.П., Вашкевич И.Е.</v>
      </c>
    </row>
    <row r="497" spans="1:7" ht="12.75" x14ac:dyDescent="0.2">
      <c r="A497" s="531">
        <v>171</v>
      </c>
      <c r="B497" s="636">
        <v>487</v>
      </c>
      <c r="C497" s="637" t="str">
        <f>VLOOKUP($A497,УЧАСТНИКИ!$A$29:$L$828,3,FALSE)</f>
        <v>Челноков Константин</v>
      </c>
      <c r="D497" s="637" t="str">
        <f>VLOOKUP($A497,УЧАСТНИКИ!$A$29:$L$828,4,FALSE)</f>
        <v>01.11.1986</v>
      </c>
      <c r="E497" s="637" t="str">
        <f>VLOOKUP($A497,УЧАСТНИКИ!$A$29:$L$828,5,FALSE)</f>
        <v>Краснодарский край-Карачаево-Черкесская Республика</v>
      </c>
      <c r="F497" s="637" t="str">
        <f>VLOOKUP($A497,УЧАСТНИКИ!$A$29:$L$828,11,FALSE)</f>
        <v>ГБУ ДО КК "СШОР ПО ЛЕГКОЙ АТЛЕТИКЕ", ГБУ КК "РЦСП ПО ЛЕГКОЙ АТЛЕТИКЕ"</v>
      </c>
      <c r="G497" s="637" t="str">
        <f>VLOOKUP($A497,УЧАСТНИКИ!$A$29:$L$828,10,FALSE)</f>
        <v>Азизьян А.А., Вяльцева В.Г.</v>
      </c>
    </row>
    <row r="498" spans="1:7" ht="12.75" x14ac:dyDescent="0.2">
      <c r="A498" s="531">
        <v>461</v>
      </c>
      <c r="B498" s="636">
        <v>488</v>
      </c>
      <c r="C498" s="637" t="str">
        <f>VLOOKUP($A498,УЧАСТНИКИ!$A$29:$L$828,3,FALSE)</f>
        <v>Чередниченко Маргарита</v>
      </c>
      <c r="D498" s="637" t="str">
        <f>VLOOKUP($A498,УЧАСТНИКИ!$A$29:$L$828,4,FALSE)</f>
        <v>08.08.1997</v>
      </c>
      <c r="E498" s="637" t="str">
        <f>VLOOKUP($A498,УЧАСТНИКИ!$A$29:$L$828,5,FALSE)</f>
        <v>Краснодарский край</v>
      </c>
      <c r="F498" s="637" t="str">
        <f>VLOOKUP($A498,УЧАСТНИКИ!$A$29:$L$828,11,FALSE)</f>
        <v>ГБУ ДО КК "СШОР ПО ЛЕГКОЙ АТЛЕТИКЕ", ГБУ КК "РЦСП ПО ЛЕГКОЙ АТЛЕТИКЕ"</v>
      </c>
      <c r="G498" s="637" t="str">
        <f>VLOOKUP($A498,УЧАСТНИКИ!$A$29:$L$828,10,FALSE)</f>
        <v>Левин М.А.</v>
      </c>
    </row>
    <row r="499" spans="1:7" ht="12.75" x14ac:dyDescent="0.2">
      <c r="A499" s="531">
        <v>218</v>
      </c>
      <c r="B499" s="636">
        <v>489</v>
      </c>
      <c r="C499" s="637" t="str">
        <f>VLOOKUP($A499,УЧАСТНИКИ!$A$29:$L$828,3,FALSE)</f>
        <v>Чермошанский Артём</v>
      </c>
      <c r="D499" s="637" t="str">
        <f>VLOOKUP($A499,УЧАСТНИКИ!$A$29:$L$828,4,FALSE)</f>
        <v>07.02.2001</v>
      </c>
      <c r="E499" s="637" t="str">
        <f>VLOOKUP($A499,УЧАСТНИКИ!$A$29:$L$828,5,FALSE)</f>
        <v>Москва</v>
      </c>
      <c r="F499" s="637" t="str">
        <f>VLOOKUP($A499,УЧАСТНИКИ!$A$29:$L$828,11,FALSE)</f>
        <v>ФАУ МО РФ ЦСКА, ГБУ ДО "МГФСО", СШОР по легкой атлетике МГФСО</v>
      </c>
      <c r="G499" s="637" t="str">
        <f>VLOOKUP($A499,УЧАСТНИКИ!$A$29:$L$828,10,FALSE)</f>
        <v>!Чермошанский И.В.</v>
      </c>
    </row>
    <row r="500" spans="1:7" ht="12.75" x14ac:dyDescent="0.2">
      <c r="A500" s="531">
        <v>179</v>
      </c>
      <c r="B500" s="636">
        <v>490</v>
      </c>
      <c r="C500" s="637" t="str">
        <f>VLOOKUP($A500,УЧАСТНИКИ!$A$29:$L$828,3,FALSE)</f>
        <v>Чернышов Андрей</v>
      </c>
      <c r="D500" s="637" t="str">
        <f>VLOOKUP($A500,УЧАСТНИКИ!$A$29:$L$828,4,FALSE)</f>
        <v>05.05.1993</v>
      </c>
      <c r="E500" s="637" t="str">
        <f>VLOOKUP($A500,УЧАСТНИКИ!$A$29:$L$828,5,FALSE)</f>
        <v>Курская область</v>
      </c>
      <c r="F500" s="637" t="str">
        <f>VLOOKUP($A500,УЧАСТНИКИ!$A$29:$L$828,11,FALSE)</f>
        <v>ОБУ ДО "СШОР им. Н.Я. Яковлева"</v>
      </c>
      <c r="G500" s="637" t="str">
        <f>VLOOKUP($A500,УЧАСТНИКИ!$A$29:$L$828,10,FALSE)</f>
        <v>!Яковлева Е.Н.</v>
      </c>
    </row>
    <row r="501" spans="1:7" ht="12.75" x14ac:dyDescent="0.2">
      <c r="A501" s="531">
        <v>364</v>
      </c>
      <c r="B501" s="636">
        <v>491</v>
      </c>
      <c r="C501" s="637" t="str">
        <f>VLOOKUP($A501,УЧАСТНИКИ!$A$29:$L$828,3,FALSE)</f>
        <v>Чижиков Дмитрий</v>
      </c>
      <c r="D501" s="637" t="str">
        <f>VLOOKUP($A501,УЧАСТНИКИ!$A$29:$L$828,4,FALSE)</f>
        <v>06.12.1993</v>
      </c>
      <c r="E501" s="637" t="str">
        <f>VLOOKUP($A501,УЧАСТНИКИ!$A$29:$L$828,5,FALSE)</f>
        <v>Санкт-Петербург</v>
      </c>
      <c r="F501" s="637" t="str">
        <f>VLOOKUP($A501,УЧАСТНИКИ!$A$29:$L$828,11,FALSE)</f>
        <v>СПб ГБПОУ "ОЛИМПИЙСКИЕ НАДЕЖДЫ"</v>
      </c>
      <c r="G501" s="637" t="str">
        <f>VLOOKUP($A501,УЧАСТНИКИ!$A$29:$L$828,10,FALSE)</f>
        <v>Васильев И.С.</v>
      </c>
    </row>
    <row r="502" spans="1:7" ht="12.75" x14ac:dyDescent="0.2">
      <c r="A502" s="531">
        <v>411</v>
      </c>
      <c r="B502" s="636">
        <v>492</v>
      </c>
      <c r="C502" s="637" t="str">
        <f>VLOOKUP($A502,УЧАСТНИКИ!$A$29:$L$828,3,FALSE)</f>
        <v>Чикунова Екатерина</v>
      </c>
      <c r="D502" s="637" t="str">
        <f>VLOOKUP($A502,УЧАСТНИКИ!$A$29:$L$828,4,FALSE)</f>
        <v>02.08.2006</v>
      </c>
      <c r="E502" s="637" t="str">
        <f>VLOOKUP($A502,УЧАСТНИКИ!$A$29:$L$828,5,FALSE)</f>
        <v>Владимирская область</v>
      </c>
      <c r="F502" s="637" t="str">
        <f>VLOOKUP($A502,УЧАСТНИКИ!$A$29:$L$828,11,FALSE)</f>
        <v>МБУ "СШОР № 4"</v>
      </c>
      <c r="G502" s="637" t="str">
        <f>VLOOKUP($A502,УЧАСТНИКИ!$A$29:$L$828,10,FALSE)</f>
        <v>Метлина Н.А.</v>
      </c>
    </row>
    <row r="503" spans="1:7" ht="12.75" x14ac:dyDescent="0.2">
      <c r="A503" s="531">
        <v>123</v>
      </c>
      <c r="B503" s="636">
        <v>493</v>
      </c>
      <c r="C503" s="637" t="str">
        <f>VLOOKUP($A503,УЧАСТНИКИ!$A$29:$L$828,3,FALSE)</f>
        <v>Чипизубов Антон</v>
      </c>
      <c r="D503" s="637" t="str">
        <f>VLOOKUP($A503,УЧАСТНИКИ!$A$29:$L$828,4,FALSE)</f>
        <v>01.02.2001</v>
      </c>
      <c r="E503" s="637" t="str">
        <f>VLOOKUP($A503,УЧАСТНИКИ!$A$29:$L$828,5,FALSE)</f>
        <v>Забайкальский край</v>
      </c>
      <c r="F503" s="637" t="str">
        <f>VLOOKUP($A503,УЧАСТНИКИ!$A$29:$L$828,11,FALSE)</f>
        <v>ФАУ МО РФ ЦСКА Спортивный центр (г.Чита), ФГБОУ ВО "ЗАБГУ"</v>
      </c>
      <c r="G503" s="637" t="str">
        <f>VLOOKUP($A503,УЧАСТНИКИ!$A$29:$L$828,10,FALSE)</f>
        <v>Приладных Е.В., Ящук Н.С.</v>
      </c>
    </row>
    <row r="504" spans="1:7" ht="12.75" x14ac:dyDescent="0.2">
      <c r="A504" s="531">
        <v>648</v>
      </c>
      <c r="B504" s="636">
        <v>494</v>
      </c>
      <c r="C504" s="637" t="str">
        <f>VLOOKUP($A504,УЧАСТНИКИ!$A$29:$L$828,3,FALSE)</f>
        <v>Чукшис Дарья</v>
      </c>
      <c r="D504" s="637" t="str">
        <f>VLOOKUP($A504,УЧАСТНИКИ!$A$29:$L$828,4,FALSE)</f>
        <v>10.08.2003</v>
      </c>
      <c r="E504" s="637" t="str">
        <f>VLOOKUP($A504,УЧАСТНИКИ!$A$29:$L$828,5,FALSE)</f>
        <v>Челябинская область</v>
      </c>
      <c r="F504" s="637" t="str">
        <f>VLOOKUP($A504,УЧАСТНИКИ!$A$29:$L$828,11,FALSE)</f>
        <v>МБУ ДО СШОР №1 ПО Л/А Г. ЧЕЛЯБИНСКА</v>
      </c>
      <c r="G504" s="637" t="str">
        <f>VLOOKUP($A504,УЧАСТНИКИ!$A$29:$L$828,10,FALSE)</f>
        <v>Стародубцев Д.А.</v>
      </c>
    </row>
    <row r="505" spans="1:7" ht="12.75" x14ac:dyDescent="0.2">
      <c r="A505" s="531">
        <v>219</v>
      </c>
      <c r="B505" s="636">
        <v>495</v>
      </c>
      <c r="C505" s="637" t="str">
        <f>VLOOKUP($A505,УЧАСТНИКИ!$A$29:$L$828,3,FALSE)</f>
        <v>Шабанов Филипп</v>
      </c>
      <c r="D505" s="637" t="str">
        <f>VLOOKUP($A505,УЧАСТНИКИ!$A$29:$L$828,4,FALSE)</f>
        <v>29.01.1991</v>
      </c>
      <c r="E505" s="637" t="str">
        <f>VLOOKUP($A505,УЧАСТНИКИ!$A$29:$L$828,5,FALSE)</f>
        <v>Москва</v>
      </c>
      <c r="F505" s="637" t="str">
        <f>VLOOKUP($A505,УЧАСТНИКИ!$A$29:$L$828,11,FALSE)</f>
        <v>ГБУ ДО МКСШОР "ВОСТОК"</v>
      </c>
      <c r="G505" s="637" t="str">
        <f>VLOOKUP($A505,УЧАСТНИКИ!$A$29:$L$828,10,FALSE)</f>
        <v>Шабанов Г.К.</v>
      </c>
    </row>
    <row r="506" spans="1:7" ht="12.75" x14ac:dyDescent="0.2">
      <c r="A506" s="531">
        <v>627</v>
      </c>
      <c r="B506" s="636">
        <v>496</v>
      </c>
      <c r="C506" s="637" t="str">
        <f>VLOOKUP($A506,УЧАСТНИКИ!$A$29:$L$828,3,FALSE)</f>
        <v>Шакуло Анастасия</v>
      </c>
      <c r="D506" s="637" t="str">
        <f>VLOOKUP($A506,УЧАСТНИКИ!$A$29:$L$828,4,FALSE)</f>
        <v>25.09.1999</v>
      </c>
      <c r="E506" s="637" t="str">
        <f>VLOOKUP($A506,УЧАСТНИКИ!$A$29:$L$828,5,FALSE)</f>
        <v>Санкт-Петербург</v>
      </c>
      <c r="F506" s="637" t="str">
        <f>VLOOKUP($A506,УЧАСТНИКИ!$A$29:$L$828,11,FALSE)</f>
        <v>ГБУ СШОР "АКАДЕМИЯ ЛЕГКОЙ АТЛЕТИКИ САНКТ-ПЕТЕРБУРГА"</v>
      </c>
      <c r="G506" s="637" t="str">
        <f>VLOOKUP($A506,УЧАСТНИКИ!$A$29:$L$828,10,FALSE)</f>
        <v>Антонова И.Ю.</v>
      </c>
    </row>
    <row r="507" spans="1:7" ht="12.75" x14ac:dyDescent="0.2">
      <c r="A507" s="531">
        <v>692</v>
      </c>
      <c r="B507" s="636">
        <v>497</v>
      </c>
      <c r="C507" s="637" t="str">
        <f>VLOOKUP($A507,УЧАСТНИКИ!$A$29:$L$828,3,FALSE)</f>
        <v>Шаповалов Илья</v>
      </c>
      <c r="D507" s="639">
        <f>VLOOKUP($A507,УЧАСТНИКИ!$A$29:$L$828,4,FALSE)</f>
        <v>34350</v>
      </c>
      <c r="E507" s="637" t="str">
        <f>VLOOKUP($A507,УЧАСТНИКИ!$A$29:$L$828,5,FALSE)</f>
        <v>Карачаево-Черкесская Республика</v>
      </c>
      <c r="F507" s="637"/>
      <c r="G507" s="637"/>
    </row>
    <row r="508" spans="1:7" ht="12.75" x14ac:dyDescent="0.2">
      <c r="A508" s="531">
        <v>220</v>
      </c>
      <c r="B508" s="636">
        <v>498</v>
      </c>
      <c r="C508" s="637" t="str">
        <f>VLOOKUP($A508,УЧАСТНИКИ!$A$29:$L$828,3,FALSE)</f>
        <v>Шарапо Антон</v>
      </c>
      <c r="D508" s="637" t="str">
        <f>VLOOKUP($A508,УЧАСТНИКИ!$A$29:$L$828,4,FALSE)</f>
        <v>01.12.1995</v>
      </c>
      <c r="E508" s="637" t="str">
        <f>VLOOKUP($A508,УЧАСТНИКИ!$A$29:$L$828,5,FALSE)</f>
        <v>Москва</v>
      </c>
      <c r="F508" s="637"/>
      <c r="G508" s="637" t="str">
        <f>VLOOKUP($A508,УЧАСТНИКИ!$A$29:$L$828,10,FALSE)</f>
        <v>!Щеглова И.В.</v>
      </c>
    </row>
    <row r="509" spans="1:7" ht="12.75" x14ac:dyDescent="0.2">
      <c r="A509" s="531">
        <v>511</v>
      </c>
      <c r="B509" s="636">
        <v>499</v>
      </c>
      <c r="C509" s="637" t="str">
        <f>VLOOKUP($A509,УЧАСТНИКИ!$A$29:$L$828,3,FALSE)</f>
        <v>Шаронова Анастасия</v>
      </c>
      <c r="D509" s="637" t="str">
        <f>VLOOKUP($A509,УЧАСТНИКИ!$A$29:$L$828,4,FALSE)</f>
        <v>03.02.1999</v>
      </c>
      <c r="E509" s="637" t="str">
        <f>VLOOKUP($A509,УЧАСТНИКИ!$A$29:$L$828,5,FALSE)</f>
        <v>Москва</v>
      </c>
      <c r="F509" s="637" t="str">
        <f>VLOOKUP($A509,УЧАСТНИКИ!$A$29:$L$828,11,FALSE)</f>
        <v>Юность Москвы</v>
      </c>
      <c r="G509" s="637" t="str">
        <f>VLOOKUP($A509,УЧАСТНИКИ!$A$29:$L$828,10,FALSE)</f>
        <v>Фоменков Ю.Н.</v>
      </c>
    </row>
    <row r="510" spans="1:7" ht="12.75" x14ac:dyDescent="0.2">
      <c r="A510" s="531">
        <v>406</v>
      </c>
      <c r="B510" s="636">
        <v>500</v>
      </c>
      <c r="C510" s="637" t="str">
        <f>VLOOKUP($A510,УЧАСТНИКИ!$A$29:$L$828,3,FALSE)</f>
        <v>Шауло Полина</v>
      </c>
      <c r="D510" s="637" t="str">
        <f>VLOOKUP($A510,УЧАСТНИКИ!$A$29:$L$828,4,FALSE)</f>
        <v>01.07.2003</v>
      </c>
      <c r="E510" s="637" t="str">
        <f>VLOOKUP($A510,УЧАСТНИКИ!$A$29:$L$828,5,FALSE)</f>
        <v>Брянская область</v>
      </c>
      <c r="F510" s="637" t="str">
        <f>VLOOKUP($A510,УЧАСТНИКИ!$A$29:$L$828,11,FALSE)</f>
        <v>ГБУ ДО БО СШОР "Русь"</v>
      </c>
      <c r="G510" s="637" t="str">
        <f>VLOOKUP($A510,УЧАСТНИКИ!$A$29:$L$828,10,FALSE)</f>
        <v>Ковтун Н.Н.</v>
      </c>
    </row>
    <row r="511" spans="1:7" ht="12.75" x14ac:dyDescent="0.2">
      <c r="A511" s="531">
        <v>512</v>
      </c>
      <c r="B511" s="636">
        <v>501</v>
      </c>
      <c r="C511" s="637" t="str">
        <f>VLOOKUP($A511,УЧАСТНИКИ!$A$29:$L$828,3,FALSE)</f>
        <v>Шахворостова Валерия</v>
      </c>
      <c r="D511" s="637" t="str">
        <f>VLOOKUP($A511,УЧАСТНИКИ!$A$29:$L$828,4,FALSE)</f>
        <v>22.05.1998</v>
      </c>
      <c r="E511" s="637" t="str">
        <f>VLOOKUP($A511,УЧАСТНИКИ!$A$29:$L$828,5,FALSE)</f>
        <v>Москва-Владимирская область</v>
      </c>
      <c r="F511" s="637" t="str">
        <f>VLOOKUP($A511,УЧАСТНИКИ!$A$29:$L$828,11,FALSE)</f>
        <v>Юность Москвы, МБУ "СШОР № 4"</v>
      </c>
      <c r="G511" s="637" t="str">
        <f>VLOOKUP($A511,УЧАСТНИКИ!$A$29:$L$828,10,FALSE)</f>
        <v>Литовченко И.Е., Морочко М.А.</v>
      </c>
    </row>
    <row r="512" spans="1:7" ht="12.75" x14ac:dyDescent="0.2">
      <c r="A512" s="531">
        <v>267</v>
      </c>
      <c r="B512" s="636">
        <v>502</v>
      </c>
      <c r="C512" s="637" t="str">
        <f>VLOOKUP($A512,УЧАСТНИКИ!$A$29:$L$828,3,FALSE)</f>
        <v>Шахмаев Эдуард</v>
      </c>
      <c r="D512" s="637" t="str">
        <f>VLOOKUP($A512,УЧАСТНИКИ!$A$29:$L$828,4,FALSE)</f>
        <v>17.04.2002</v>
      </c>
      <c r="E512" s="637" t="str">
        <f>VLOOKUP($A512,УЧАСТНИКИ!$A$29:$L$828,5,FALSE)</f>
        <v>Республика Башкортостан</v>
      </c>
      <c r="F512" s="637" t="str">
        <f>VLOOKUP($A512,УЧАСТНИКИ!$A$29:$L$828,11,FALSE)</f>
        <v>МАУ "СШОР" Г.СТЕРЛИТАМАК РБ</v>
      </c>
      <c r="G512" s="637" t="str">
        <f>VLOOKUP($A512,УЧАСТНИКИ!$A$29:$L$828,10,FALSE)</f>
        <v>!Серебрикова О.Д.</v>
      </c>
    </row>
    <row r="513" spans="1:7" ht="12.75" x14ac:dyDescent="0.2">
      <c r="A513" s="531">
        <v>255</v>
      </c>
      <c r="B513" s="636">
        <v>503</v>
      </c>
      <c r="C513" s="637" t="str">
        <f>VLOOKUP($A513,УЧАСТНИКИ!$A$29:$L$828,3,FALSE)</f>
        <v>Швецов Петр</v>
      </c>
      <c r="D513" s="637" t="str">
        <f>VLOOKUP($A513,УЧАСТНИКИ!$A$29:$L$828,4,FALSE)</f>
        <v>14.07.1999</v>
      </c>
      <c r="E513" s="637" t="str">
        <f>VLOOKUP($A513,УЧАСТНИКИ!$A$29:$L$828,5,FALSE)</f>
        <v>Новосибирская область</v>
      </c>
      <c r="F513" s="637" t="str">
        <f>VLOOKUP($A513,УЧАСТНИКИ!$A$29:$L$828,11,FALSE)</f>
        <v>МБУ СШОР "ФЛАМИНГО" ПО ЛЕГКОЙ АТЛЕТИКЕ, ФГБОУ ВО "СИБИРСКИЙ ГОСУДАРСТВЕННЫЙ УНИВЕРСИТЕТ ПУТЕЙ СООБЩЕНИЯ" ФГБОУ ВО СГУПС СГУПС</v>
      </c>
      <c r="G513" s="637" t="str">
        <f>VLOOKUP($A513,УЧАСТНИКИ!$A$29:$L$828,10,FALSE)</f>
        <v>Габидулин О.В.</v>
      </c>
    </row>
    <row r="514" spans="1:7" ht="12.75" x14ac:dyDescent="0.2">
      <c r="A514" s="531">
        <v>292</v>
      </c>
      <c r="B514" s="636">
        <v>504</v>
      </c>
      <c r="C514" s="637" t="str">
        <f>VLOOKUP($A514,УЧАСТНИКИ!$A$29:$L$828,3,FALSE)</f>
        <v>Шевцов Никита</v>
      </c>
      <c r="D514" s="637" t="str">
        <f>VLOOKUP($A514,УЧАСТНИКИ!$A$29:$L$828,4,FALSE)</f>
        <v>31.08.1999</v>
      </c>
      <c r="E514" s="637" t="str">
        <f>VLOOKUP($A514,УЧАСТНИКИ!$A$29:$L$828,5,FALSE)</f>
        <v>Республика Крым</v>
      </c>
      <c r="F514" s="637" t="str">
        <f>VLOOKUP($A514,УЧАСТНИКИ!$A$29:$L$828,11,FALSE)</f>
        <v>ГБУ ДО РК "СШОР ПО ЛЕГКОЙ АТЛЕТИКЕ №1"</v>
      </c>
      <c r="G514" s="637" t="str">
        <f>VLOOKUP($A514,УЧАСТНИКИ!$A$29:$L$828,10,FALSE)</f>
        <v>Пятых А.В.</v>
      </c>
    </row>
    <row r="515" spans="1:7" ht="12.75" x14ac:dyDescent="0.2">
      <c r="A515" s="531">
        <v>628</v>
      </c>
      <c r="B515" s="636">
        <v>505</v>
      </c>
      <c r="C515" s="637" t="str">
        <f>VLOOKUP($A515,УЧАСТНИКИ!$A$29:$L$828,3,FALSE)</f>
        <v>Шевченко Анжелика</v>
      </c>
      <c r="D515" s="637" t="str">
        <f>VLOOKUP($A515,УЧАСТНИКИ!$A$29:$L$828,4,FALSE)</f>
        <v>29.10.1987</v>
      </c>
      <c r="E515" s="637" t="str">
        <f>VLOOKUP($A515,УЧАСТНИКИ!$A$29:$L$828,5,FALSE)</f>
        <v>Санкт-Петербург</v>
      </c>
      <c r="F515" s="637" t="str">
        <f>VLOOKUP($A515,УЧАСТНИКИ!$A$29:$L$828,11,FALSE)</f>
        <v>ГБУ СШОР "АКАДЕМИЯ ЛЕГКОЙ АТЛЕТИКИ САНКТ-ПЕТЕРБУРГА"</v>
      </c>
      <c r="G515" s="637" t="str">
        <f>VLOOKUP($A515,УЧАСТНИКИ!$A$29:$L$828,10,FALSE)</f>
        <v>Пономарев В.В.</v>
      </c>
    </row>
    <row r="516" spans="1:7" ht="12.75" x14ac:dyDescent="0.2">
      <c r="A516" s="531">
        <v>221</v>
      </c>
      <c r="B516" s="636">
        <v>506</v>
      </c>
      <c r="C516" s="637" t="str">
        <f>VLOOKUP($A516,УЧАСТНИКИ!$A$29:$L$828,3,FALSE)</f>
        <v>Шелих Максим</v>
      </c>
      <c r="D516" s="637" t="str">
        <f>VLOOKUP($A516,УЧАСТНИКИ!$A$29:$L$828,4,FALSE)</f>
        <v>02.02.2005</v>
      </c>
      <c r="E516" s="637" t="str">
        <f>VLOOKUP($A516,УЧАСТНИКИ!$A$29:$L$828,5,FALSE)</f>
        <v>Москва</v>
      </c>
      <c r="F516" s="637" t="str">
        <f>VLOOKUP($A516,УЧАСТНИКИ!$A$29:$L$828,11,FALSE)</f>
        <v>МССУОР № 1</v>
      </c>
      <c r="G516" s="637" t="str">
        <f>VLOOKUP($A516,УЧАСТНИКИ!$A$29:$L$828,10,FALSE)</f>
        <v>Граудынь В.В., Литвинова Т.С.</v>
      </c>
    </row>
    <row r="517" spans="1:7" ht="12.75" x14ac:dyDescent="0.2">
      <c r="A517" s="531">
        <v>222</v>
      </c>
      <c r="B517" s="636">
        <v>507</v>
      </c>
      <c r="C517" s="637" t="str">
        <f>VLOOKUP($A517,УЧАСТНИКИ!$A$29:$L$828,3,FALSE)</f>
        <v>Шемулинкин Владислав</v>
      </c>
      <c r="D517" s="637" t="str">
        <f>VLOOKUP($A517,УЧАСТНИКИ!$A$29:$L$828,4,FALSE)</f>
        <v>09.09.2000</v>
      </c>
      <c r="E517" s="637" t="str">
        <f>VLOOKUP($A517,УЧАСТНИКИ!$A$29:$L$828,5,FALSE)</f>
        <v>Москва-Тульская область</v>
      </c>
      <c r="F517" s="637" t="str">
        <f>VLOOKUP($A517,УЧАСТНИКИ!$A$29:$L$828,11,FALSE)</f>
        <v>МБУДО СШОР "ЛЕГКАЯ АТЛЕТИКА", ГБУ ДО МКСШОР "ВОСТОК", ФАУ МО РФ ЦСКА</v>
      </c>
      <c r="G517" s="637" t="str">
        <f>VLOOKUP($A517,УЧАСТНИКИ!$A$29:$L$828,10,FALSE)</f>
        <v>Вдовин М.В., Кузнецов А.В.</v>
      </c>
    </row>
    <row r="518" spans="1:7" ht="12.75" x14ac:dyDescent="0.2">
      <c r="A518" s="531">
        <v>365</v>
      </c>
      <c r="B518" s="636">
        <v>508</v>
      </c>
      <c r="C518" s="637" t="str">
        <f>VLOOKUP($A518,УЧАСТНИКИ!$A$29:$L$828,3,FALSE)</f>
        <v>Шикарев Андрей</v>
      </c>
      <c r="D518" s="637" t="str">
        <f>VLOOKUP($A518,УЧАСТНИКИ!$A$29:$L$828,4,FALSE)</f>
        <v>01.11.1995</v>
      </c>
      <c r="E518" s="637" t="str">
        <f>VLOOKUP($A518,УЧАСТНИКИ!$A$29:$L$828,5,FALSE)</f>
        <v>Санкт-Петербург</v>
      </c>
      <c r="F518" s="637" t="str">
        <f>VLOOKUP($A518,УЧАСТНИКИ!$A$29:$L$828,11,FALSE)</f>
        <v>ГБУ СШОР "АКАДЕМИЯ ЛЕГКОЙ АТЛЕТИКИ САНКТ-ПЕТЕРБУРГА"</v>
      </c>
      <c r="G518" s="637" t="str">
        <f>VLOOKUP($A518,УЧАСТНИКИ!$A$29:$L$828,10,FALSE)</f>
        <v>Ткаченко А.С.</v>
      </c>
    </row>
    <row r="519" spans="1:7" ht="12.75" x14ac:dyDescent="0.2">
      <c r="A519" s="531">
        <v>281</v>
      </c>
      <c r="B519" s="636">
        <v>509</v>
      </c>
      <c r="C519" s="637" t="str">
        <f>VLOOKUP($A519,УЧАСТНИКИ!$A$29:$L$828,3,FALSE)</f>
        <v>Шиманович Александр</v>
      </c>
      <c r="D519" s="637" t="str">
        <f>VLOOKUP($A519,УЧАСТНИКИ!$A$29:$L$828,4,FALSE)</f>
        <v>09.02.1998</v>
      </c>
      <c r="E519" s="637" t="str">
        <f>VLOOKUP($A519,УЧАСТНИКИ!$A$29:$L$828,5,FALSE)</f>
        <v>Республика Беларусь</v>
      </c>
      <c r="F519" s="637"/>
      <c r="G519" s="637" t="str">
        <f>VLOOKUP($A519,УЧАСТНИКИ!$A$29:$L$828,10,FALSE)</f>
        <v>!Губкин В.О.</v>
      </c>
    </row>
    <row r="520" spans="1:7" ht="12.75" x14ac:dyDescent="0.2">
      <c r="A520" s="531">
        <v>647</v>
      </c>
      <c r="B520" s="636">
        <v>510</v>
      </c>
      <c r="C520" s="637" t="str">
        <f>VLOOKUP($A520,УЧАСТНИКИ!$A$29:$L$828,3,FALSE)</f>
        <v>Шинкевич Дарья</v>
      </c>
      <c r="D520" s="637" t="str">
        <f>VLOOKUP($A520,УЧАСТНИКИ!$A$29:$L$828,4,FALSE)</f>
        <v>11.05.2002</v>
      </c>
      <c r="E520" s="637" t="str">
        <f>VLOOKUP($A520,УЧАСТНИКИ!$A$29:$L$828,5,FALSE)</f>
        <v>Хабаровский край</v>
      </c>
      <c r="F520" s="637" t="str">
        <f>VLOOKUP($A520,УЧАСТНИКИ!$A$29:$L$828,11,FALSE)</f>
        <v>МБУ "СШОР № 4"</v>
      </c>
      <c r="G520" s="637" t="str">
        <f>VLOOKUP($A520,УЧАСТНИКИ!$A$29:$L$828,10,FALSE)</f>
        <v>Малюга Р.Н.</v>
      </c>
    </row>
    <row r="521" spans="1:7" ht="12.75" x14ac:dyDescent="0.2">
      <c r="A521" s="531">
        <v>116</v>
      </c>
      <c r="B521" s="636">
        <v>511</v>
      </c>
      <c r="C521" s="637" t="str">
        <f>VLOOKUP($A521,УЧАСТНИКИ!$A$29:$L$828,3,FALSE)</f>
        <v>Шичкин Иван</v>
      </c>
      <c r="D521" s="637" t="str">
        <f>VLOOKUP($A521,УЧАСТНИКИ!$A$29:$L$828,4,FALSE)</f>
        <v>29.01.2003</v>
      </c>
      <c r="E521" s="637" t="str">
        <f>VLOOKUP($A521,УЧАСТНИКИ!$A$29:$L$828,5,FALSE)</f>
        <v>Волгоградская область</v>
      </c>
      <c r="F521" s="637" t="str">
        <f>VLOOKUP($A521,УЧАСТНИКИ!$A$29:$L$828,11,FALSE)</f>
        <v>ГБУ ДО ВО "СШОР ПО ЛЕГКОЙ АТЛЕТИКЕ", МБУ ДО СШОР №16</v>
      </c>
      <c r="G521" s="637" t="str">
        <f>VLOOKUP($A521,УЧАСТНИКИ!$A$29:$L$828,10,FALSE)</f>
        <v>Улымов М.П., Задорожная Л.Н.</v>
      </c>
    </row>
    <row r="522" spans="1:7" ht="12.75" x14ac:dyDescent="0.2">
      <c r="A522" s="531">
        <v>530</v>
      </c>
      <c r="B522" s="636">
        <v>512</v>
      </c>
      <c r="C522" s="637" t="str">
        <f>VLOOKUP($A522,УЧАСТНИКИ!$A$29:$L$828,3,FALSE)</f>
        <v>Шкуратова Анастасия</v>
      </c>
      <c r="D522" s="637" t="str">
        <f>VLOOKUP($A522,УЧАСТНИКИ!$A$29:$L$828,4,FALSE)</f>
        <v>29.12.1999</v>
      </c>
      <c r="E522" s="637" t="str">
        <f>VLOOKUP($A522,УЧАСТНИКИ!$A$29:$L$828,5,FALSE)</f>
        <v>Московская область</v>
      </c>
      <c r="F522" s="637" t="str">
        <f>VLOOKUP($A522,УЧАСТНИКИ!$A$29:$L$828,11,FALSE)</f>
        <v>МУ СШОР, ГБУ МО "ЦСП ОВС"</v>
      </c>
      <c r="G522" s="637" t="str">
        <f>VLOOKUP($A522,УЧАСТНИКИ!$A$29:$L$828,10,FALSE)</f>
        <v>Айдамиров Е.Д., Миленин В.А.</v>
      </c>
    </row>
    <row r="523" spans="1:7" ht="12.75" x14ac:dyDescent="0.2">
      <c r="A523" s="531">
        <v>641</v>
      </c>
      <c r="B523" s="636">
        <v>513</v>
      </c>
      <c r="C523" s="637" t="str">
        <f>VLOOKUP($A523,УЧАСТНИКИ!$A$29:$L$828,3,FALSE)</f>
        <v>Шмарина Екатерина</v>
      </c>
      <c r="D523" s="637" t="str">
        <f>VLOOKUP($A523,УЧАСТНИКИ!$A$29:$L$828,4,FALSE)</f>
        <v>18.02.2005</v>
      </c>
      <c r="E523" s="637" t="str">
        <f>VLOOKUP($A523,УЧАСТНИКИ!$A$29:$L$828,5,FALSE)</f>
        <v>Томская область</v>
      </c>
      <c r="F523" s="637" t="str">
        <f>VLOOKUP($A523,УЧАСТНИКИ!$A$29:$L$828,11,FALSE)</f>
        <v>МБУДО ДЮСШ "ЛИДЕР"</v>
      </c>
      <c r="G523" s="637" t="str">
        <f>VLOOKUP($A523,УЧАСТНИКИ!$A$29:$L$828,10,FALSE)</f>
        <v>Венедиктова Н.Г.</v>
      </c>
    </row>
    <row r="524" spans="1:7" ht="12.75" x14ac:dyDescent="0.2">
      <c r="A524" s="531">
        <v>128</v>
      </c>
      <c r="B524" s="636">
        <v>514</v>
      </c>
      <c r="C524" s="637" t="str">
        <f>VLOOKUP($A524,УЧАСТНИКИ!$A$29:$L$828,3,FALSE)</f>
        <v>Шмыков Михаил</v>
      </c>
      <c r="D524" s="637" t="str">
        <f>VLOOKUP($A524,УЧАСТНИКИ!$A$29:$L$828,4,FALSE)</f>
        <v>15.02.2001</v>
      </c>
      <c r="E524" s="637" t="str">
        <f>VLOOKUP($A524,УЧАСТНИКИ!$A$29:$L$828,5,FALSE)</f>
        <v>Иркутская область</v>
      </c>
      <c r="F524" s="637" t="str">
        <f>VLOOKUP($A524,УЧАСТНИКИ!$A$29:$L$828,11,FALSE)</f>
        <v>ОГКУ СШОР "ШВСМ"</v>
      </c>
      <c r="G524" s="637" t="str">
        <f>VLOOKUP($A524,УЧАСТНИКИ!$A$29:$L$828,10,FALSE)</f>
        <v>Третьякова Т.А., Блохин А.В.</v>
      </c>
    </row>
    <row r="525" spans="1:7" ht="12.75" x14ac:dyDescent="0.2">
      <c r="A525" s="531">
        <v>247</v>
      </c>
      <c r="B525" s="636">
        <v>515</v>
      </c>
      <c r="C525" s="637" t="str">
        <f>VLOOKUP($A525,УЧАСТНИКИ!$A$29:$L$828,3,FALSE)</f>
        <v>Шубенков Сергей</v>
      </c>
      <c r="D525" s="637" t="str">
        <f>VLOOKUP($A525,УЧАСТНИКИ!$A$29:$L$828,4,FALSE)</f>
        <v>04.10.1990</v>
      </c>
      <c r="E525" s="637" t="str">
        <f>VLOOKUP($A525,УЧАСТНИКИ!$A$29:$L$828,5,FALSE)</f>
        <v>Московская область-Алтайский край</v>
      </c>
      <c r="F525" s="637" t="str">
        <f>VLOOKUP($A525,УЧАСТНИКИ!$A$29:$L$828,11,FALSE)</f>
        <v>ГБУ МО "ЦСП ОВС", КАУ "ЦСП"</v>
      </c>
      <c r="G525" s="637" t="str">
        <f>VLOOKUP($A525,УЧАСТНИКИ!$A$29:$L$828,10,FALSE)</f>
        <v>Клевцов С.А.</v>
      </c>
    </row>
    <row r="526" spans="1:7" ht="12.75" x14ac:dyDescent="0.2">
      <c r="A526" s="531">
        <v>254</v>
      </c>
      <c r="B526" s="636">
        <v>516</v>
      </c>
      <c r="C526" s="637" t="str">
        <f>VLOOKUP($A526,УЧАСТНИКИ!$A$29:$L$828,3,FALSE)</f>
        <v>Шубин Даниил</v>
      </c>
      <c r="D526" s="637" t="str">
        <f>VLOOKUP($A526,УЧАСТНИКИ!$A$29:$L$828,4,FALSE)</f>
        <v>10.10.2001</v>
      </c>
      <c r="E526" s="637" t="str">
        <f>VLOOKUP($A526,УЧАСТНИКИ!$A$29:$L$828,5,FALSE)</f>
        <v>Нижегородская область</v>
      </c>
      <c r="F526" s="637" t="str">
        <f>VLOOKUP($A526,УЧАСТНИКИ!$A$29:$L$828,11,FALSE)</f>
        <v>МБУ КСШОР №1, ГБПОУ "НОУОР ИМЕНИ В.С.ТИШИНА"</v>
      </c>
      <c r="G526" s="637" t="str">
        <f>VLOOKUP($A526,УЧАСТНИКИ!$A$29:$L$828,10,FALSE)</f>
        <v>Шишкин В.В., !Молотилкин Б.Г.</v>
      </c>
    </row>
    <row r="527" spans="1:7" ht="12.75" x14ac:dyDescent="0.2">
      <c r="A527" s="531">
        <v>468</v>
      </c>
      <c r="B527" s="636">
        <v>517</v>
      </c>
      <c r="C527" s="637" t="str">
        <f>VLOOKUP($A527,УЧАСТНИКИ!$A$29:$L$828,3,FALSE)</f>
        <v>Щербакова Алла</v>
      </c>
      <c r="D527" s="637" t="str">
        <f>VLOOKUP($A527,УЧАСТНИКИ!$A$29:$L$828,4,FALSE)</f>
        <v>10.01.2006</v>
      </c>
      <c r="E527" s="637" t="str">
        <f>VLOOKUP($A527,УЧАСТНИКИ!$A$29:$L$828,5,FALSE)</f>
        <v>Красноярский край</v>
      </c>
      <c r="F527" s="637" t="str">
        <f>VLOOKUP($A527,УЧАСТНИКИ!$A$29:$L$828,11,FALSE)</f>
        <v>МАУДО "СШОР "СПУТНИК"</v>
      </c>
      <c r="G527" s="637" t="str">
        <f>VLOOKUP($A527,УЧАСТНИКИ!$A$29:$L$828,10,FALSE)</f>
        <v>Чалый Ю.В., Сосновский С.В.</v>
      </c>
    </row>
    <row r="528" spans="1:7" ht="12.75" x14ac:dyDescent="0.2">
      <c r="A528" s="531">
        <v>400</v>
      </c>
      <c r="B528" s="636">
        <v>518</v>
      </c>
      <c r="C528" s="637" t="str">
        <f>VLOOKUP($A528,УЧАСТНИКИ!$A$29:$L$828,3,FALSE)</f>
        <v>Юфимов Алексей</v>
      </c>
      <c r="D528" s="637" t="str">
        <f>VLOOKUP($A528,УЧАСТНИКИ!$A$29:$L$828,4,FALSE)</f>
        <v>05.06.1998</v>
      </c>
      <c r="E528" s="637" t="str">
        <f>VLOOKUP($A528,УЧАСТНИКИ!$A$29:$L$828,5,FALSE)</f>
        <v>Ульяновская область</v>
      </c>
      <c r="F528" s="637"/>
      <c r="G528" s="637" t="str">
        <f>VLOOKUP($A528,УЧАСТНИКИ!$A$29:$L$828,10,FALSE)</f>
        <v>Фомина А.В.</v>
      </c>
    </row>
    <row r="529" spans="1:7" ht="12.75" x14ac:dyDescent="0.2">
      <c r="A529" s="531">
        <v>129</v>
      </c>
      <c r="B529" s="636">
        <v>519</v>
      </c>
      <c r="C529" s="637" t="str">
        <f>VLOOKUP($A529,УЧАСТНИКИ!$A$29:$L$828,3,FALSE)</f>
        <v>Яблоков Алексей</v>
      </c>
      <c r="D529" s="637" t="str">
        <f>VLOOKUP($A529,УЧАСТНИКИ!$A$29:$L$828,4,FALSE)</f>
        <v>02.03.2003</v>
      </c>
      <c r="E529" s="637" t="str">
        <f>VLOOKUP($A529,УЧАСТНИКИ!$A$29:$L$828,5,FALSE)</f>
        <v>Иркутская область</v>
      </c>
      <c r="F529" s="637" t="str">
        <f>VLOOKUP($A529,УЧАСТНИКИ!$A$29:$L$828,11,FALSE)</f>
        <v>ОГКУ СШОР "ШВСМ", ФГБУ ПОО ГУОР Г. ИРКУТСКА</v>
      </c>
      <c r="G529" s="637" t="str">
        <f>VLOOKUP($A529,УЧАСТНИКИ!$A$29:$L$828,10,FALSE)</f>
        <v>Шкурбицкий В.Л., Болсун Е.И.</v>
      </c>
    </row>
    <row r="530" spans="1:7" ht="12.75" x14ac:dyDescent="0.2">
      <c r="A530" s="531">
        <v>112</v>
      </c>
      <c r="B530" s="636">
        <v>520</v>
      </c>
      <c r="C530" s="637" t="str">
        <f>VLOOKUP($A530,УЧАСТНИКИ!$A$29:$L$828,3,FALSE)</f>
        <v>Якубович Даниил</v>
      </c>
      <c r="D530" s="637" t="str">
        <f>VLOOKUP($A530,УЧАСТНИКИ!$A$29:$L$828,4,FALSE)</f>
        <v>15.02.2004</v>
      </c>
      <c r="E530" s="637" t="str">
        <f>VLOOKUP($A530,УЧАСТНИКИ!$A$29:$L$828,5,FALSE)</f>
        <v>Владимирская область</v>
      </c>
      <c r="F530" s="637" t="str">
        <f>VLOOKUP($A530,УЧАСТНИКИ!$A$29:$L$828,11,FALSE)</f>
        <v>МБУ "СШОР № 4"</v>
      </c>
      <c r="G530" s="637" t="str">
        <f>VLOOKUP($A530,УЧАСТНИКИ!$A$29:$L$828,10,FALSE)</f>
        <v>Головешкин В.В., Калачева Е.А.</v>
      </c>
    </row>
    <row r="531" spans="1:7" ht="12.75" x14ac:dyDescent="0.2">
      <c r="A531" s="531">
        <v>371</v>
      </c>
      <c r="B531" s="636">
        <v>521</v>
      </c>
      <c r="C531" s="637" t="str">
        <f>VLOOKUP($A531,УЧАСТНИКИ!$A$29:$L$828,3,FALSE)</f>
        <v>Якушев Максим</v>
      </c>
      <c r="D531" s="637" t="str">
        <f>VLOOKUP($A531,УЧАСТНИКИ!$A$29:$L$828,4,FALSE)</f>
        <v>15.03.1992</v>
      </c>
      <c r="E531" s="637" t="str">
        <f>VLOOKUP($A531,УЧАСТНИКИ!$A$29:$L$828,5,FALSE)</f>
        <v>Свердловская область</v>
      </c>
      <c r="F531" s="637" t="str">
        <f>VLOOKUP($A531,УЧАСТНИКИ!$A$29:$L$828,11,FALSE)</f>
        <v>МБОУ ДО СШ "ВИКТОРИЯ", 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v>
      </c>
      <c r="G531" s="637" t="str">
        <f>VLOOKUP($A531,УЧАСТНИКИ!$A$29:$L$828,10,FALSE)</f>
        <v>Вырышев В.М.</v>
      </c>
    </row>
    <row r="532" spans="1:7" ht="12.75" x14ac:dyDescent="0.2">
      <c r="A532" s="531">
        <v>629</v>
      </c>
      <c r="B532" s="636">
        <v>522</v>
      </c>
      <c r="C532" s="637" t="str">
        <f>VLOOKUP($A532,УЧАСТНИКИ!$A$29:$L$828,3,FALSE)</f>
        <v>Ячменева Ангелина</v>
      </c>
      <c r="D532" s="637" t="str">
        <f>VLOOKUP($A532,УЧАСТНИКИ!$A$29:$L$828,4,FALSE)</f>
        <v>24.12.2000</v>
      </c>
      <c r="E532" s="637" t="str">
        <f>VLOOKUP($A532,УЧАСТНИКИ!$A$29:$L$828,5,FALSE)</f>
        <v>Санкт-Петербург</v>
      </c>
      <c r="F532" s="637" t="str">
        <f>VLOOKUP($A532,УЧАСТНИКИ!$A$29:$L$828,11,FALSE)</f>
        <v>ГБУ СШОР "АКАДЕМИЯ ЛЕГКОЙ АТЛЕТИКИ САНКТ-ПЕТЕРБУРГА"</v>
      </c>
      <c r="G532" s="637" t="str">
        <f>VLOOKUP($A532,УЧАСТНИКИ!$A$29:$L$828,10,FALSE)</f>
        <v>Синютина Е.И.</v>
      </c>
    </row>
    <row r="533" spans="1:7" ht="12.75" x14ac:dyDescent="0.2">
      <c r="A533" s="531">
        <v>630</v>
      </c>
      <c r="B533" s="636">
        <v>523</v>
      </c>
      <c r="C533" s="637" t="str">
        <f>VLOOKUP($A533,УЧАСТНИКИ!$A$29:$L$828,3,FALSE)</f>
        <v>Яшкина Ксения</v>
      </c>
      <c r="D533" s="637" t="str">
        <f>VLOOKUP($A533,УЧАСТНИКИ!$A$29:$L$828,4,FALSE)</f>
        <v>21.10.1994</v>
      </c>
      <c r="E533" s="637" t="str">
        <f>VLOOKUP($A533,УЧАСТНИКИ!$A$29:$L$828,5,FALSE)</f>
        <v>Санкт-Петербург</v>
      </c>
      <c r="F533" s="637" t="str">
        <f>VLOOKUP($A533,УЧАСТНИКИ!$A$29:$L$828,11,FALSE)</f>
        <v>ГБУ СШОР "АКАДЕМИЯ ЛЕГКОЙ АТЛЕТИКИ САНКТ-ПЕТЕРБУРГА"</v>
      </c>
      <c r="G533" s="637" t="str">
        <f>VLOOKUP($A533,УЧАСТНИКИ!$A$29:$L$828,10,FALSE)</f>
        <v>Фролова О.А.</v>
      </c>
    </row>
    <row r="536" spans="1:7" x14ac:dyDescent="0.2">
      <c r="C536" s="269" t="s">
        <v>184</v>
      </c>
      <c r="D536" s="264"/>
      <c r="E536" s="265"/>
      <c r="F536" s="375" t="s">
        <v>3896</v>
      </c>
    </row>
    <row r="537" spans="1:7" x14ac:dyDescent="0.2">
      <c r="C537" s="269"/>
      <c r="D537" s="264"/>
      <c r="E537" s="265"/>
      <c r="F537" s="272"/>
    </row>
    <row r="538" spans="1:7" x14ac:dyDescent="0.2">
      <c r="C538" s="269" t="s">
        <v>185</v>
      </c>
      <c r="D538" s="264"/>
      <c r="E538" s="265"/>
      <c r="F538" s="375" t="s">
        <v>3894</v>
      </c>
    </row>
    <row r="539" spans="1:7" x14ac:dyDescent="0.2">
      <c r="C539" s="269"/>
      <c r="D539" s="264"/>
      <c r="E539" s="263"/>
      <c r="F539" s="364"/>
    </row>
    <row r="540" spans="1:7" x14ac:dyDescent="0.2">
      <c r="C540" s="269"/>
      <c r="D540" s="264"/>
      <c r="E540" s="263"/>
      <c r="F540" s="364"/>
    </row>
    <row r="541" spans="1:7" x14ac:dyDescent="0.2">
      <c r="C541" s="269" t="s">
        <v>3895</v>
      </c>
      <c r="D541" s="455"/>
      <c r="E541" s="455"/>
      <c r="F541" s="638" t="s">
        <v>4241</v>
      </c>
    </row>
  </sheetData>
  <sortState ref="A10:G532">
    <sortCondition ref="C10:C532"/>
  </sortState>
  <mergeCells count="8">
    <mergeCell ref="B8:G8"/>
    <mergeCell ref="D6:E6"/>
    <mergeCell ref="D7:F7"/>
    <mergeCell ref="B1:G1"/>
    <mergeCell ref="B2:G2"/>
    <mergeCell ref="B5:G5"/>
    <mergeCell ref="B4:G4"/>
    <mergeCell ref="B7:C7"/>
  </mergeCells>
  <conditionalFormatting sqref="A11:A533">
    <cfRule type="duplicateValues" dxfId="2" priority="172"/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indexed="34"/>
  </sheetPr>
  <dimension ref="A1:O69"/>
  <sheetViews>
    <sheetView zoomScaleNormal="100" workbookViewId="0">
      <selection activeCell="C4" sqref="C4:J7"/>
    </sheetView>
  </sheetViews>
  <sheetFormatPr defaultColWidth="9.140625" defaultRowHeight="12.75" x14ac:dyDescent="0.2"/>
  <cols>
    <col min="1" max="1" width="3.5703125" style="54" customWidth="1"/>
    <col min="2" max="2" width="19.7109375" style="54" customWidth="1"/>
    <col min="3" max="3" width="9.140625" style="117" customWidth="1"/>
    <col min="4" max="4" width="18.140625" style="54" customWidth="1"/>
    <col min="5" max="6" width="5.28515625" style="54" customWidth="1"/>
    <col min="7" max="7" width="5.85546875" style="54" customWidth="1"/>
    <col min="8" max="8" width="6.42578125" style="54" customWidth="1"/>
    <col min="9" max="9" width="6.5703125" style="54" customWidth="1"/>
    <col min="10" max="10" width="6.140625" style="54" customWidth="1"/>
    <col min="11" max="11" width="7.7109375" style="54" customWidth="1"/>
    <col min="12" max="12" width="7" style="88" customWidth="1"/>
    <col min="13" max="13" width="5.140625" style="7" customWidth="1"/>
    <col min="14" max="16384" width="9.140625" style="7"/>
  </cols>
  <sheetData>
    <row r="1" spans="1:15" customFormat="1" x14ac:dyDescent="0.2">
      <c r="A1" s="54"/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493"/>
      <c r="L1" s="493"/>
      <c r="M1" s="493"/>
    </row>
    <row r="2" spans="1:15" customFormat="1" ht="8.25" customHeight="1" x14ac:dyDescent="0.2">
      <c r="A2" s="79"/>
      <c r="B2" s="79"/>
      <c r="C2" s="82"/>
      <c r="D2" s="83"/>
      <c r="E2" s="45"/>
      <c r="F2" s="45"/>
      <c r="G2" s="45"/>
      <c r="H2" s="45"/>
      <c r="I2" s="83"/>
      <c r="J2" s="83"/>
      <c r="K2" s="83"/>
      <c r="L2" s="83"/>
    </row>
    <row r="3" spans="1:15" customFormat="1" ht="25.5" x14ac:dyDescent="0.2">
      <c r="A3" s="54"/>
      <c r="B3" s="54"/>
      <c r="C3" s="780" t="s">
        <v>15</v>
      </c>
      <c r="D3" s="780"/>
      <c r="E3" s="780"/>
      <c r="F3" s="780"/>
      <c r="G3" s="780"/>
      <c r="H3" s="780"/>
      <c r="I3" s="780"/>
      <c r="J3" s="780"/>
      <c r="K3" s="179"/>
      <c r="L3" s="179"/>
      <c r="M3" s="179"/>
      <c r="N3" s="179"/>
      <c r="O3" s="179"/>
    </row>
    <row r="4" spans="1:15" customFormat="1" ht="18" customHeight="1" x14ac:dyDescent="0.2">
      <c r="A4" s="79" t="s">
        <v>16</v>
      </c>
      <c r="B4" s="500" t="s">
        <v>303</v>
      </c>
      <c r="C4" s="785" t="s">
        <v>3849</v>
      </c>
      <c r="D4" s="785"/>
      <c r="E4" s="785"/>
      <c r="F4" s="785"/>
      <c r="G4" s="785"/>
      <c r="H4" s="785"/>
      <c r="I4" s="785"/>
      <c r="J4" s="785"/>
      <c r="K4" s="84" t="s">
        <v>2228</v>
      </c>
      <c r="L4" s="79"/>
    </row>
    <row r="5" spans="1:15" customFormat="1" ht="19.5" customHeight="1" x14ac:dyDescent="0.2">
      <c r="A5" s="79" t="s">
        <v>17</v>
      </c>
      <c r="B5" s="500" t="s">
        <v>259</v>
      </c>
      <c r="C5" s="785"/>
      <c r="D5" s="785"/>
      <c r="E5" s="785"/>
      <c r="F5" s="785"/>
      <c r="G5" s="785"/>
      <c r="H5" s="785"/>
      <c r="I5" s="785"/>
      <c r="J5" s="785"/>
      <c r="K5" s="86" t="s">
        <v>254</v>
      </c>
      <c r="L5" s="79" t="s">
        <v>4181</v>
      </c>
    </row>
    <row r="6" spans="1:15" customFormat="1" ht="18" customHeight="1" x14ac:dyDescent="0.2">
      <c r="A6" s="79" t="s">
        <v>18</v>
      </c>
      <c r="B6" s="500" t="s">
        <v>258</v>
      </c>
      <c r="C6" s="785"/>
      <c r="D6" s="785"/>
      <c r="E6" s="785"/>
      <c r="F6" s="785"/>
      <c r="G6" s="785"/>
      <c r="H6" s="785"/>
      <c r="I6" s="785"/>
      <c r="J6" s="785"/>
      <c r="K6" s="86" t="s">
        <v>20</v>
      </c>
      <c r="L6" s="79"/>
    </row>
    <row r="7" spans="1:15" customFormat="1" ht="16.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79"/>
      <c r="L7" s="88"/>
    </row>
    <row r="8" spans="1:15" customFormat="1" ht="18.75" x14ac:dyDescent="0.2">
      <c r="A8" s="218" t="str">
        <f>Заголовки!A12</f>
        <v>г.Сочи, стадион  ФГБУ"Юг Спорт"</v>
      </c>
      <c r="B8" s="79"/>
      <c r="C8" s="117"/>
      <c r="D8" s="782" t="s">
        <v>65</v>
      </c>
      <c r="E8" s="782"/>
      <c r="F8" s="782"/>
      <c r="G8" s="782"/>
      <c r="H8" s="782"/>
      <c r="I8" s="782"/>
      <c r="J8" s="442"/>
      <c r="K8" s="91" t="s">
        <v>21</v>
      </c>
      <c r="L8" s="79"/>
    </row>
    <row r="9" spans="1:15" customFormat="1" ht="18.75" customHeight="1" x14ac:dyDescent="0.2">
      <c r="A9" s="86"/>
      <c r="B9" s="79"/>
      <c r="C9" s="117"/>
      <c r="D9" s="783" t="s">
        <v>95</v>
      </c>
      <c r="E9" s="783"/>
      <c r="F9" s="783"/>
      <c r="G9" s="783"/>
      <c r="H9" s="783"/>
      <c r="I9" s="783"/>
      <c r="J9" s="494"/>
      <c r="K9" s="494"/>
      <c r="L9" s="79"/>
    </row>
    <row r="10" spans="1:15" customFormat="1" ht="13.5" thickBot="1" x14ac:dyDescent="0.25">
      <c r="A10" s="78"/>
      <c r="B10" s="79"/>
      <c r="C10" s="117"/>
      <c r="D10" s="784" t="s">
        <v>4182</v>
      </c>
      <c r="E10" s="784"/>
      <c r="F10" s="784"/>
      <c r="G10" s="784"/>
      <c r="H10" s="784"/>
      <c r="I10" s="784"/>
      <c r="J10" s="187"/>
      <c r="K10" s="78"/>
      <c r="L10" s="79"/>
    </row>
    <row r="11" spans="1:15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5" ht="11.2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5" ht="15.75" customHeight="1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129"/>
    </row>
    <row r="14" spans="1:15" ht="15.75" customHeight="1" x14ac:dyDescent="0.2">
      <c r="A14" s="101" t="s">
        <v>12</v>
      </c>
      <c r="B14" s="102"/>
      <c r="C14" s="103"/>
      <c r="D14" s="168"/>
      <c r="E14" s="385"/>
      <c r="F14" s="532"/>
      <c r="G14" s="105"/>
      <c r="H14" s="105"/>
      <c r="I14" s="104"/>
      <c r="J14" s="104"/>
      <c r="K14" s="104"/>
      <c r="L14" s="104"/>
      <c r="M14" s="106"/>
    </row>
    <row r="15" spans="1:15" ht="15.75" customHeight="1" x14ac:dyDescent="0.2">
      <c r="A15" s="104" t="s">
        <v>13</v>
      </c>
      <c r="B15" s="102" t="str">
        <f>VLOOKUP($F15,УЧАСТНИКИ!$A$29:$M$1081,3,FALSE)</f>
        <v>Лютов Кирилл</v>
      </c>
      <c r="C15" s="103" t="str">
        <f>VLOOKUP($F15,УЧАСТНИКИ!$A$29:$M$1081,4,FALSE)</f>
        <v>21.03.2005</v>
      </c>
      <c r="D15" s="168" t="str">
        <f>VLOOKUP($F15,УЧАСТНИКИ!$A$29:$M$1081,5,FALSE)</f>
        <v>Московская область</v>
      </c>
      <c r="E15" s="385" t="str">
        <f>VLOOKUP($F15,УЧАСТНИКИ!$A$29:$M$1081,8,FALSE)</f>
        <v>КМС</v>
      </c>
      <c r="F15" s="531">
        <v>237</v>
      </c>
      <c r="G15" s="626" t="s">
        <v>3272</v>
      </c>
      <c r="H15" s="626" t="s">
        <v>3272</v>
      </c>
      <c r="I15" s="104"/>
      <c r="J15" s="104"/>
      <c r="K15" s="104"/>
      <c r="L15" s="104"/>
      <c r="M15" s="106" t="str">
        <f>VLOOKUP($F15,УЧАСТНИКИ!$A$29:$M$1081,9,FALSE)</f>
        <v>лич.</v>
      </c>
    </row>
    <row r="16" spans="1:15" ht="15.75" customHeight="1" x14ac:dyDescent="0.2">
      <c r="A16" s="104" t="s">
        <v>14</v>
      </c>
      <c r="B16" s="102" t="str">
        <f>VLOOKUP($F16,УЧАСТНИКИ!$A$29:$M$1081,3,FALSE)</f>
        <v>Белокоровий Алексей</v>
      </c>
      <c r="C16" s="103" t="str">
        <f>VLOOKUP($F16,УЧАСТНИКИ!$A$29:$M$1081,4,FALSE)</f>
        <v>20.09.1995</v>
      </c>
      <c r="D16" s="168" t="str">
        <f>VLOOKUP($F16,УЧАСТНИКИ!$A$29:$M$1081,5,FALSE)</f>
        <v>Республика Хакасия</v>
      </c>
      <c r="E16" s="385" t="str">
        <f>VLOOKUP($F16,УЧАСТНИКИ!$A$29:$M$1081,8,FALSE)</f>
        <v>КМС</v>
      </c>
      <c r="F16" s="531">
        <v>316</v>
      </c>
      <c r="G16" s="626" t="s">
        <v>524</v>
      </c>
      <c r="H16" s="626"/>
      <c r="I16" s="104"/>
      <c r="J16" s="104"/>
      <c r="K16" s="104"/>
      <c r="L16" s="104"/>
      <c r="M16" s="106"/>
    </row>
    <row r="17" spans="1:13" ht="15.75" customHeight="1" x14ac:dyDescent="0.2">
      <c r="A17" s="104" t="s">
        <v>22</v>
      </c>
      <c r="B17" s="102" t="str">
        <f>VLOOKUP($F17,УЧАСТНИКИ!$A$29:$M$1081,3,FALSE)</f>
        <v>Юфимов Алексей</v>
      </c>
      <c r="C17" s="103" t="str">
        <f>VLOOKUP($F17,УЧАСТНИКИ!$A$29:$M$1081,4,FALSE)</f>
        <v>05.06.1998</v>
      </c>
      <c r="D17" s="168" t="str">
        <f>VLOOKUP($F17,УЧАСТНИКИ!$A$29:$M$1081,5,FALSE)</f>
        <v>Ульяновская область</v>
      </c>
      <c r="E17" s="385" t="str">
        <f>VLOOKUP($F17,УЧАСТНИКИ!$A$29:$M$1081,8,FALSE)</f>
        <v>МС</v>
      </c>
      <c r="F17" s="531">
        <v>400</v>
      </c>
      <c r="G17" s="626" t="s">
        <v>1945</v>
      </c>
      <c r="H17" s="626" t="s">
        <v>3525</v>
      </c>
      <c r="I17" s="104"/>
      <c r="J17" s="104"/>
      <c r="K17" s="104"/>
      <c r="L17" s="104"/>
      <c r="M17" s="106" t="str">
        <f>VLOOKUP($F17,УЧАСТНИКИ!$A$29:$M$1081,9,FALSE)</f>
        <v>лич.</v>
      </c>
    </row>
    <row r="18" spans="1:13" ht="15.75" customHeight="1" x14ac:dyDescent="0.2">
      <c r="A18" s="104" t="s">
        <v>23</v>
      </c>
      <c r="B18" s="102" t="str">
        <f>VLOOKUP($F18,УЧАСТНИКИ!$A$29:$M$1081,3,FALSE)</f>
        <v>Герасимов Матвей</v>
      </c>
      <c r="C18" s="103" t="str">
        <f>VLOOKUP($F18,УЧАСТНИКИ!$A$29:$M$1081,4,FALSE)</f>
        <v>10.06.2003</v>
      </c>
      <c r="D18" s="168" t="str">
        <f>VLOOKUP($F18,УЧАСТНИКИ!$A$29:$M$1081,5,FALSE)</f>
        <v>Краснодарский край</v>
      </c>
      <c r="E18" s="385" t="str">
        <f>VLOOKUP($F18,УЧАСТНИКИ!$A$29:$M$1081,8,FALSE)</f>
        <v>МС</v>
      </c>
      <c r="F18" s="531">
        <v>139</v>
      </c>
      <c r="G18" s="626" t="s">
        <v>1333</v>
      </c>
      <c r="H18" s="626" t="s">
        <v>1333</v>
      </c>
      <c r="I18" s="104"/>
      <c r="J18" s="104"/>
      <c r="K18" s="104"/>
      <c r="L18" s="104"/>
      <c r="M18" s="106"/>
    </row>
    <row r="19" spans="1:13" ht="15.75" customHeight="1" x14ac:dyDescent="0.2">
      <c r="A19" s="104" t="s">
        <v>24</v>
      </c>
      <c r="B19" s="102" t="str">
        <f>VLOOKUP($F19,УЧАСТНИКИ!$A$29:$M$1081,3,FALSE)</f>
        <v>Афанасьев Артём</v>
      </c>
      <c r="C19" s="103" t="str">
        <f>VLOOKUP($F19,УЧАСТНИКИ!$A$29:$M$1081,4,FALSE)</f>
        <v>29.01.1998</v>
      </c>
      <c r="D19" s="168" t="str">
        <f>VLOOKUP($F19,УЧАСТНИКИ!$A$29:$M$1081,5,FALSE)</f>
        <v>Нижегородская область</v>
      </c>
      <c r="E19" s="385" t="str">
        <f>VLOOKUP($F19,УЧАСТНИКИ!$A$29:$M$1081,8,FALSE)</f>
        <v>МС</v>
      </c>
      <c r="F19" s="531">
        <v>249</v>
      </c>
      <c r="G19" s="626" t="s">
        <v>1333</v>
      </c>
      <c r="H19" s="626" t="s">
        <v>3401</v>
      </c>
      <c r="I19" s="104"/>
      <c r="J19" s="104"/>
      <c r="K19" s="104"/>
      <c r="L19" s="104"/>
      <c r="M19" s="106"/>
    </row>
    <row r="20" spans="1:13" ht="15.75" customHeight="1" x14ac:dyDescent="0.2">
      <c r="A20" s="104" t="s">
        <v>25</v>
      </c>
      <c r="B20" s="102" t="str">
        <f>VLOOKUP($F20,УЧАСТНИКИ!$A$29:$M$1081,3,FALSE)</f>
        <v>Богданов Никита</v>
      </c>
      <c r="C20" s="103" t="str">
        <f>VLOOKUP($F20,УЧАСТНИКИ!$A$29:$M$1081,4,FALSE)</f>
        <v>30.06.2001</v>
      </c>
      <c r="D20" s="168" t="str">
        <f>VLOOKUP($F20,УЧАСТНИКИ!$A$29:$M$1081,5,FALSE)</f>
        <v>Оренбургская область</v>
      </c>
      <c r="E20" s="385" t="str">
        <f>VLOOKUP($F20,УЧАСТНИКИ!$A$29:$M$1081,8,FALSE)</f>
        <v>КМС</v>
      </c>
      <c r="F20" s="531">
        <v>262</v>
      </c>
      <c r="G20" s="626" t="s">
        <v>755</v>
      </c>
      <c r="H20" s="626"/>
      <c r="I20" s="104"/>
      <c r="J20" s="104"/>
      <c r="K20" s="104"/>
      <c r="L20" s="104"/>
      <c r="M20" s="106"/>
    </row>
    <row r="21" spans="1:13" ht="15.75" customHeight="1" thickBot="1" x14ac:dyDescent="0.25">
      <c r="A21" s="104">
        <v>8</v>
      </c>
      <c r="B21" s="102" t="str">
        <f>VLOOKUP($F21,УЧАСТНИКИ!$A$29:$M$1081,3,FALSE)</f>
        <v>Устинов Дмитрий</v>
      </c>
      <c r="C21" s="103" t="str">
        <f>VLOOKUP($F21,УЧАСТНИКИ!$A$29:$M$1081,4,FALSE)</f>
        <v>10.11.2001</v>
      </c>
      <c r="D21" s="168" t="str">
        <f>VLOOKUP($F21,УЧАСТНИКИ!$A$29:$M$1081,5,FALSE)</f>
        <v>Санкт-Петербург</v>
      </c>
      <c r="E21" s="385" t="str">
        <f>VLOOKUP($F21,УЧАСТНИКИ!$A$29:$M$1081,8,FALSE)</f>
        <v>КМС</v>
      </c>
      <c r="F21" s="531">
        <v>362</v>
      </c>
      <c r="G21" s="626" t="s">
        <v>3362</v>
      </c>
      <c r="H21" s="626" t="s">
        <v>3362</v>
      </c>
      <c r="I21" s="104"/>
      <c r="J21" s="104"/>
      <c r="K21" s="104"/>
      <c r="L21" s="104"/>
      <c r="M21" s="106" t="str">
        <f>VLOOKUP($F21,УЧАСТНИКИ!$A$29:$M$1081,9,FALSE)</f>
        <v>лич.</v>
      </c>
    </row>
    <row r="22" spans="1:13" ht="15.75" customHeight="1" thickBot="1" x14ac:dyDescent="0.25">
      <c r="A22" s="96"/>
      <c r="B22" s="382" t="s">
        <v>27</v>
      </c>
      <c r="C22" s="108"/>
      <c r="D22" s="109"/>
      <c r="E22" s="386"/>
      <c r="F22" s="221"/>
      <c r="G22" s="110"/>
      <c r="H22" s="110"/>
      <c r="I22" s="99"/>
      <c r="J22" s="99"/>
      <c r="K22" s="99"/>
      <c r="L22" s="99"/>
      <c r="M22" s="441"/>
    </row>
    <row r="23" spans="1:13" ht="15.75" customHeight="1" x14ac:dyDescent="0.2">
      <c r="A23" s="101" t="s">
        <v>12</v>
      </c>
      <c r="B23" s="102"/>
      <c r="C23" s="103"/>
      <c r="D23" s="168"/>
      <c r="E23" s="385"/>
      <c r="F23" s="532"/>
      <c r="G23" s="105"/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13</v>
      </c>
      <c r="B24" s="102" t="str">
        <f>VLOOKUP($F24,УЧАСТНИКИ!$A$29:$M$1081,3,FALSE)</f>
        <v>Шарапо Антон</v>
      </c>
      <c r="C24" s="103" t="str">
        <f>VLOOKUP($F24,УЧАСТНИКИ!$A$29:$M$1081,4,FALSE)</f>
        <v>01.12.1995</v>
      </c>
      <c r="D24" s="168" t="str">
        <f>VLOOKUP($F24,УЧАСТНИКИ!$A$29:$M$1081,5,FALSE)</f>
        <v>Москва</v>
      </c>
      <c r="E24" s="385" t="str">
        <f>VLOOKUP($F24,УЧАСТНИКИ!$A$29:$M$1081,8,FALSE)</f>
        <v>КМС</v>
      </c>
      <c r="F24" s="531">
        <v>220</v>
      </c>
      <c r="G24" s="626"/>
      <c r="H24" s="626"/>
      <c r="I24" s="104"/>
      <c r="J24" s="104"/>
      <c r="K24" s="104"/>
      <c r="L24" s="104"/>
      <c r="M24" s="106" t="str">
        <f>VLOOKUP($F24,УЧАСТНИКИ!$A$29:$M$1081,9,FALSE)</f>
        <v>лич.</v>
      </c>
    </row>
    <row r="25" spans="1:13" ht="15.75" customHeight="1" x14ac:dyDescent="0.2">
      <c r="A25" s="104" t="s">
        <v>14</v>
      </c>
      <c r="B25" s="102" t="str">
        <f>VLOOKUP($F25,УЧАСТНИКИ!$A$29:$M$1081,3,FALSE)</f>
        <v>Сергеев Александр</v>
      </c>
      <c r="C25" s="103" t="str">
        <f>VLOOKUP($F25,УЧАСТНИКИ!$A$29:$M$1081,4,FALSE)</f>
        <v>02.07.2003</v>
      </c>
      <c r="D25" s="168" t="str">
        <f>VLOOKUP($F25,УЧАСТНИКИ!$A$29:$M$1081,5,FALSE)</f>
        <v>Ставропольский край</v>
      </c>
      <c r="E25" s="385" t="str">
        <f>VLOOKUP($F25,УЧАСТНИКИ!$A$29:$M$1081,8,FALSE)</f>
        <v>КМС</v>
      </c>
      <c r="F25" s="531">
        <v>381</v>
      </c>
      <c r="G25" s="626" t="s">
        <v>3342</v>
      </c>
      <c r="H25" s="626" t="s">
        <v>3496</v>
      </c>
      <c r="I25" s="104"/>
      <c r="J25" s="104"/>
      <c r="K25" s="104"/>
      <c r="L25" s="104"/>
      <c r="M25" s="106" t="str">
        <f>VLOOKUP($F25,УЧАСТНИКИ!$A$29:$M$1081,9,FALSE)</f>
        <v>лич.</v>
      </c>
    </row>
    <row r="26" spans="1:13" ht="15.75" customHeight="1" x14ac:dyDescent="0.2">
      <c r="A26" s="104" t="s">
        <v>22</v>
      </c>
      <c r="B26" s="102" t="str">
        <f>VLOOKUP($F26,УЧАСТНИКИ!$A$29:$M$1081,3,FALSE)</f>
        <v>Занкин Денис</v>
      </c>
      <c r="C26" s="103" t="str">
        <f>VLOOKUP($F26,УЧАСТНИКИ!$A$29:$M$1081,4,FALSE)</f>
        <v>11.09.2000</v>
      </c>
      <c r="D26" s="168" t="str">
        <f>VLOOKUP($F26,УЧАСТНИКИ!$A$29:$M$1081,5,FALSE)</f>
        <v>Санкт-Петербург</v>
      </c>
      <c r="E26" s="385" t="str">
        <f>VLOOKUP($F26,УЧАСТНИКИ!$A$29:$M$1081,8,FALSE)</f>
        <v>МС</v>
      </c>
      <c r="F26" s="531">
        <v>336</v>
      </c>
      <c r="G26" s="626" t="s">
        <v>1183</v>
      </c>
      <c r="H26" s="626"/>
      <c r="I26" s="104"/>
      <c r="J26" s="104"/>
      <c r="K26" s="104"/>
      <c r="L26" s="104"/>
      <c r="M26" s="106" t="str">
        <f>VLOOKUP($F26,УЧАСТНИКИ!$A$29:$M$1081,9,FALSE)</f>
        <v>лич.</v>
      </c>
    </row>
    <row r="27" spans="1:13" ht="15.75" customHeight="1" x14ac:dyDescent="0.2">
      <c r="A27" s="104" t="s">
        <v>23</v>
      </c>
      <c r="B27" s="102" t="str">
        <f>VLOOKUP($F27,УЧАСТНИКИ!$A$29:$M$1081,3,FALSE)</f>
        <v>Лукин Андрей</v>
      </c>
      <c r="C27" s="103" t="str">
        <f>VLOOKUP($F27,УЧАСТНИКИ!$A$29:$M$1081,4,FALSE)</f>
        <v>28.02.1998</v>
      </c>
      <c r="D27" s="168" t="str">
        <f>VLOOKUP($F27,УЧАСТНИКИ!$A$29:$M$1081,5,FALSE)</f>
        <v>Московская область-Республика Карелия</v>
      </c>
      <c r="E27" s="385" t="str">
        <f>VLOOKUP($F27,УЧАСТНИКИ!$A$29:$M$1081,8,FALSE)</f>
        <v>МСМК</v>
      </c>
      <c r="F27" s="531">
        <v>234</v>
      </c>
      <c r="G27" s="626" t="s">
        <v>1094</v>
      </c>
      <c r="H27" s="626" t="s">
        <v>3460</v>
      </c>
      <c r="I27" s="104"/>
      <c r="J27" s="104"/>
      <c r="K27" s="104"/>
      <c r="L27" s="104"/>
      <c r="M27" s="106"/>
    </row>
    <row r="28" spans="1:13" ht="15.75" customHeight="1" x14ac:dyDescent="0.2">
      <c r="A28" s="104" t="s">
        <v>24</v>
      </c>
      <c r="B28" s="102" t="str">
        <f>VLOOKUP($F28,УЧАСТНИКИ!$A$29:$M$1081,3,FALSE)</f>
        <v>Макаренко Артём</v>
      </c>
      <c r="C28" s="103" t="str">
        <f>VLOOKUP($F28,УЧАСТНИКИ!$A$29:$M$1081,4,FALSE)</f>
        <v>23.04.1997</v>
      </c>
      <c r="D28" s="168" t="str">
        <f>VLOOKUP($F28,УЧАСТНИКИ!$A$29:$M$1081,5,FALSE)</f>
        <v>Москва-Красноярский край</v>
      </c>
      <c r="E28" s="385" t="str">
        <f>VLOOKUP($F28,УЧАСТНИКИ!$A$29:$M$1081,8,FALSE)</f>
        <v>МСМК</v>
      </c>
      <c r="F28" s="531">
        <v>205</v>
      </c>
      <c r="G28" s="626"/>
      <c r="H28" s="626"/>
      <c r="I28" s="104"/>
      <c r="J28" s="104"/>
      <c r="K28" s="104"/>
      <c r="L28" s="104"/>
      <c r="M28" s="106" t="str">
        <f>VLOOKUP($F28,УЧАСТНИКИ!$A$29:$M$1081,9,FALSE)</f>
        <v>лич.</v>
      </c>
    </row>
    <row r="29" spans="1:13" ht="15.75" customHeight="1" x14ac:dyDescent="0.2">
      <c r="A29" s="104" t="s">
        <v>25</v>
      </c>
      <c r="B29" s="102" t="str">
        <f>VLOOKUP($F29,УЧАСТНИКИ!$A$29:$M$1081,3,FALSE)</f>
        <v>Меланченко Николай</v>
      </c>
      <c r="C29" s="103" t="str">
        <f>VLOOKUP($F29,УЧАСТНИКИ!$A$29:$M$1081,4,FALSE)</f>
        <v>21.06.2000</v>
      </c>
      <c r="D29" s="168" t="str">
        <f>VLOOKUP($F29,УЧАСТНИКИ!$A$29:$M$1081,5,FALSE)</f>
        <v>Краснодарский край-Карачаево-Черкесская Республика</v>
      </c>
      <c r="E29" s="385" t="str">
        <f>VLOOKUP($F29,УЧАСТНИКИ!$A$29:$M$1081,8,FALSE)</f>
        <v>КМС</v>
      </c>
      <c r="F29" s="531">
        <v>150</v>
      </c>
      <c r="G29" s="626" t="s">
        <v>3283</v>
      </c>
      <c r="H29" s="626" t="s">
        <v>3467</v>
      </c>
      <c r="I29" s="104"/>
      <c r="J29" s="104"/>
      <c r="K29" s="104"/>
      <c r="L29" s="104"/>
      <c r="M29" s="106"/>
    </row>
    <row r="30" spans="1:13" ht="15.75" customHeight="1" thickBot="1" x14ac:dyDescent="0.25">
      <c r="A30" s="104">
        <v>8</v>
      </c>
      <c r="B30" s="102" t="str">
        <f>VLOOKUP($F30,УЧАСТНИКИ!$A$29:$M$1081,3,FALSE)</f>
        <v>Бекоев Павел</v>
      </c>
      <c r="C30" s="103" t="str">
        <f>VLOOKUP($F30,УЧАСТНИКИ!$A$29:$M$1081,4,FALSE)</f>
        <v>04.07.2003</v>
      </c>
      <c r="D30" s="168" t="str">
        <f>VLOOKUP($F30,УЧАСТНИКИ!$A$29:$M$1081,5,FALSE)</f>
        <v>Курская область</v>
      </c>
      <c r="E30" s="385" t="str">
        <f>VLOOKUP($F30,УЧАСТНИКИ!$A$29:$M$1081,8,FALSE)</f>
        <v>КМС</v>
      </c>
      <c r="F30" s="531">
        <v>176</v>
      </c>
      <c r="G30" s="626" t="s">
        <v>3168</v>
      </c>
      <c r="H30" s="626"/>
      <c r="I30" s="104"/>
      <c r="J30" s="104"/>
      <c r="K30" s="104"/>
      <c r="L30" s="104"/>
      <c r="M30" s="106"/>
    </row>
    <row r="31" spans="1:13" ht="15.75" customHeight="1" thickBot="1" x14ac:dyDescent="0.25">
      <c r="A31" s="96"/>
      <c r="B31" s="382" t="s">
        <v>28</v>
      </c>
      <c r="C31" s="108"/>
      <c r="D31" s="109"/>
      <c r="E31" s="386"/>
      <c r="F31" s="221"/>
      <c r="G31" s="110"/>
      <c r="H31" s="110"/>
      <c r="I31" s="99"/>
      <c r="J31" s="99"/>
      <c r="K31" s="99"/>
      <c r="L31" s="99"/>
      <c r="M31" s="441"/>
    </row>
    <row r="32" spans="1:13" ht="15.75" customHeight="1" x14ac:dyDescent="0.2">
      <c r="A32" s="101" t="s">
        <v>12</v>
      </c>
      <c r="B32" s="102"/>
      <c r="C32" s="103"/>
      <c r="D32" s="168"/>
      <c r="E32" s="385"/>
      <c r="F32" s="532"/>
      <c r="G32" s="105"/>
      <c r="H32" s="105"/>
      <c r="I32" s="104"/>
      <c r="J32" s="104"/>
      <c r="K32" s="104"/>
      <c r="L32" s="104"/>
      <c r="M32" s="106"/>
    </row>
    <row r="33" spans="1:13" ht="15.75" customHeight="1" x14ac:dyDescent="0.2">
      <c r="A33" s="104" t="s">
        <v>13</v>
      </c>
      <c r="B33" s="102" t="str">
        <f>VLOOKUP($F33,УЧАСТНИКИ!$A$29:$M$1081,3,FALSE)</f>
        <v>Нестеренко Данислав</v>
      </c>
      <c r="C33" s="103" t="str">
        <f>VLOOKUP($F33,УЧАСТНИКИ!$A$29:$M$1081,4,FALSE)</f>
        <v>10.06.2004</v>
      </c>
      <c r="D33" s="168" t="str">
        <f>VLOOKUP($F33,УЧАСТНИКИ!$A$29:$M$1081,5,FALSE)</f>
        <v>Санкт-Петербург</v>
      </c>
      <c r="E33" s="385" t="str">
        <f>VLOOKUP($F33,УЧАСТНИКИ!$A$29:$M$1081,8,FALSE)</f>
        <v>КМС</v>
      </c>
      <c r="F33" s="531">
        <v>349</v>
      </c>
      <c r="G33" s="626" t="s">
        <v>3183</v>
      </c>
      <c r="H33" s="626" t="s">
        <v>3471</v>
      </c>
      <c r="I33" s="104"/>
      <c r="J33" s="104"/>
      <c r="K33" s="104"/>
      <c r="L33" s="104"/>
      <c r="M33" s="106" t="str">
        <f>VLOOKUP($F33,УЧАСТНИКИ!$A$29:$M$1081,9,FALSE)</f>
        <v>лич.</v>
      </c>
    </row>
    <row r="34" spans="1:13" ht="15.75" customHeight="1" x14ac:dyDescent="0.2">
      <c r="A34" s="104" t="s">
        <v>14</v>
      </c>
      <c r="B34" s="102" t="str">
        <f>VLOOKUP($F34,УЧАСТНИКИ!$A$29:$M$1081,3,FALSE)</f>
        <v>Кожухов Даниил</v>
      </c>
      <c r="C34" s="103" t="str">
        <f>VLOOKUP($F34,УЧАСТНИКИ!$A$29:$M$1081,4,FALSE)</f>
        <v>22.04.2003</v>
      </c>
      <c r="D34" s="168" t="str">
        <f>VLOOKUP($F34,УЧАСТНИКИ!$A$29:$M$1081,5,FALSE)</f>
        <v>Краснодарский край</v>
      </c>
      <c r="E34" s="385" t="str">
        <f>VLOOKUP($F34,УЧАСТНИКИ!$A$29:$M$1081,8,FALSE)</f>
        <v>КМС</v>
      </c>
      <c r="F34" s="531">
        <v>146</v>
      </c>
      <c r="G34" s="626" t="s">
        <v>3240</v>
      </c>
      <c r="H34" s="626" t="s">
        <v>1542</v>
      </c>
      <c r="I34" s="104"/>
      <c r="J34" s="104"/>
      <c r="K34" s="104"/>
      <c r="L34" s="104"/>
      <c r="M34" s="106" t="str">
        <f>VLOOKUP($F34,УЧАСТНИКИ!$A$29:$M$1081,9,FALSE)</f>
        <v>лич.</v>
      </c>
    </row>
    <row r="35" spans="1:13" ht="15.75" customHeight="1" x14ac:dyDescent="0.2">
      <c r="A35" s="104" t="s">
        <v>22</v>
      </c>
      <c r="B35" s="102" t="str">
        <f>VLOOKUP($F35,УЧАСТНИКИ!$A$29:$M$1081,3,FALSE)</f>
        <v>Токарев Алексей</v>
      </c>
      <c r="C35" s="103" t="str">
        <f>VLOOKUP($F35,УЧАСТНИКИ!$A$29:$M$1081,4,FALSE)</f>
        <v>20.12.1998</v>
      </c>
      <c r="D35" s="168" t="str">
        <f>VLOOKUP($F35,УЧАСТНИКИ!$A$29:$M$1081,5,FALSE)</f>
        <v>Санкт-Петербург-Свердловская область</v>
      </c>
      <c r="E35" s="385" t="str">
        <f>VLOOKUP($F35,УЧАСТНИКИ!$A$29:$M$1081,8,FALSE)</f>
        <v>МС</v>
      </c>
      <c r="F35" s="531">
        <v>359</v>
      </c>
      <c r="G35" s="626" t="s">
        <v>1832</v>
      </c>
      <c r="H35" s="626" t="s">
        <v>3508</v>
      </c>
      <c r="I35" s="104"/>
      <c r="J35" s="104"/>
      <c r="K35" s="104"/>
      <c r="L35" s="104"/>
      <c r="M35" s="106"/>
    </row>
    <row r="36" spans="1:13" ht="15.75" customHeight="1" x14ac:dyDescent="0.2">
      <c r="A36" s="104" t="s">
        <v>23</v>
      </c>
      <c r="B36" s="102" t="str">
        <f>VLOOKUP($F36,УЧАСТНИКИ!$A$29:$M$1081,3,FALSE)</f>
        <v>Доронин Владислав</v>
      </c>
      <c r="C36" s="103" t="str">
        <f>VLOOKUP($F36,УЧАСТНИКИ!$A$29:$M$1081,4,FALSE)</f>
        <v>26.06.2000</v>
      </c>
      <c r="D36" s="168" t="str">
        <f>VLOOKUP($F36,УЧАСТНИКИ!$A$29:$M$1081,5,FALSE)</f>
        <v>Воронежская область-Брянская область</v>
      </c>
      <c r="E36" s="385" t="str">
        <f>VLOOKUP($F36,УЧАСТНИКИ!$A$29:$M$1081,8,FALSE)</f>
        <v>МСМК</v>
      </c>
      <c r="F36" s="531">
        <v>117</v>
      </c>
      <c r="G36" s="626" t="s">
        <v>572</v>
      </c>
      <c r="H36" s="626"/>
      <c r="I36" s="104"/>
      <c r="J36" s="104"/>
      <c r="K36" s="104"/>
      <c r="L36" s="104"/>
      <c r="M36" s="106"/>
    </row>
    <row r="37" spans="1:13" ht="15.75" customHeight="1" x14ac:dyDescent="0.2">
      <c r="A37" s="104" t="s">
        <v>24</v>
      </c>
      <c r="B37" s="102" t="str">
        <f>VLOOKUP($F37,УЧАСТНИКИ!$A$29:$M$1081,3,FALSE)</f>
        <v>Заболотный Юрий</v>
      </c>
      <c r="C37" s="103" t="str">
        <f>VLOOKUP($F37,УЧАСТНИКИ!$A$29:$M$1081,4,FALSE)</f>
        <v>24.02.1997</v>
      </c>
      <c r="D37" s="168" t="str">
        <f>VLOOKUP($F37,УЧАСТНИКИ!$A$29:$M$1081,5,FALSE)</f>
        <v>Республика Беларусь</v>
      </c>
      <c r="E37" s="385" t="str">
        <f>VLOOKUP($F37,УЧАСТНИКИ!$A$29:$M$1081,8,FALSE)</f>
        <v>МС</v>
      </c>
      <c r="F37" s="531">
        <v>274</v>
      </c>
      <c r="G37" s="626"/>
      <c r="H37" s="626"/>
      <c r="I37" s="104"/>
      <c r="J37" s="104"/>
      <c r="K37" s="104"/>
      <c r="L37" s="104"/>
      <c r="M37" s="106" t="str">
        <f>VLOOKUP($F37,УЧАСТНИКИ!$A$29:$M$1081,9,FALSE)</f>
        <v>лич.</v>
      </c>
    </row>
    <row r="38" spans="1:13" ht="15.75" customHeight="1" x14ac:dyDescent="0.2">
      <c r="A38" s="104" t="s">
        <v>25</v>
      </c>
      <c r="B38" s="102" t="str">
        <f>VLOOKUP($F38,УЧАСТНИКИ!$A$29:$M$1081,3,FALSE)</f>
        <v>Вардиков Алексей</v>
      </c>
      <c r="C38" s="103" t="str">
        <f>VLOOKUP($F38,УЧАСТНИКИ!$A$29:$M$1081,4,FALSE)</f>
        <v>18.02.2003</v>
      </c>
      <c r="D38" s="168" t="str">
        <f>VLOOKUP($F38,УЧАСТНИКИ!$A$29:$M$1081,5,FALSE)</f>
        <v>Ставропольский край</v>
      </c>
      <c r="E38" s="385" t="str">
        <f>VLOOKUP($F38,УЧАСТНИКИ!$A$29:$M$1081,8,FALSE)</f>
        <v>КМС</v>
      </c>
      <c r="F38" s="531">
        <v>376</v>
      </c>
      <c r="G38" s="626" t="s">
        <v>3183</v>
      </c>
      <c r="H38" s="626" t="s">
        <v>3418</v>
      </c>
      <c r="I38" s="104"/>
      <c r="J38" s="104"/>
      <c r="K38" s="104"/>
      <c r="L38" s="104"/>
      <c r="M38" s="106" t="str">
        <f>VLOOKUP($F38,УЧАСТНИКИ!$A$29:$M$1081,9,FALSE)</f>
        <v>лич.</v>
      </c>
    </row>
    <row r="39" spans="1:13" ht="15.75" customHeight="1" thickBot="1" x14ac:dyDescent="0.25">
      <c r="A39" s="104">
        <v>8</v>
      </c>
      <c r="B39" s="102" t="str">
        <f>VLOOKUP($F39,УЧАСТНИКИ!$A$29:$M$1081,3,FALSE)</f>
        <v>Субботин Даниил</v>
      </c>
      <c r="C39" s="103" t="str">
        <f>VLOOKUP($F39,УЧАСТНИКИ!$A$29:$M$1081,4,FALSE)</f>
        <v>26.07.2001</v>
      </c>
      <c r="D39" s="168" t="str">
        <f>VLOOKUP($F39,УЧАСТНИКИ!$A$29:$M$1081,5,FALSE)</f>
        <v>Краснодарский край-Республика Адыгея</v>
      </c>
      <c r="E39" s="385" t="str">
        <f>VLOOKUP($F39,УЧАСТНИКИ!$A$29:$M$1081,8,FALSE)</f>
        <v>МС</v>
      </c>
      <c r="F39" s="531">
        <v>164</v>
      </c>
      <c r="G39" s="626" t="s">
        <v>3352</v>
      </c>
      <c r="H39" s="626"/>
      <c r="I39" s="104"/>
      <c r="J39" s="104"/>
      <c r="K39" s="104"/>
      <c r="L39" s="104"/>
      <c r="M39" s="106"/>
    </row>
    <row r="40" spans="1:13" ht="15.75" customHeight="1" thickBot="1" x14ac:dyDescent="0.25">
      <c r="A40" s="96"/>
      <c r="B40" s="382" t="s">
        <v>29</v>
      </c>
      <c r="C40" s="108"/>
      <c r="D40" s="109"/>
      <c r="E40" s="386"/>
      <c r="F40" s="221"/>
      <c r="G40" s="110"/>
      <c r="H40" s="110"/>
      <c r="I40" s="99"/>
      <c r="J40" s="99"/>
      <c r="K40" s="99"/>
      <c r="L40" s="99"/>
      <c r="M40" s="441"/>
    </row>
    <row r="41" spans="1:13" ht="15.75" customHeight="1" x14ac:dyDescent="0.2">
      <c r="A41" s="101" t="s">
        <v>12</v>
      </c>
      <c r="B41" s="102"/>
      <c r="C41" s="103"/>
      <c r="D41" s="168"/>
      <c r="E41" s="385"/>
      <c r="F41" s="532"/>
      <c r="G41" s="105"/>
      <c r="H41" s="105"/>
      <c r="I41" s="104"/>
      <c r="J41" s="104"/>
      <c r="K41" s="104"/>
      <c r="L41" s="104"/>
      <c r="M41" s="106"/>
    </row>
    <row r="42" spans="1:13" ht="15.75" customHeight="1" x14ac:dyDescent="0.2">
      <c r="A42" s="104" t="s">
        <v>13</v>
      </c>
      <c r="B42" s="102"/>
      <c r="C42" s="103"/>
      <c r="D42" s="168"/>
      <c r="E42" s="385"/>
      <c r="F42" s="532"/>
      <c r="G42" s="105"/>
      <c r="H42" s="105"/>
      <c r="I42" s="104"/>
      <c r="J42" s="104"/>
      <c r="K42" s="104"/>
      <c r="L42" s="104"/>
      <c r="M42" s="106"/>
    </row>
    <row r="43" spans="1:13" ht="15.75" customHeight="1" x14ac:dyDescent="0.2">
      <c r="A43" s="104" t="s">
        <v>14</v>
      </c>
      <c r="B43" s="102" t="str">
        <f>VLOOKUP($F43,УЧАСТНИКИ!$A$29:$M$1081,3,FALSE)</f>
        <v>Высоцкий Максим</v>
      </c>
      <c r="C43" s="103" t="str">
        <f>VLOOKUP($F43,УЧАСТНИКИ!$A$29:$M$1081,4,FALSE)</f>
        <v>09.06.2002</v>
      </c>
      <c r="D43" s="168" t="str">
        <f>VLOOKUP($F43,УЧАСТНИКИ!$A$29:$M$1081,5,FALSE)</f>
        <v>Санкт-Петербург</v>
      </c>
      <c r="E43" s="385" t="str">
        <f>VLOOKUP($F43,УЧАСТНИКИ!$A$29:$M$1081,8,FALSE)</f>
        <v>КМС</v>
      </c>
      <c r="F43" s="531">
        <v>329</v>
      </c>
      <c r="G43" s="626" t="s">
        <v>3197</v>
      </c>
      <c r="H43" s="626" t="s">
        <v>3423</v>
      </c>
      <c r="I43" s="104"/>
      <c r="J43" s="104"/>
      <c r="K43" s="104"/>
      <c r="L43" s="104"/>
      <c r="M43" s="106" t="str">
        <f>VLOOKUP($F43,УЧАСТНИКИ!$A$29:$M$1081,9,FALSE)</f>
        <v>лич.</v>
      </c>
    </row>
    <row r="44" spans="1:13" ht="15.75" customHeight="1" x14ac:dyDescent="0.2">
      <c r="A44" s="104" t="s">
        <v>22</v>
      </c>
      <c r="B44" s="102" t="str">
        <f>VLOOKUP($F44,УЧАСТНИКИ!$A$29:$M$1081,3,FALSE)</f>
        <v>Халиуллов Руслан</v>
      </c>
      <c r="C44" s="103" t="str">
        <f>VLOOKUP($F44,УЧАСТНИКИ!$A$29:$M$1081,4,FALSE)</f>
        <v>07.02.2002</v>
      </c>
      <c r="D44" s="168" t="str">
        <f>VLOOKUP($F44,УЧАСТНИКИ!$A$29:$M$1081,5,FALSE)</f>
        <v>Ульяновская область</v>
      </c>
      <c r="E44" s="385" t="str">
        <f>VLOOKUP($F44,УЧАСТНИКИ!$A$29:$M$1081,8,FALSE)</f>
        <v>МС</v>
      </c>
      <c r="F44" s="531">
        <v>398</v>
      </c>
      <c r="G44" s="626" t="s">
        <v>3371</v>
      </c>
      <c r="H44" s="626" t="s">
        <v>3371</v>
      </c>
      <c r="I44" s="104"/>
      <c r="J44" s="104"/>
      <c r="K44" s="104"/>
      <c r="L44" s="104"/>
      <c r="M44" s="106"/>
    </row>
    <row r="45" spans="1:13" ht="15.75" customHeight="1" x14ac:dyDescent="0.2">
      <c r="A45" s="104" t="s">
        <v>23</v>
      </c>
      <c r="B45" s="102" t="str">
        <f>VLOOKUP($F45,УЧАСТНИКИ!$A$29:$M$1081,3,FALSE)</f>
        <v>Росляков Данил</v>
      </c>
      <c r="C45" s="103" t="str">
        <f>VLOOKUP($F45,УЧАСТНИКИ!$A$29:$M$1081,4,FALSE)</f>
        <v>04.11.1997</v>
      </c>
      <c r="D45" s="168" t="str">
        <f>VLOOKUP($F45,УЧАСТНИКИ!$A$29:$M$1081,5,FALSE)</f>
        <v>Санкт-Петербург-Вологодская область</v>
      </c>
      <c r="E45" s="385" t="str">
        <f>VLOOKUP($F45,УЧАСТНИКИ!$A$29:$M$1081,8,FALSE)</f>
        <v>МС</v>
      </c>
      <c r="F45" s="531">
        <v>352</v>
      </c>
      <c r="G45" s="626" t="s">
        <v>1755</v>
      </c>
      <c r="H45" s="626" t="s">
        <v>3233</v>
      </c>
      <c r="I45" s="104"/>
      <c r="J45" s="104"/>
      <c r="K45" s="104"/>
      <c r="L45" s="104"/>
      <c r="M45" s="106"/>
    </row>
    <row r="46" spans="1:13" ht="15.75" customHeight="1" x14ac:dyDescent="0.2">
      <c r="A46" s="104" t="s">
        <v>24</v>
      </c>
      <c r="B46" s="102" t="str">
        <f>VLOOKUP($F46,УЧАСТНИКИ!$A$29:$M$1081,3,FALSE)</f>
        <v>Садеев Ильфат</v>
      </c>
      <c r="C46" s="103" t="str">
        <f>VLOOKUP($F46,УЧАСТНИКИ!$A$29:$M$1081,4,FALSE)</f>
        <v>17.12.1988</v>
      </c>
      <c r="D46" s="168" t="str">
        <f>VLOOKUP($F46,УЧАСТНИКИ!$A$29:$M$1081,5,FALSE)</f>
        <v>Ульяновская область</v>
      </c>
      <c r="E46" s="385" t="str">
        <f>VLOOKUP($F46,УЧАСТНИКИ!$A$29:$M$1081,8,FALSE)</f>
        <v>МС</v>
      </c>
      <c r="F46" s="531">
        <v>396</v>
      </c>
      <c r="G46" s="626" t="s">
        <v>1924</v>
      </c>
      <c r="H46" s="626" t="s">
        <v>3493</v>
      </c>
      <c r="I46" s="104"/>
      <c r="J46" s="104"/>
      <c r="K46" s="104"/>
      <c r="L46" s="104"/>
      <c r="M46" s="106" t="str">
        <f>VLOOKUP($F46,УЧАСТНИКИ!$A$29:$M$1081,9,FALSE)</f>
        <v>лич.</v>
      </c>
    </row>
    <row r="47" spans="1:13" ht="15.75" customHeight="1" x14ac:dyDescent="0.2">
      <c r="A47" s="104" t="s">
        <v>25</v>
      </c>
      <c r="B47" s="102" t="str">
        <f>VLOOKUP($F47,УЧАСТНИКИ!$A$29:$M$1081,3,FALSE)</f>
        <v>Гарин Даниил</v>
      </c>
      <c r="C47" s="103" t="str">
        <f>VLOOKUP($F47,УЧАСТНИКИ!$A$29:$M$1081,4,FALSE)</f>
        <v>14.08.2001</v>
      </c>
      <c r="D47" s="168" t="str">
        <f>VLOOKUP($F47,УЧАСТНИКИ!$A$29:$M$1081,5,FALSE)</f>
        <v>Санкт-Петербург</v>
      </c>
      <c r="E47" s="385" t="str">
        <f>VLOOKUP($F47,УЧАСТНИКИ!$A$29:$M$1081,8,FALSE)</f>
        <v>КМС</v>
      </c>
      <c r="F47" s="531">
        <v>331</v>
      </c>
      <c r="G47" s="626"/>
      <c r="H47" s="626"/>
      <c r="I47" s="104"/>
      <c r="J47" s="104"/>
      <c r="K47" s="104"/>
      <c r="L47" s="104"/>
      <c r="M47" s="106" t="str">
        <f>VLOOKUP($F47,УЧАСТНИКИ!$A$29:$M$1081,9,FALSE)</f>
        <v>лич.</v>
      </c>
    </row>
    <row r="48" spans="1:13" ht="15.75" customHeight="1" x14ac:dyDescent="0.2">
      <c r="A48" s="104">
        <v>8</v>
      </c>
      <c r="B48" s="102" t="str">
        <f>VLOOKUP($F48,УЧАСТНИКИ!$A$29:$M$1081,3,FALSE)</f>
        <v>Великоречин Евгений</v>
      </c>
      <c r="C48" s="103" t="str">
        <f>VLOOKUP($F48,УЧАСТНИКИ!$A$29:$M$1081,4,FALSE)</f>
        <v>14.03.2002</v>
      </c>
      <c r="D48" s="168" t="str">
        <f>VLOOKUP($F48,УЧАСТНИКИ!$A$29:$M$1081,5,FALSE)</f>
        <v>Санкт-Петербург</v>
      </c>
      <c r="E48" s="385" t="str">
        <f>VLOOKUP($F48,УЧАСТНИКИ!$A$29:$M$1081,8,FALSE)</f>
        <v>КМС</v>
      </c>
      <c r="F48" s="531">
        <v>326</v>
      </c>
      <c r="G48" s="626" t="s">
        <v>3184</v>
      </c>
      <c r="H48" s="626"/>
      <c r="I48" s="104"/>
      <c r="J48" s="104"/>
      <c r="K48" s="104"/>
      <c r="L48" s="104"/>
      <c r="M48" s="106" t="str">
        <f>VLOOKUP($F48,УЧАСТНИКИ!$A$29:$M$1081,9,FALSE)</f>
        <v>лич.</v>
      </c>
    </row>
    <row r="49" spans="1:13" ht="11.25" customHeight="1" x14ac:dyDescent="0.2">
      <c r="A49" s="83"/>
      <c r="B49" s="134"/>
      <c r="C49" s="137"/>
      <c r="D49" s="134"/>
      <c r="E49" s="134"/>
      <c r="F49" s="388"/>
      <c r="G49" s="220"/>
      <c r="H49" s="220"/>
      <c r="I49" s="83"/>
      <c r="J49" s="83"/>
      <c r="K49" s="83"/>
      <c r="L49" s="83"/>
      <c r="M49" s="133"/>
    </row>
    <row r="50" spans="1:13" ht="15.75" customHeight="1" x14ac:dyDescent="0.2">
      <c r="A50" s="83"/>
      <c r="B50" s="111" t="s">
        <v>50</v>
      </c>
      <c r="C50" s="112"/>
      <c r="D50" s="113" t="s">
        <v>43</v>
      </c>
      <c r="E50" s="113"/>
      <c r="F50" s="83"/>
      <c r="G50" s="83"/>
      <c r="H50" s="83"/>
      <c r="I50" s="83"/>
      <c r="J50" s="83"/>
      <c r="K50" s="83"/>
      <c r="L50" s="83"/>
      <c r="M50" s="114"/>
    </row>
    <row r="51" spans="1:13" ht="9" customHeight="1" x14ac:dyDescent="0.2">
      <c r="A51" s="83"/>
      <c r="B51" s="113"/>
      <c r="C51" s="112"/>
      <c r="D51" s="113"/>
      <c r="E51" s="113"/>
      <c r="F51" s="83"/>
      <c r="G51" s="83"/>
      <c r="H51" s="83"/>
      <c r="I51" s="83"/>
      <c r="J51" s="83"/>
      <c r="K51" s="83"/>
      <c r="L51" s="83"/>
      <c r="M51" s="114"/>
    </row>
    <row r="52" spans="1:13" ht="15.75" customHeight="1" x14ac:dyDescent="0.2">
      <c r="A52" s="83"/>
      <c r="B52" s="113" t="s">
        <v>42</v>
      </c>
      <c r="C52" s="112"/>
      <c r="D52" s="113" t="s">
        <v>57</v>
      </c>
      <c r="E52" s="113"/>
      <c r="F52" s="83"/>
      <c r="G52" s="83"/>
      <c r="H52" s="83"/>
      <c r="I52" s="83"/>
      <c r="J52" s="83"/>
      <c r="K52" s="83"/>
      <c r="L52" s="83"/>
      <c r="M52" s="114"/>
    </row>
    <row r="53" spans="1:13" customFormat="1" ht="18.75" x14ac:dyDescent="0.2">
      <c r="A53" s="218" t="str">
        <f>Заголовки!A12</f>
        <v>г.Сочи, стадион  ФГБУ"Юг Спорт"</v>
      </c>
      <c r="B53" s="79"/>
      <c r="C53" s="117"/>
      <c r="D53" s="782" t="s">
        <v>65</v>
      </c>
      <c r="E53" s="782"/>
      <c r="F53" s="782"/>
      <c r="G53" s="782"/>
      <c r="H53" s="782"/>
      <c r="I53" s="782"/>
      <c r="J53" s="442"/>
      <c r="K53" s="91" t="s">
        <v>21</v>
      </c>
      <c r="L53" s="79"/>
    </row>
    <row r="54" spans="1:13" customFormat="1" ht="18.75" customHeight="1" thickBot="1" x14ac:dyDescent="0.25">
      <c r="A54" s="86"/>
      <c r="B54" s="79"/>
      <c r="C54" s="783" t="s">
        <v>95</v>
      </c>
      <c r="D54" s="783"/>
      <c r="E54" s="783"/>
      <c r="F54" s="783"/>
      <c r="G54" s="783"/>
      <c r="H54" s="783"/>
      <c r="I54" s="783"/>
      <c r="J54" s="783"/>
      <c r="K54" s="91" t="s">
        <v>319</v>
      </c>
      <c r="L54" s="79"/>
    </row>
    <row r="55" spans="1:13" ht="26.25" customHeight="1" thickBot="1" x14ac:dyDescent="0.25">
      <c r="A55" s="775" t="s">
        <v>48</v>
      </c>
      <c r="B55" s="775" t="s">
        <v>49</v>
      </c>
      <c r="C55" s="777" t="s">
        <v>46</v>
      </c>
      <c r="D55" s="775" t="s">
        <v>45</v>
      </c>
      <c r="E55" s="775" t="s">
        <v>34</v>
      </c>
      <c r="F55" s="775" t="s">
        <v>9</v>
      </c>
      <c r="G55" s="775" t="s">
        <v>128</v>
      </c>
      <c r="H55" s="775" t="s">
        <v>129</v>
      </c>
      <c r="I55" s="779" t="s">
        <v>33</v>
      </c>
      <c r="J55" s="779"/>
      <c r="K55" s="779"/>
      <c r="L55" s="775" t="s">
        <v>10</v>
      </c>
      <c r="M55" s="775" t="s">
        <v>52</v>
      </c>
    </row>
    <row r="56" spans="1:13" ht="9" customHeight="1" thickBot="1" x14ac:dyDescent="0.25">
      <c r="A56" s="776"/>
      <c r="B56" s="776"/>
      <c r="C56" s="778"/>
      <c r="D56" s="776"/>
      <c r="E56" s="776"/>
      <c r="F56" s="776"/>
      <c r="G56" s="776"/>
      <c r="H56" s="776"/>
      <c r="I56" s="95"/>
      <c r="J56" s="95"/>
      <c r="K56" s="95"/>
      <c r="L56" s="776"/>
      <c r="M56" s="776"/>
    </row>
    <row r="57" spans="1:13" ht="15.75" customHeight="1" thickBot="1" x14ac:dyDescent="0.25">
      <c r="A57" s="96"/>
      <c r="B57" s="380" t="s">
        <v>320</v>
      </c>
      <c r="C57" s="98"/>
      <c r="D57" s="99"/>
      <c r="E57" s="99"/>
      <c r="F57" s="99"/>
      <c r="G57" s="99"/>
      <c r="H57" s="99"/>
      <c r="I57" s="99"/>
      <c r="J57" s="99"/>
      <c r="K57" s="99"/>
      <c r="L57" s="99"/>
      <c r="M57" s="129"/>
    </row>
    <row r="58" spans="1:13" x14ac:dyDescent="0.2">
      <c r="A58" s="101" t="s">
        <v>12</v>
      </c>
      <c r="B58" s="102"/>
      <c r="C58" s="103"/>
      <c r="D58" s="168"/>
      <c r="E58" s="385"/>
      <c r="F58" s="532"/>
      <c r="G58" s="204"/>
      <c r="H58" s="204"/>
      <c r="I58" s="104"/>
      <c r="J58" s="104"/>
      <c r="K58" s="104"/>
      <c r="L58" s="104"/>
      <c r="M58" s="106"/>
    </row>
    <row r="59" spans="1:13" ht="15.75" customHeight="1" x14ac:dyDescent="0.2">
      <c r="A59" s="101" t="s">
        <v>13</v>
      </c>
      <c r="B59" s="102"/>
      <c r="C59" s="103"/>
      <c r="D59" s="168"/>
      <c r="E59" s="385"/>
      <c r="F59" s="532"/>
      <c r="G59" s="204"/>
      <c r="H59" s="204"/>
      <c r="I59" s="104"/>
      <c r="J59" s="104"/>
      <c r="K59" s="104"/>
      <c r="L59" s="104"/>
      <c r="M59" s="106"/>
    </row>
    <row r="60" spans="1:13" ht="15.75" customHeight="1" x14ac:dyDescent="0.2">
      <c r="A60" s="101" t="s">
        <v>14</v>
      </c>
      <c r="B60" s="102" t="str">
        <f>VLOOKUP($F60,УЧАСТНИКИ!$A$29:$M$1081,3,FALSE)</f>
        <v>Биляк Дмитрий</v>
      </c>
      <c r="C60" s="103" t="str">
        <f>VLOOKUP($F60,УЧАСТНИКИ!$A$29:$M$1081,4,FALSE)</f>
        <v>26.03.2001</v>
      </c>
      <c r="D60" s="168" t="str">
        <f>VLOOKUP($F60,УЧАСТНИКИ!$A$29:$M$1081,5,FALSE)</f>
        <v>Нижегородская область</v>
      </c>
      <c r="E60" s="385" t="str">
        <f>VLOOKUP($F60,УЧАСТНИКИ!$A$29:$M$1081,8,FALSE)</f>
        <v>КМС</v>
      </c>
      <c r="F60" s="531">
        <v>250</v>
      </c>
      <c r="G60" s="626" t="s">
        <v>587</v>
      </c>
      <c r="H60" s="626" t="s">
        <v>587</v>
      </c>
      <c r="I60" s="104"/>
      <c r="J60" s="104"/>
      <c r="K60" s="104"/>
      <c r="L60" s="104"/>
      <c r="M60" s="106" t="str">
        <f>VLOOKUP($F60,УЧАСТНИКИ!$A$29:$M$1081,9,FALSE)</f>
        <v>лич.</v>
      </c>
    </row>
    <row r="61" spans="1:13" ht="15.75" customHeight="1" x14ac:dyDescent="0.2">
      <c r="A61" s="101" t="s">
        <v>22</v>
      </c>
      <c r="B61" s="102" t="str">
        <f>VLOOKUP($F61,УЧАСТНИКИ!$A$29:$M$1081,3,FALSE)</f>
        <v>Мартель Дмитрий</v>
      </c>
      <c r="C61" s="103" t="str">
        <f>VLOOKUP($F61,УЧАСТНИКИ!$A$29:$M$1081,4,FALSE)</f>
        <v>20.02.2002</v>
      </c>
      <c r="D61" s="168" t="str">
        <f>VLOOKUP($F61,УЧАСТНИКИ!$A$29:$M$1081,5,FALSE)</f>
        <v>Санкт-Петербург</v>
      </c>
      <c r="E61" s="385" t="str">
        <f>VLOOKUP($F61,УЧАСТНИКИ!$A$29:$M$1081,8,FALSE)</f>
        <v>КМС</v>
      </c>
      <c r="F61" s="531">
        <v>346</v>
      </c>
      <c r="G61" s="626" t="s">
        <v>1432</v>
      </c>
      <c r="H61" s="626"/>
      <c r="I61" s="104"/>
      <c r="J61" s="104"/>
      <c r="K61" s="104"/>
      <c r="L61" s="104"/>
      <c r="M61" s="106" t="str">
        <f>VLOOKUP($F61,УЧАСТНИКИ!$A$29:$M$1081,9,FALSE)</f>
        <v>лич.</v>
      </c>
    </row>
    <row r="62" spans="1:13" ht="15.75" customHeight="1" x14ac:dyDescent="0.2">
      <c r="A62" s="101" t="s">
        <v>23</v>
      </c>
      <c r="B62" s="102" t="str">
        <f>VLOOKUP($F62,УЧАСТНИКИ!$A$29:$M$1081,3,FALSE)</f>
        <v>Шемулинкин Владислав</v>
      </c>
      <c r="C62" s="103" t="str">
        <f>VLOOKUP($F62,УЧАСТНИКИ!$A$29:$M$1081,4,FALSE)</f>
        <v>09.09.2000</v>
      </c>
      <c r="D62" s="168" t="str">
        <f>VLOOKUP($F62,УЧАСТНИКИ!$A$29:$M$1081,5,FALSE)</f>
        <v>Москва-Тульская область</v>
      </c>
      <c r="E62" s="385" t="str">
        <f>VLOOKUP($F62,УЧАСТНИКИ!$A$29:$M$1081,8,FALSE)</f>
        <v>МС</v>
      </c>
      <c r="F62" s="531">
        <v>222</v>
      </c>
      <c r="G62" s="626" t="s">
        <v>3390</v>
      </c>
      <c r="H62" s="626" t="s">
        <v>3523</v>
      </c>
      <c r="I62" s="104"/>
      <c r="J62" s="104"/>
      <c r="K62" s="104"/>
      <c r="L62" s="104"/>
      <c r="M62" s="106"/>
    </row>
    <row r="63" spans="1:13" ht="15.75" customHeight="1" x14ac:dyDescent="0.2">
      <c r="A63" s="101" t="s">
        <v>24</v>
      </c>
      <c r="B63" s="102" t="str">
        <f>VLOOKUP($F63,УЧАСТНИКИ!$A$29:$M$1081,3,FALSE)</f>
        <v>Ленчиков Никита</v>
      </c>
      <c r="C63" s="103" t="str">
        <f>VLOOKUP($F63,УЧАСТНИКИ!$A$29:$M$1081,4,FALSE)</f>
        <v>30.10.2002</v>
      </c>
      <c r="D63" s="168" t="str">
        <f>VLOOKUP($F63,УЧАСТНИКИ!$A$29:$M$1081,5,FALSE)</f>
        <v>Тамбовская область</v>
      </c>
      <c r="E63" s="385" t="str">
        <f>VLOOKUP($F63,УЧАСТНИКИ!$A$29:$M$1081,8,FALSE)</f>
        <v>МС</v>
      </c>
      <c r="F63" s="531">
        <v>382</v>
      </c>
      <c r="G63" s="626" t="s">
        <v>1958</v>
      </c>
      <c r="H63" s="626" t="s">
        <v>1958</v>
      </c>
      <c r="I63" s="104"/>
      <c r="J63" s="104"/>
      <c r="K63" s="104"/>
      <c r="L63" s="104"/>
      <c r="M63" s="106"/>
    </row>
    <row r="64" spans="1:13" ht="15.75" customHeight="1" x14ac:dyDescent="0.2">
      <c r="A64" s="101" t="s">
        <v>25</v>
      </c>
      <c r="B64" s="102" t="str">
        <f>VLOOKUP($F64,УЧАСТНИКИ!$A$29:$M$1081,3,FALSE)</f>
        <v>Ларюшкин Александр</v>
      </c>
      <c r="C64" s="103" t="str">
        <f>VLOOKUP($F64,УЧАСТНИКИ!$A$29:$M$1081,4,FALSE)</f>
        <v>01.12.2001</v>
      </c>
      <c r="D64" s="168" t="str">
        <f>VLOOKUP($F64,УЧАСТНИКИ!$A$29:$M$1081,5,FALSE)</f>
        <v>Ставропольский край</v>
      </c>
      <c r="E64" s="385" t="str">
        <f>VLOOKUP($F64,УЧАСТНИКИ!$A$29:$M$1081,8,FALSE)</f>
        <v>МС</v>
      </c>
      <c r="F64" s="531">
        <v>378</v>
      </c>
      <c r="G64" s="626" t="s">
        <v>3258</v>
      </c>
      <c r="H64" s="626" t="s">
        <v>3452</v>
      </c>
      <c r="I64" s="104"/>
      <c r="J64" s="104"/>
      <c r="K64" s="104"/>
      <c r="L64" s="104"/>
      <c r="M64" s="106"/>
    </row>
    <row r="65" spans="1:13" ht="15.75" customHeight="1" x14ac:dyDescent="0.2">
      <c r="A65" s="101" t="s">
        <v>67</v>
      </c>
      <c r="B65" s="102" t="str">
        <f>VLOOKUP($F65,УЧАСТНИКИ!$A$29:$M$1081,3,FALSE)</f>
        <v>Раджабов Роберт</v>
      </c>
      <c r="C65" s="103" t="str">
        <f>VLOOKUP($F65,УЧАСТНИКИ!$A$29:$M$1081,4,FALSE)</f>
        <v>21.04.2002</v>
      </c>
      <c r="D65" s="168" t="str">
        <f>VLOOKUP($F65,УЧАСТНИКИ!$A$29:$M$1081,5,FALSE)</f>
        <v>Республика Адыгея</v>
      </c>
      <c r="E65" s="385" t="str">
        <f>VLOOKUP($F65,УЧАСТНИКИ!$A$29:$M$1081,8,FALSE)</f>
        <v>КМС</v>
      </c>
      <c r="F65" s="531">
        <v>264</v>
      </c>
      <c r="G65" s="626" t="s">
        <v>3325</v>
      </c>
      <c r="H65" s="626" t="s">
        <v>3488</v>
      </c>
      <c r="I65" s="104"/>
      <c r="J65" s="104"/>
      <c r="K65" s="104"/>
      <c r="L65" s="104"/>
      <c r="M65" s="106"/>
    </row>
    <row r="66" spans="1:13" ht="15.75" customHeight="1" x14ac:dyDescent="0.2">
      <c r="A66" s="83"/>
      <c r="B66" s="134"/>
      <c r="C66" s="137"/>
      <c r="D66" s="134"/>
      <c r="E66" s="134"/>
      <c r="F66" s="388"/>
      <c r="G66" s="220"/>
      <c r="H66" s="220"/>
      <c r="I66" s="83"/>
      <c r="J66" s="83"/>
      <c r="K66" s="83"/>
      <c r="L66" s="83"/>
      <c r="M66" s="133"/>
    </row>
    <row r="67" spans="1:13" ht="15.75" customHeight="1" x14ac:dyDescent="0.2">
      <c r="A67" s="83"/>
      <c r="B67" s="111" t="s">
        <v>50</v>
      </c>
      <c r="C67" s="112"/>
      <c r="D67" s="113" t="s">
        <v>43</v>
      </c>
      <c r="E67" s="113"/>
      <c r="F67" s="83"/>
      <c r="G67" s="83"/>
      <c r="H67" s="83"/>
      <c r="I67" s="83"/>
      <c r="J67" s="83"/>
      <c r="K67" s="83"/>
      <c r="L67" s="83"/>
      <c r="M67" s="114"/>
    </row>
    <row r="68" spans="1:13" ht="9" customHeight="1" x14ac:dyDescent="0.2">
      <c r="A68" s="83"/>
      <c r="B68" s="113"/>
      <c r="C68" s="112"/>
      <c r="D68" s="113"/>
      <c r="E68" s="113"/>
      <c r="F68" s="83"/>
      <c r="G68" s="83"/>
      <c r="H68" s="83"/>
      <c r="I68" s="83"/>
      <c r="J68" s="83"/>
      <c r="K68" s="83"/>
      <c r="L68" s="83"/>
      <c r="M68" s="114"/>
    </row>
    <row r="69" spans="1:13" ht="15.75" customHeight="1" x14ac:dyDescent="0.2">
      <c r="A69" s="83"/>
      <c r="B69" s="113" t="s">
        <v>42</v>
      </c>
      <c r="C69" s="112"/>
      <c r="D69" s="113" t="s">
        <v>57</v>
      </c>
      <c r="E69" s="113"/>
      <c r="F69" s="83"/>
      <c r="G69" s="83"/>
      <c r="H69" s="83"/>
      <c r="I69" s="83"/>
      <c r="J69" s="83"/>
      <c r="K69" s="83"/>
      <c r="L69" s="83"/>
      <c r="M69" s="114"/>
    </row>
  </sheetData>
  <mergeCells count="31">
    <mergeCell ref="D10:I10"/>
    <mergeCell ref="C3:J3"/>
    <mergeCell ref="C1:J1"/>
    <mergeCell ref="H55:H56"/>
    <mergeCell ref="I55:K55"/>
    <mergeCell ref="C7:J7"/>
    <mergeCell ref="D8:I8"/>
    <mergeCell ref="D9:I9"/>
    <mergeCell ref="C4:J6"/>
    <mergeCell ref="L55:L56"/>
    <mergeCell ref="M55:M56"/>
    <mergeCell ref="D53:I53"/>
    <mergeCell ref="C54:J54"/>
    <mergeCell ref="G55:G56"/>
    <mergeCell ref="F55:F56"/>
    <mergeCell ref="A55:A56"/>
    <mergeCell ref="B55:B56"/>
    <mergeCell ref="C55:C56"/>
    <mergeCell ref="D55:D56"/>
    <mergeCell ref="E55:E56"/>
    <mergeCell ref="M11:M12"/>
    <mergeCell ref="A11:A12"/>
    <mergeCell ref="B11:B12"/>
    <mergeCell ref="C11:C12"/>
    <mergeCell ref="D11:D12"/>
    <mergeCell ref="L11:L12"/>
    <mergeCell ref="F11:F12"/>
    <mergeCell ref="E11:E12"/>
    <mergeCell ref="G11:G12"/>
    <mergeCell ref="H11:H12"/>
    <mergeCell ref="I11:K11"/>
  </mergeCells>
  <phoneticPr fontId="2" type="noConversion"/>
  <printOptions horizontalCentered="1"/>
  <pageMargins left="0" right="0" top="0" bottom="0" header="0" footer="0"/>
  <pageSetup paperSize="9" scale="94" orientation="portrait" r:id="rId1"/>
  <headerFooter alignWithMargins="0"/>
  <rowBreaks count="1" manualBreakCount="1">
    <brk id="5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FF00"/>
    <pageSetUpPr fitToPage="1"/>
  </sheetPr>
  <dimension ref="A1:N34"/>
  <sheetViews>
    <sheetView zoomScaleNormal="100" workbookViewId="0">
      <selection activeCell="G17" sqref="G17:H17"/>
    </sheetView>
  </sheetViews>
  <sheetFormatPr defaultRowHeight="12.75" x14ac:dyDescent="0.2"/>
  <cols>
    <col min="1" max="1" width="4" style="7" customWidth="1"/>
    <col min="2" max="2" width="19.85546875" style="7" customWidth="1"/>
    <col min="3" max="3" width="9.42578125" style="7" customWidth="1"/>
    <col min="4" max="4" width="16" style="7" customWidth="1"/>
    <col min="5" max="6" width="5.42578125" style="7" customWidth="1"/>
    <col min="7" max="7" width="5" style="7" customWidth="1"/>
    <col min="8" max="8" width="5.28515625" style="7" customWidth="1"/>
    <col min="9" max="9" width="4.85546875" style="7" customWidth="1"/>
    <col min="10" max="10" width="7.42578125" style="7" customWidth="1"/>
    <col min="11" max="11" width="7.140625" style="7" customWidth="1"/>
    <col min="12" max="12" width="7" style="7" customWidth="1"/>
    <col min="13" max="13" width="5" style="7" customWidth="1"/>
    <col min="14" max="14" width="5.140625" customWidth="1"/>
  </cols>
  <sheetData>
    <row r="1" spans="1:14" x14ac:dyDescent="0.2"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493"/>
      <c r="M1" s="493"/>
      <c r="N1" s="493"/>
    </row>
    <row r="2" spans="1:14" ht="8.25" customHeight="1" x14ac:dyDescent="0.2">
      <c r="A2" s="79"/>
      <c r="B2" s="79"/>
      <c r="C2" s="82"/>
      <c r="D2" s="83"/>
      <c r="E2" s="45"/>
      <c r="F2" s="45"/>
      <c r="G2" s="45"/>
      <c r="H2" s="45"/>
      <c r="I2" s="45"/>
      <c r="J2" s="83"/>
      <c r="K2" s="83"/>
      <c r="L2" s="83"/>
      <c r="M2" s="83"/>
    </row>
    <row r="3" spans="1:14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179"/>
      <c r="M3" s="179"/>
      <c r="N3" s="179"/>
    </row>
    <row r="4" spans="1:14" ht="18" customHeight="1" x14ac:dyDescent="0.2">
      <c r="A4" s="79" t="s">
        <v>16</v>
      </c>
      <c r="B4" s="500" t="s">
        <v>303</v>
      </c>
      <c r="C4" s="785" t="str">
        <f>Заголовки!A9</f>
        <v>Чемпионат России                                              командные соревнования-19 упражнений</v>
      </c>
      <c r="D4" s="785"/>
      <c r="E4" s="785"/>
      <c r="F4" s="785"/>
      <c r="G4" s="785"/>
      <c r="H4" s="785"/>
      <c r="I4" s="785"/>
      <c r="J4" s="785"/>
      <c r="K4" s="785"/>
      <c r="L4" s="84" t="s">
        <v>348</v>
      </c>
      <c r="M4" s="79"/>
    </row>
    <row r="5" spans="1:14" ht="19.5" customHeight="1" x14ac:dyDescent="0.2">
      <c r="A5" s="79" t="s">
        <v>17</v>
      </c>
      <c r="B5" s="500" t="s">
        <v>259</v>
      </c>
      <c r="C5" s="785"/>
      <c r="D5" s="785"/>
      <c r="E5" s="785"/>
      <c r="F5" s="785"/>
      <c r="G5" s="785"/>
      <c r="H5" s="785"/>
      <c r="I5" s="785"/>
      <c r="J5" s="785"/>
      <c r="K5" s="785"/>
      <c r="L5" s="86" t="s">
        <v>254</v>
      </c>
      <c r="M5" s="79" t="s">
        <v>252</v>
      </c>
    </row>
    <row r="6" spans="1:14" ht="18" customHeight="1" x14ac:dyDescent="0.2">
      <c r="A6" s="79" t="s">
        <v>18</v>
      </c>
      <c r="B6" s="500" t="s">
        <v>258</v>
      </c>
      <c r="C6" s="789"/>
      <c r="D6" s="789"/>
      <c r="E6" s="789"/>
      <c r="F6" s="789"/>
      <c r="G6" s="789"/>
      <c r="H6" s="789"/>
      <c r="I6" s="789"/>
      <c r="J6" s="789"/>
      <c r="K6" s="789"/>
      <c r="L6" s="86" t="s">
        <v>20</v>
      </c>
      <c r="M6" s="79"/>
    </row>
    <row r="7" spans="1:14" ht="16.5" customHeight="1" x14ac:dyDescent="0.2">
      <c r="A7" s="79" t="s">
        <v>0</v>
      </c>
      <c r="B7" s="503" t="s">
        <v>378</v>
      </c>
      <c r="C7" s="786"/>
      <c r="D7" s="786"/>
      <c r="E7" s="786"/>
      <c r="F7" s="786"/>
      <c r="G7" s="786"/>
      <c r="H7" s="786"/>
      <c r="I7" s="786"/>
      <c r="J7" s="786"/>
      <c r="K7" s="786"/>
      <c r="L7" s="79"/>
      <c r="M7" s="88"/>
    </row>
    <row r="8" spans="1:14" ht="18.75" x14ac:dyDescent="0.2">
      <c r="A8" s="218" t="str">
        <f>Заголовки!A12</f>
        <v>г.Сочи, стадион  ФГБУ"Юг Спорт"</v>
      </c>
      <c r="B8" s="79"/>
      <c r="C8" s="117"/>
      <c r="D8" s="782" t="s">
        <v>65</v>
      </c>
      <c r="E8" s="782"/>
      <c r="F8" s="782"/>
      <c r="G8" s="782"/>
      <c r="H8" s="782"/>
      <c r="I8" s="782"/>
      <c r="J8" s="782"/>
      <c r="K8" s="442"/>
      <c r="L8" s="91" t="s">
        <v>21</v>
      </c>
      <c r="M8" s="79"/>
    </row>
    <row r="9" spans="1:14" ht="18.75" customHeight="1" x14ac:dyDescent="0.2">
      <c r="A9" s="86"/>
      <c r="B9" s="79"/>
      <c r="C9" s="783" t="s">
        <v>94</v>
      </c>
      <c r="D9" s="783"/>
      <c r="E9" s="783"/>
      <c r="F9" s="783"/>
      <c r="G9" s="783"/>
      <c r="H9" s="783"/>
      <c r="I9" s="783"/>
      <c r="J9" s="783"/>
      <c r="K9" s="783"/>
      <c r="L9" s="91"/>
      <c r="M9" s="79"/>
    </row>
    <row r="10" spans="1:14" ht="13.5" thickBot="1" x14ac:dyDescent="0.25">
      <c r="A10" s="78"/>
      <c r="B10" s="79"/>
      <c r="C10" s="784" t="s">
        <v>2135</v>
      </c>
      <c r="D10" s="784"/>
      <c r="E10" s="784"/>
      <c r="F10" s="784"/>
      <c r="G10" s="784"/>
      <c r="H10" s="784"/>
      <c r="I10" s="784"/>
      <c r="J10" s="784"/>
      <c r="K10" s="784"/>
      <c r="L10" s="78"/>
      <c r="M10" s="79"/>
    </row>
    <row r="11" spans="1:14" s="7" customFormat="1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132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s="7" customFormat="1" ht="1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s="7" customFormat="1" ht="15.75" customHeight="1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440"/>
    </row>
    <row r="14" spans="1:14" s="7" customFormat="1" ht="15.75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1565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7">
        <v>21.74</v>
      </c>
      <c r="J14" s="115"/>
      <c r="K14" s="104"/>
      <c r="L14" s="104"/>
      <c r="M14" s="104"/>
      <c r="N14" s="106"/>
    </row>
    <row r="15" spans="1:14" s="7" customFormat="1" ht="15.75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498</v>
      </c>
      <c r="G15" s="204" t="s">
        <v>500</v>
      </c>
      <c r="H15" s="204" t="s">
        <v>500</v>
      </c>
      <c r="I15" s="547">
        <v>21.74</v>
      </c>
      <c r="J15" s="115"/>
      <c r="K15" s="104"/>
      <c r="L15" s="104"/>
      <c r="M15" s="104"/>
      <c r="N15" s="106"/>
    </row>
    <row r="16" spans="1:14" s="7" customFormat="1" ht="15.75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1532</v>
      </c>
      <c r="G16" s="204" t="s">
        <v>1533</v>
      </c>
      <c r="H16" s="204" t="s">
        <v>1533</v>
      </c>
      <c r="I16" s="547">
        <v>21.61</v>
      </c>
      <c r="J16" s="115"/>
      <c r="K16" s="104"/>
      <c r="L16" s="104"/>
      <c r="M16" s="104"/>
      <c r="N16" s="106"/>
    </row>
    <row r="17" spans="1:14" s="7" customFormat="1" ht="15.75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310</v>
      </c>
      <c r="G17" s="204" t="s">
        <v>572</v>
      </c>
      <c r="H17" s="204" t="s">
        <v>572</v>
      </c>
      <c r="I17" s="547">
        <v>21.41</v>
      </c>
      <c r="J17" s="115"/>
      <c r="K17" s="104"/>
      <c r="L17" s="104"/>
      <c r="M17" s="104"/>
      <c r="N17" s="106"/>
    </row>
    <row r="18" spans="1:14" s="7" customFormat="1" ht="15.75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1752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7">
        <v>21.13</v>
      </c>
      <c r="J18" s="115"/>
      <c r="K18" s="104"/>
      <c r="L18" s="104"/>
      <c r="M18" s="104"/>
      <c r="N18" s="106"/>
    </row>
    <row r="19" spans="1:14" s="7" customFormat="1" ht="15.75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1921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7">
        <v>21.61</v>
      </c>
      <c r="J19" s="115"/>
      <c r="K19" s="104"/>
      <c r="L19" s="104"/>
      <c r="M19" s="104"/>
      <c r="N19" s="106"/>
    </row>
    <row r="20" spans="1:14" s="7" customFormat="1" ht="15.75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1180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7">
        <v>21.65</v>
      </c>
      <c r="J20" s="115"/>
      <c r="K20" s="104"/>
      <c r="L20" s="104"/>
      <c r="M20" s="104"/>
      <c r="N20" s="106" t="e">
        <f>VLOOKUP($F20,УЧАСТНИКИ!$A$29:$M$1081,9,FALSE)</f>
        <v>#N/A</v>
      </c>
    </row>
    <row r="21" spans="1:14" s="7" customFormat="1" ht="15.75" customHeight="1" thickBot="1" x14ac:dyDescent="0.25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1806</v>
      </c>
      <c r="G21" s="204" t="s">
        <v>1807</v>
      </c>
      <c r="H21" s="204" t="s">
        <v>1808</v>
      </c>
      <c r="I21" s="547">
        <v>21.65</v>
      </c>
      <c r="J21" s="115"/>
      <c r="K21" s="104"/>
      <c r="L21" s="104"/>
      <c r="M21" s="104"/>
      <c r="N21" s="106"/>
    </row>
    <row r="22" spans="1:14" s="7" customFormat="1" ht="15.75" customHeight="1" thickBot="1" x14ac:dyDescent="0.25">
      <c r="A22" s="96"/>
      <c r="B22" s="382" t="s">
        <v>27</v>
      </c>
      <c r="C22" s="108"/>
      <c r="D22" s="109"/>
      <c r="E22" s="386"/>
      <c r="F22" s="221"/>
      <c r="G22" s="221"/>
      <c r="H22" s="110"/>
      <c r="I22" s="471"/>
      <c r="J22" s="99"/>
      <c r="K22" s="99"/>
      <c r="L22" s="99"/>
      <c r="M22" s="99"/>
      <c r="N22" s="441"/>
    </row>
    <row r="23" spans="1:14" s="7" customFormat="1" ht="15.75" customHeight="1" x14ac:dyDescent="0.2">
      <c r="A23" s="101" t="s">
        <v>12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629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547">
        <v>21.76</v>
      </c>
      <c r="J23" s="115"/>
      <c r="K23" s="104"/>
      <c r="L23" s="104"/>
      <c r="M23" s="104"/>
      <c r="N23" s="106"/>
    </row>
    <row r="24" spans="1:14" s="7" customFormat="1" ht="15.75" customHeight="1" x14ac:dyDescent="0.2">
      <c r="A24" s="104" t="s">
        <v>13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1819</v>
      </c>
      <c r="G24" s="204" t="s">
        <v>513</v>
      </c>
      <c r="H24" s="204" t="s">
        <v>513</v>
      </c>
      <c r="I24" s="547">
        <v>21.74</v>
      </c>
      <c r="J24" s="115"/>
      <c r="K24" s="104"/>
      <c r="L24" s="104"/>
      <c r="M24" s="104"/>
      <c r="N24" s="106"/>
    </row>
    <row r="25" spans="1:14" s="7" customFormat="1" ht="15.75" customHeight="1" x14ac:dyDescent="0.2">
      <c r="A25" s="104" t="s">
        <v>14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679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547">
        <v>21.38</v>
      </c>
      <c r="J25" s="115"/>
      <c r="K25" s="104"/>
      <c r="L25" s="104"/>
      <c r="M25" s="104"/>
      <c r="N25" s="106" t="e">
        <f>VLOOKUP($F25,УЧАСТНИКИ!$A$29:$M$1081,9,FALSE)</f>
        <v>#N/A</v>
      </c>
    </row>
    <row r="26" spans="1:14" s="7" customFormat="1" ht="15.75" customHeight="1" x14ac:dyDescent="0.2">
      <c r="A26" s="104" t="s">
        <v>22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1939</v>
      </c>
      <c r="G26" s="204" t="s">
        <v>1945</v>
      </c>
      <c r="H26" s="204" t="s">
        <v>1946</v>
      </c>
      <c r="I26" s="547">
        <v>21.56</v>
      </c>
      <c r="J26" s="115"/>
      <c r="K26" s="104"/>
      <c r="L26" s="104"/>
      <c r="M26" s="104"/>
      <c r="N26" s="106"/>
    </row>
    <row r="27" spans="1:14" s="7" customFormat="1" ht="15.75" customHeight="1" x14ac:dyDescent="0.2">
      <c r="A27" s="104" t="s">
        <v>23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1950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547">
        <v>21</v>
      </c>
      <c r="J27" s="115"/>
      <c r="K27" s="104"/>
      <c r="L27" s="104"/>
      <c r="M27" s="104"/>
      <c r="N27" s="106"/>
    </row>
    <row r="28" spans="1:14" s="7" customFormat="1" ht="15.75" customHeight="1" x14ac:dyDescent="0.2">
      <c r="A28" s="104" t="s">
        <v>24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1143</v>
      </c>
      <c r="G28" s="204" t="s">
        <v>1146</v>
      </c>
      <c r="H28" s="204" t="s">
        <v>1146</v>
      </c>
      <c r="I28" s="547">
        <v>21.57</v>
      </c>
      <c r="J28" s="115"/>
      <c r="K28" s="104"/>
      <c r="L28" s="104"/>
      <c r="M28" s="104"/>
      <c r="N28" s="106"/>
    </row>
    <row r="29" spans="1:14" s="7" customFormat="1" ht="15.75" customHeight="1" x14ac:dyDescent="0.2">
      <c r="A29" s="104" t="s">
        <v>25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608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547">
        <v>21.61</v>
      </c>
      <c r="J29" s="115"/>
      <c r="K29" s="104"/>
      <c r="L29" s="104"/>
      <c r="M29" s="104"/>
      <c r="N29" s="106"/>
    </row>
    <row r="30" spans="1:14" s="7" customFormat="1" ht="15.75" customHeight="1" x14ac:dyDescent="0.2">
      <c r="A30" s="104">
        <v>8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617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547">
        <v>21.73</v>
      </c>
      <c r="J30" s="115"/>
      <c r="K30" s="104"/>
      <c r="L30" s="104"/>
      <c r="M30" s="104"/>
      <c r="N30" s="106"/>
    </row>
    <row r="31" spans="1:14" ht="15.75" x14ac:dyDescent="0.25">
      <c r="A31" s="8"/>
      <c r="B31" s="21"/>
      <c r="C31" s="2"/>
      <c r="D31" s="2"/>
      <c r="E31" s="8"/>
      <c r="F31" s="11"/>
      <c r="G31" s="11"/>
      <c r="H31" s="11"/>
      <c r="I31" s="8"/>
      <c r="J31" s="8"/>
      <c r="K31" s="8"/>
      <c r="L31" s="2"/>
    </row>
    <row r="32" spans="1:14" ht="15.75" x14ac:dyDescent="0.25">
      <c r="A32" s="8"/>
      <c r="B32" s="111" t="s">
        <v>50</v>
      </c>
      <c r="C32" s="112"/>
      <c r="D32" s="113" t="s">
        <v>44</v>
      </c>
      <c r="E32" s="8"/>
      <c r="F32" s="13"/>
      <c r="G32" s="13"/>
      <c r="H32" s="13"/>
      <c r="I32" s="8"/>
      <c r="J32" s="8"/>
      <c r="K32" s="8"/>
      <c r="L32" s="2"/>
    </row>
    <row r="33" spans="1:12" ht="15.75" x14ac:dyDescent="0.25">
      <c r="A33" s="8"/>
      <c r="B33" s="113"/>
      <c r="C33" s="112"/>
      <c r="D33" s="113"/>
      <c r="E33" s="8"/>
      <c r="F33" s="13"/>
      <c r="G33" s="13"/>
      <c r="H33" s="13"/>
      <c r="I33" s="8"/>
      <c r="J33" s="8"/>
      <c r="K33" s="8"/>
      <c r="L33" s="2"/>
    </row>
    <row r="34" spans="1:12" x14ac:dyDescent="0.2">
      <c r="A34" s="8"/>
      <c r="B34" s="113" t="s">
        <v>42</v>
      </c>
      <c r="C34" s="112"/>
      <c r="D34" s="113" t="s">
        <v>43</v>
      </c>
      <c r="E34" s="10"/>
      <c r="F34" s="13"/>
      <c r="G34" s="13"/>
      <c r="H34" s="13"/>
      <c r="I34" s="10"/>
      <c r="J34" s="10"/>
      <c r="K34" s="10"/>
      <c r="L34" s="8"/>
    </row>
  </sheetData>
  <mergeCells count="20">
    <mergeCell ref="C3:K3"/>
    <mergeCell ref="C1:K1"/>
    <mergeCell ref="F11:F12"/>
    <mergeCell ref="I11:I12"/>
    <mergeCell ref="J11:L11"/>
    <mergeCell ref="C7:K7"/>
    <mergeCell ref="C4:K5"/>
    <mergeCell ref="C6:K6"/>
    <mergeCell ref="M11:M12"/>
    <mergeCell ref="N11:N12"/>
    <mergeCell ref="D8:J8"/>
    <mergeCell ref="C9:K9"/>
    <mergeCell ref="C10:K10"/>
    <mergeCell ref="H11:H12"/>
    <mergeCell ref="G11:G12"/>
    <mergeCell ref="A11:A12"/>
    <mergeCell ref="B11:B12"/>
    <mergeCell ref="C11:C12"/>
    <mergeCell ref="D11:D12"/>
    <mergeCell ref="E11:E12"/>
  </mergeCells>
  <phoneticPr fontId="2" type="noConversion"/>
  <printOptions horizontalCentered="1"/>
  <pageMargins left="0" right="0" top="0" bottom="0" header="0" footer="0"/>
  <pageSetup paperSize="9" scale="9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34"/>
    <pageSetUpPr fitToPage="1"/>
  </sheetPr>
  <dimension ref="A1:N144"/>
  <sheetViews>
    <sheetView workbookViewId="0">
      <selection activeCell="C4" sqref="C4:J6"/>
    </sheetView>
  </sheetViews>
  <sheetFormatPr defaultColWidth="9.140625"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23.140625" style="7" customWidth="1"/>
    <col min="5" max="5" width="5.28515625" style="7" customWidth="1"/>
    <col min="6" max="6" width="5.140625" style="7" customWidth="1"/>
    <col min="7" max="7" width="5.85546875" style="7" customWidth="1"/>
    <col min="8" max="8" width="6.140625" style="7" customWidth="1"/>
    <col min="9" max="9" width="5.42578125" style="7" customWidth="1"/>
    <col min="10" max="10" width="6.42578125" style="7" customWidth="1"/>
    <col min="11" max="11" width="5.7109375" style="7" customWidth="1"/>
    <col min="12" max="12" width="6.5703125" style="7" customWidth="1"/>
    <col min="13" max="13" width="5.85546875" style="17" customWidth="1"/>
    <col min="14" max="14" width="5.5703125" style="7" customWidth="1"/>
    <col min="15" max="16384" width="9.140625" style="7"/>
  </cols>
  <sheetData>
    <row r="1" spans="1:14" customFormat="1" x14ac:dyDescent="0.2">
      <c r="A1" s="7"/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493"/>
      <c r="M1" s="493"/>
      <c r="N1" s="493"/>
    </row>
    <row r="2" spans="1:14" customFormat="1" ht="15" x14ac:dyDescent="0.2">
      <c r="A2" s="79"/>
      <c r="B2" s="79"/>
      <c r="C2" s="82"/>
      <c r="D2" s="83"/>
      <c r="E2" s="45"/>
      <c r="F2" s="45"/>
      <c r="G2" s="45"/>
      <c r="H2" s="45"/>
      <c r="I2" s="45"/>
      <c r="J2" s="83"/>
      <c r="K2" s="83"/>
      <c r="L2" s="83"/>
    </row>
    <row r="3" spans="1:14" customFormat="1" ht="25.5" x14ac:dyDescent="0.2">
      <c r="A3" s="7"/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179"/>
      <c r="M3" s="179"/>
      <c r="N3" s="179"/>
    </row>
    <row r="4" spans="1:14" customFormat="1" ht="18" customHeight="1" x14ac:dyDescent="0.2">
      <c r="A4" s="79" t="s">
        <v>16</v>
      </c>
      <c r="B4" s="500" t="s">
        <v>303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2228</v>
      </c>
    </row>
    <row r="5" spans="1:14" customFormat="1" ht="19.5" customHeight="1" x14ac:dyDescent="0.2">
      <c r="A5" s="79" t="s">
        <v>17</v>
      </c>
      <c r="B5" s="500" t="s">
        <v>259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2230</v>
      </c>
      <c r="M5" s="122"/>
      <c r="N5" s="387"/>
    </row>
    <row r="6" spans="1:14" customFormat="1" ht="18" customHeight="1" x14ac:dyDescent="0.2">
      <c r="A6" s="79" t="s">
        <v>18</v>
      </c>
      <c r="B6" s="500" t="s">
        <v>258</v>
      </c>
      <c r="C6" s="785"/>
      <c r="D6" s="785"/>
      <c r="E6" s="785"/>
      <c r="F6" s="785"/>
      <c r="G6" s="785"/>
      <c r="H6" s="785"/>
      <c r="I6" s="785"/>
      <c r="J6" s="785"/>
      <c r="K6" s="505"/>
      <c r="L6" s="86" t="s">
        <v>20</v>
      </c>
    </row>
    <row r="7" spans="1:14" customFormat="1" ht="16.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506"/>
      <c r="L7" s="79"/>
    </row>
    <row r="8" spans="1:14" customFormat="1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65</v>
      </c>
      <c r="E8" s="782"/>
      <c r="F8" s="782"/>
      <c r="G8" s="782"/>
      <c r="H8" s="782"/>
      <c r="I8" s="782"/>
      <c r="J8" s="79"/>
      <c r="K8" s="79"/>
      <c r="L8" s="91" t="s">
        <v>21</v>
      </c>
    </row>
    <row r="9" spans="1:14" customFormat="1" ht="18" customHeight="1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494"/>
      <c r="K9" s="6"/>
      <c r="L9" s="6"/>
      <c r="M9" s="6"/>
    </row>
    <row r="10" spans="1:14" customFormat="1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4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ht="9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ht="15.75" customHeight="1" thickBot="1" x14ac:dyDescent="0.25">
      <c r="A13" s="96"/>
      <c r="B13" s="97"/>
      <c r="C13" s="98"/>
      <c r="D13" s="99"/>
      <c r="E13" s="139"/>
      <c r="F13" s="604"/>
      <c r="G13" s="604"/>
      <c r="H13" s="604"/>
      <c r="I13" s="604"/>
      <c r="J13" s="604"/>
      <c r="K13" s="99"/>
      <c r="L13" s="99"/>
      <c r="M13" s="99"/>
      <c r="N13" s="100"/>
    </row>
    <row r="14" spans="1:14" ht="15.75" customHeight="1" x14ac:dyDescent="0.2">
      <c r="A14" s="101" t="s">
        <v>12</v>
      </c>
      <c r="B14" s="102" t="str">
        <f>VLOOKUP($F14,УЧАСТНИКИ!$A$29:$M$1081,3,FALSE)</f>
        <v>Садеев Ильфат</v>
      </c>
      <c r="C14" s="103" t="str">
        <f>VLOOKUP($F14,УЧАСТНИКИ!$A$29:$M$1081,4,FALSE)</f>
        <v>17.12.1988</v>
      </c>
      <c r="D14" s="168" t="str">
        <f>VLOOKUP($F14,УЧАСТНИКИ!$A$29:$M$1081,5,FALSE)</f>
        <v>Ульяновская область</v>
      </c>
      <c r="E14" s="385" t="str">
        <f>VLOOKUP($F14,УЧАСТНИКИ!$A$29:$M$1081,8,FALSE)</f>
        <v>МС</v>
      </c>
      <c r="F14" s="531">
        <v>396</v>
      </c>
      <c r="G14" s="105" t="str">
        <f>VLOOKUP($F14,УЧАСТНИКИ!$A$29:$M$1081,12,FALSE)</f>
        <v>20.83</v>
      </c>
      <c r="H14" s="105" t="str">
        <f>VLOOKUP($F14,УЧАСТНИКИ!$A$29:$M$1081,13,FALSE)</f>
        <v>21.84</v>
      </c>
      <c r="I14" s="623" t="s">
        <v>4296</v>
      </c>
      <c r="J14" s="115"/>
      <c r="K14" s="104"/>
      <c r="L14" s="104"/>
      <c r="M14" s="104"/>
      <c r="N14" s="106" t="str">
        <f>VLOOKUP($F14,УЧАСТНИКИ!$A$29:$M$1081,9,FALSE)</f>
        <v>лич.</v>
      </c>
    </row>
    <row r="15" spans="1:14" ht="15.75" customHeight="1" x14ac:dyDescent="0.2">
      <c r="A15" s="104" t="s">
        <v>13</v>
      </c>
      <c r="B15" s="102" t="str">
        <f>VLOOKUP($F15,УЧАСТНИКИ!$A$29:$M$1081,3,FALSE)</f>
        <v>Шемулинкин Владислав</v>
      </c>
      <c r="C15" s="103" t="str">
        <f>VLOOKUP($F15,УЧАСТНИКИ!$A$29:$M$1081,4,FALSE)</f>
        <v>09.09.2000</v>
      </c>
      <c r="D15" s="168" t="str">
        <f>VLOOKUP($F15,УЧАСТНИКИ!$A$29:$M$1081,5,FALSE)</f>
        <v>Москва-Тульская область</v>
      </c>
      <c r="E15" s="385" t="str">
        <f>VLOOKUP($F15,УЧАСТНИКИ!$A$29:$M$1081,8,FALSE)</f>
        <v>МС</v>
      </c>
      <c r="F15" s="531">
        <v>222</v>
      </c>
      <c r="G15" s="626" t="s">
        <v>3390</v>
      </c>
      <c r="H15" s="626" t="s">
        <v>3523</v>
      </c>
      <c r="I15" s="623" t="s">
        <v>4302</v>
      </c>
      <c r="J15" s="115"/>
      <c r="K15" s="104"/>
      <c r="L15" s="104"/>
      <c r="M15" s="104"/>
      <c r="N15" s="106" t="str">
        <f>VLOOKUP($F15,УЧАСТНИКИ!$A$29:$M$1081,9,FALSE)</f>
        <v>лич.</v>
      </c>
    </row>
    <row r="16" spans="1:14" ht="15.75" customHeight="1" x14ac:dyDescent="0.2">
      <c r="A16" s="104" t="s">
        <v>14</v>
      </c>
      <c r="B16" s="102" t="str">
        <f>VLOOKUP($F16,УЧАСТНИКИ!$A$29:$M$1081,3,FALSE)</f>
        <v>Росляков Данил</v>
      </c>
      <c r="C16" s="103" t="str">
        <f>VLOOKUP($F16,УЧАСТНИКИ!$A$29:$M$1081,4,FALSE)</f>
        <v>04.11.1997</v>
      </c>
      <c r="D16" s="168" t="str">
        <f>VLOOKUP($F16,УЧАСТНИКИ!$A$29:$M$1081,5,FALSE)</f>
        <v>Санкт-Петербург-Вологодская область</v>
      </c>
      <c r="E16" s="385" t="str">
        <f>VLOOKUP($F16,УЧАСТНИКИ!$A$29:$M$1081,8,FALSE)</f>
        <v>МС</v>
      </c>
      <c r="F16" s="531">
        <v>352</v>
      </c>
      <c r="G16" s="105" t="str">
        <f>VLOOKUP($F16,УЧАСТНИКИ!$A$29:$M$1081,12,FALSE)</f>
        <v>20.79</v>
      </c>
      <c r="H16" s="105" t="str">
        <f>VLOOKUP($F16,УЧАСТНИКИ!$A$29:$M$1081,13,FALSE)</f>
        <v>21.36</v>
      </c>
      <c r="I16" s="623" t="s">
        <v>4295</v>
      </c>
      <c r="J16" s="115"/>
      <c r="K16" s="104"/>
      <c r="L16" s="104"/>
      <c r="M16" s="104"/>
      <c r="N16" s="106"/>
    </row>
    <row r="17" spans="1:14" ht="15.75" customHeight="1" x14ac:dyDescent="0.2">
      <c r="A17" s="104" t="s">
        <v>22</v>
      </c>
      <c r="B17" s="102" t="str">
        <f>VLOOKUP($F17,УЧАСТНИКИ!$A$29:$M$1081,3,FALSE)</f>
        <v>Лукин Андрей</v>
      </c>
      <c r="C17" s="103" t="str">
        <f>VLOOKUP($F17,УЧАСТНИКИ!$A$29:$M$1081,4,FALSE)</f>
        <v>28.02.1998</v>
      </c>
      <c r="D17" s="168" t="str">
        <f>VLOOKUP($F17,УЧАСТНИКИ!$A$29:$M$1081,5,FALSE)</f>
        <v>Московская область-Республика Карелия</v>
      </c>
      <c r="E17" s="385" t="str">
        <f>VLOOKUP($F17,УЧАСТНИКИ!$A$29:$M$1081,8,FALSE)</f>
        <v>МСМК</v>
      </c>
      <c r="F17" s="531">
        <v>234</v>
      </c>
      <c r="G17" s="626" t="s">
        <v>1094</v>
      </c>
      <c r="H17" s="626" t="s">
        <v>3460</v>
      </c>
      <c r="I17" s="623" t="s">
        <v>4287</v>
      </c>
      <c r="J17" s="115"/>
      <c r="K17" s="104"/>
      <c r="L17" s="104"/>
      <c r="M17" s="104"/>
      <c r="N17" s="106"/>
    </row>
    <row r="18" spans="1:14" ht="15.75" customHeight="1" x14ac:dyDescent="0.2">
      <c r="A18" s="104" t="s">
        <v>23</v>
      </c>
      <c r="B18" s="102" t="str">
        <f>VLOOKUP($F18,УЧАСТНИКИ!$A$29:$M$1081,3,FALSE)</f>
        <v>Герасимов Матвей</v>
      </c>
      <c r="C18" s="103" t="str">
        <f>VLOOKUP($F18,УЧАСТНИКИ!$A$29:$M$1081,4,FALSE)</f>
        <v>10.06.2003</v>
      </c>
      <c r="D18" s="168" t="str">
        <f>VLOOKUP($F18,УЧАСТНИКИ!$A$29:$M$1081,5,FALSE)</f>
        <v>Краснодарский край</v>
      </c>
      <c r="E18" s="385" t="str">
        <f>VLOOKUP($F18,УЧАСТНИКИ!$A$29:$M$1081,8,FALSE)</f>
        <v>МС</v>
      </c>
      <c r="F18" s="531">
        <v>139</v>
      </c>
      <c r="G18" s="105" t="str">
        <f>VLOOKUP($F18,УЧАСТНИКИ!$A$29:$M$1081,12,FALSE)</f>
        <v>21.07</v>
      </c>
      <c r="H18" s="105" t="str">
        <f>VLOOKUP($F18,УЧАСТНИКИ!$A$29:$M$1081,13,FALSE)</f>
        <v>21.07</v>
      </c>
      <c r="I18" s="641" t="s">
        <v>4281</v>
      </c>
      <c r="J18" s="115"/>
      <c r="K18" s="104"/>
      <c r="L18" s="104"/>
      <c r="M18" s="104"/>
      <c r="N18" s="106"/>
    </row>
    <row r="19" spans="1:14" ht="15.75" customHeight="1" x14ac:dyDescent="0.2">
      <c r="A19" s="104" t="s">
        <v>24</v>
      </c>
      <c r="B19" s="102" t="str">
        <f>VLOOKUP($F19,УЧАСТНИКИ!$A$29:$M$1081,3,FALSE)</f>
        <v>Доронин Владислав</v>
      </c>
      <c r="C19" s="103" t="str">
        <f>VLOOKUP($F19,УЧАСТНИКИ!$A$29:$M$1081,4,FALSE)</f>
        <v>26.06.2000</v>
      </c>
      <c r="D19" s="168" t="str">
        <f>VLOOKUP($F19,УЧАСТНИКИ!$A$29:$M$1081,5,FALSE)</f>
        <v>Воронежская область-Брянская область</v>
      </c>
      <c r="E19" s="385" t="str">
        <f>VLOOKUP($F19,УЧАСТНИКИ!$A$29:$M$1081,8,FALSE)</f>
        <v>МСМК</v>
      </c>
      <c r="F19" s="531">
        <v>117</v>
      </c>
      <c r="G19" s="626" t="s">
        <v>572</v>
      </c>
      <c r="H19" s="105"/>
      <c r="I19" s="623" t="s">
        <v>4291</v>
      </c>
      <c r="J19" s="115"/>
      <c r="K19" s="104"/>
      <c r="L19" s="104"/>
      <c r="M19" s="104"/>
      <c r="N19" s="106"/>
    </row>
    <row r="20" spans="1:14" ht="15.75" customHeight="1" x14ac:dyDescent="0.2">
      <c r="A20" s="104" t="s">
        <v>25</v>
      </c>
      <c r="B20" s="102" t="str">
        <f>VLOOKUP($F20,УЧАСТНИКИ!$A$29:$M$1081,3,FALSE)</f>
        <v>Ленчиков Никита</v>
      </c>
      <c r="C20" s="103" t="str">
        <f>VLOOKUP($F20,УЧАСТНИКИ!$A$29:$M$1081,4,FALSE)</f>
        <v>30.10.2002</v>
      </c>
      <c r="D20" s="168" t="str">
        <f>VLOOKUP($F20,УЧАСТНИКИ!$A$29:$M$1081,5,FALSE)</f>
        <v>Тамбовская область</v>
      </c>
      <c r="E20" s="385" t="str">
        <f>VLOOKUP($F20,УЧАСТНИКИ!$A$29:$M$1081,8,FALSE)</f>
        <v>МС</v>
      </c>
      <c r="F20" s="531">
        <v>382</v>
      </c>
      <c r="G20" s="105" t="str">
        <f>VLOOKUP($F20,УЧАСТНИКИ!$A$29:$M$1081,12,FALSE)</f>
        <v>21.50</v>
      </c>
      <c r="H20" s="105" t="str">
        <f>VLOOKUP($F20,УЧАСТНИКИ!$A$29:$M$1081,13,FALSE)</f>
        <v>21.50</v>
      </c>
      <c r="I20" s="623" t="s">
        <v>4301</v>
      </c>
      <c r="J20" s="115"/>
      <c r="K20" s="104"/>
      <c r="L20" s="104"/>
      <c r="M20" s="104"/>
      <c r="N20" s="106"/>
    </row>
    <row r="21" spans="1:14" ht="15.75" customHeight="1" x14ac:dyDescent="0.2">
      <c r="A21" s="104">
        <v>8</v>
      </c>
      <c r="B21" s="102" t="str">
        <f>VLOOKUP($F21,УЧАСТНИКИ!$A$29:$M$1081,3,FALSE)</f>
        <v>Юфимов Алексей</v>
      </c>
      <c r="C21" s="103" t="str">
        <f>VLOOKUP($F21,УЧАСТНИКИ!$A$29:$M$1081,4,FALSE)</f>
        <v>05.06.1998</v>
      </c>
      <c r="D21" s="168" t="str">
        <f>VLOOKUP($F21,УЧАСТНИКИ!$A$29:$M$1081,5,FALSE)</f>
        <v>Ульяновская область</v>
      </c>
      <c r="E21" s="385" t="str">
        <f>VLOOKUP($F21,УЧАСТНИКИ!$A$29:$M$1081,8,FALSE)</f>
        <v>МС</v>
      </c>
      <c r="F21" s="531">
        <v>400</v>
      </c>
      <c r="G21" s="626" t="s">
        <v>1945</v>
      </c>
      <c r="H21" s="626" t="s">
        <v>3525</v>
      </c>
      <c r="I21" s="641" t="s">
        <v>3493</v>
      </c>
      <c r="J21" s="115"/>
      <c r="K21" s="104"/>
      <c r="L21" s="104"/>
      <c r="M21" s="104"/>
      <c r="N21" s="106" t="str">
        <f>VLOOKUP($F21,УЧАСТНИКИ!$A$29:$M$1081,9,FALSE)</f>
        <v>лич.</v>
      </c>
    </row>
    <row r="22" spans="1:14" ht="15.75" customHeight="1" x14ac:dyDescent="0.2">
      <c r="A22" s="83"/>
      <c r="B22" s="134"/>
      <c r="C22" s="135"/>
      <c r="D22" s="134"/>
      <c r="E22" s="83"/>
      <c r="F22" s="136"/>
      <c r="G22" s="136"/>
      <c r="H22" s="136"/>
      <c r="I22" s="136"/>
      <c r="J22" s="83"/>
      <c r="K22" s="83"/>
      <c r="L22" s="83"/>
      <c r="M22" s="133"/>
    </row>
    <row r="23" spans="1:14" ht="15.75" customHeight="1" x14ac:dyDescent="0.2">
      <c r="A23" s="83"/>
      <c r="B23" s="134"/>
      <c r="C23" s="135"/>
      <c r="D23" s="134"/>
      <c r="E23" s="83"/>
      <c r="F23" s="136"/>
      <c r="G23" s="136"/>
      <c r="H23" s="136"/>
      <c r="I23" s="136"/>
      <c r="J23" s="83"/>
      <c r="K23" s="83"/>
      <c r="L23" s="83"/>
      <c r="M23" s="133"/>
    </row>
    <row r="24" spans="1:14" ht="15.75" customHeight="1" x14ac:dyDescent="0.2">
      <c r="A24" s="83"/>
      <c r="B24" s="134"/>
      <c r="C24" s="135"/>
      <c r="D24" s="134"/>
      <c r="E24" s="83"/>
      <c r="F24" s="136"/>
      <c r="G24" s="136"/>
      <c r="H24" s="136"/>
      <c r="I24" s="136"/>
      <c r="J24" s="83"/>
      <c r="K24" s="83"/>
      <c r="L24" s="83"/>
      <c r="M24" s="133"/>
    </row>
    <row r="25" spans="1:14" ht="15.75" customHeight="1" x14ac:dyDescent="0.2">
      <c r="A25" s="83"/>
      <c r="B25" s="134"/>
      <c r="C25" s="135"/>
      <c r="D25" s="134"/>
      <c r="E25" s="83"/>
      <c r="F25" s="136"/>
      <c r="G25" s="136"/>
      <c r="H25" s="136"/>
      <c r="I25" s="136"/>
      <c r="J25" s="83"/>
      <c r="K25" s="83"/>
      <c r="L25" s="83"/>
      <c r="M25" s="133"/>
    </row>
    <row r="26" spans="1:14" ht="15.75" customHeight="1" x14ac:dyDescent="0.2">
      <c r="A26" s="83"/>
      <c r="B26" s="111" t="s">
        <v>50</v>
      </c>
      <c r="C26" s="112"/>
      <c r="D26" s="113" t="s">
        <v>44</v>
      </c>
      <c r="E26" s="83"/>
      <c r="F26" s="83"/>
      <c r="G26" s="83"/>
      <c r="H26" s="83"/>
      <c r="I26" s="83"/>
      <c r="J26" s="83"/>
      <c r="K26" s="83"/>
      <c r="L26" s="83"/>
      <c r="M26" s="114"/>
    </row>
    <row r="27" spans="1:14" ht="15.75" customHeight="1" x14ac:dyDescent="0.2">
      <c r="A27" s="83"/>
      <c r="B27" s="113"/>
      <c r="C27" s="112"/>
      <c r="D27" s="113"/>
      <c r="E27" s="83"/>
      <c r="F27" s="83"/>
      <c r="G27" s="83"/>
      <c r="H27" s="83"/>
      <c r="I27" s="83"/>
      <c r="J27" s="83"/>
      <c r="K27" s="83"/>
      <c r="L27" s="83"/>
      <c r="M27" s="114"/>
    </row>
    <row r="28" spans="1:14" ht="15.75" customHeight="1" x14ac:dyDescent="0.2">
      <c r="A28" s="83"/>
      <c r="B28" s="113" t="s">
        <v>42</v>
      </c>
      <c r="C28" s="112"/>
      <c r="D28" s="113" t="s">
        <v>43</v>
      </c>
      <c r="E28" s="83"/>
      <c r="F28" s="83"/>
      <c r="G28" s="83"/>
      <c r="H28" s="83"/>
      <c r="I28" s="83"/>
      <c r="J28" s="83"/>
      <c r="K28" s="83"/>
      <c r="L28" s="83"/>
      <c r="M28" s="114"/>
    </row>
    <row r="29" spans="1:14" ht="15.75" customHeight="1" x14ac:dyDescent="0.2"/>
    <row r="30" spans="1:14" ht="15.75" customHeight="1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9"/>
    </row>
    <row r="31" spans="1:14" ht="15.75" customHeight="1" x14ac:dyDescent="0.2">
      <c r="A31" s="13"/>
      <c r="B31" s="14"/>
      <c r="C31" s="40"/>
      <c r="D31" s="16"/>
      <c r="E31" s="13"/>
      <c r="F31" s="13"/>
      <c r="G31" s="13"/>
      <c r="H31" s="13"/>
      <c r="I31" s="13"/>
      <c r="J31" s="13"/>
      <c r="K31" s="13"/>
      <c r="L31" s="13"/>
      <c r="M31" s="15"/>
    </row>
    <row r="32" spans="1:14" ht="15.75" customHeight="1" x14ac:dyDescent="0.2">
      <c r="A32" s="13"/>
      <c r="C32" s="40"/>
      <c r="D32" s="16"/>
      <c r="E32" s="13"/>
      <c r="F32" s="13"/>
      <c r="G32" s="13"/>
      <c r="H32" s="13"/>
      <c r="I32" s="13"/>
      <c r="J32" s="13"/>
      <c r="K32" s="13"/>
      <c r="L32" s="13"/>
      <c r="M32" s="15"/>
    </row>
    <row r="33" spans="1:13" ht="15.75" customHeight="1" x14ac:dyDescent="0.2">
      <c r="A33" s="13"/>
      <c r="C33" s="40"/>
      <c r="D33" s="16"/>
      <c r="E33" s="13"/>
      <c r="F33" s="13"/>
      <c r="G33" s="13"/>
      <c r="H33" s="13"/>
      <c r="I33" s="13"/>
      <c r="J33" s="13"/>
      <c r="K33" s="13"/>
      <c r="L33" s="13"/>
      <c r="M33" s="15"/>
    </row>
    <row r="34" spans="1:13" ht="15.75" customHeight="1" x14ac:dyDescent="0.2">
      <c r="A34" s="13"/>
      <c r="C34" s="40"/>
      <c r="D34" s="16"/>
      <c r="E34" s="13"/>
      <c r="F34" s="13"/>
      <c r="G34" s="13"/>
      <c r="H34" s="13"/>
      <c r="I34" s="13"/>
      <c r="J34" s="13"/>
      <c r="K34" s="13"/>
      <c r="L34" s="13"/>
      <c r="M34" s="15"/>
    </row>
    <row r="35" spans="1:13" ht="15.75" customHeight="1" x14ac:dyDescent="0.2">
      <c r="A35" s="13"/>
      <c r="C35" s="40"/>
      <c r="D35" s="16"/>
      <c r="E35" s="13"/>
      <c r="F35" s="13"/>
      <c r="G35" s="13"/>
      <c r="H35" s="13"/>
      <c r="I35" s="13"/>
      <c r="J35" s="13"/>
      <c r="K35" s="13"/>
      <c r="L35" s="13"/>
      <c r="M35" s="15"/>
    </row>
    <row r="36" spans="1:13" ht="15.75" customHeight="1" x14ac:dyDescent="0.2">
      <c r="A36" s="13"/>
      <c r="C36" s="40"/>
      <c r="D36" s="16"/>
      <c r="E36" s="13"/>
      <c r="F36" s="13"/>
      <c r="G36" s="13"/>
      <c r="H36" s="13"/>
      <c r="I36" s="13"/>
      <c r="J36" s="13"/>
      <c r="K36" s="13"/>
      <c r="L36" s="13"/>
      <c r="M36" s="15"/>
    </row>
    <row r="37" spans="1:13" ht="15.75" customHeight="1" x14ac:dyDescent="0.2">
      <c r="A37" s="13"/>
      <c r="C37" s="40"/>
      <c r="D37" s="16"/>
      <c r="E37" s="13"/>
      <c r="F37" s="13"/>
      <c r="G37" s="13"/>
      <c r="H37" s="13"/>
      <c r="I37" s="13"/>
      <c r="J37" s="13"/>
      <c r="K37" s="13"/>
      <c r="L37" s="13"/>
      <c r="M37" s="15"/>
    </row>
    <row r="38" spans="1:13" ht="15.75" customHeight="1" x14ac:dyDescent="0.2">
      <c r="A38" s="13"/>
      <c r="C38" s="40"/>
      <c r="D38" s="16"/>
      <c r="E38" s="13"/>
      <c r="F38" s="13"/>
      <c r="G38" s="13"/>
      <c r="H38" s="13"/>
      <c r="I38" s="13"/>
      <c r="J38" s="13"/>
      <c r="K38" s="13"/>
      <c r="L38" s="13"/>
      <c r="M38" s="15"/>
    </row>
    <row r="39" spans="1:13" ht="15.75" customHeight="1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9"/>
    </row>
    <row r="40" spans="1:13" ht="15.75" customHeight="1" x14ac:dyDescent="0.2">
      <c r="A40" s="13"/>
      <c r="B40" s="14"/>
      <c r="C40" s="40"/>
      <c r="D40" s="16"/>
      <c r="E40" s="13"/>
      <c r="F40" s="13"/>
      <c r="G40" s="13"/>
      <c r="H40" s="13"/>
      <c r="I40" s="13"/>
      <c r="J40" s="13"/>
      <c r="K40" s="13"/>
      <c r="L40" s="13"/>
      <c r="M40" s="15"/>
    </row>
    <row r="41" spans="1:13" ht="15" customHeight="1" x14ac:dyDescent="0.2">
      <c r="A41" s="13"/>
      <c r="B41" s="14"/>
      <c r="C41" s="40"/>
      <c r="D41" s="16"/>
      <c r="E41" s="13"/>
      <c r="F41" s="13"/>
      <c r="G41" s="13"/>
      <c r="H41" s="13"/>
      <c r="I41" s="13"/>
      <c r="J41" s="13"/>
      <c r="K41" s="13"/>
      <c r="L41" s="13"/>
      <c r="M41" s="15"/>
    </row>
    <row r="42" spans="1:13" ht="15" customHeight="1" x14ac:dyDescent="0.2">
      <c r="A42" s="13"/>
      <c r="B42" s="14"/>
      <c r="C42" s="40"/>
      <c r="D42" s="16"/>
      <c r="E42" s="13"/>
      <c r="F42" s="13"/>
      <c r="G42" s="13"/>
      <c r="H42" s="13"/>
      <c r="I42" s="13"/>
      <c r="J42" s="13"/>
      <c r="K42" s="13"/>
      <c r="L42" s="13"/>
      <c r="M42" s="15"/>
    </row>
    <row r="43" spans="1:13" ht="15.75" customHeight="1" x14ac:dyDescent="0.2">
      <c r="A43" s="13"/>
      <c r="B43" s="14"/>
      <c r="C43" s="40"/>
      <c r="D43" s="16"/>
      <c r="E43" s="13"/>
      <c r="F43" s="13"/>
      <c r="G43" s="13"/>
      <c r="H43" s="13"/>
      <c r="I43" s="13"/>
      <c r="J43" s="13"/>
      <c r="K43" s="13"/>
      <c r="L43" s="13"/>
      <c r="M43" s="15"/>
    </row>
    <row r="44" spans="1:13" ht="15.75" customHeight="1" x14ac:dyDescent="0.2">
      <c r="A44" s="13"/>
      <c r="B44" s="14"/>
      <c r="C44" s="40"/>
      <c r="D44" s="16"/>
      <c r="E44" s="13"/>
      <c r="F44" s="13"/>
      <c r="G44" s="13"/>
      <c r="H44" s="13"/>
      <c r="I44" s="13"/>
      <c r="J44" s="13"/>
      <c r="K44" s="13"/>
      <c r="L44" s="13"/>
      <c r="M44" s="15"/>
    </row>
    <row r="45" spans="1:13" ht="15.75" customHeight="1" x14ac:dyDescent="0.2">
      <c r="A45" s="13"/>
      <c r="B45" s="14"/>
      <c r="C45" s="40"/>
      <c r="D45" s="16"/>
      <c r="E45" s="13"/>
      <c r="F45" s="13"/>
      <c r="G45" s="13"/>
      <c r="H45" s="13"/>
      <c r="I45" s="13"/>
      <c r="J45" s="13"/>
      <c r="K45" s="13"/>
      <c r="L45" s="13"/>
      <c r="M45" s="15"/>
    </row>
    <row r="46" spans="1:13" ht="15.75" customHeight="1" x14ac:dyDescent="0.2">
      <c r="A46" s="13"/>
      <c r="B46" s="14"/>
      <c r="C46" s="40"/>
      <c r="D46" s="16"/>
      <c r="E46" s="13"/>
      <c r="F46" s="13"/>
      <c r="G46" s="13"/>
      <c r="H46" s="13"/>
      <c r="I46" s="13"/>
      <c r="J46" s="13"/>
      <c r="K46" s="13"/>
      <c r="L46" s="13"/>
      <c r="M46" s="15"/>
    </row>
    <row r="47" spans="1:13" ht="15.75" customHeight="1" x14ac:dyDescent="0.2">
      <c r="A47" s="13"/>
      <c r="B47" s="14"/>
      <c r="C47" s="40"/>
      <c r="D47" s="16"/>
      <c r="E47" s="13"/>
      <c r="F47" s="13"/>
      <c r="G47" s="13"/>
      <c r="H47" s="13"/>
      <c r="I47" s="13"/>
      <c r="J47" s="13"/>
      <c r="K47" s="13"/>
      <c r="L47" s="13"/>
      <c r="M47" s="15"/>
    </row>
    <row r="48" spans="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6" customHeight="1" x14ac:dyDescent="0.2"/>
    <row r="54" ht="15.75" customHeight="1" x14ac:dyDescent="0.2"/>
    <row r="55" ht="15.75" customHeight="1" x14ac:dyDescent="0.2"/>
    <row r="56" ht="26.25" customHeight="1" x14ac:dyDescent="0.2"/>
    <row r="57" ht="9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7" ht="11.25" customHeight="1" x14ac:dyDescent="0.2"/>
    <row r="108" ht="16.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</sheetData>
  <mergeCells count="18">
    <mergeCell ref="C3:K3"/>
    <mergeCell ref="C1:K1"/>
    <mergeCell ref="M11:M12"/>
    <mergeCell ref="J11:L11"/>
    <mergeCell ref="C4:J6"/>
    <mergeCell ref="C7:J7"/>
    <mergeCell ref="N11:N12"/>
    <mergeCell ref="A11:A12"/>
    <mergeCell ref="H11:H12"/>
    <mergeCell ref="I11:I12"/>
    <mergeCell ref="D8:I8"/>
    <mergeCell ref="D9:I9"/>
    <mergeCell ref="B11:B12"/>
    <mergeCell ref="C11:C12"/>
    <mergeCell ref="D11:D12"/>
    <mergeCell ref="E11:E12"/>
    <mergeCell ref="F11:F12"/>
    <mergeCell ref="G11:G12"/>
  </mergeCells>
  <phoneticPr fontId="2" type="noConversion"/>
  <printOptions horizontalCentered="1"/>
  <pageMargins left="0" right="0" top="0" bottom="0" header="0" footer="0"/>
  <pageSetup paperSize="9" scale="91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34"/>
  </sheetPr>
  <dimension ref="A1:N52"/>
  <sheetViews>
    <sheetView zoomScaleNormal="100" workbookViewId="0">
      <selection activeCell="C4" sqref="C4:J7"/>
    </sheetView>
  </sheetViews>
  <sheetFormatPr defaultColWidth="9.140625" defaultRowHeight="12.75" x14ac:dyDescent="0.2"/>
  <cols>
    <col min="1" max="1" width="3.5703125" style="54" customWidth="1"/>
    <col min="2" max="2" width="19.7109375" style="54" customWidth="1"/>
    <col min="3" max="3" width="9.140625" style="117" customWidth="1"/>
    <col min="4" max="4" width="18.140625" style="54" customWidth="1"/>
    <col min="5" max="5" width="5.28515625" style="54" customWidth="1"/>
    <col min="6" max="6" width="6" style="54" customWidth="1"/>
    <col min="7" max="7" width="7.28515625" style="54" customWidth="1"/>
    <col min="8" max="8" width="6.42578125" style="54" customWidth="1"/>
    <col min="9" max="9" width="6.5703125" style="54" customWidth="1"/>
    <col min="10" max="10" width="6.140625" style="54" customWidth="1"/>
    <col min="11" max="11" width="7.28515625" style="54" customWidth="1"/>
    <col min="12" max="12" width="6.5703125" style="88" customWidth="1"/>
    <col min="13" max="13" width="5.85546875" style="5" customWidth="1"/>
    <col min="14" max="16384" width="9.140625" style="5"/>
  </cols>
  <sheetData>
    <row r="1" spans="1:14" customFormat="1" x14ac:dyDescent="0.2">
      <c r="A1" s="54"/>
      <c r="B1" s="54"/>
      <c r="C1" s="781" t="s">
        <v>47</v>
      </c>
      <c r="D1" s="781"/>
      <c r="E1" s="781"/>
      <c r="F1" s="781"/>
      <c r="G1" s="781"/>
      <c r="H1" s="781"/>
      <c r="I1" s="781"/>
      <c r="J1" s="781"/>
      <c r="K1" s="493"/>
      <c r="L1" s="493"/>
      <c r="M1" s="493"/>
      <c r="N1" s="493"/>
    </row>
    <row r="2" spans="1:14" customFormat="1" ht="15.75" customHeight="1" x14ac:dyDescent="0.2">
      <c r="A2" s="79"/>
      <c r="B2" s="79"/>
      <c r="C2" s="82"/>
      <c r="D2" s="83"/>
      <c r="E2" s="45"/>
      <c r="F2" s="45"/>
      <c r="G2" s="45"/>
      <c r="H2" s="45"/>
      <c r="I2" s="83"/>
      <c r="J2" s="83"/>
      <c r="K2" s="83"/>
      <c r="L2" s="83"/>
    </row>
    <row r="3" spans="1:14" customFormat="1" ht="23.25" customHeight="1" x14ac:dyDescent="0.2">
      <c r="A3" s="54"/>
      <c r="B3" s="54"/>
      <c r="C3" s="780" t="s">
        <v>15</v>
      </c>
      <c r="D3" s="780"/>
      <c r="E3" s="780"/>
      <c r="F3" s="780"/>
      <c r="G3" s="780"/>
      <c r="H3" s="780"/>
      <c r="I3" s="780"/>
      <c r="J3" s="780"/>
      <c r="K3" s="179"/>
      <c r="L3" s="179"/>
      <c r="M3" s="179"/>
      <c r="N3" s="179"/>
    </row>
    <row r="4" spans="1:14" customFormat="1" ht="18.75" customHeight="1" x14ac:dyDescent="0.2">
      <c r="A4" s="79" t="s">
        <v>16</v>
      </c>
      <c r="B4" s="500" t="s">
        <v>262</v>
      </c>
      <c r="C4" s="785" t="s">
        <v>3849</v>
      </c>
      <c r="D4" s="785"/>
      <c r="E4" s="785"/>
      <c r="F4" s="785"/>
      <c r="G4" s="785"/>
      <c r="H4" s="785"/>
      <c r="I4" s="785"/>
      <c r="J4" s="785"/>
      <c r="K4" s="84" t="s">
        <v>2226</v>
      </c>
      <c r="L4" s="79"/>
    </row>
    <row r="5" spans="1:14" customFormat="1" ht="16.5" customHeight="1" x14ac:dyDescent="0.2">
      <c r="A5" s="79" t="s">
        <v>17</v>
      </c>
      <c r="B5" s="500" t="s">
        <v>261</v>
      </c>
      <c r="C5" s="785"/>
      <c r="D5" s="785"/>
      <c r="E5" s="785"/>
      <c r="F5" s="785"/>
      <c r="G5" s="785"/>
      <c r="H5" s="785"/>
      <c r="I5" s="785"/>
      <c r="J5" s="785"/>
      <c r="K5" s="86" t="s">
        <v>19</v>
      </c>
      <c r="L5" s="79" t="s">
        <v>3877</v>
      </c>
    </row>
    <row r="6" spans="1:14" customFormat="1" ht="19.5" customHeight="1" x14ac:dyDescent="0.2">
      <c r="A6" s="79" t="s">
        <v>18</v>
      </c>
      <c r="B6" s="500" t="s">
        <v>260</v>
      </c>
      <c r="C6" s="785"/>
      <c r="D6" s="785"/>
      <c r="E6" s="785"/>
      <c r="F6" s="785"/>
      <c r="G6" s="785"/>
      <c r="H6" s="785"/>
      <c r="I6" s="785"/>
      <c r="J6" s="785"/>
      <c r="K6" s="86" t="s">
        <v>20</v>
      </c>
      <c r="L6" s="79"/>
    </row>
    <row r="7" spans="1:14" customFormat="1" ht="15.7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79"/>
      <c r="L7" s="88"/>
    </row>
    <row r="8" spans="1:14" customFormat="1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54</v>
      </c>
      <c r="E8" s="782"/>
      <c r="F8" s="782"/>
      <c r="G8" s="782"/>
      <c r="H8" s="782"/>
      <c r="I8" s="782"/>
      <c r="J8" s="79"/>
      <c r="K8" s="91" t="s">
        <v>21</v>
      </c>
      <c r="L8" s="79"/>
    </row>
    <row r="9" spans="1:14" customFormat="1" ht="15.75" customHeight="1" x14ac:dyDescent="0.2">
      <c r="A9" s="86"/>
      <c r="B9" s="79"/>
      <c r="C9" s="89"/>
      <c r="D9" s="783" t="s">
        <v>126</v>
      </c>
      <c r="E9" s="783"/>
      <c r="F9" s="783"/>
      <c r="G9" s="783"/>
      <c r="H9" s="783"/>
      <c r="I9" s="783"/>
      <c r="J9" s="79"/>
      <c r="K9" s="91"/>
      <c r="L9" s="79"/>
    </row>
    <row r="10" spans="1:14" customFormat="1" ht="13.5" thickBot="1" x14ac:dyDescent="0.25">
      <c r="A10" s="78"/>
      <c r="B10" s="79"/>
      <c r="C10" s="89"/>
      <c r="D10" s="784"/>
      <c r="E10" s="784"/>
      <c r="F10" s="784"/>
      <c r="G10" s="784"/>
      <c r="H10" s="784"/>
      <c r="I10" s="784"/>
      <c r="J10" s="79"/>
      <c r="K10" s="78"/>
      <c r="L10" s="79"/>
    </row>
    <row r="11" spans="1:14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4" ht="9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4" ht="15.75" customHeight="1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352"/>
    </row>
    <row r="14" spans="1:14" ht="15.75" customHeight="1" x14ac:dyDescent="0.2">
      <c r="A14" s="101" t="s">
        <v>12</v>
      </c>
      <c r="B14" s="102"/>
      <c r="C14" s="103"/>
      <c r="D14" s="168"/>
      <c r="E14" s="385"/>
      <c r="F14" s="532"/>
      <c r="G14" s="105"/>
      <c r="H14" s="105"/>
      <c r="I14" s="104"/>
      <c r="J14" s="104"/>
      <c r="K14" s="104"/>
      <c r="L14" s="104"/>
      <c r="M14" s="106"/>
    </row>
    <row r="15" spans="1:14" ht="15.75" customHeight="1" x14ac:dyDescent="0.2">
      <c r="A15" s="104" t="s">
        <v>13</v>
      </c>
      <c r="B15" s="102" t="str">
        <f>VLOOKUP($F15,УЧАСТНИКИ!$A$29:$M$1081,3,FALSE)</f>
        <v>Биляк Дмитрий</v>
      </c>
      <c r="C15" s="103" t="str">
        <f>VLOOKUP($F15,УЧАСТНИКИ!$A$29:$M$1081,4,FALSE)</f>
        <v>26.03.2001</v>
      </c>
      <c r="D15" s="168" t="str">
        <f>VLOOKUP($F15,УЧАСТНИКИ!$A$29:$M$1081,5,FALSE)</f>
        <v>Нижегородская область</v>
      </c>
      <c r="E15" s="385" t="str">
        <f>VLOOKUP($F15,УЧАСТНИКИ!$A$29:$M$1081,8,FALSE)</f>
        <v>КМС</v>
      </c>
      <c r="F15" s="531">
        <v>250</v>
      </c>
      <c r="G15" s="105" t="s">
        <v>3172</v>
      </c>
      <c r="H15" s="105"/>
      <c r="I15" s="104"/>
      <c r="J15" s="104"/>
      <c r="K15" s="104"/>
      <c r="L15" s="104"/>
      <c r="M15" s="106" t="str">
        <f>VLOOKUP($F15,УЧАСТНИКИ!$A$29:$M$1081,9,FALSE)</f>
        <v>лич.</v>
      </c>
    </row>
    <row r="16" spans="1:14" ht="15.75" customHeight="1" x14ac:dyDescent="0.2">
      <c r="A16" s="104" t="s">
        <v>14</v>
      </c>
      <c r="B16" s="102" t="str">
        <f>VLOOKUP($F16,УЧАСТНИКИ!$A$29:$M$1081,3,FALSE)</f>
        <v>Меланченко Николай</v>
      </c>
      <c r="C16" s="103" t="str">
        <f>VLOOKUP($F16,УЧАСТНИКИ!$A$29:$M$1081,4,FALSE)</f>
        <v>21.06.2000</v>
      </c>
      <c r="D16" s="168" t="str">
        <f>VLOOKUP($F16,УЧАСТНИКИ!$A$29:$M$1081,5,FALSE)</f>
        <v>Краснодарский край-Карачаево-Черкесская Республика</v>
      </c>
      <c r="E16" s="385" t="str">
        <f>VLOOKUP($F16,УЧАСТНИКИ!$A$29:$M$1081,8,FALSE)</f>
        <v>КМС</v>
      </c>
      <c r="F16" s="531">
        <v>150</v>
      </c>
      <c r="G16" s="105" t="s">
        <v>3284</v>
      </c>
      <c r="H16" s="105"/>
      <c r="I16" s="104"/>
      <c r="J16" s="104"/>
      <c r="K16" s="104"/>
      <c r="L16" s="104"/>
      <c r="M16" s="106"/>
    </row>
    <row r="17" spans="1:13" ht="15.75" customHeight="1" x14ac:dyDescent="0.2">
      <c r="A17" s="104" t="s">
        <v>22</v>
      </c>
      <c r="B17" s="102" t="str">
        <f>VLOOKUP($F17,УЧАСТНИКИ!$A$29:$M$1081,3,FALSE)</f>
        <v>Серазтдинов Денис</v>
      </c>
      <c r="C17" s="103" t="str">
        <f>VLOOKUP($F17,УЧАСТНИКИ!$A$29:$M$1081,4,FALSE)</f>
        <v>13.03.1996</v>
      </c>
      <c r="D17" s="168" t="str">
        <f>VLOOKUP($F17,УЧАСТНИКИ!$A$29:$M$1081,5,FALSE)</f>
        <v>Московская область-Иркутская область</v>
      </c>
      <c r="E17" s="385" t="str">
        <f>VLOOKUP($F17,УЧАСТНИКИ!$A$29:$M$1081,8,FALSE)</f>
        <v>МС</v>
      </c>
      <c r="F17" s="531">
        <v>244</v>
      </c>
      <c r="G17" s="105" t="str">
        <f>VLOOKUP($F17,УЧАСТНИКИ!$A$29:$M$1081,12,FALSE)</f>
        <v>47.25</v>
      </c>
      <c r="H17" s="105"/>
      <c r="I17" s="104"/>
      <c r="J17" s="104"/>
      <c r="K17" s="104"/>
      <c r="L17" s="104"/>
      <c r="M17" s="106"/>
    </row>
    <row r="18" spans="1:13" ht="15.75" customHeight="1" x14ac:dyDescent="0.2">
      <c r="A18" s="104" t="s">
        <v>23</v>
      </c>
      <c r="B18" s="102" t="str">
        <f>VLOOKUP($F18,УЧАСТНИКИ!$A$29:$M$1081,3,FALSE)</f>
        <v>Высоцкий Максим</v>
      </c>
      <c r="C18" s="103" t="str">
        <f>VLOOKUP($F18,УЧАСТНИКИ!$A$29:$M$1081,4,FALSE)</f>
        <v>09.06.2002</v>
      </c>
      <c r="D18" s="168" t="str">
        <f>VLOOKUP($F18,УЧАСТНИКИ!$A$29:$M$1081,5,FALSE)</f>
        <v>Санкт-Петербург</v>
      </c>
      <c r="E18" s="385" t="str">
        <f>VLOOKUP($F18,УЧАСТНИКИ!$A$29:$M$1081,8,FALSE)</f>
        <v>КМС</v>
      </c>
      <c r="F18" s="531">
        <v>329</v>
      </c>
      <c r="G18" s="105" t="s">
        <v>1625</v>
      </c>
      <c r="H18" s="105"/>
      <c r="I18" s="104"/>
      <c r="J18" s="104"/>
      <c r="K18" s="104"/>
      <c r="L18" s="104"/>
      <c r="M18" s="106" t="str">
        <f>VLOOKUP($F18,УЧАСТНИКИ!$A$29:$M$1081,9,FALSE)</f>
        <v>лич.</v>
      </c>
    </row>
    <row r="19" spans="1:13" ht="15.75" customHeight="1" x14ac:dyDescent="0.2">
      <c r="A19" s="104" t="s">
        <v>24</v>
      </c>
      <c r="B19" s="102" t="str">
        <f>VLOOKUP($F19,УЧАСТНИКИ!$A$29:$M$1081,3,FALSE)</f>
        <v>Серов Алексей</v>
      </c>
      <c r="C19" s="103" t="str">
        <f>VLOOKUP($F19,УЧАСТНИКИ!$A$29:$M$1081,4,FALSE)</f>
        <v>12.06.2002</v>
      </c>
      <c r="D19" s="168" t="str">
        <f>VLOOKUP($F19,УЧАСТНИКИ!$A$29:$M$1081,5,FALSE)</f>
        <v>Москва</v>
      </c>
      <c r="E19" s="385" t="str">
        <f>VLOOKUP($F19,УЧАСТНИКИ!$A$29:$M$1081,8,FALSE)</f>
        <v>МС</v>
      </c>
      <c r="F19" s="531">
        <v>211</v>
      </c>
      <c r="G19" s="105" t="str">
        <f>VLOOKUP($F19,УЧАСТНИКИ!$A$29:$M$1081,12,FALSE)</f>
        <v>47.66</v>
      </c>
      <c r="H19" s="105"/>
      <c r="I19" s="104"/>
      <c r="J19" s="104"/>
      <c r="K19" s="104"/>
      <c r="L19" s="104"/>
      <c r="M19" s="106"/>
    </row>
    <row r="20" spans="1:13" ht="15.75" customHeight="1" x14ac:dyDescent="0.2">
      <c r="A20" s="104" t="s">
        <v>25</v>
      </c>
      <c r="B20" s="102" t="str">
        <f>VLOOKUP($F20,УЧАСТНИКИ!$A$29:$M$1081,3,FALSE)</f>
        <v>Гарин Даниил</v>
      </c>
      <c r="C20" s="103" t="str">
        <f>VLOOKUP($F20,УЧАСТНИКИ!$A$29:$M$1081,4,FALSE)</f>
        <v>14.08.2001</v>
      </c>
      <c r="D20" s="168" t="str">
        <f>VLOOKUP($F20,УЧАСТНИКИ!$A$29:$M$1081,5,FALSE)</f>
        <v>Санкт-Петербург</v>
      </c>
      <c r="E20" s="385" t="str">
        <f>VLOOKUP($F20,УЧАСТНИКИ!$A$29:$M$1081,8,FALSE)</f>
        <v>КМС</v>
      </c>
      <c r="F20" s="531">
        <v>331</v>
      </c>
      <c r="G20" s="105" t="s">
        <v>3200</v>
      </c>
      <c r="H20" s="105"/>
      <c r="I20" s="104"/>
      <c r="J20" s="104"/>
      <c r="K20" s="104"/>
      <c r="L20" s="104"/>
      <c r="M20" s="106" t="str">
        <f>VLOOKUP($F20,УЧАСТНИКИ!$A$29:$M$1081,9,FALSE)</f>
        <v>лич.</v>
      </c>
    </row>
    <row r="21" spans="1:13" ht="15.75" customHeight="1" thickBot="1" x14ac:dyDescent="0.25">
      <c r="A21" s="104">
        <v>8</v>
      </c>
      <c r="B21" s="102" t="str">
        <f>VLOOKUP($F21,УЧАСТНИКИ!$A$29:$M$1081,3,FALSE)</f>
        <v>Вардиков Алексей</v>
      </c>
      <c r="C21" s="103" t="str">
        <f>VLOOKUP($F21,УЧАСТНИКИ!$A$29:$M$1081,4,FALSE)</f>
        <v>18.02.2003</v>
      </c>
      <c r="D21" s="168" t="str">
        <f>VLOOKUP($F21,УЧАСТНИКИ!$A$29:$M$1081,5,FALSE)</f>
        <v>Ставропольский край</v>
      </c>
      <c r="E21" s="385" t="str">
        <f>VLOOKUP($F21,УЧАСТНИКИ!$A$29:$M$1081,8,FALSE)</f>
        <v>КМС</v>
      </c>
      <c r="F21" s="531">
        <v>376</v>
      </c>
      <c r="G21" s="105" t="s">
        <v>3182</v>
      </c>
      <c r="H21" s="105"/>
      <c r="I21" s="104"/>
      <c r="J21" s="104"/>
      <c r="K21" s="104"/>
      <c r="L21" s="104"/>
      <c r="M21" s="106" t="str">
        <f>VLOOKUP($F21,УЧАСТНИКИ!$A$29:$M$1081,9,FALSE)</f>
        <v>лич.</v>
      </c>
    </row>
    <row r="22" spans="1:13" ht="15.75" customHeight="1" thickBot="1" x14ac:dyDescent="0.25">
      <c r="A22" s="96"/>
      <c r="B22" s="382" t="s">
        <v>27</v>
      </c>
      <c r="C22" s="108"/>
      <c r="D22" s="109"/>
      <c r="E22" s="386"/>
      <c r="F22" s="418"/>
      <c r="G22" s="110"/>
      <c r="H22" s="110"/>
      <c r="I22" s="99"/>
      <c r="J22" s="99"/>
      <c r="K22" s="99"/>
      <c r="L22" s="99"/>
      <c r="M22" s="352"/>
    </row>
    <row r="23" spans="1:13" ht="15.75" customHeight="1" x14ac:dyDescent="0.2">
      <c r="A23" s="101" t="s">
        <v>12</v>
      </c>
      <c r="B23" s="102"/>
      <c r="C23" s="103"/>
      <c r="D23" s="168"/>
      <c r="E23" s="385"/>
      <c r="F23" s="416"/>
      <c r="G23" s="105"/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13</v>
      </c>
      <c r="B24" s="102" t="str">
        <f>VLOOKUP($F24,УЧАСТНИКИ!$A$29:$M$1081,3,FALSE)</f>
        <v>Халиуллов Руслан</v>
      </c>
      <c r="C24" s="103" t="str">
        <f>VLOOKUP($F24,УЧАСТНИКИ!$A$29:$M$1081,4,FALSE)</f>
        <v>07.02.2002</v>
      </c>
      <c r="D24" s="168" t="str">
        <f>VLOOKUP($F24,УЧАСТНИКИ!$A$29:$M$1081,5,FALSE)</f>
        <v>Ульяновская область</v>
      </c>
      <c r="E24" s="385" t="str">
        <f>VLOOKUP($F24,УЧАСТНИКИ!$A$29:$M$1081,8,FALSE)</f>
        <v>МС</v>
      </c>
      <c r="F24" s="531">
        <v>398</v>
      </c>
      <c r="G24" s="105" t="s">
        <v>1936</v>
      </c>
      <c r="H24" s="105"/>
      <c r="I24" s="104"/>
      <c r="J24" s="104"/>
      <c r="K24" s="104"/>
      <c r="L24" s="104"/>
      <c r="M24" s="106"/>
    </row>
    <row r="25" spans="1:13" ht="15.75" customHeight="1" x14ac:dyDescent="0.2">
      <c r="A25" s="104" t="s">
        <v>14</v>
      </c>
      <c r="B25" s="102" t="str">
        <f>VLOOKUP($F25,УЧАСТНИКИ!$A$29:$M$1081,3,FALSE)</f>
        <v>Орлов Константин</v>
      </c>
      <c r="C25" s="103" t="str">
        <f>VLOOKUP($F25,УЧАСТНИКИ!$A$29:$M$1081,4,FALSE)</f>
        <v>01.12.1998</v>
      </c>
      <c r="D25" s="168" t="str">
        <f>VLOOKUP($F25,УЧАСТНИКИ!$A$29:$M$1081,5,FALSE)</f>
        <v>Чувашская Республика-Нижегородская область</v>
      </c>
      <c r="E25" s="385" t="str">
        <f>VLOOKUP($F25,УЧАСТНИКИ!$A$29:$M$1081,8,FALSE)</f>
        <v>КМС</v>
      </c>
      <c r="F25" s="531">
        <v>261</v>
      </c>
      <c r="G25" s="105" t="str">
        <f>VLOOKUP($F25,УЧАСТНИКИ!$A$29:$M$1081,12,FALSE)</f>
        <v>47.42</v>
      </c>
      <c r="H25" s="105"/>
      <c r="I25" s="104"/>
      <c r="J25" s="104"/>
      <c r="K25" s="104"/>
      <c r="L25" s="104"/>
      <c r="M25" s="106"/>
    </row>
    <row r="26" spans="1:13" ht="15.75" customHeight="1" x14ac:dyDescent="0.2">
      <c r="A26" s="104" t="s">
        <v>22</v>
      </c>
      <c r="B26" s="102" t="str">
        <f>VLOOKUP($F26,УЧАСТНИКИ!$A$29:$M$1081,3,FALSE)</f>
        <v>Федотов Артем</v>
      </c>
      <c r="C26" s="103" t="str">
        <f>VLOOKUP($F26,УЧАСТНИКИ!$A$29:$M$1081,4,FALSE)</f>
        <v>12.11.1991</v>
      </c>
      <c r="D26" s="168" t="str">
        <f>VLOOKUP($F26,УЧАСТНИКИ!$A$29:$M$1081,5,FALSE)</f>
        <v>Ульяновская область</v>
      </c>
      <c r="E26" s="385" t="str">
        <f>VLOOKUP($F26,УЧАСТНИКИ!$A$29:$M$1081,8,FALSE)</f>
        <v>МС</v>
      </c>
      <c r="F26" s="531">
        <v>397</v>
      </c>
      <c r="G26" s="105"/>
      <c r="H26" s="105"/>
      <c r="I26" s="104"/>
      <c r="J26" s="104"/>
      <c r="K26" s="104"/>
      <c r="L26" s="104"/>
      <c r="M26" s="106" t="str">
        <f>VLOOKUP($F26,УЧАСТНИКИ!$A$29:$M$1081,9,FALSE)</f>
        <v>лич.</v>
      </c>
    </row>
    <row r="27" spans="1:13" ht="15.75" customHeight="1" x14ac:dyDescent="0.2">
      <c r="A27" s="104" t="s">
        <v>23</v>
      </c>
      <c r="B27" s="102" t="str">
        <f>VLOOKUP($F27,УЧАСТНИКИ!$A$29:$M$1081,3,FALSE)</f>
        <v>Богданов Никита</v>
      </c>
      <c r="C27" s="103" t="str">
        <f>VLOOKUP($F27,УЧАСТНИКИ!$A$29:$M$1081,4,FALSE)</f>
        <v>30.06.2001</v>
      </c>
      <c r="D27" s="168" t="str">
        <f>VLOOKUP($F27,УЧАСТНИКИ!$A$29:$M$1081,5,FALSE)</f>
        <v>Оренбургская область</v>
      </c>
      <c r="E27" s="385" t="str">
        <f>VLOOKUP($F27,УЧАСТНИКИ!$A$29:$M$1081,8,FALSE)</f>
        <v>КМС</v>
      </c>
      <c r="F27" s="531">
        <v>262</v>
      </c>
      <c r="G27" s="105" t="s">
        <v>1425</v>
      </c>
      <c r="H27" s="105"/>
      <c r="I27" s="104"/>
      <c r="J27" s="104"/>
      <c r="K27" s="104"/>
      <c r="L27" s="104"/>
      <c r="M27" s="106"/>
    </row>
    <row r="28" spans="1:13" ht="15.75" customHeight="1" x14ac:dyDescent="0.2">
      <c r="A28" s="104" t="s">
        <v>24</v>
      </c>
      <c r="B28" s="102" t="str">
        <f>VLOOKUP($F28,УЧАСТНИКИ!$A$29:$M$1081,3,FALSE)</f>
        <v>Переметов Данил</v>
      </c>
      <c r="C28" s="103" t="str">
        <f>VLOOKUP($F28,УЧАСТНИКИ!$A$29:$M$1081,4,FALSE)</f>
        <v>18.03.1995</v>
      </c>
      <c r="D28" s="168" t="str">
        <f>VLOOKUP($F28,УЧАСТНИКИ!$A$29:$M$1081,5,FALSE)</f>
        <v>Краснодарский край</v>
      </c>
      <c r="E28" s="385" t="str">
        <f>VLOOKUP($F28,УЧАСТНИКИ!$A$29:$M$1081,8,FALSE)</f>
        <v>МС</v>
      </c>
      <c r="F28" s="531">
        <v>153</v>
      </c>
      <c r="G28" s="105" t="str">
        <f>VLOOKUP($F28,УЧАСТНИКИ!$A$29:$M$1081,12,FALSE)</f>
        <v>46.41</v>
      </c>
      <c r="H28" s="105"/>
      <c r="I28" s="104"/>
      <c r="J28" s="104"/>
      <c r="K28" s="104"/>
      <c r="L28" s="104"/>
      <c r="M28" s="106" t="str">
        <f>VLOOKUP($F28,УЧАСТНИКИ!$A$29:$M$1081,9,FALSE)</f>
        <v>лич.</v>
      </c>
    </row>
    <row r="29" spans="1:13" ht="15.75" customHeight="1" x14ac:dyDescent="0.2">
      <c r="A29" s="104" t="s">
        <v>25</v>
      </c>
      <c r="B29" s="102" t="str">
        <f>VLOOKUP($F29,УЧАСТНИКИ!$A$29:$M$1081,3,FALSE)</f>
        <v>Никитин Олег</v>
      </c>
      <c r="C29" s="103" t="str">
        <f>VLOOKUP($F29,УЧАСТНИКИ!$A$29:$M$1081,4,FALSE)</f>
        <v>06.06.1997</v>
      </c>
      <c r="D29" s="168" t="str">
        <f>VLOOKUP($F29,УЧАСТНИКИ!$A$29:$M$1081,5,FALSE)</f>
        <v>Ульяновская область</v>
      </c>
      <c r="E29" s="385" t="str">
        <f>VLOOKUP($F29,УЧАСТНИКИ!$A$29:$M$1081,8,FALSE)</f>
        <v>МС</v>
      </c>
      <c r="F29" s="531">
        <v>394</v>
      </c>
      <c r="G29" s="105" t="str">
        <f>VLOOKUP($F29,УЧАСТНИКИ!$A$29:$M$1081,12,FALSE)</f>
        <v>46.79</v>
      </c>
      <c r="H29" s="105"/>
      <c r="I29" s="104"/>
      <c r="J29" s="104"/>
      <c r="K29" s="104"/>
      <c r="L29" s="104"/>
      <c r="M29" s="106" t="str">
        <f>VLOOKUP($F29,УЧАСТНИКИ!$A$29:$M$1081,9,FALSE)</f>
        <v>лич.</v>
      </c>
    </row>
    <row r="30" spans="1:13" ht="15.75" customHeight="1" thickBot="1" x14ac:dyDescent="0.25">
      <c r="A30" s="104">
        <v>8</v>
      </c>
      <c r="B30" s="102" t="str">
        <f>VLOOKUP($F30,УЧАСТНИКИ!$A$29:$M$1081,3,FALSE)</f>
        <v>Белокоровий Алексей</v>
      </c>
      <c r="C30" s="103" t="str">
        <f>VLOOKUP($F30,УЧАСТНИКИ!$A$29:$M$1081,4,FALSE)</f>
        <v>20.09.1995</v>
      </c>
      <c r="D30" s="168" t="str">
        <f>VLOOKUP($F30,УЧАСТНИКИ!$A$29:$M$1081,5,FALSE)</f>
        <v>Республика Хакасия</v>
      </c>
      <c r="E30" s="385" t="str">
        <f>VLOOKUP($F30,УЧАСТНИКИ!$A$29:$M$1081,8,FALSE)</f>
        <v>КМС</v>
      </c>
      <c r="F30" s="531">
        <v>316</v>
      </c>
      <c r="G30" s="105" t="s">
        <v>3170</v>
      </c>
      <c r="H30" s="105"/>
      <c r="I30" s="104"/>
      <c r="J30" s="104"/>
      <c r="K30" s="104"/>
      <c r="L30" s="104"/>
      <c r="M30" s="106"/>
    </row>
    <row r="31" spans="1:13" ht="15.75" customHeight="1" thickBot="1" x14ac:dyDescent="0.25">
      <c r="A31" s="96"/>
      <c r="B31" s="382" t="s">
        <v>28</v>
      </c>
      <c r="C31" s="108"/>
      <c r="D31" s="109"/>
      <c r="E31" s="386"/>
      <c r="F31" s="418"/>
      <c r="G31" s="110"/>
      <c r="H31" s="110"/>
      <c r="I31" s="99"/>
      <c r="J31" s="99"/>
      <c r="K31" s="99"/>
      <c r="L31" s="99"/>
      <c r="M31" s="352"/>
    </row>
    <row r="32" spans="1:13" ht="15.75" customHeight="1" x14ac:dyDescent="0.2">
      <c r="A32" s="101" t="s">
        <v>12</v>
      </c>
      <c r="B32" s="102" t="str">
        <f>VLOOKUP($F32,УЧАСТНИКИ!$A$29:$M$1081,3,FALSE)</f>
        <v>Коновалов Александр</v>
      </c>
      <c r="C32" s="103" t="str">
        <f>VLOOKUP($F32,УЧАСТНИКИ!$A$29:$M$1081,4,FALSE)</f>
        <v>03.08.1997</v>
      </c>
      <c r="D32" s="168" t="str">
        <f>VLOOKUP($F32,УЧАСТНИКИ!$A$29:$M$1081,5,FALSE)</f>
        <v>Санкт-Петербург</v>
      </c>
      <c r="E32" s="385" t="str">
        <f>VLOOKUP($F32,УЧАСТНИКИ!$A$29:$M$1081,8,FALSE)</f>
        <v>КМС</v>
      </c>
      <c r="F32" s="531">
        <v>341</v>
      </c>
      <c r="G32" s="105"/>
      <c r="H32" s="105"/>
      <c r="I32" s="104"/>
      <c r="J32" s="104"/>
      <c r="K32" s="104"/>
      <c r="L32" s="104"/>
      <c r="M32" s="106" t="str">
        <f>VLOOKUP($F32,УЧАСТНИКИ!$A$29:$M$1081,9,FALSE)</f>
        <v>лич.</v>
      </c>
    </row>
    <row r="33" spans="1:13" ht="15.75" customHeight="1" x14ac:dyDescent="0.2">
      <c r="A33" s="104" t="s">
        <v>13</v>
      </c>
      <c r="B33" s="102" t="str">
        <f>VLOOKUP($F33,УЧАСТНИКИ!$A$29:$M$1081,3,FALSE)</f>
        <v>Песков Даниил</v>
      </c>
      <c r="C33" s="103" t="str">
        <f>VLOOKUP($F33,УЧАСТНИКИ!$A$29:$M$1081,4,FALSE)</f>
        <v>04.10.2001</v>
      </c>
      <c r="D33" s="168" t="str">
        <f>VLOOKUP($F33,УЧАСТНИКИ!$A$29:$M$1081,5,FALSE)</f>
        <v>Санкт-Петербург-Республика Карелия</v>
      </c>
      <c r="E33" s="385" t="str">
        <f>VLOOKUP($F33,УЧАСТНИКИ!$A$29:$M$1081,8,FALSE)</f>
        <v>КМС</v>
      </c>
      <c r="F33" s="531">
        <v>351</v>
      </c>
      <c r="G33" s="105" t="str">
        <f>VLOOKUP($F33,УЧАСТНИКИ!$A$29:$M$1081,12,FALSE)</f>
        <v>47.56</v>
      </c>
      <c r="H33" s="105"/>
      <c r="I33" s="104"/>
      <c r="J33" s="104"/>
      <c r="K33" s="104"/>
      <c r="L33" s="104"/>
      <c r="M33" s="106" t="str">
        <f>VLOOKUP($F33,УЧАСТНИКИ!$A$29:$M$1081,9,FALSE)</f>
        <v>лич.</v>
      </c>
    </row>
    <row r="34" spans="1:13" ht="15.75" customHeight="1" x14ac:dyDescent="0.2">
      <c r="A34" s="104" t="s">
        <v>14</v>
      </c>
      <c r="B34" s="102" t="str">
        <f>VLOOKUP($F34,УЧАСТНИКИ!$A$29:$M$1081,3,FALSE)</f>
        <v>Орехов Иван</v>
      </c>
      <c r="C34" s="103" t="str">
        <f>VLOOKUP($F34,УЧАСТНИКИ!$A$29:$M$1081,4,FALSE)</f>
        <v>14.03.2001</v>
      </c>
      <c r="D34" s="168" t="str">
        <f>VLOOKUP($F34,УЧАСТНИКИ!$A$29:$M$1081,5,FALSE)</f>
        <v>Московская область-Белгородская область</v>
      </c>
      <c r="E34" s="385" t="str">
        <f>VLOOKUP($F34,УЧАСТНИКИ!$A$29:$M$1081,8,FALSE)</f>
        <v>МС</v>
      </c>
      <c r="F34" s="531">
        <v>238</v>
      </c>
      <c r="G34" s="105" t="str">
        <f>VLOOKUP($F34,УЧАСТНИКИ!$A$29:$M$1081,12,FALSE)</f>
        <v>47.46</v>
      </c>
      <c r="H34" s="105"/>
      <c r="I34" s="104"/>
      <c r="J34" s="104"/>
      <c r="K34" s="104"/>
      <c r="L34" s="104"/>
      <c r="M34" s="106"/>
    </row>
    <row r="35" spans="1:13" ht="15.75" customHeight="1" x14ac:dyDescent="0.2">
      <c r="A35" s="104" t="s">
        <v>22</v>
      </c>
      <c r="B35" s="102" t="str">
        <f>VLOOKUP($F35,УЧАСТНИКИ!$A$29:$M$1081,3,FALSE)</f>
        <v>Галацков Андрей</v>
      </c>
      <c r="C35" s="103" t="str">
        <f>VLOOKUP($F35,УЧАСТНИКИ!$A$29:$M$1081,4,FALSE)</f>
        <v>13.02.1992</v>
      </c>
      <c r="D35" s="168" t="str">
        <f>VLOOKUP($F35,УЧАСТНИКИ!$A$29:$M$1081,5,FALSE)</f>
        <v>Ульяновская область</v>
      </c>
      <c r="E35" s="385" t="str">
        <f>VLOOKUP($F35,УЧАСТНИКИ!$A$29:$M$1081,8,FALSE)</f>
        <v>МС</v>
      </c>
      <c r="F35" s="531">
        <v>390</v>
      </c>
      <c r="G35" s="105"/>
      <c r="H35" s="105"/>
      <c r="I35" s="104"/>
      <c r="J35" s="104"/>
      <c r="K35" s="104"/>
      <c r="L35" s="104"/>
      <c r="M35" s="106"/>
    </row>
    <row r="36" spans="1:13" ht="15.75" customHeight="1" x14ac:dyDescent="0.2">
      <c r="A36" s="104" t="s">
        <v>23</v>
      </c>
      <c r="B36" s="102" t="str">
        <f>VLOOKUP($F36,УЧАСТНИКИ!$A$29:$M$1081,3,FALSE)</f>
        <v>Буяновский Александр</v>
      </c>
      <c r="C36" s="103" t="str">
        <f>VLOOKUP($F36,УЧАСТНИКИ!$A$29:$M$1081,4,FALSE)</f>
        <v>23.04.1994</v>
      </c>
      <c r="D36" s="168" t="str">
        <f>VLOOKUP($F36,УЧАСТНИКИ!$A$29:$M$1081,5,FALSE)</f>
        <v>Самарская область</v>
      </c>
      <c r="E36" s="385" t="str">
        <f>VLOOKUP($F36,УЧАСТНИКИ!$A$29:$M$1081,8,FALSE)</f>
        <v>МС</v>
      </c>
      <c r="F36" s="531">
        <v>320</v>
      </c>
      <c r="G36" s="105" t="str">
        <f>VLOOKUP($F36,УЧАСТНИКИ!$A$29:$M$1081,12,FALSE)</f>
        <v>45.98</v>
      </c>
      <c r="H36" s="105"/>
      <c r="I36" s="104"/>
      <c r="J36" s="104"/>
      <c r="K36" s="104"/>
      <c r="L36" s="104"/>
      <c r="M36" s="106"/>
    </row>
    <row r="37" spans="1:13" ht="15.75" customHeight="1" x14ac:dyDescent="0.2">
      <c r="A37" s="104" t="s">
        <v>24</v>
      </c>
      <c r="B37" s="102" t="str">
        <f>VLOOKUP($F37,УЧАСТНИКИ!$A$29:$M$1081,3,FALSE)</f>
        <v>Солодовников Серафим</v>
      </c>
      <c r="C37" s="103" t="str">
        <f>VLOOKUP($F37,УЧАСТНИКИ!$A$29:$M$1081,4,FALSE)</f>
        <v>04.12.2005</v>
      </c>
      <c r="D37" s="168" t="str">
        <f>VLOOKUP($F37,УЧАСТНИКИ!$A$29:$M$1081,5,FALSE)</f>
        <v>Республика Татарстан</v>
      </c>
      <c r="E37" s="385" t="str">
        <f>VLOOKUP($F37,УЧАСТНИКИ!$A$29:$M$1081,8,FALSE)</f>
        <v>МС</v>
      </c>
      <c r="F37" s="531">
        <v>312</v>
      </c>
      <c r="G37" s="105" t="str">
        <f>VLOOKUP($F37,УЧАСТНИКИ!$A$29:$M$1081,12,FALSE)</f>
        <v>46.98</v>
      </c>
      <c r="H37" s="105"/>
      <c r="I37" s="104"/>
      <c r="J37" s="104"/>
      <c r="K37" s="104"/>
      <c r="L37" s="104"/>
      <c r="M37" s="106"/>
    </row>
    <row r="38" spans="1:13" ht="15.75" customHeight="1" x14ac:dyDescent="0.2">
      <c r="A38" s="104" t="s">
        <v>25</v>
      </c>
      <c r="B38" s="102" t="str">
        <f>VLOOKUP($F38,УЧАСТНИКИ!$A$29:$M$1081,3,FALSE)</f>
        <v>Колесов Кирилл</v>
      </c>
      <c r="C38" s="103" t="str">
        <f>VLOOKUP($F38,УЧАСТНИКИ!$A$29:$M$1081,4,FALSE)</f>
        <v>26.04.1998</v>
      </c>
      <c r="D38" s="168" t="str">
        <f>VLOOKUP($F38,УЧАСТНИКИ!$A$29:$M$1081,5,FALSE)</f>
        <v>Санкт-Петербург</v>
      </c>
      <c r="E38" s="385" t="str">
        <f>VLOOKUP($F38,УЧАСТНИКИ!$A$29:$M$1081,8,FALSE)</f>
        <v>МС</v>
      </c>
      <c r="F38" s="531">
        <v>340</v>
      </c>
      <c r="G38" s="105" t="str">
        <f>VLOOKUP($F38,УЧАСТНИКИ!$A$29:$M$1081,12,FALSE)</f>
        <v>47.13</v>
      </c>
      <c r="H38" s="105"/>
      <c r="I38" s="104"/>
      <c r="J38" s="104"/>
      <c r="K38" s="104"/>
      <c r="L38" s="104"/>
      <c r="M38" s="106"/>
    </row>
    <row r="39" spans="1:13" ht="15.75" customHeight="1" thickBot="1" x14ac:dyDescent="0.25">
      <c r="A39" s="104">
        <v>8</v>
      </c>
      <c r="B39" s="102" t="str">
        <f>VLOOKUP($F39,УЧАСТНИКИ!$A$29:$M$1081,3,FALSE)</f>
        <v>Шарапо Антон</v>
      </c>
      <c r="C39" s="103" t="str">
        <f>VLOOKUP($F39,УЧАСТНИКИ!$A$29:$M$1081,4,FALSE)</f>
        <v>01.12.1995</v>
      </c>
      <c r="D39" s="168" t="str">
        <f>VLOOKUP($F39,УЧАСТНИКИ!$A$29:$M$1081,5,FALSE)</f>
        <v>Москва</v>
      </c>
      <c r="E39" s="385" t="str">
        <f>VLOOKUP($F39,УЧАСТНИКИ!$A$29:$M$1081,8,FALSE)</f>
        <v>КМС</v>
      </c>
      <c r="F39" s="531">
        <v>220</v>
      </c>
      <c r="G39" s="105"/>
      <c r="H39" s="105"/>
      <c r="I39" s="104"/>
      <c r="J39" s="104"/>
      <c r="K39" s="104"/>
      <c r="L39" s="104"/>
      <c r="M39" s="106" t="str">
        <f>VLOOKUP($F39,УЧАСТНИКИ!$A$29:$M$1081,9,FALSE)</f>
        <v>лич.</v>
      </c>
    </row>
    <row r="40" spans="1:13" ht="15.75" customHeight="1" thickBot="1" x14ac:dyDescent="0.25">
      <c r="A40" s="96"/>
      <c r="B40" s="382" t="s">
        <v>29</v>
      </c>
      <c r="C40" s="108"/>
      <c r="D40" s="109"/>
      <c r="E40" s="386"/>
      <c r="F40" s="418"/>
      <c r="G40" s="110"/>
      <c r="H40" s="110"/>
      <c r="I40" s="99"/>
      <c r="J40" s="99"/>
      <c r="K40" s="99"/>
      <c r="L40" s="99"/>
      <c r="M40" s="352"/>
    </row>
    <row r="41" spans="1:13" ht="15.75" customHeight="1" x14ac:dyDescent="0.2">
      <c r="A41" s="101" t="s">
        <v>12</v>
      </c>
      <c r="B41" s="102" t="str">
        <f>VLOOKUP($F41,УЧАСТНИКИ!$A$29:$M$1081,3,FALSE)</f>
        <v>Рутенко Владимир</v>
      </c>
      <c r="C41" s="103" t="str">
        <f>VLOOKUP($F41,УЧАСТНИКИ!$A$29:$M$1081,4,FALSE)</f>
        <v>02.11.2002</v>
      </c>
      <c r="D41" s="168" t="str">
        <f>VLOOKUP($F41,УЧАСТНИКИ!$A$29:$M$1081,5,FALSE)</f>
        <v>Курская область</v>
      </c>
      <c r="E41" s="385" t="str">
        <f>VLOOKUP($F41,УЧАСТНИКИ!$A$29:$M$1081,8,FALSE)</f>
        <v>КМС</v>
      </c>
      <c r="F41" s="531">
        <v>178</v>
      </c>
      <c r="G41" s="105"/>
      <c r="H41" s="105"/>
      <c r="I41" s="104"/>
      <c r="J41" s="104"/>
      <c r="K41" s="104"/>
      <c r="L41" s="104"/>
      <c r="M41" s="106" t="str">
        <f>VLOOKUP($F41,УЧАСТНИКИ!$A$29:$M$1081,9,FALSE)</f>
        <v>лич.</v>
      </c>
    </row>
    <row r="42" spans="1:13" ht="15.75" customHeight="1" x14ac:dyDescent="0.2">
      <c r="A42" s="104" t="s">
        <v>13</v>
      </c>
      <c r="B42" s="102" t="str">
        <f>VLOOKUP($F42,УЧАСТНИКИ!$A$29:$M$1081,3,FALSE)</f>
        <v>Заиченко Тимур</v>
      </c>
      <c r="C42" s="103" t="str">
        <f>VLOOKUP($F42,УЧАСТНИКИ!$A$29:$M$1081,4,FALSE)</f>
        <v>12.02.1999</v>
      </c>
      <c r="D42" s="168" t="str">
        <f>VLOOKUP($F42,УЧАСТНИКИ!$A$29:$M$1081,5,FALSE)</f>
        <v>Краснодарский край</v>
      </c>
      <c r="E42" s="385" t="str">
        <f>VLOOKUP($F42,УЧАСТНИКИ!$A$29:$M$1081,8,FALSE)</f>
        <v>МС</v>
      </c>
      <c r="F42" s="531">
        <v>143</v>
      </c>
      <c r="G42" s="105" t="str">
        <f>VLOOKUP($F42,УЧАСТНИКИ!$A$29:$M$1081,12,FALSE)</f>
        <v>47.18</v>
      </c>
      <c r="H42" s="105"/>
      <c r="I42" s="104"/>
      <c r="J42" s="104"/>
      <c r="K42" s="104"/>
      <c r="L42" s="104"/>
      <c r="M42" s="106" t="str">
        <f>VLOOKUP($F42,УЧАСТНИКИ!$A$29:$M$1081,9,FALSE)</f>
        <v>лич.</v>
      </c>
    </row>
    <row r="43" spans="1:13" ht="15.75" customHeight="1" x14ac:dyDescent="0.2">
      <c r="A43" s="104" t="s">
        <v>14</v>
      </c>
      <c r="B43" s="102" t="str">
        <f>VLOOKUP($F43,УЧАСТНИКИ!$A$29:$M$1081,3,FALSE)</f>
        <v>Верховых Рудольф</v>
      </c>
      <c r="C43" s="103" t="str">
        <f>VLOOKUP($F43,УЧАСТНИКИ!$A$29:$M$1081,4,FALSE)</f>
        <v>03.09.1998</v>
      </c>
      <c r="D43" s="168" t="str">
        <f>VLOOKUP($F43,УЧАСТНИКИ!$A$29:$M$1081,5,FALSE)</f>
        <v>Свердловская область</v>
      </c>
      <c r="E43" s="385" t="str">
        <f>VLOOKUP($F43,УЧАСТНИКИ!$A$29:$M$1081,8,FALSE)</f>
        <v>МС</v>
      </c>
      <c r="F43" s="531">
        <v>366</v>
      </c>
      <c r="G43" s="105" t="str">
        <f>VLOOKUP($F43,УЧАСТНИКИ!$A$29:$M$1081,12,FALSE)</f>
        <v>46.06</v>
      </c>
      <c r="H43" s="105"/>
      <c r="I43" s="104"/>
      <c r="J43" s="104"/>
      <c r="K43" s="104"/>
      <c r="L43" s="104"/>
      <c r="M43" s="106"/>
    </row>
    <row r="44" spans="1:13" ht="15.75" customHeight="1" x14ac:dyDescent="0.2">
      <c r="A44" s="104" t="s">
        <v>22</v>
      </c>
      <c r="B44" s="102" t="str">
        <f>VLOOKUP($F44,УЧАСТНИКИ!$A$29:$M$1081,3,FALSE)</f>
        <v>Федяев Максим</v>
      </c>
      <c r="C44" s="103" t="str">
        <f>VLOOKUP($F44,УЧАСТНИКИ!$A$29:$M$1081,4,FALSE)</f>
        <v>01.12.1997</v>
      </c>
      <c r="D44" s="168" t="str">
        <f>VLOOKUP($F44,УЧАСТНИКИ!$A$29:$M$1081,5,FALSE)</f>
        <v>Московская область-Курская область</v>
      </c>
      <c r="E44" s="385" t="str">
        <f>VLOOKUP($F44,УЧАСТНИКИ!$A$29:$M$1081,8,FALSE)</f>
        <v>МСМК</v>
      </c>
      <c r="F44" s="531">
        <v>246</v>
      </c>
      <c r="G44" s="105" t="str">
        <f>VLOOKUP($F44,УЧАСТНИКИ!$A$29:$M$1081,12,FALSE)</f>
        <v>45.73</v>
      </c>
      <c r="H44" s="105"/>
      <c r="I44" s="104"/>
      <c r="J44" s="104"/>
      <c r="K44" s="104"/>
      <c r="L44" s="104"/>
      <c r="M44" s="106"/>
    </row>
    <row r="45" spans="1:13" ht="15.75" customHeight="1" x14ac:dyDescent="0.2">
      <c r="A45" s="104" t="s">
        <v>23</v>
      </c>
      <c r="B45" s="102" t="str">
        <f>VLOOKUP($F45,УЧАСТНИКИ!$A$29:$M$1081,3,FALSE)</f>
        <v>Савлуков Савелий</v>
      </c>
      <c r="C45" s="103" t="str">
        <f>VLOOKUP($F45,УЧАСТНИКИ!$A$29:$M$1081,4,FALSE)</f>
        <v>06.01.2000</v>
      </c>
      <c r="D45" s="168" t="str">
        <f>VLOOKUP($F45,УЧАСТНИКИ!$A$29:$M$1081,5,FALSE)</f>
        <v>Краснодарский край-Алтайский край</v>
      </c>
      <c r="E45" s="385" t="str">
        <f>VLOOKUP($F45,УЧАСТНИКИ!$A$29:$M$1081,8,FALSE)</f>
        <v>МСМК</v>
      </c>
      <c r="F45" s="531">
        <v>163</v>
      </c>
      <c r="G45" s="105" t="str">
        <f>VLOOKUP($F45,УЧАСТНИКИ!$A$29:$M$1081,12,FALSE)</f>
        <v>45.18</v>
      </c>
      <c r="H45" s="105"/>
      <c r="I45" s="104"/>
      <c r="J45" s="104"/>
      <c r="K45" s="104"/>
      <c r="L45" s="104"/>
      <c r="M45" s="106"/>
    </row>
    <row r="46" spans="1:13" ht="15.75" customHeight="1" x14ac:dyDescent="0.2">
      <c r="A46" s="104" t="s">
        <v>24</v>
      </c>
      <c r="B46" s="102" t="str">
        <f>VLOOKUP($F46,УЧАСТНИКИ!$A$29:$M$1081,3,FALSE)</f>
        <v>Ленчиков Никита</v>
      </c>
      <c r="C46" s="103" t="str">
        <f>VLOOKUP($F46,УЧАСТНИКИ!$A$29:$M$1081,4,FALSE)</f>
        <v>30.10.2002</v>
      </c>
      <c r="D46" s="168" t="str">
        <f>VLOOKUP($F46,УЧАСТНИКИ!$A$29:$M$1081,5,FALSE)</f>
        <v>Тамбовская область</v>
      </c>
      <c r="E46" s="385" t="str">
        <f>VLOOKUP($F46,УЧАСТНИКИ!$A$29:$M$1081,8,FALSE)</f>
        <v>МС</v>
      </c>
      <c r="F46" s="531">
        <v>382</v>
      </c>
      <c r="G46" s="105" t="s">
        <v>3261</v>
      </c>
      <c r="H46" s="105"/>
      <c r="I46" s="104"/>
      <c r="J46" s="104"/>
      <c r="K46" s="104"/>
      <c r="L46" s="104"/>
      <c r="M46" s="106"/>
    </row>
    <row r="47" spans="1:13" ht="15.75" customHeight="1" x14ac:dyDescent="0.2">
      <c r="A47" s="104" t="s">
        <v>25</v>
      </c>
      <c r="B47" s="102" t="str">
        <f>VLOOKUP($F47,УЧАСТНИКИ!$A$29:$M$1081,3,FALSE)</f>
        <v>Распутин Артем</v>
      </c>
      <c r="C47" s="103" t="str">
        <f>VLOOKUP($F47,УЧАСТНИКИ!$A$29:$M$1081,4,FALSE)</f>
        <v>13.10.2001</v>
      </c>
      <c r="D47" s="168" t="str">
        <f>VLOOKUP($F47,УЧАСТНИКИ!$A$29:$M$1081,5,FALSE)</f>
        <v>Краснодарский край</v>
      </c>
      <c r="E47" s="385" t="str">
        <f>VLOOKUP($F47,УЧАСТНИКИ!$A$29:$M$1081,8,FALSE)</f>
        <v>МС</v>
      </c>
      <c r="F47" s="531">
        <v>160</v>
      </c>
      <c r="G47" s="105" t="str">
        <f>VLOOKUP($F47,УЧАСТНИКИ!$A$29:$M$1081,12,FALSE)</f>
        <v>46.47</v>
      </c>
      <c r="H47" s="105"/>
      <c r="I47" s="104"/>
      <c r="J47" s="104"/>
      <c r="K47" s="104"/>
      <c r="L47" s="104"/>
      <c r="M47" s="106" t="str">
        <f>VLOOKUP($F47,УЧАСТНИКИ!$A$29:$M$1081,9,FALSE)</f>
        <v>лич.</v>
      </c>
    </row>
    <row r="48" spans="1:13" ht="15.75" customHeight="1" x14ac:dyDescent="0.2">
      <c r="A48" s="104">
        <v>8</v>
      </c>
      <c r="B48" s="102" t="str">
        <f>VLOOKUP($F48,УЧАСТНИКИ!$A$29:$M$1081,3,FALSE)</f>
        <v>Французов Андрей</v>
      </c>
      <c r="C48" s="103" t="str">
        <f>VLOOKUP($F48,УЧАСТНИКИ!$A$29:$M$1081,4,FALSE)</f>
        <v>14.01.2006</v>
      </c>
      <c r="D48" s="168" t="str">
        <f>VLOOKUP($F48,УЧАСТНИКИ!$A$29:$M$1081,5,FALSE)</f>
        <v>Республика Татарстан</v>
      </c>
      <c r="E48" s="385" t="str">
        <f>VLOOKUP($F48,УЧАСТНИКИ!$A$29:$M$1081,8,FALSE)</f>
        <v>1</v>
      </c>
      <c r="F48" s="531">
        <v>313</v>
      </c>
      <c r="G48" s="105" t="str">
        <f>VLOOKUP($F48,УЧАСТНИКИ!$A$29:$M$1081,12,FALSE)</f>
        <v>56.22</v>
      </c>
      <c r="H48" s="105"/>
      <c r="I48" s="104"/>
      <c r="J48" s="104"/>
      <c r="K48" s="104"/>
      <c r="L48" s="104"/>
      <c r="M48" s="106" t="str">
        <f>VLOOKUP($F48,УЧАСТНИКИ!$A$29:$M$1081,9,FALSE)</f>
        <v>лич.</v>
      </c>
    </row>
    <row r="49" spans="1:13" ht="15.75" customHeight="1" x14ac:dyDescent="0.2">
      <c r="A49" s="83"/>
      <c r="B49" s="134"/>
      <c r="C49" s="137"/>
      <c r="D49" s="134"/>
      <c r="E49" s="134"/>
      <c r="F49" s="388"/>
      <c r="G49" s="220"/>
      <c r="H49" s="220"/>
      <c r="I49" s="83"/>
      <c r="J49" s="83"/>
      <c r="K49" s="83"/>
      <c r="L49" s="83"/>
      <c r="M49" s="133"/>
    </row>
    <row r="50" spans="1:13" ht="15.75" customHeight="1" x14ac:dyDescent="0.2">
      <c r="A50" s="83"/>
      <c r="B50" s="111" t="s">
        <v>50</v>
      </c>
      <c r="C50" s="112"/>
      <c r="D50" s="113" t="s">
        <v>43</v>
      </c>
      <c r="E50" s="83"/>
      <c r="F50" s="83"/>
      <c r="G50" s="83"/>
      <c r="H50" s="83"/>
      <c r="I50" s="83"/>
      <c r="J50" s="83"/>
      <c r="K50" s="83"/>
      <c r="L50" s="114"/>
    </row>
    <row r="51" spans="1:13" ht="15.75" customHeight="1" x14ac:dyDescent="0.2">
      <c r="A51" s="83"/>
      <c r="B51" s="113"/>
      <c r="C51" s="112"/>
      <c r="D51" s="113"/>
      <c r="E51" s="83"/>
      <c r="F51" s="83"/>
      <c r="G51" s="83"/>
      <c r="H51" s="83"/>
      <c r="I51" s="83"/>
      <c r="J51" s="83"/>
      <c r="K51" s="83"/>
      <c r="L51" s="114"/>
    </row>
    <row r="52" spans="1:13" ht="15.75" customHeight="1" x14ac:dyDescent="0.2">
      <c r="A52" s="83"/>
      <c r="B52" s="113" t="s">
        <v>42</v>
      </c>
      <c r="C52" s="112"/>
      <c r="D52" s="113" t="s">
        <v>57</v>
      </c>
      <c r="E52" s="83"/>
      <c r="F52" s="83"/>
      <c r="G52" s="83"/>
      <c r="H52" s="83"/>
      <c r="I52" s="83"/>
      <c r="J52" s="83"/>
      <c r="K52" s="83"/>
      <c r="L52" s="114"/>
    </row>
  </sheetData>
  <customSheetViews>
    <customSheetView guid="{B28A55F2-F506-44F5-8B45-C06C81F4E83D}" showRuler="0" topLeftCell="B1">
      <selection activeCell="F26" sqref="F26"/>
      <pageMargins left="0.78740157480314965" right="0" top="0.39370078740157483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18">
    <mergeCell ref="C3:J3"/>
    <mergeCell ref="C1:J1"/>
    <mergeCell ref="L11:L12"/>
    <mergeCell ref="C7:J7"/>
    <mergeCell ref="F11:F12"/>
    <mergeCell ref="G11:G12"/>
    <mergeCell ref="H11:H12"/>
    <mergeCell ref="I11:K11"/>
    <mergeCell ref="D8:I8"/>
    <mergeCell ref="D9:I9"/>
    <mergeCell ref="D10:I10"/>
    <mergeCell ref="C4:J6"/>
    <mergeCell ref="A11:A12"/>
    <mergeCell ref="B11:B12"/>
    <mergeCell ref="C11:C12"/>
    <mergeCell ref="D11:D12"/>
    <mergeCell ref="M11:M12"/>
    <mergeCell ref="E11:E12"/>
  </mergeCells>
  <phoneticPr fontId="2" type="noConversion"/>
  <printOptions horizontalCentered="1"/>
  <pageMargins left="0" right="0" top="0" bottom="0" header="0" footer="0"/>
  <pageSetup paperSize="9" scale="94" orientation="portrait" horizontalDpi="300" verticalDpi="300" r:id="rId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>
    <tabColor rgb="FFFFFF00"/>
    <pageSetUpPr fitToPage="1"/>
  </sheetPr>
  <dimension ref="A1:O53"/>
  <sheetViews>
    <sheetView workbookViewId="0">
      <selection activeCell="C4" sqref="C4:L5"/>
    </sheetView>
  </sheetViews>
  <sheetFormatPr defaultRowHeight="12.75" x14ac:dyDescent="0.2"/>
  <cols>
    <col min="1" max="1" width="3.5703125" style="7" customWidth="1"/>
    <col min="2" max="2" width="20" style="7" customWidth="1"/>
    <col min="3" max="3" width="9.140625" style="38" customWidth="1"/>
    <col min="4" max="4" width="14.5703125" style="7" customWidth="1"/>
    <col min="5" max="6" width="5.28515625" style="7" customWidth="1"/>
    <col min="7" max="7" width="4.42578125" style="7" customWidth="1"/>
    <col min="8" max="8" width="6.85546875" style="7" customWidth="1"/>
    <col min="9" max="9" width="5.140625" style="7" customWidth="1"/>
    <col min="10" max="10" width="5.42578125" style="7" customWidth="1"/>
    <col min="11" max="11" width="6.42578125" style="7" customWidth="1"/>
    <col min="12" max="12" width="5.7109375" style="7" customWidth="1"/>
    <col min="13" max="13" width="7" style="7" customWidth="1"/>
    <col min="14" max="14" width="6" style="17" customWidth="1"/>
  </cols>
  <sheetData>
    <row r="1" spans="1:15" x14ac:dyDescent="0.2"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/>
    </row>
    <row r="2" spans="1:15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5" ht="25.5" x14ac:dyDescent="0.2"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  <c r="O3" s="179"/>
    </row>
    <row r="4" spans="1:15" x14ac:dyDescent="0.2">
      <c r="A4" s="79" t="s">
        <v>16</v>
      </c>
      <c r="B4" s="500" t="s">
        <v>262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347</v>
      </c>
      <c r="N4"/>
    </row>
    <row r="5" spans="1:15" x14ac:dyDescent="0.2">
      <c r="A5" s="79" t="s">
        <v>17</v>
      </c>
      <c r="B5" s="500" t="s">
        <v>261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349</v>
      </c>
      <c r="N5"/>
    </row>
    <row r="6" spans="1:15" ht="20.25" x14ac:dyDescent="0.2">
      <c r="A6" s="79" t="s">
        <v>18</v>
      </c>
      <c r="B6" s="500" t="s">
        <v>260</v>
      </c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86" t="s">
        <v>20</v>
      </c>
      <c r="N6"/>
    </row>
    <row r="7" spans="1:15" ht="15.75" x14ac:dyDescent="0.2">
      <c r="A7" s="79" t="s">
        <v>0</v>
      </c>
      <c r="B7" s="503" t="s">
        <v>381</v>
      </c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9"/>
      <c r="N7"/>
    </row>
    <row r="8" spans="1:15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54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5" ht="18" x14ac:dyDescent="0.2">
      <c r="A9" s="3"/>
      <c r="B9" s="6"/>
      <c r="C9" s="37"/>
      <c r="D9" s="783" t="s">
        <v>326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5" ht="13.5" thickBot="1" x14ac:dyDescent="0.25">
      <c r="A10" s="78"/>
      <c r="B10" s="79"/>
      <c r="C10" s="89"/>
      <c r="D10" s="784" t="s">
        <v>2102</v>
      </c>
      <c r="E10" s="784"/>
      <c r="F10" s="784"/>
      <c r="G10" s="784"/>
      <c r="H10" s="784"/>
      <c r="I10" s="784"/>
      <c r="J10" s="784"/>
      <c r="K10" s="79"/>
      <c r="L10" s="79"/>
      <c r="M10" s="79"/>
      <c r="N10" s="79"/>
    </row>
    <row r="11" spans="1:15" ht="1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5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5" ht="13.5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5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1255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8">
        <v>47.66</v>
      </c>
      <c r="J14" s="115"/>
      <c r="K14" s="104"/>
      <c r="L14" s="104"/>
      <c r="M14" s="104"/>
      <c r="N14" s="106"/>
    </row>
    <row r="15" spans="1:15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2015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8">
        <v>47.47</v>
      </c>
      <c r="J15" s="115"/>
      <c r="K15" s="104"/>
      <c r="L15" s="104"/>
      <c r="M15" s="104"/>
      <c r="N15" s="106"/>
    </row>
    <row r="16" spans="1:15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723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8">
        <v>46.69</v>
      </c>
      <c r="J16" s="115"/>
      <c r="K16" s="104"/>
      <c r="L16" s="104"/>
      <c r="M16" s="104"/>
      <c r="N16" s="106"/>
    </row>
    <row r="17" spans="1:14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1254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7">
        <v>47</v>
      </c>
      <c r="J17" s="115"/>
      <c r="K17" s="104"/>
      <c r="L17" s="104"/>
      <c r="M17" s="104"/>
      <c r="N17" s="106"/>
    </row>
    <row r="18" spans="1:14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1882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8">
        <v>46.79</v>
      </c>
      <c r="J18" s="115"/>
      <c r="K18" s="104"/>
      <c r="L18" s="104"/>
      <c r="M18" s="104"/>
      <c r="N18" s="106"/>
    </row>
    <row r="19" spans="1:14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789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8">
        <v>46.98</v>
      </c>
      <c r="J19" s="115"/>
      <c r="K19" s="104"/>
      <c r="L19" s="104"/>
      <c r="M19" s="104"/>
      <c r="N19" s="106"/>
    </row>
    <row r="20" spans="1:14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1751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8">
        <v>47.26</v>
      </c>
      <c r="J20" s="115"/>
      <c r="K20" s="104"/>
      <c r="L20" s="104"/>
      <c r="M20" s="104"/>
      <c r="N20" s="106"/>
    </row>
    <row r="21" spans="1:14" ht="13.5" thickBot="1" x14ac:dyDescent="0.25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1581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48">
        <v>47.27</v>
      </c>
      <c r="J21" s="115"/>
      <c r="K21" s="104"/>
      <c r="L21" s="104"/>
      <c r="M21" s="104"/>
      <c r="N21" s="106"/>
    </row>
    <row r="22" spans="1:14" ht="13.5" thickBot="1" x14ac:dyDescent="0.25">
      <c r="A22" s="96"/>
      <c r="B22" s="380" t="s">
        <v>27</v>
      </c>
      <c r="C22" s="98"/>
      <c r="D22" s="99"/>
      <c r="E22" s="99"/>
      <c r="F22" s="99"/>
      <c r="G22" s="433"/>
      <c r="H22" s="99"/>
      <c r="I22" s="432"/>
      <c r="J22" s="99"/>
      <c r="K22" s="99"/>
      <c r="L22" s="99"/>
      <c r="M22" s="99"/>
      <c r="N22" s="100"/>
    </row>
    <row r="23" spans="1:14" x14ac:dyDescent="0.2">
      <c r="A23" s="101" t="s">
        <v>12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158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548">
        <v>47.66</v>
      </c>
      <c r="J23" s="115"/>
      <c r="K23" s="104"/>
      <c r="L23" s="104"/>
      <c r="M23" s="104"/>
      <c r="N23" s="106" t="e">
        <f>VLOOKUP($F23,УЧАСТНИКИ!$A$29:$M$1081,9,FALSE)</f>
        <v>#N/A</v>
      </c>
    </row>
    <row r="24" spans="1:14" x14ac:dyDescent="0.2">
      <c r="A24" s="104" t="s">
        <v>13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1901</v>
      </c>
      <c r="G24" s="105">
        <v>47.4</v>
      </c>
      <c r="H24" s="105" t="e">
        <f>VLOOKUP($F24,УЧАСТНИКИ!$A$29:$M$1081,13,FALSE)</f>
        <v>#N/A</v>
      </c>
      <c r="I24" s="547">
        <v>47.4</v>
      </c>
      <c r="J24" s="115"/>
      <c r="K24" s="104"/>
      <c r="L24" s="104"/>
      <c r="M24" s="104"/>
      <c r="N24" s="106"/>
    </row>
    <row r="25" spans="1:14" x14ac:dyDescent="0.2">
      <c r="A25" s="104" t="s">
        <v>14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1070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547">
        <v>47.9</v>
      </c>
      <c r="J25" s="115"/>
      <c r="K25" s="104"/>
      <c r="L25" s="104"/>
      <c r="M25" s="104"/>
      <c r="N25" s="106"/>
    </row>
    <row r="26" spans="1:14" x14ac:dyDescent="0.2">
      <c r="A26" s="104" t="s">
        <v>22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1248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548">
        <v>47.54</v>
      </c>
      <c r="J26" s="115"/>
      <c r="K26" s="104"/>
      <c r="L26" s="104"/>
      <c r="M26" s="104"/>
      <c r="N26" s="106"/>
    </row>
    <row r="27" spans="1:14" x14ac:dyDescent="0.2">
      <c r="A27" s="104" t="s">
        <v>23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1785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548">
        <v>46.42</v>
      </c>
      <c r="J27" s="115"/>
      <c r="K27" s="104"/>
      <c r="L27" s="104"/>
      <c r="M27" s="104"/>
      <c r="N27" s="106"/>
    </row>
    <row r="28" spans="1:14" x14ac:dyDescent="0.2">
      <c r="A28" s="104" t="s">
        <v>24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726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548">
        <v>47.19</v>
      </c>
      <c r="J28" s="115"/>
      <c r="K28" s="104"/>
      <c r="L28" s="104"/>
      <c r="M28" s="104"/>
      <c r="N28" s="106"/>
    </row>
    <row r="29" spans="1:14" x14ac:dyDescent="0.2">
      <c r="A29" s="104" t="s">
        <v>25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1913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548">
        <v>47.24</v>
      </c>
      <c r="J29" s="115"/>
      <c r="K29" s="104"/>
      <c r="L29" s="104"/>
      <c r="M29" s="104"/>
      <c r="N29" s="106"/>
    </row>
    <row r="30" spans="1:14" x14ac:dyDescent="0.2">
      <c r="A30" s="104">
        <v>8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1733</v>
      </c>
      <c r="G30" s="546">
        <v>46</v>
      </c>
      <c r="H30" s="536" t="s">
        <v>1734</v>
      </c>
      <c r="I30" s="548">
        <v>47.39</v>
      </c>
      <c r="J30" s="115"/>
      <c r="K30" s="104"/>
      <c r="L30" s="104"/>
      <c r="M30" s="104"/>
      <c r="N30" s="106"/>
    </row>
    <row r="31" spans="1:14" x14ac:dyDescent="0.2">
      <c r="A31" s="83"/>
      <c r="B31" s="134"/>
      <c r="C31" s="135"/>
      <c r="D31" s="134"/>
      <c r="E31" s="134"/>
      <c r="F31" s="83"/>
      <c r="G31" s="136"/>
      <c r="H31" s="136"/>
      <c r="I31" s="136"/>
      <c r="J31" s="136"/>
      <c r="K31" s="83"/>
      <c r="L31" s="83"/>
      <c r="M31" s="83"/>
      <c r="N31" s="133"/>
    </row>
    <row r="32" spans="1:14" x14ac:dyDescent="0.2">
      <c r="A32" s="83"/>
      <c r="B32" s="111" t="s">
        <v>50</v>
      </c>
      <c r="C32" s="112"/>
      <c r="D32" s="113" t="s">
        <v>44</v>
      </c>
      <c r="E32" s="113"/>
      <c r="F32" s="83"/>
      <c r="G32" s="83"/>
      <c r="H32" s="83"/>
      <c r="I32" s="83"/>
      <c r="J32" s="83"/>
      <c r="K32" s="83"/>
      <c r="L32" s="83"/>
      <c r="M32" s="83"/>
      <c r="N32" s="114"/>
    </row>
    <row r="33" spans="1:14" x14ac:dyDescent="0.2">
      <c r="A33" s="83"/>
      <c r="B33" s="113"/>
      <c r="C33" s="112"/>
      <c r="D33" s="113"/>
      <c r="E33" s="113"/>
      <c r="F33" s="83"/>
      <c r="G33" s="83"/>
      <c r="H33" s="83"/>
      <c r="I33" s="83"/>
      <c r="J33" s="83"/>
      <c r="K33" s="83"/>
      <c r="L33" s="83"/>
      <c r="M33" s="83"/>
      <c r="N33" s="114"/>
    </row>
    <row r="34" spans="1:14" x14ac:dyDescent="0.2">
      <c r="A34" s="83"/>
      <c r="B34" s="113" t="s">
        <v>42</v>
      </c>
      <c r="C34" s="112"/>
      <c r="D34" s="113" t="s">
        <v>43</v>
      </c>
      <c r="E34" s="113"/>
      <c r="F34" s="83"/>
      <c r="G34" s="83"/>
      <c r="H34" s="83"/>
      <c r="I34" s="83"/>
      <c r="J34" s="83"/>
      <c r="K34" s="83"/>
      <c r="L34" s="83"/>
      <c r="M34" s="83"/>
      <c r="N34" s="114"/>
    </row>
    <row r="36" spans="1:14" x14ac:dyDescent="0.2">
      <c r="A36" s="11"/>
      <c r="B36" s="12"/>
      <c r="C36" s="39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9"/>
    </row>
    <row r="37" spans="1:14" x14ac:dyDescent="0.2">
      <c r="A37" s="13"/>
      <c r="B37" s="14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3"/>
      <c r="C39" s="40"/>
      <c r="D39" s="16"/>
      <c r="E39" s="16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2">
      <c r="A40" s="13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2">
      <c r="A42" s="13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1"/>
      <c r="C45" s="39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9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2">
      <c r="A48" s="13"/>
      <c r="B48" s="14"/>
      <c r="C48" s="40"/>
      <c r="D48" s="16"/>
      <c r="E48" s="16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2">
      <c r="A49" s="13"/>
      <c r="B49" s="14"/>
      <c r="C49" s="40"/>
      <c r="D49" s="16"/>
      <c r="E49" s="16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2">
      <c r="A50" s="13"/>
      <c r="B50" s="14"/>
      <c r="C50" s="40"/>
      <c r="D50" s="16"/>
      <c r="E50" s="16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2">
      <c r="A51" s="13"/>
      <c r="B51" s="14"/>
      <c r="C51" s="40"/>
      <c r="D51" s="16"/>
      <c r="E51" s="16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2">
      <c r="A52" s="13"/>
      <c r="B52" s="14"/>
      <c r="C52" s="40"/>
      <c r="D52" s="16"/>
      <c r="E52" s="16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2">
      <c r="A53" s="13"/>
      <c r="B53" s="14"/>
      <c r="C53" s="40"/>
      <c r="D53" s="16"/>
      <c r="E53" s="16"/>
      <c r="F53" s="13"/>
      <c r="G53" s="13"/>
      <c r="H53" s="13"/>
      <c r="I53" s="13"/>
      <c r="J53" s="13"/>
      <c r="K53" s="13"/>
      <c r="L53" s="13"/>
      <c r="M53" s="13"/>
      <c r="N53" s="15"/>
    </row>
  </sheetData>
  <mergeCells count="20">
    <mergeCell ref="D8:J8"/>
    <mergeCell ref="D9:J9"/>
    <mergeCell ref="D10:J10"/>
    <mergeCell ref="C3:L3"/>
    <mergeCell ref="C1:L1"/>
    <mergeCell ref="C4:L5"/>
    <mergeCell ref="C6:L6"/>
    <mergeCell ref="C7:L7"/>
    <mergeCell ref="N11:N12"/>
    <mergeCell ref="F11:F12"/>
    <mergeCell ref="G11:G12"/>
    <mergeCell ref="H11:H12"/>
    <mergeCell ref="I11:I12"/>
    <mergeCell ref="J11:L11"/>
    <mergeCell ref="M11:M12"/>
    <mergeCell ref="A11:A12"/>
    <mergeCell ref="B11:B12"/>
    <mergeCell ref="C11:C12"/>
    <mergeCell ref="D11:D12"/>
    <mergeCell ref="E11:E12"/>
  </mergeCells>
  <printOptions horizontalCentered="1"/>
  <pageMargins left="0" right="0" top="0" bottom="0" header="0" footer="0"/>
  <pageSetup paperSize="9" scale="9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  <pageSetUpPr fitToPage="1"/>
  </sheetPr>
  <dimension ref="A1:O47"/>
  <sheetViews>
    <sheetView topLeftCell="A7" zoomScaleNormal="100" workbookViewId="0">
      <selection activeCell="I16" sqref="I16"/>
    </sheetView>
  </sheetViews>
  <sheetFormatPr defaultRowHeight="12.75" x14ac:dyDescent="0.2"/>
  <cols>
    <col min="1" max="1" width="3.5703125" style="7" customWidth="1"/>
    <col min="2" max="2" width="18.140625" style="7" customWidth="1"/>
    <col min="3" max="3" width="9.140625" style="38" customWidth="1"/>
    <col min="4" max="4" width="20.42578125" style="7" customWidth="1"/>
    <col min="5" max="6" width="5.28515625" style="7" customWidth="1"/>
    <col min="7" max="7" width="4.42578125" style="7" customWidth="1"/>
    <col min="8" max="8" width="5.85546875" style="7" customWidth="1"/>
    <col min="9" max="9" width="5.28515625" style="7" customWidth="1"/>
    <col min="10" max="10" width="5.42578125" style="7" customWidth="1"/>
    <col min="11" max="11" width="6.42578125" style="7" customWidth="1"/>
    <col min="12" max="12" width="5.7109375" style="7" customWidth="1"/>
    <col min="13" max="13" width="5.5703125" style="7" customWidth="1"/>
    <col min="14" max="14" width="6.5703125" style="17" customWidth="1"/>
  </cols>
  <sheetData>
    <row r="1" spans="1:15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 s="493"/>
      <c r="O1" s="493"/>
    </row>
    <row r="2" spans="1:15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5" ht="25.5" x14ac:dyDescent="0.2"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  <c r="O3" s="179"/>
    </row>
    <row r="4" spans="1:15" ht="18" customHeight="1" x14ac:dyDescent="0.2">
      <c r="A4" s="79" t="s">
        <v>16</v>
      </c>
      <c r="B4" s="500" t="s">
        <v>262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348</v>
      </c>
      <c r="N4"/>
    </row>
    <row r="5" spans="1:15" ht="19.5" customHeight="1" x14ac:dyDescent="0.2">
      <c r="A5" s="79" t="s">
        <v>17</v>
      </c>
      <c r="B5" s="500" t="s">
        <v>261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174</v>
      </c>
      <c r="N5" s="387">
        <v>20.3</v>
      </c>
    </row>
    <row r="6" spans="1:15" ht="18" customHeight="1" x14ac:dyDescent="0.2">
      <c r="A6" s="79" t="s">
        <v>18</v>
      </c>
      <c r="B6" s="500" t="s">
        <v>260</v>
      </c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86" t="s">
        <v>20</v>
      </c>
      <c r="N6"/>
    </row>
    <row r="7" spans="1:15" ht="16.5" customHeight="1" x14ac:dyDescent="0.2">
      <c r="A7" s="79" t="s">
        <v>0</v>
      </c>
      <c r="B7" s="503" t="s">
        <v>381</v>
      </c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9"/>
      <c r="N7"/>
    </row>
    <row r="8" spans="1:15" ht="16.5" customHeight="1" x14ac:dyDescent="0.2">
      <c r="A8" s="196" t="str">
        <f>Заголовки!A12</f>
        <v>г.Сочи, стадион  ФГБУ"Юг Спорт"</v>
      </c>
      <c r="B8" s="79"/>
      <c r="C8" s="89"/>
      <c r="D8" s="782" t="s">
        <v>54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5" ht="18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5" ht="13.5" thickBot="1" x14ac:dyDescent="0.25">
      <c r="A10" s="78"/>
      <c r="B10" s="79"/>
      <c r="C10" s="89"/>
      <c r="D10" s="79"/>
      <c r="E10" s="79"/>
      <c r="G10" s="79"/>
      <c r="H10" s="79"/>
      <c r="I10" s="79"/>
      <c r="J10" s="79"/>
      <c r="K10" s="79"/>
      <c r="L10" s="79"/>
      <c r="M10" s="79"/>
      <c r="N10" s="79"/>
    </row>
    <row r="11" spans="1:15" ht="24.7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132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5" ht="23.2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5" ht="17.25" customHeight="1" thickBot="1" x14ac:dyDescent="0.25">
      <c r="A13" s="96"/>
      <c r="B13" s="97"/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5" ht="15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1733</v>
      </c>
      <c r="G14" s="546">
        <v>46</v>
      </c>
      <c r="H14" s="536" t="s">
        <v>1734</v>
      </c>
      <c r="I14" s="548">
        <v>47.01</v>
      </c>
      <c r="J14" s="115"/>
      <c r="K14" s="104"/>
      <c r="L14" s="104"/>
      <c r="M14" s="104"/>
      <c r="N14" s="106"/>
    </row>
    <row r="15" spans="1:15" ht="15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1913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8">
        <v>46.84</v>
      </c>
      <c r="J15" s="115"/>
      <c r="K15" s="104"/>
      <c r="L15" s="104"/>
      <c r="M15" s="104"/>
      <c r="N15" s="106"/>
    </row>
    <row r="16" spans="1:15" ht="15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1070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8">
        <v>46.71</v>
      </c>
      <c r="J16" s="115"/>
      <c r="K16" s="104"/>
      <c r="L16" s="104"/>
      <c r="M16" s="104"/>
      <c r="N16" s="106"/>
    </row>
    <row r="17" spans="1:14" ht="15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789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8">
        <v>45.98</v>
      </c>
      <c r="J17" s="115"/>
      <c r="K17" s="104"/>
      <c r="L17" s="104"/>
      <c r="M17" s="104"/>
      <c r="N17" s="106"/>
    </row>
    <row r="18" spans="1:14" ht="15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1785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8">
        <v>46.47</v>
      </c>
      <c r="J18" s="115"/>
      <c r="K18" s="104"/>
      <c r="L18" s="104"/>
      <c r="M18" s="104"/>
      <c r="N18" s="106"/>
    </row>
    <row r="19" spans="1:14" ht="15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723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8">
        <v>46.42</v>
      </c>
      <c r="J19" s="115"/>
      <c r="K19" s="104"/>
      <c r="L19" s="104"/>
      <c r="M19" s="104"/>
      <c r="N19" s="106"/>
    </row>
    <row r="20" spans="1:14" ht="15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1882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8">
        <v>46.44</v>
      </c>
      <c r="J20" s="115"/>
      <c r="K20" s="104"/>
      <c r="L20" s="104"/>
      <c r="M20" s="104"/>
      <c r="N20" s="106"/>
    </row>
    <row r="21" spans="1:14" ht="15" customHeight="1" x14ac:dyDescent="0.2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1254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48">
        <v>46.76</v>
      </c>
      <c r="J21" s="115"/>
      <c r="K21" s="104"/>
      <c r="L21" s="104"/>
      <c r="M21" s="104"/>
      <c r="N21" s="106"/>
    </row>
    <row r="22" spans="1:14" x14ac:dyDescent="0.2">
      <c r="A22" s="83"/>
      <c r="B22" s="134"/>
      <c r="C22" s="135"/>
      <c r="D22" s="134"/>
      <c r="E22" s="134"/>
      <c r="F22" s="83"/>
      <c r="G22" s="220"/>
      <c r="H22" s="220"/>
      <c r="I22" s="136"/>
      <c r="J22" s="136"/>
      <c r="K22" s="83"/>
      <c r="L22" s="83"/>
      <c r="M22" s="83"/>
      <c r="N22" s="133"/>
    </row>
    <row r="23" spans="1:14" x14ac:dyDescent="0.2">
      <c r="A23" s="83"/>
      <c r="B23" s="134"/>
      <c r="C23" s="135"/>
      <c r="D23" s="134"/>
      <c r="E23" s="134"/>
      <c r="F23" s="83"/>
      <c r="G23" s="136"/>
      <c r="H23" s="136"/>
      <c r="I23" s="136"/>
      <c r="J23" s="136"/>
      <c r="K23" s="83"/>
      <c r="L23" s="83"/>
      <c r="M23" s="83"/>
      <c r="N23" s="133"/>
    </row>
    <row r="24" spans="1:14" x14ac:dyDescent="0.2">
      <c r="A24" s="83"/>
      <c r="B24" s="134"/>
      <c r="C24" s="135"/>
      <c r="D24" s="134"/>
      <c r="E24" s="134"/>
      <c r="F24" s="83"/>
      <c r="G24" s="136"/>
      <c r="H24" s="136"/>
      <c r="I24" s="136"/>
      <c r="J24" s="136"/>
      <c r="K24" s="83"/>
      <c r="L24" s="83"/>
      <c r="M24" s="83"/>
      <c r="N24" s="133"/>
    </row>
    <row r="25" spans="1:14" x14ac:dyDescent="0.2">
      <c r="A25" s="83"/>
      <c r="B25" s="134"/>
      <c r="C25" s="135"/>
      <c r="D25" s="134"/>
      <c r="E25" s="134"/>
      <c r="F25" s="83"/>
      <c r="G25" s="136"/>
      <c r="H25" s="136"/>
      <c r="I25" s="136"/>
      <c r="J25" s="136"/>
      <c r="K25" s="83"/>
      <c r="L25" s="83"/>
      <c r="M25" s="83"/>
      <c r="N25" s="133"/>
    </row>
    <row r="26" spans="1:14" s="5" customFormat="1" ht="15.75" customHeight="1" x14ac:dyDescent="0.2">
      <c r="A26" s="83"/>
      <c r="B26" s="111" t="s">
        <v>50</v>
      </c>
      <c r="C26" s="112"/>
      <c r="D26" s="113" t="s">
        <v>44</v>
      </c>
      <c r="E26" s="113"/>
      <c r="F26" s="83"/>
      <c r="G26" s="83"/>
      <c r="H26" s="83"/>
      <c r="I26" s="83"/>
      <c r="J26" s="83"/>
      <c r="K26" s="83"/>
      <c r="L26" s="83"/>
      <c r="M26" s="83"/>
      <c r="N26" s="114"/>
    </row>
    <row r="27" spans="1:14" x14ac:dyDescent="0.2">
      <c r="A27" s="83"/>
      <c r="B27" s="113"/>
      <c r="C27" s="112"/>
      <c r="D27" s="113"/>
      <c r="E27" s="113"/>
      <c r="F27" s="83"/>
      <c r="G27" s="83"/>
      <c r="H27" s="83"/>
      <c r="I27" s="83"/>
      <c r="J27" s="83"/>
      <c r="K27" s="83"/>
      <c r="L27" s="83"/>
      <c r="M27" s="83"/>
      <c r="N27" s="114"/>
    </row>
    <row r="28" spans="1:14" x14ac:dyDescent="0.2">
      <c r="A28" s="83"/>
      <c r="B28" s="113" t="s">
        <v>42</v>
      </c>
      <c r="C28" s="112"/>
      <c r="D28" s="113" t="s">
        <v>43</v>
      </c>
      <c r="E28" s="113"/>
      <c r="F28" s="83"/>
      <c r="G28" s="83"/>
      <c r="H28" s="83"/>
      <c r="I28" s="83"/>
      <c r="J28" s="83"/>
      <c r="K28" s="83"/>
      <c r="L28" s="83"/>
      <c r="M28" s="83"/>
      <c r="N28" s="114"/>
    </row>
    <row r="30" spans="1:14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9"/>
    </row>
    <row r="31" spans="1:14" x14ac:dyDescent="0.2">
      <c r="A31" s="13"/>
      <c r="B31" s="14"/>
      <c r="C31" s="40"/>
      <c r="D31" s="16"/>
      <c r="E31" s="16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2">
      <c r="A32" s="13"/>
      <c r="C32" s="40"/>
      <c r="D32" s="16"/>
      <c r="E32" s="16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2">
      <c r="A33" s="13"/>
      <c r="C33" s="40"/>
      <c r="D33" s="16"/>
      <c r="E33" s="16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2">
      <c r="A34" s="13"/>
      <c r="C34" s="40"/>
      <c r="D34" s="16"/>
      <c r="E34" s="16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2">
      <c r="A35" s="13"/>
      <c r="C35" s="40"/>
      <c r="D35" s="16"/>
      <c r="E35" s="16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2">
      <c r="A36" s="13"/>
      <c r="C36" s="40"/>
      <c r="D36" s="16"/>
      <c r="E36" s="16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2">
      <c r="A37" s="13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9"/>
    </row>
    <row r="40" spans="1:14" x14ac:dyDescent="0.2">
      <c r="A40" s="13"/>
      <c r="B40" s="14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B41" s="14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2">
      <c r="A42" s="13"/>
      <c r="B42" s="14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B43" s="14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B44" s="14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B45" s="14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</sheetData>
  <mergeCells count="19">
    <mergeCell ref="C1:L1"/>
    <mergeCell ref="I11:I12"/>
    <mergeCell ref="C4:L5"/>
    <mergeCell ref="J11:L11"/>
    <mergeCell ref="M11:M12"/>
    <mergeCell ref="E11:E12"/>
    <mergeCell ref="D8:J8"/>
    <mergeCell ref="D9:J9"/>
    <mergeCell ref="C3:L3"/>
    <mergeCell ref="N11:N12"/>
    <mergeCell ref="C6:L6"/>
    <mergeCell ref="C7:L7"/>
    <mergeCell ref="A11:A12"/>
    <mergeCell ref="B11:B12"/>
    <mergeCell ref="C11:C12"/>
    <mergeCell ref="D11:D12"/>
    <mergeCell ref="F11:F12"/>
    <mergeCell ref="G11:G12"/>
    <mergeCell ref="H11:H12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9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indexed="34"/>
  </sheetPr>
  <dimension ref="A1:N51"/>
  <sheetViews>
    <sheetView zoomScaleNormal="100" workbookViewId="0">
      <selection activeCell="C4" sqref="C4:J7"/>
    </sheetView>
  </sheetViews>
  <sheetFormatPr defaultColWidth="9.140625" defaultRowHeight="12.75" x14ac:dyDescent="0.2"/>
  <cols>
    <col min="1" max="1" width="3.5703125" style="54" customWidth="1"/>
    <col min="2" max="2" width="20.42578125" style="54" customWidth="1"/>
    <col min="3" max="3" width="9.140625" style="117" customWidth="1"/>
    <col min="4" max="4" width="18.140625" style="54" customWidth="1"/>
    <col min="5" max="5" width="5.28515625" style="54" customWidth="1"/>
    <col min="6" max="6" width="6" style="54" customWidth="1"/>
    <col min="7" max="7" width="7.28515625" style="54" customWidth="1"/>
    <col min="8" max="8" width="6.42578125" style="54" customWidth="1"/>
    <col min="9" max="9" width="6.5703125" style="54" customWidth="1"/>
    <col min="10" max="10" width="6.140625" style="54" customWidth="1"/>
    <col min="11" max="11" width="7.28515625" style="54" customWidth="1"/>
    <col min="12" max="12" width="6.5703125" style="88" customWidth="1"/>
    <col min="13" max="13" width="5.5703125" style="7" customWidth="1"/>
    <col min="14" max="16384" width="9.140625" style="7"/>
  </cols>
  <sheetData>
    <row r="1" spans="1:14" customFormat="1" x14ac:dyDescent="0.2">
      <c r="A1" s="54"/>
      <c r="B1" s="54"/>
      <c r="C1" s="781" t="s">
        <v>47</v>
      </c>
      <c r="D1" s="781"/>
      <c r="E1" s="781"/>
      <c r="F1" s="781"/>
      <c r="G1" s="781"/>
      <c r="H1" s="781"/>
      <c r="I1" s="781"/>
      <c r="J1" s="781"/>
      <c r="K1" s="493"/>
      <c r="L1" s="493"/>
      <c r="M1" s="493"/>
      <c r="N1" s="493"/>
    </row>
    <row r="2" spans="1:14" customFormat="1" ht="15" x14ac:dyDescent="0.2">
      <c r="A2" s="79"/>
      <c r="B2" s="79"/>
      <c r="C2" s="82"/>
      <c r="D2" s="83"/>
      <c r="E2" s="45"/>
      <c r="F2" s="45"/>
      <c r="G2" s="45"/>
      <c r="H2" s="45"/>
      <c r="I2" s="83"/>
      <c r="J2" s="83"/>
      <c r="K2" s="83"/>
      <c r="L2" s="83"/>
    </row>
    <row r="3" spans="1:14" customFormat="1" ht="25.5" x14ac:dyDescent="0.2">
      <c r="A3" s="54"/>
      <c r="B3" s="54"/>
      <c r="C3" s="780" t="s">
        <v>15</v>
      </c>
      <c r="D3" s="780"/>
      <c r="E3" s="780"/>
      <c r="F3" s="780"/>
      <c r="G3" s="780"/>
      <c r="H3" s="780"/>
      <c r="I3" s="780"/>
      <c r="J3" s="780"/>
      <c r="K3" s="179"/>
      <c r="L3" s="179"/>
      <c r="M3" s="179"/>
      <c r="N3" s="179"/>
    </row>
    <row r="4" spans="1:14" customFormat="1" ht="18" customHeight="1" x14ac:dyDescent="0.2">
      <c r="A4" s="79" t="s">
        <v>16</v>
      </c>
      <c r="B4" s="500" t="s">
        <v>265</v>
      </c>
      <c r="C4" s="785" t="s">
        <v>3849</v>
      </c>
      <c r="D4" s="785"/>
      <c r="E4" s="785"/>
      <c r="F4" s="785"/>
      <c r="G4" s="785"/>
      <c r="H4" s="785"/>
      <c r="I4" s="785"/>
      <c r="J4" s="785"/>
      <c r="K4" s="54"/>
      <c r="L4" s="84" t="s">
        <v>2226</v>
      </c>
    </row>
    <row r="5" spans="1:14" customFormat="1" ht="19.5" customHeight="1" x14ac:dyDescent="0.2">
      <c r="A5" s="79" t="s">
        <v>17</v>
      </c>
      <c r="B5" s="500" t="s">
        <v>264</v>
      </c>
      <c r="C5" s="785"/>
      <c r="D5" s="785"/>
      <c r="E5" s="785"/>
      <c r="F5" s="785"/>
      <c r="G5" s="785"/>
      <c r="H5" s="785"/>
      <c r="I5" s="785"/>
      <c r="J5" s="785"/>
      <c r="K5" s="54"/>
      <c r="L5" s="86" t="s">
        <v>3874</v>
      </c>
    </row>
    <row r="6" spans="1:14" customFormat="1" ht="23.25" customHeight="1" x14ac:dyDescent="0.2">
      <c r="A6" s="79" t="s">
        <v>18</v>
      </c>
      <c r="B6" s="501" t="s">
        <v>263</v>
      </c>
      <c r="C6" s="785"/>
      <c r="D6" s="785"/>
      <c r="E6" s="785"/>
      <c r="F6" s="785"/>
      <c r="G6" s="785"/>
      <c r="H6" s="785"/>
      <c r="I6" s="785"/>
      <c r="J6" s="785"/>
      <c r="K6" s="54"/>
      <c r="L6" s="86" t="s">
        <v>20</v>
      </c>
    </row>
    <row r="7" spans="1:14" customFormat="1" ht="16.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54"/>
      <c r="L7" s="79"/>
    </row>
    <row r="8" spans="1:14" customFormat="1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55</v>
      </c>
      <c r="E8" s="782"/>
      <c r="F8" s="782"/>
      <c r="G8" s="782"/>
      <c r="H8" s="782"/>
      <c r="I8" s="442"/>
      <c r="J8" s="79"/>
      <c r="K8" s="54"/>
      <c r="L8" s="91" t="s">
        <v>21</v>
      </c>
    </row>
    <row r="9" spans="1:14" customFormat="1" ht="18.75" customHeight="1" x14ac:dyDescent="0.2">
      <c r="A9" s="86"/>
      <c r="B9" s="79"/>
      <c r="C9" s="89"/>
      <c r="D9" s="783" t="s">
        <v>126</v>
      </c>
      <c r="E9" s="783"/>
      <c r="F9" s="783"/>
      <c r="G9" s="783"/>
      <c r="H9" s="783"/>
      <c r="I9" s="79"/>
      <c r="J9" s="79"/>
      <c r="K9" s="91"/>
      <c r="L9" s="79"/>
    </row>
    <row r="10" spans="1:14" ht="13.5" thickBot="1" x14ac:dyDescent="0.25">
      <c r="A10" s="78"/>
      <c r="B10" s="79"/>
      <c r="C10" s="89"/>
      <c r="D10" s="784"/>
      <c r="E10" s="784"/>
      <c r="F10" s="784"/>
      <c r="G10" s="784"/>
      <c r="H10" s="784"/>
      <c r="I10" s="79"/>
      <c r="J10" s="79"/>
      <c r="K10" s="78"/>
      <c r="L10" s="79"/>
    </row>
    <row r="11" spans="1:14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4" ht="9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4" ht="15.75" customHeight="1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352"/>
    </row>
    <row r="14" spans="1:14" ht="15" customHeight="1" x14ac:dyDescent="0.2">
      <c r="A14" s="101" t="s">
        <v>12</v>
      </c>
      <c r="B14" s="102" t="str">
        <f>VLOOKUP($F14,УЧАСТНИКИ!$A$29:$M$1081,3,FALSE)</f>
        <v>Емельянов Андрей</v>
      </c>
      <c r="C14" s="103" t="str">
        <f>VLOOKUP($F14,УЧАСТНИКИ!$A$29:$M$1081,4,FALSE)</f>
        <v>30.05.2005</v>
      </c>
      <c r="D14" s="168" t="str">
        <f>VLOOKUP($F14,УЧАСТНИКИ!$A$29:$M$1081,5,FALSE)</f>
        <v>Краснодарский край</v>
      </c>
      <c r="E14" s="385"/>
      <c r="F14" s="531">
        <v>142</v>
      </c>
      <c r="G14" s="105" t="str">
        <f>VLOOKUP($F15,УЧАСТНИКИ!$A$29:$M$1081,12,FALSE)</f>
        <v>1:56.80</v>
      </c>
      <c r="H14" s="105"/>
      <c r="I14" s="104"/>
      <c r="J14" s="104"/>
      <c r="K14" s="104"/>
      <c r="L14" s="104"/>
      <c r="M14" s="106" t="str">
        <f>VLOOKUP($F14,УЧАСТНИКИ!$A$29:$M$1081,9,FALSE)</f>
        <v>лич.</v>
      </c>
    </row>
    <row r="15" spans="1:14" ht="15" customHeight="1" x14ac:dyDescent="0.2">
      <c r="A15" s="104" t="s">
        <v>3864</v>
      </c>
      <c r="B15" s="102" t="str">
        <f>VLOOKUP($F15,УЧАСТНИКИ!$A$29:$M$1081,3,FALSE)</f>
        <v>Шичкин Иван</v>
      </c>
      <c r="C15" s="103" t="str">
        <f>VLOOKUP($F15,УЧАСТНИКИ!$A$29:$M$1081,4,FALSE)</f>
        <v>29.01.2003</v>
      </c>
      <c r="D15" s="168" t="str">
        <f>VLOOKUP($F15,УЧАСТНИКИ!$A$29:$M$1081,5,FALSE)</f>
        <v>Волгоградская область</v>
      </c>
      <c r="E15" s="385" t="str">
        <f>VLOOKUP($F15,УЧАСТНИКИ!$A$29:$M$1081,8,FALSE)</f>
        <v>КМС</v>
      </c>
      <c r="F15" s="531">
        <v>116</v>
      </c>
      <c r="G15" s="105" t="str">
        <f>VLOOKUP($F16,УЧАСТНИКИ!$A$29:$M$1081,12,FALSE)</f>
        <v>1:52.92</v>
      </c>
      <c r="H15" s="105"/>
      <c r="I15" s="104"/>
      <c r="J15" s="104"/>
      <c r="K15" s="104"/>
      <c r="L15" s="104"/>
      <c r="M15" s="106"/>
    </row>
    <row r="16" spans="1:14" ht="15" customHeight="1" x14ac:dyDescent="0.2">
      <c r="A16" s="104" t="s">
        <v>3865</v>
      </c>
      <c r="B16" s="102" t="str">
        <f>VLOOKUP($F16,УЧАСТНИКИ!$A$29:$M$1081,3,FALSE)</f>
        <v>Балагуров Виктор</v>
      </c>
      <c r="C16" s="103" t="str">
        <f>VLOOKUP($F16,УЧАСТНИКИ!$A$29:$M$1081,4,FALSE)</f>
        <v>28.02.2001</v>
      </c>
      <c r="D16" s="168" t="str">
        <f>VLOOKUP($F16,УЧАСТНИКИ!$A$29:$M$1081,5,FALSE)</f>
        <v>Республика Бурятия</v>
      </c>
      <c r="E16" s="385" t="str">
        <f>VLOOKUP($F16,УЧАСТНИКИ!$A$29:$M$1081,8,FALSE)</f>
        <v>КМС</v>
      </c>
      <c r="F16" s="531">
        <v>282</v>
      </c>
      <c r="G16" s="105" t="str">
        <f>VLOOKUP($F16,УЧАСТНИКИ!$A$29:$M$1081,12,FALSE)</f>
        <v>1:52.92</v>
      </c>
      <c r="H16" s="105"/>
      <c r="I16" s="104"/>
      <c r="J16" s="104"/>
      <c r="K16" s="104"/>
      <c r="L16" s="104"/>
      <c r="M16" s="106" t="str">
        <f>VLOOKUP($F16,УЧАСТНИКИ!$A$29:$M$1081,9,FALSE)</f>
        <v>лич.</v>
      </c>
    </row>
    <row r="17" spans="1:13" ht="15" customHeight="1" x14ac:dyDescent="0.2">
      <c r="A17" s="104" t="s">
        <v>14</v>
      </c>
      <c r="B17" s="102" t="str">
        <f>VLOOKUP($F17,УЧАСТНИКИ!$A$29:$M$1081,3,FALSE)</f>
        <v>Лучкин Федор</v>
      </c>
      <c r="C17" s="103" t="str">
        <f>VLOOKUP($F17,УЧАСТНИКИ!$A$29:$M$1081,4,FALSE)</f>
        <v>18.02.2003</v>
      </c>
      <c r="D17" s="168" t="str">
        <f>VLOOKUP($F17,УЧАСТНИКИ!$A$29:$M$1081,5,FALSE)</f>
        <v>Санкт-Петербург</v>
      </c>
      <c r="E17" s="385" t="str">
        <f>VLOOKUP($F17,УЧАСТНИКИ!$A$29:$M$1081,8,FALSE)</f>
        <v>КМС</v>
      </c>
      <c r="F17" s="531">
        <v>345</v>
      </c>
      <c r="G17" s="105" t="str">
        <f>VLOOKUP($F17,УЧАСТНИКИ!$A$29:$M$1081,12,FALSE)</f>
        <v>1:55.01</v>
      </c>
      <c r="H17" s="105"/>
      <c r="I17" s="104"/>
      <c r="J17" s="104"/>
      <c r="K17" s="104"/>
      <c r="L17" s="104"/>
      <c r="M17" s="106" t="str">
        <f>VLOOKUP($F17,УЧАСТНИКИ!$A$29:$M$1081,9,FALSE)</f>
        <v>лич.</v>
      </c>
    </row>
    <row r="18" spans="1:13" ht="15" customHeight="1" x14ac:dyDescent="0.2">
      <c r="A18" s="104" t="s">
        <v>22</v>
      </c>
      <c r="B18" s="102" t="str">
        <f>VLOOKUP($F18,УЧАСТНИКИ!$A$29:$M$1081,3,FALSE)</f>
        <v>Цитулев Андрей</v>
      </c>
      <c r="C18" s="103" t="str">
        <f>VLOOKUP($F18,УЧАСТНИКИ!$A$29:$M$1081,4,FALSE)</f>
        <v>04.04.2001</v>
      </c>
      <c r="D18" s="168" t="str">
        <f>VLOOKUP($F18,УЧАСТНИКИ!$A$29:$M$1081,5,FALSE)</f>
        <v>Челябинская область</v>
      </c>
      <c r="E18" s="385" t="str">
        <f>VLOOKUP($F18,УЧАСТНИКИ!$A$29:$M$1081,8,FALSE)</f>
        <v>КМС</v>
      </c>
      <c r="F18" s="531">
        <v>694</v>
      </c>
      <c r="G18" s="105" t="str">
        <f>VLOOKUP($F18,УЧАСТНИКИ!$A$29:$M$1081,12,FALSE)</f>
        <v>1:50.59</v>
      </c>
      <c r="H18" s="105"/>
      <c r="I18" s="104"/>
      <c r="J18" s="104"/>
      <c r="K18" s="104"/>
      <c r="L18" s="104"/>
      <c r="M18" s="106"/>
    </row>
    <row r="19" spans="1:13" ht="15" customHeight="1" x14ac:dyDescent="0.2">
      <c r="A19" s="104" t="s">
        <v>23</v>
      </c>
      <c r="B19" s="102" t="str">
        <f>VLOOKUP($F19,УЧАСТНИКИ!$A$29:$M$1081,3,FALSE)</f>
        <v>Семенов Иван</v>
      </c>
      <c r="C19" s="103" t="str">
        <f>VLOOKUP($F19,УЧАСТНИКИ!$A$29:$M$1081,4,FALSE)</f>
        <v>21.02.2000</v>
      </c>
      <c r="D19" s="168" t="str">
        <f>VLOOKUP($F19,УЧАСТНИКИ!$A$29:$M$1081,5,FALSE)</f>
        <v>Воронежская область</v>
      </c>
      <c r="E19" s="385" t="str">
        <f>VLOOKUP($F19,УЧАСТНИКИ!$A$29:$M$1081,8,FALSE)</f>
        <v>КМС</v>
      </c>
      <c r="F19" s="531">
        <v>122</v>
      </c>
      <c r="G19" s="105" t="str">
        <f>VLOOKUP($F19,УЧАСТНИКИ!$A$29:$M$1081,12,FALSE)</f>
        <v>1:51.44</v>
      </c>
      <c r="H19" s="105"/>
      <c r="I19" s="104"/>
      <c r="J19" s="104"/>
      <c r="K19" s="104"/>
      <c r="L19" s="104"/>
      <c r="M19" s="106"/>
    </row>
    <row r="20" spans="1:13" ht="15" customHeight="1" x14ac:dyDescent="0.2">
      <c r="A20" s="104" t="s">
        <v>3866</v>
      </c>
      <c r="B20" s="102" t="str">
        <f>VLOOKUP($F20,УЧАСТНИКИ!$A$29:$M$1081,3,FALSE)</f>
        <v>Деткин Антон</v>
      </c>
      <c r="C20" s="103" t="str">
        <f>VLOOKUP($F20,УЧАСТНИКИ!$A$29:$M$1081,4,FALSE)</f>
        <v>24.12.2001</v>
      </c>
      <c r="D20" s="168" t="str">
        <f>VLOOKUP($F20,УЧАСТНИКИ!$A$29:$M$1081,5,FALSE)</f>
        <v>Санкт-Петербург</v>
      </c>
      <c r="E20" s="385" t="str">
        <f>VLOOKUP($F20,УЧАСТНИКИ!$A$29:$M$1081,8,FALSE)</f>
        <v>КМС</v>
      </c>
      <c r="F20" s="531">
        <v>335</v>
      </c>
      <c r="G20" s="105" t="str">
        <f>VLOOKUP($F20,УЧАСТНИКИ!$A$29:$M$1081,12,FALSE)</f>
        <v>1:53.91</v>
      </c>
      <c r="H20" s="105"/>
      <c r="I20" s="104"/>
      <c r="J20" s="104"/>
      <c r="K20" s="104"/>
      <c r="L20" s="104"/>
      <c r="M20" s="106" t="str">
        <f>VLOOKUP($F20,УЧАСТНИКИ!$A$29:$M$1081,9,FALSE)</f>
        <v>лич.</v>
      </c>
    </row>
    <row r="21" spans="1:13" ht="15" customHeight="1" x14ac:dyDescent="0.2">
      <c r="A21" s="104" t="s">
        <v>3867</v>
      </c>
      <c r="B21" s="102" t="str">
        <f>VLOOKUP($F21,УЧАСТНИКИ!$A$29:$M$1081,3,FALSE)</f>
        <v>Яблоков Алексей</v>
      </c>
      <c r="C21" s="103" t="str">
        <f>VLOOKUP($F21,УЧАСТНИКИ!$A$29:$M$1081,4,FALSE)</f>
        <v>02.03.2003</v>
      </c>
      <c r="D21" s="168" t="str">
        <f>VLOOKUP($F21,УЧАСТНИКИ!$A$29:$M$1081,5,FALSE)</f>
        <v>Иркутская область</v>
      </c>
      <c r="E21" s="385" t="str">
        <f>VLOOKUP($F21,УЧАСТНИКИ!$A$29:$M$1081,8,FALSE)</f>
        <v>КМС</v>
      </c>
      <c r="F21" s="531">
        <v>129</v>
      </c>
      <c r="G21" s="105" t="str">
        <f>VLOOKUP($F21,УЧАСТНИКИ!$A$29:$M$1081,12,FALSE)</f>
        <v>1:52.98</v>
      </c>
      <c r="H21" s="105"/>
      <c r="I21" s="104"/>
      <c r="J21" s="104"/>
      <c r="K21" s="104"/>
      <c r="L21" s="104"/>
      <c r="M21" s="106" t="str">
        <f>VLOOKUP($F21,УЧАСТНИКИ!$A$29:$M$1081,9,FALSE)</f>
        <v>лич.</v>
      </c>
    </row>
    <row r="22" spans="1:13" ht="15" customHeight="1" x14ac:dyDescent="0.2">
      <c r="A22" s="104" t="s">
        <v>25</v>
      </c>
      <c r="B22" s="102" t="str">
        <f>VLOOKUP($F22,УЧАСТНИКИ!$A$29:$M$1081,3,FALSE)</f>
        <v>Кисельников Илья</v>
      </c>
      <c r="C22" s="103" t="str">
        <f>VLOOKUP($F22,УЧАСТНИКИ!$A$29:$M$1081,4,FALSE)</f>
        <v>21.07.2000</v>
      </c>
      <c r="D22" s="168" t="str">
        <f>VLOOKUP($F22,УЧАСТНИКИ!$A$29:$M$1081,5,FALSE)</f>
        <v>Республика Бурятия</v>
      </c>
      <c r="E22" s="385" t="str">
        <f>VLOOKUP($F22,УЧАСТНИКИ!$A$29:$M$1081,8,FALSE)</f>
        <v>КМС</v>
      </c>
      <c r="F22" s="531">
        <v>283</v>
      </c>
      <c r="G22" s="105" t="str">
        <f>VLOOKUP($F22,УЧАСТНИКИ!$A$29:$M$1081,12,FALSE)</f>
        <v>1:53.41</v>
      </c>
      <c r="H22" s="105"/>
      <c r="I22" s="104"/>
      <c r="J22" s="104"/>
      <c r="K22" s="104"/>
      <c r="L22" s="104"/>
      <c r="M22" s="106" t="str">
        <f>VLOOKUP($F22,УЧАСТНИКИ!$A$29:$M$1081,9,FALSE)</f>
        <v>лич.</v>
      </c>
    </row>
    <row r="23" spans="1:13" ht="15" customHeight="1" thickBot="1" x14ac:dyDescent="0.25">
      <c r="A23" s="104" t="s">
        <v>67</v>
      </c>
      <c r="B23" s="102" t="str">
        <f>VLOOKUP($F23,УЧАСТНИКИ!$A$29:$M$1081,3,FALSE)</f>
        <v>Григорьев Георгий</v>
      </c>
      <c r="C23" s="103" t="str">
        <f>VLOOKUP($F23,УЧАСТНИКИ!$A$29:$M$1081,4,FALSE)</f>
        <v>20.12.2003</v>
      </c>
      <c r="D23" s="168" t="str">
        <f>VLOOKUP($F23,УЧАСТНИКИ!$A$29:$M$1081,5,FALSE)</f>
        <v>Челябинская область</v>
      </c>
      <c r="E23" s="385" t="str">
        <f>VLOOKUP($F23,УЧАСТНИКИ!$A$29:$M$1081,8,FALSE)</f>
        <v>КМС</v>
      </c>
      <c r="F23" s="531">
        <v>698</v>
      </c>
      <c r="G23" s="105" t="str">
        <f>VLOOKUP($F23,УЧАСТНИКИ!$A$29:$M$1081,12,FALSE)</f>
        <v>1:58.46</v>
      </c>
      <c r="H23" s="105"/>
      <c r="I23" s="104"/>
      <c r="J23" s="104"/>
      <c r="K23" s="104"/>
      <c r="L23" s="104"/>
      <c r="M23" s="106" t="str">
        <f>VLOOKUP($F23,УЧАСТНИКИ!$A$29:$M$1081,9,FALSE)</f>
        <v>лич.</v>
      </c>
    </row>
    <row r="24" spans="1:13" ht="15" customHeight="1" thickBot="1" x14ac:dyDescent="0.25">
      <c r="A24" s="96"/>
      <c r="B24" s="382" t="s">
        <v>27</v>
      </c>
      <c r="C24" s="108"/>
      <c r="D24" s="109"/>
      <c r="E24" s="386"/>
      <c r="F24" s="221"/>
      <c r="G24" s="110"/>
      <c r="H24" s="110"/>
      <c r="I24" s="99"/>
      <c r="J24" s="99"/>
      <c r="K24" s="99"/>
      <c r="L24" s="99"/>
      <c r="M24" s="352"/>
    </row>
    <row r="25" spans="1:13" ht="15" customHeight="1" x14ac:dyDescent="0.2">
      <c r="A25" s="101" t="s">
        <v>12</v>
      </c>
      <c r="B25" s="102" t="str">
        <f>VLOOKUP($F25,УЧАСТНИКИ!$A$29:$M$1081,3,FALSE)</f>
        <v>Трифонов Евгений</v>
      </c>
      <c r="C25" s="103" t="str">
        <f>VLOOKUP($F25,УЧАСТНИКИ!$A$29:$M$1081,4,FALSE)</f>
        <v>04.07.2003</v>
      </c>
      <c r="D25" s="168" t="str">
        <f>VLOOKUP($F25,УЧАСТНИКИ!$A$29:$M$1081,5,FALSE)</f>
        <v>Иркутская область</v>
      </c>
      <c r="E25" s="385" t="str">
        <f>VLOOKUP($F25,УЧАСТНИКИ!$A$29:$M$1081,8,FALSE)</f>
        <v>КМС</v>
      </c>
      <c r="F25" s="531">
        <v>127</v>
      </c>
      <c r="G25" s="105" t="str">
        <f>VLOOKUP($F25,УЧАСТНИКИ!$A$29:$M$1081,12,FALSE)</f>
        <v>1:53.03</v>
      </c>
      <c r="H25" s="105"/>
      <c r="I25" s="104"/>
      <c r="J25" s="104"/>
      <c r="K25" s="104"/>
      <c r="L25" s="104"/>
      <c r="M25" s="106"/>
    </row>
    <row r="26" spans="1:13" ht="15" customHeight="1" x14ac:dyDescent="0.2">
      <c r="A26" s="101" t="s">
        <v>3864</v>
      </c>
      <c r="B26" s="102" t="str">
        <f>VLOOKUP($F26,УЧАСТНИКИ!$A$29:$M$1081,3,FALSE)</f>
        <v>Перегудов Степан</v>
      </c>
      <c r="C26" s="103" t="str">
        <f>VLOOKUP($F26,УЧАСТНИКИ!$A$29:$M$1081,4,FALSE)</f>
        <v>30.01.1994</v>
      </c>
      <c r="D26" s="168" t="str">
        <f>VLOOKUP($F26,УЧАСТНИКИ!$A$29:$M$1081,5,FALSE)</f>
        <v>Краснодарский край-Карачаево-Черкесская Республика</v>
      </c>
      <c r="E26" s="385" t="str">
        <f>VLOOKUP($F26,УЧАСТНИКИ!$A$29:$M$1081,8,FALSE)</f>
        <v>МС</v>
      </c>
      <c r="F26" s="531">
        <v>152</v>
      </c>
      <c r="G26" s="105" t="str">
        <f>VLOOKUP($F26,УЧАСТНИКИ!$A$29:$M$1081,12,FALSE)</f>
        <v>1:47.92</v>
      </c>
      <c r="H26" s="105"/>
      <c r="I26" s="104"/>
      <c r="J26" s="104"/>
      <c r="K26" s="104"/>
      <c r="L26" s="104"/>
      <c r="M26" s="106"/>
    </row>
    <row r="27" spans="1:13" ht="15" customHeight="1" x14ac:dyDescent="0.2">
      <c r="A27" s="101" t="s">
        <v>3865</v>
      </c>
      <c r="B27" s="102" t="str">
        <f>VLOOKUP($F27,УЧАСТНИКИ!$A$29:$M$1081,3,FALSE)</f>
        <v>Русских Тимофей</v>
      </c>
      <c r="C27" s="103" t="str">
        <f>VLOOKUP($F27,УЧАСТНИКИ!$A$29:$M$1081,4,FALSE)</f>
        <v>29.10.2003</v>
      </c>
      <c r="D27" s="168" t="str">
        <f>VLOOKUP($F27,УЧАСТНИКИ!$A$29:$M$1081,5,FALSE)</f>
        <v>Москва</v>
      </c>
      <c r="E27" s="385" t="str">
        <f>VLOOKUP($F27,УЧАСТНИКИ!$A$29:$M$1081,8,FALSE)</f>
        <v>КМС</v>
      </c>
      <c r="F27" s="531">
        <v>210</v>
      </c>
      <c r="G27" s="105" t="str">
        <f>VLOOKUP($F27,УЧАСТНИКИ!$A$29:$M$1081,12,FALSE)</f>
        <v>1:53.78</v>
      </c>
      <c r="H27" s="105"/>
      <c r="I27" s="104"/>
      <c r="J27" s="104"/>
      <c r="K27" s="104"/>
      <c r="L27" s="104"/>
      <c r="M27" s="106" t="str">
        <f>VLOOKUP($F27,УЧАСТНИКИ!$A$29:$M$1081,9,FALSE)</f>
        <v>лич.</v>
      </c>
    </row>
    <row r="28" spans="1:13" ht="15" customHeight="1" x14ac:dyDescent="0.2">
      <c r="A28" s="101" t="s">
        <v>14</v>
      </c>
      <c r="B28" s="102" t="str">
        <f>VLOOKUP($F28,УЧАСТНИКИ!$A$29:$M$1081,3,FALSE)</f>
        <v>Лимонов Егор</v>
      </c>
      <c r="C28" s="103" t="str">
        <f>VLOOKUP($F28,УЧАСТНИКИ!$A$29:$M$1081,4,FALSE)</f>
        <v>22.06.1999</v>
      </c>
      <c r="D28" s="168" t="str">
        <f>VLOOKUP($F28,УЧАСТНИКИ!$A$29:$M$1081,5,FALSE)</f>
        <v>Санкт-Петербург</v>
      </c>
      <c r="E28" s="385" t="str">
        <f>VLOOKUP($F28,УЧАСТНИКИ!$A$29:$M$1081,8,FALSE)</f>
        <v>МС</v>
      </c>
      <c r="F28" s="531">
        <v>344</v>
      </c>
      <c r="G28" s="105" t="str">
        <f>VLOOKUP($F28,УЧАСТНИКИ!$A$29:$M$1081,12,FALSE)</f>
        <v>1:49.11</v>
      </c>
      <c r="H28" s="105"/>
      <c r="I28" s="104"/>
      <c r="J28" s="104"/>
      <c r="K28" s="104"/>
      <c r="L28" s="104"/>
      <c r="M28" s="106"/>
    </row>
    <row r="29" spans="1:13" ht="15" customHeight="1" x14ac:dyDescent="0.2">
      <c r="A29" s="101" t="s">
        <v>22</v>
      </c>
      <c r="B29" s="102" t="str">
        <f>VLOOKUP($F29,УЧАСТНИКИ!$A$29:$M$1081,3,FALSE)</f>
        <v>Троценко Роман</v>
      </c>
      <c r="C29" s="103" t="str">
        <f>VLOOKUP($F29,УЧАСТНИКИ!$A$29:$M$1081,4,FALSE)</f>
        <v>09.05.1992</v>
      </c>
      <c r="D29" s="168" t="str">
        <f>VLOOKUP($F29,УЧАСТНИКИ!$A$29:$M$1081,5,FALSE)</f>
        <v>Республика Бурятия</v>
      </c>
      <c r="E29" s="385" t="str">
        <f>VLOOKUP($F29,УЧАСТНИКИ!$A$29:$M$1081,8,FALSE)</f>
        <v>МС</v>
      </c>
      <c r="F29" s="531">
        <v>284</v>
      </c>
      <c r="G29" s="105" t="str">
        <f>VLOOKUP($F29,УЧАСТНИКИ!$A$29:$M$1081,12,FALSE)</f>
        <v>1:47.45</v>
      </c>
      <c r="H29" s="105"/>
      <c r="I29" s="104"/>
      <c r="J29" s="104"/>
      <c r="K29" s="104"/>
      <c r="L29" s="104"/>
      <c r="M29" s="106" t="str">
        <f>VLOOKUP($F29,УЧАСТНИКИ!$A$29:$M$1081,9,FALSE)</f>
        <v>лич.</v>
      </c>
    </row>
    <row r="30" spans="1:13" ht="15" customHeight="1" x14ac:dyDescent="0.2">
      <c r="A30" s="101" t="s">
        <v>23</v>
      </c>
      <c r="B30" s="102" t="str">
        <f>VLOOKUP($F30,УЧАСТНИКИ!$A$29:$M$1081,3,FALSE)</f>
        <v>Некрасов Даниил</v>
      </c>
      <c r="C30" s="103" t="str">
        <f>VLOOKUP($F30,УЧАСТНИКИ!$A$29:$M$1081,4,FALSE)</f>
        <v>01.10.2001</v>
      </c>
      <c r="D30" s="168" t="str">
        <f>VLOOKUP($F30,УЧАСТНИКИ!$A$29:$M$1081,5,FALSE)</f>
        <v>Липецкая область</v>
      </c>
      <c r="E30" s="385" t="str">
        <f>VLOOKUP($F30,УЧАСТНИКИ!$A$29:$M$1081,8,FALSE)</f>
        <v>МС</v>
      </c>
      <c r="F30" s="531">
        <v>183</v>
      </c>
      <c r="G30" s="105" t="str">
        <f>VLOOKUP($F30,УЧАСТНИКИ!$A$29:$M$1081,12,FALSE)</f>
        <v>1:48.32</v>
      </c>
      <c r="H30" s="105"/>
      <c r="I30" s="104"/>
      <c r="J30" s="104"/>
      <c r="K30" s="104"/>
      <c r="L30" s="104"/>
      <c r="M30" s="106"/>
    </row>
    <row r="31" spans="1:13" ht="15" customHeight="1" x14ac:dyDescent="0.2">
      <c r="A31" s="101" t="s">
        <v>3866</v>
      </c>
      <c r="B31" s="102" t="str">
        <f>VLOOKUP($F31,УЧАСТНИКИ!$A$29:$M$1081,3,FALSE)</f>
        <v>Ломакин Алексей</v>
      </c>
      <c r="C31" s="103" t="str">
        <f>VLOOKUP($F31,УЧАСТНИКИ!$A$29:$M$1081,4,FALSE)</f>
        <v>23.06.2001</v>
      </c>
      <c r="D31" s="168" t="str">
        <f>VLOOKUP($F31,УЧАСТНИКИ!$A$29:$M$1081,5,FALSE)</f>
        <v>Свердловская область</v>
      </c>
      <c r="E31" s="385" t="str">
        <f>VLOOKUP($F31,УЧАСТНИКИ!$A$29:$M$1081,8,FALSE)</f>
        <v>КМС</v>
      </c>
      <c r="F31" s="531">
        <v>370</v>
      </c>
      <c r="G31" s="105" t="str">
        <f>VLOOKUP($F31,УЧАСТНИКИ!$A$29:$M$1081,12,FALSE)</f>
        <v>1:48.28</v>
      </c>
      <c r="H31" s="105"/>
      <c r="I31" s="104"/>
      <c r="J31" s="104"/>
      <c r="K31" s="104"/>
      <c r="L31" s="104"/>
      <c r="M31" s="106" t="str">
        <f>VLOOKUP($F31,УЧАСТНИКИ!$A$29:$M$1081,9,FALSE)</f>
        <v>лич.</v>
      </c>
    </row>
    <row r="32" spans="1:13" ht="15" customHeight="1" x14ac:dyDescent="0.2">
      <c r="A32" s="101" t="s">
        <v>3867</v>
      </c>
      <c r="B32" s="102" t="str">
        <f>VLOOKUP($F32,УЧАСТНИКИ!$A$29:$M$1081,3,FALSE)</f>
        <v>Борзаковский Ярослав</v>
      </c>
      <c r="C32" s="103" t="str">
        <f>VLOOKUP($F32,УЧАСТНИКИ!$A$29:$M$1081,4,FALSE)</f>
        <v>14.05.2002</v>
      </c>
      <c r="D32" s="168" t="str">
        <f>VLOOKUP($F32,УЧАСТНИКИ!$A$29:$M$1081,5,FALSE)</f>
        <v>Московская область</v>
      </c>
      <c r="E32" s="385" t="str">
        <f>VLOOKUP($F32,УЧАСТНИКИ!$A$29:$M$1081,8,FALSE)</f>
        <v>КМС</v>
      </c>
      <c r="F32" s="531">
        <v>224</v>
      </c>
      <c r="G32" s="105" t="str">
        <f>VLOOKUP($F32,УЧАСТНИКИ!$A$29:$M$1081,12,FALSE)</f>
        <v>1:51.94</v>
      </c>
      <c r="H32" s="105"/>
      <c r="I32" s="104"/>
      <c r="J32" s="104"/>
      <c r="K32" s="104"/>
      <c r="L32" s="104"/>
      <c r="M32" s="106" t="str">
        <f>VLOOKUP($F32,УЧАСТНИКИ!$A$29:$M$1081,9,FALSE)</f>
        <v>лич.</v>
      </c>
    </row>
    <row r="33" spans="1:13" ht="15" customHeight="1" x14ac:dyDescent="0.2">
      <c r="A33" s="101" t="s">
        <v>25</v>
      </c>
      <c r="B33" s="102" t="str">
        <f>VLOOKUP($F33,УЧАСТНИКИ!$A$29:$M$1081,3,FALSE)</f>
        <v>Мазный Богдан</v>
      </c>
      <c r="C33" s="103" t="str">
        <f>VLOOKUP($F33,УЧАСТНИКИ!$A$29:$M$1081,4,FALSE)</f>
        <v>26.10.1999</v>
      </c>
      <c r="D33" s="168" t="str">
        <f>VLOOKUP($F33,УЧАСТНИКИ!$A$29:$M$1081,5,FALSE)</f>
        <v>Республика Крым</v>
      </c>
      <c r="E33" s="385" t="str">
        <f>VLOOKUP($F33,УЧАСТНИКИ!$A$29:$M$1081,8,FALSE)</f>
        <v>МС</v>
      </c>
      <c r="F33" s="531">
        <v>289</v>
      </c>
      <c r="G33" s="105" t="str">
        <f>VLOOKUP($F33,УЧАСТНИКИ!$A$29:$M$1081,12,FALSE)</f>
        <v>1:48.02</v>
      </c>
      <c r="H33" s="105"/>
      <c r="I33" s="104"/>
      <c r="J33" s="104"/>
      <c r="K33" s="104"/>
      <c r="L33" s="104"/>
      <c r="M33" s="106"/>
    </row>
    <row r="34" spans="1:13" ht="15" customHeight="1" x14ac:dyDescent="0.2">
      <c r="A34" s="101" t="s">
        <v>3868</v>
      </c>
      <c r="B34" s="102" t="str">
        <f>VLOOKUP($F34,УЧАСТНИКИ!$A$29:$M$1081,3,FALSE)</f>
        <v>Астраханский Алексей</v>
      </c>
      <c r="C34" s="103" t="str">
        <f>VLOOKUP($F34,УЧАСТНИКИ!$A$29:$M$1081,4,FALSE)</f>
        <v>05.02.1999</v>
      </c>
      <c r="D34" s="168" t="str">
        <f>VLOOKUP($F34,УЧАСТНИКИ!$A$29:$M$1081,5,FALSE)</f>
        <v>Санкт-Петербург</v>
      </c>
      <c r="E34" s="385" t="str">
        <f>VLOOKUP($F34,УЧАСТНИКИ!$A$29:$M$1081,8,FALSE)</f>
        <v>КМС</v>
      </c>
      <c r="F34" s="531">
        <v>323</v>
      </c>
      <c r="G34" s="105" t="str">
        <f>VLOOKUP($F34,УЧАСТНИКИ!$A$29:$M$1081,12,FALSE)</f>
        <v>1:54.36</v>
      </c>
      <c r="H34" s="105"/>
      <c r="I34" s="104"/>
      <c r="J34" s="104"/>
      <c r="K34" s="104"/>
      <c r="L34" s="104"/>
      <c r="M34" s="106" t="str">
        <f>VLOOKUP($F34,УЧАСТНИКИ!$A$29:$M$1081,9,FALSE)</f>
        <v>лич.</v>
      </c>
    </row>
    <row r="35" spans="1:13" ht="15" customHeight="1" thickBot="1" x14ac:dyDescent="0.25">
      <c r="A35" s="101" t="s">
        <v>3869</v>
      </c>
      <c r="B35" s="102" t="str">
        <f>VLOOKUP($F35,УЧАСТНИКИ!$A$29:$M$1081,3,FALSE)</f>
        <v>Саввин Алексей</v>
      </c>
      <c r="C35" s="103" t="str">
        <f>VLOOKUP($F35,УЧАСТНИКИ!$A$29:$M$1081,4,FALSE)</f>
        <v>13.03.1997</v>
      </c>
      <c r="D35" s="168" t="str">
        <f>VLOOKUP($F35,УЧАСТНИКИ!$A$29:$M$1081,5,FALSE)</f>
        <v>Санкт-Петербург</v>
      </c>
      <c r="E35" s="385" t="str">
        <f>VLOOKUP($F35,УЧАСТНИКИ!$A$29:$M$1081,8,FALSE)</f>
        <v>КМС</v>
      </c>
      <c r="F35" s="531">
        <v>354</v>
      </c>
      <c r="G35" s="105" t="str">
        <f>VLOOKUP($F35,УЧАСТНИКИ!$A$29:$M$1081,12,FALSE)</f>
        <v>1:50.71</v>
      </c>
      <c r="H35" s="105"/>
      <c r="I35" s="104"/>
      <c r="J35" s="104"/>
      <c r="K35" s="104"/>
      <c r="L35" s="104"/>
      <c r="M35" s="106" t="str">
        <f>VLOOKUP($F35,УЧАСТНИКИ!$A$29:$M$1081,9,FALSE)</f>
        <v>лич.</v>
      </c>
    </row>
    <row r="36" spans="1:13" ht="15" customHeight="1" thickBot="1" x14ac:dyDescent="0.25">
      <c r="A36" s="96"/>
      <c r="B36" s="382" t="s">
        <v>28</v>
      </c>
      <c r="C36" s="108"/>
      <c r="D36" s="109"/>
      <c r="E36" s="386"/>
      <c r="F36" s="221"/>
      <c r="G36" s="110"/>
      <c r="H36" s="110"/>
      <c r="I36" s="99"/>
      <c r="J36" s="99"/>
      <c r="K36" s="99"/>
      <c r="L36" s="99"/>
      <c r="M36" s="352"/>
    </row>
    <row r="37" spans="1:13" ht="15" customHeight="1" x14ac:dyDescent="0.2">
      <c r="A37" s="101" t="s">
        <v>12</v>
      </c>
      <c r="B37" s="102" t="str">
        <f>VLOOKUP($F37,УЧАСТНИКИ!$A$29:$M$1081,3,FALSE)</f>
        <v>Соколенко Владимир</v>
      </c>
      <c r="C37" s="103" t="str">
        <f>VLOOKUP($F37,УЧАСТНИКИ!$A$29:$M$1081,4,FALSE)</f>
        <v>19.05.2000</v>
      </c>
      <c r="D37" s="168" t="str">
        <f>VLOOKUP($F37,УЧАСТНИКИ!$A$29:$M$1081,5,FALSE)</f>
        <v>Томская область</v>
      </c>
      <c r="E37" s="385" t="str">
        <f>VLOOKUP($F37,УЧАСТНИКИ!$A$29:$M$1081,8,FALSE)</f>
        <v>КМС</v>
      </c>
      <c r="F37" s="531">
        <v>387</v>
      </c>
      <c r="G37" s="105" t="str">
        <f>VLOOKUP($F37,УЧАСТНИКИ!$A$29:$M$1081,12,FALSE)</f>
        <v>1:50.07</v>
      </c>
      <c r="H37" s="105"/>
      <c r="I37" s="104"/>
      <c r="J37" s="104"/>
      <c r="K37" s="104"/>
      <c r="L37" s="104"/>
      <c r="M37" s="106"/>
    </row>
    <row r="38" spans="1:13" ht="15" customHeight="1" x14ac:dyDescent="0.2">
      <c r="A38" s="104" t="s">
        <v>3864</v>
      </c>
      <c r="B38" s="102" t="str">
        <f>VLOOKUP($F38,УЧАСТНИКИ!$A$29:$M$1081,3,FALSE)</f>
        <v>Бутранов Алексей</v>
      </c>
      <c r="C38" s="103" t="str">
        <f>VLOOKUP($F38,УЧАСТНИКИ!$A$29:$M$1081,4,FALSE)</f>
        <v>18.08.1991</v>
      </c>
      <c r="D38" s="168" t="str">
        <f>VLOOKUP($F38,УЧАСТНИКИ!$A$29:$M$1081,5,FALSE)</f>
        <v>Московская область</v>
      </c>
      <c r="E38" s="385" t="str">
        <f>VLOOKUP($F38,УЧАСТНИКИ!$A$29:$M$1081,8,FALSE)</f>
        <v>МС</v>
      </c>
      <c r="F38" s="531">
        <v>225</v>
      </c>
      <c r="G38" s="105" t="str">
        <f>VLOOKUP($F38,УЧАСТНИКИ!$A$29:$M$1081,12,FALSE)</f>
        <v>1:47.71</v>
      </c>
      <c r="H38" s="105"/>
      <c r="I38" s="104"/>
      <c r="J38" s="104"/>
      <c r="K38" s="104"/>
      <c r="L38" s="104"/>
      <c r="M38" s="106"/>
    </row>
    <row r="39" spans="1:13" ht="15" customHeight="1" x14ac:dyDescent="0.2">
      <c r="A39" s="104" t="s">
        <v>3865</v>
      </c>
      <c r="B39" s="102" t="str">
        <f>VLOOKUP($F39,УЧАСТНИКИ!$A$29:$M$1081,3,FALSE)</f>
        <v>Шелих Максим</v>
      </c>
      <c r="C39" s="103" t="str">
        <f>VLOOKUP($F39,УЧАСТНИКИ!$A$29:$M$1081,4,FALSE)</f>
        <v>02.02.2005</v>
      </c>
      <c r="D39" s="168" t="str">
        <f>VLOOKUP($F39,УЧАСТНИКИ!$A$29:$M$1081,5,FALSE)</f>
        <v>Москва</v>
      </c>
      <c r="E39" s="385" t="str">
        <f>VLOOKUP($F39,УЧАСТНИКИ!$A$29:$M$1081,8,FALSE)</f>
        <v>КМС</v>
      </c>
      <c r="F39" s="531">
        <v>221</v>
      </c>
      <c r="G39" s="105" t="str">
        <f>VLOOKUP($F39,УЧАСТНИКИ!$A$29:$M$1081,12,FALSE)</f>
        <v>1:52.76</v>
      </c>
      <c r="H39" s="105"/>
      <c r="I39" s="104"/>
      <c r="J39" s="104"/>
      <c r="K39" s="104"/>
      <c r="L39" s="104"/>
      <c r="M39" s="106" t="str">
        <f>VLOOKUP($F39,УЧАСТНИКИ!$A$29:$M$1081,9,FALSE)</f>
        <v>лич.</v>
      </c>
    </row>
    <row r="40" spans="1:13" ht="15" customHeight="1" x14ac:dyDescent="0.2">
      <c r="A40" s="104" t="s">
        <v>14</v>
      </c>
      <c r="B40" s="102" t="str">
        <f>VLOOKUP($F40,УЧАСТНИКИ!$A$29:$M$1081,3,FALSE)</f>
        <v>Ращупкин Игорь</v>
      </c>
      <c r="C40" s="103" t="str">
        <f>VLOOKUP($F40,УЧАСТНИКИ!$A$29:$M$1081,4,FALSE)</f>
        <v>03.10.1997</v>
      </c>
      <c r="D40" s="168" t="str">
        <f>VLOOKUP($F40,УЧАСТНИКИ!$A$29:$M$1081,5,FALSE)</f>
        <v>Москва-Липецкая область</v>
      </c>
      <c r="E40" s="385" t="str">
        <f>VLOOKUP($F40,УЧАСТНИКИ!$A$29:$M$1081,8,FALSE)</f>
        <v>МС</v>
      </c>
      <c r="F40" s="531">
        <v>209</v>
      </c>
      <c r="G40" s="105" t="str">
        <f>VLOOKUP($F40,УЧАСТНИКИ!$A$29:$M$1081,12,FALSE)</f>
        <v>1:47.13</v>
      </c>
      <c r="H40" s="105"/>
      <c r="I40" s="104"/>
      <c r="J40" s="104"/>
      <c r="K40" s="104"/>
      <c r="L40" s="104"/>
      <c r="M40" s="106"/>
    </row>
    <row r="41" spans="1:13" ht="15" customHeight="1" x14ac:dyDescent="0.2">
      <c r="A41" s="104" t="s">
        <v>22</v>
      </c>
      <c r="B41" s="102" t="str">
        <f>VLOOKUP($F41,УЧАСТНИКИ!$A$29:$M$1081,3,FALSE)</f>
        <v>Холмогоров Константин</v>
      </c>
      <c r="C41" s="103" t="str">
        <f>VLOOKUP($F41,УЧАСТНИКИ!$A$29:$M$1081,4,FALSE)</f>
        <v>07.02.1996</v>
      </c>
      <c r="D41" s="168" t="str">
        <f>VLOOKUP($F41,УЧАСТНИКИ!$A$29:$M$1081,5,FALSE)</f>
        <v>Москва-Пермский край</v>
      </c>
      <c r="E41" s="385" t="str">
        <f>VLOOKUP($F41,УЧАСТНИКИ!$A$29:$M$1081,8,FALSE)</f>
        <v>МСМК</v>
      </c>
      <c r="F41" s="531">
        <v>216</v>
      </c>
      <c r="G41" s="105" t="str">
        <f>VLOOKUP($F41,УЧАСТНИКИ!$A$29:$M$1081,12,FALSE)</f>
        <v>1:45.66</v>
      </c>
      <c r="H41" s="105"/>
      <c r="I41" s="104"/>
      <c r="J41" s="104"/>
      <c r="K41" s="104"/>
      <c r="L41" s="104"/>
      <c r="M41" s="106"/>
    </row>
    <row r="42" spans="1:13" ht="15" customHeight="1" x14ac:dyDescent="0.2">
      <c r="A42" s="104" t="s">
        <v>23</v>
      </c>
      <c r="B42" s="102" t="str">
        <f>VLOOKUP($F42,УЧАСТНИКИ!$A$29:$M$1081,3,FALSE)</f>
        <v>Вербицкий Николай</v>
      </c>
      <c r="C42" s="103" t="str">
        <f>VLOOKUP($F42,УЧАСТНИКИ!$A$29:$M$1081,4,FALSE)</f>
        <v>10.11.1995</v>
      </c>
      <c r="D42" s="168" t="str">
        <f>VLOOKUP($F42,УЧАСТНИКИ!$A$29:$M$1081,5,FALSE)</f>
        <v>Московская область-Республика Бурятия</v>
      </c>
      <c r="E42" s="385" t="str">
        <f>VLOOKUP($F42,УЧАСТНИКИ!$A$29:$M$1081,8,FALSE)</f>
        <v>МС</v>
      </c>
      <c r="F42" s="531">
        <v>227</v>
      </c>
      <c r="G42" s="105" t="str">
        <f>VLOOKUP($F42,УЧАСТНИКИ!$A$29:$M$1081,12,FALSE)</f>
        <v>1:46.00</v>
      </c>
      <c r="H42" s="105"/>
      <c r="I42" s="104"/>
      <c r="J42" s="104"/>
      <c r="K42" s="104"/>
      <c r="L42" s="104"/>
      <c r="M42" s="106"/>
    </row>
    <row r="43" spans="1:13" ht="15" customHeight="1" x14ac:dyDescent="0.2">
      <c r="A43" s="104" t="s">
        <v>3866</v>
      </c>
      <c r="B43" s="102" t="str">
        <f>VLOOKUP($F43,УЧАСТНИКИ!$A$29:$M$1081,3,FALSE)</f>
        <v>Дубровский Сергей</v>
      </c>
      <c r="C43" s="103" t="str">
        <f>VLOOKUP($F43,УЧАСТНИКИ!$A$29:$M$1081,4,FALSE)</f>
        <v>20.01.1995</v>
      </c>
      <c r="D43" s="168" t="str">
        <f>VLOOKUP($F43,УЧАСТНИКИ!$A$29:$M$1081,5,FALSE)</f>
        <v>Московская область-Белгородская область</v>
      </c>
      <c r="E43" s="385" t="str">
        <f>VLOOKUP($F43,УЧАСТНИКИ!$A$29:$M$1081,8,FALSE)</f>
        <v>МС</v>
      </c>
      <c r="F43" s="531">
        <v>231</v>
      </c>
      <c r="G43" s="105" t="str">
        <f>VLOOKUP($F43,УЧАСТНИКИ!$A$29:$M$1081,12,FALSE)</f>
        <v>1:46.73</v>
      </c>
      <c r="H43" s="105"/>
      <c r="I43" s="104"/>
      <c r="J43" s="104"/>
      <c r="K43" s="104"/>
      <c r="L43" s="104"/>
      <c r="M43" s="106"/>
    </row>
    <row r="44" spans="1:13" ht="15" customHeight="1" x14ac:dyDescent="0.2">
      <c r="A44" s="104" t="s">
        <v>3867</v>
      </c>
      <c r="B44" s="102" t="str">
        <f>VLOOKUP($F44,УЧАСТНИКИ!$A$29:$M$1081,3,FALSE)</f>
        <v>Соболев Захар</v>
      </c>
      <c r="C44" s="103" t="str">
        <f>VLOOKUP($F44,УЧАСТНИКИ!$A$29:$M$1081,4,FALSE)</f>
        <v>10.01.2004</v>
      </c>
      <c r="D44" s="168" t="str">
        <f>VLOOKUP($F44,УЧАСТНИКИ!$A$29:$M$1081,5,FALSE)</f>
        <v>Брянская область</v>
      </c>
      <c r="E44" s="385" t="str">
        <f>VLOOKUP($F44,УЧАСТНИКИ!$A$29:$M$1081,8,FALSE)</f>
        <v>КМС</v>
      </c>
      <c r="F44" s="531">
        <v>106</v>
      </c>
      <c r="G44" s="105" t="str">
        <f>VLOOKUP($F44,УЧАСТНИКИ!$A$29:$M$1081,12,FALSE)</f>
        <v>1:50.05</v>
      </c>
      <c r="H44" s="105" t="str">
        <f>VLOOKUP($F44,УЧАСТНИКИ!$A$29:$M$1081,13,FALSE)</f>
        <v>1:53.28</v>
      </c>
      <c r="I44" s="104"/>
      <c r="J44" s="104"/>
      <c r="K44" s="104"/>
      <c r="L44" s="104"/>
      <c r="M44" s="106"/>
    </row>
    <row r="45" spans="1:13" ht="15" customHeight="1" x14ac:dyDescent="0.2">
      <c r="A45" s="104" t="s">
        <v>25</v>
      </c>
      <c r="B45" s="102" t="str">
        <f>VLOOKUP($F45,УЧАСТНИКИ!$A$29:$M$1081,3,FALSE)</f>
        <v>Егоров Никита</v>
      </c>
      <c r="C45" s="103" t="str">
        <f>VLOOKUP($F45,УЧАСТНИКИ!$A$29:$M$1081,4,FALSE)</f>
        <v>19.04.2002</v>
      </c>
      <c r="D45" s="168" t="str">
        <f>VLOOKUP($F45,УЧАСТНИКИ!$A$29:$M$1081,5,FALSE)</f>
        <v>Ульяновская область</v>
      </c>
      <c r="E45" s="385" t="str">
        <f>VLOOKUP($F45,УЧАСТНИКИ!$A$29:$M$1081,8,FALSE)</f>
        <v>МС</v>
      </c>
      <c r="F45" s="531">
        <v>392</v>
      </c>
      <c r="G45" s="105" t="str">
        <f>VLOOKUP($F45,УЧАСТНИКИ!$A$29:$M$1081,12,FALSE)</f>
        <v>1:48.21</v>
      </c>
      <c r="H45" s="105"/>
      <c r="I45" s="104"/>
      <c r="J45" s="104"/>
      <c r="K45" s="104"/>
      <c r="L45" s="104"/>
      <c r="M45" s="106"/>
    </row>
    <row r="46" spans="1:13" ht="15" customHeight="1" x14ac:dyDescent="0.2">
      <c r="A46" s="104" t="s">
        <v>3868</v>
      </c>
      <c r="B46" s="102" t="str">
        <f>VLOOKUP($F46,УЧАСТНИКИ!$A$29:$M$1081,3,FALSE)</f>
        <v>Ионов Семен</v>
      </c>
      <c r="C46" s="103" t="str">
        <f>VLOOKUP($F46,УЧАСТНИКИ!$A$29:$M$1081,4,FALSE)</f>
        <v>12.02.2000</v>
      </c>
      <c r="D46" s="168" t="str">
        <f>VLOOKUP($F46,УЧАСТНИКИ!$A$29:$M$1081,5,FALSE)</f>
        <v>Свердловская область</v>
      </c>
      <c r="E46" s="385" t="str">
        <f>VLOOKUP($F46,УЧАСТНИКИ!$A$29:$M$1081,8,FALSE)</f>
        <v>МС</v>
      </c>
      <c r="F46" s="531">
        <v>368</v>
      </c>
      <c r="G46" s="105" t="str">
        <f>VLOOKUP($F46,УЧАСТНИКИ!$A$29:$M$1081,12,FALSE)</f>
        <v>1:47.66</v>
      </c>
      <c r="H46" s="105"/>
      <c r="I46" s="104"/>
      <c r="J46" s="104"/>
      <c r="K46" s="104"/>
      <c r="L46" s="104"/>
      <c r="M46" s="106"/>
    </row>
    <row r="47" spans="1:13" ht="15" customHeight="1" x14ac:dyDescent="0.2">
      <c r="A47" s="104" t="s">
        <v>3869</v>
      </c>
      <c r="B47" s="102" t="str">
        <f>VLOOKUP($F47,УЧАСТНИКИ!$A$29:$M$1081,3,FALSE)</f>
        <v>Подзвездов Владислав</v>
      </c>
      <c r="C47" s="103" t="str">
        <f>VLOOKUP($F47,УЧАСТНИКИ!$A$29:$M$1081,4,FALSE)</f>
        <v>03.08.2002</v>
      </c>
      <c r="D47" s="168" t="str">
        <f>VLOOKUP($F47,УЧАСТНИКИ!$A$29:$M$1081,5,FALSE)</f>
        <v>Краснодарский край-Республика Адыгея</v>
      </c>
      <c r="E47" s="385" t="str">
        <f>VLOOKUP($F47,УЧАСТНИКИ!$A$29:$M$1081,8,FALSE)</f>
        <v>МС</v>
      </c>
      <c r="F47" s="531">
        <v>157</v>
      </c>
      <c r="G47" s="105" t="str">
        <f>VLOOKUP($F47,УЧАСТНИКИ!$A$29:$M$1081,12,FALSE)</f>
        <v>1:50.35</v>
      </c>
      <c r="H47" s="105"/>
      <c r="I47" s="104"/>
      <c r="J47" s="104"/>
      <c r="K47" s="104"/>
      <c r="L47" s="104"/>
      <c r="M47" s="106"/>
    </row>
    <row r="48" spans="1:13" ht="15" customHeight="1" x14ac:dyDescent="0.2">
      <c r="A48" s="83"/>
      <c r="B48" s="134"/>
      <c r="C48" s="137"/>
      <c r="D48" s="134"/>
      <c r="E48" s="134"/>
      <c r="F48" s="234"/>
      <c r="G48" s="220"/>
      <c r="H48" s="220"/>
      <c r="I48" s="83"/>
      <c r="J48" s="83"/>
      <c r="K48" s="83"/>
      <c r="L48" s="83"/>
      <c r="M48" s="133"/>
    </row>
    <row r="49" spans="1:12" x14ac:dyDescent="0.2">
      <c r="A49" s="83"/>
      <c r="B49" s="111" t="s">
        <v>50</v>
      </c>
      <c r="C49" s="112"/>
      <c r="D49" s="113" t="s">
        <v>43</v>
      </c>
      <c r="E49" s="83"/>
      <c r="F49" s="83"/>
      <c r="G49" s="83"/>
      <c r="H49" s="83"/>
      <c r="I49" s="83"/>
      <c r="J49" s="83"/>
      <c r="K49" s="83"/>
      <c r="L49" s="114"/>
    </row>
    <row r="50" spans="1:12" x14ac:dyDescent="0.2">
      <c r="A50" s="83"/>
      <c r="B50" s="113"/>
      <c r="C50" s="112"/>
      <c r="D50" s="113"/>
      <c r="E50" s="83"/>
      <c r="F50" s="83"/>
      <c r="G50" s="83"/>
      <c r="H50" s="83"/>
      <c r="I50" s="83"/>
      <c r="J50" s="83"/>
      <c r="K50" s="83"/>
      <c r="L50" s="114"/>
    </row>
    <row r="51" spans="1:12" x14ac:dyDescent="0.2">
      <c r="A51" s="83"/>
      <c r="B51" s="113" t="s">
        <v>42</v>
      </c>
      <c r="C51" s="112"/>
      <c r="D51" s="113" t="s">
        <v>57</v>
      </c>
      <c r="E51" s="83"/>
      <c r="F51" s="83"/>
      <c r="G51" s="83"/>
      <c r="H51" s="83"/>
      <c r="I51" s="83"/>
      <c r="J51" s="83"/>
      <c r="K51" s="83"/>
      <c r="L51" s="114"/>
    </row>
  </sheetData>
  <mergeCells count="18">
    <mergeCell ref="D10:H10"/>
    <mergeCell ref="C7:J7"/>
    <mergeCell ref="C4:J6"/>
    <mergeCell ref="C3:J3"/>
    <mergeCell ref="C1:J1"/>
    <mergeCell ref="D8:H8"/>
    <mergeCell ref="D9:H9"/>
    <mergeCell ref="E11:E12"/>
    <mergeCell ref="F11:F12"/>
    <mergeCell ref="G11:G12"/>
    <mergeCell ref="M11:M12"/>
    <mergeCell ref="A11:A12"/>
    <mergeCell ref="B11:B12"/>
    <mergeCell ref="C11:C12"/>
    <mergeCell ref="D11:D12"/>
    <mergeCell ref="H11:H12"/>
    <mergeCell ref="L11:L12"/>
    <mergeCell ref="I11:K11"/>
  </mergeCells>
  <phoneticPr fontId="2" type="noConversion"/>
  <printOptions horizontalCentered="1"/>
  <pageMargins left="0" right="0" top="0" bottom="0" header="0" footer="0"/>
  <pageSetup paperSize="9" scale="93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indexed="34"/>
    <pageSetUpPr fitToPage="1"/>
  </sheetPr>
  <dimension ref="A1:P47"/>
  <sheetViews>
    <sheetView workbookViewId="0">
      <selection activeCell="I13" sqref="I13"/>
    </sheetView>
  </sheetViews>
  <sheetFormatPr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4.5703125" style="7" customWidth="1"/>
    <col min="5" max="5" width="5.5703125" style="7" customWidth="1"/>
    <col min="6" max="6" width="5.28515625" style="7" customWidth="1"/>
    <col min="7" max="7" width="6.42578125" style="7" customWidth="1"/>
    <col min="8" max="8" width="5.28515625" style="7" customWidth="1"/>
    <col min="9" max="9" width="6.140625" style="7" customWidth="1"/>
    <col min="10" max="10" width="5.42578125" style="7" customWidth="1"/>
    <col min="11" max="11" width="6.42578125" style="7" customWidth="1"/>
    <col min="12" max="12" width="5.7109375" style="7" customWidth="1"/>
    <col min="13" max="13" width="8" style="7" customWidth="1"/>
    <col min="14" max="14" width="5.42578125" style="17" customWidth="1"/>
  </cols>
  <sheetData>
    <row r="1" spans="1:16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 s="493"/>
      <c r="O1" s="493"/>
      <c r="P1" s="493"/>
    </row>
    <row r="2" spans="1:16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6" ht="25.5" x14ac:dyDescent="0.2"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  <c r="O3" s="179"/>
      <c r="P3" s="179"/>
    </row>
    <row r="4" spans="1:16" ht="18" customHeight="1" x14ac:dyDescent="0.2">
      <c r="A4" s="79" t="s">
        <v>16</v>
      </c>
      <c r="B4" s="500" t="s">
        <v>265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347</v>
      </c>
      <c r="N4"/>
    </row>
    <row r="5" spans="1:16" ht="19.5" customHeight="1" x14ac:dyDescent="0.2">
      <c r="A5" s="79" t="s">
        <v>17</v>
      </c>
      <c r="B5" s="500" t="s">
        <v>264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350</v>
      </c>
      <c r="N5"/>
    </row>
    <row r="6" spans="1:16" ht="18" customHeight="1" x14ac:dyDescent="0.2">
      <c r="A6" s="79" t="s">
        <v>18</v>
      </c>
      <c r="B6" s="500" t="s">
        <v>263</v>
      </c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86" t="s">
        <v>20</v>
      </c>
      <c r="N6"/>
    </row>
    <row r="7" spans="1:16" ht="16.5" customHeight="1" x14ac:dyDescent="0.2">
      <c r="A7" s="79" t="s">
        <v>0</v>
      </c>
      <c r="B7" s="503" t="s">
        <v>384</v>
      </c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79"/>
      <c r="N7"/>
    </row>
    <row r="8" spans="1:16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55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6" ht="18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6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6" ht="25.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6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6" ht="13.5" thickBot="1" x14ac:dyDescent="0.25">
      <c r="A13" s="96"/>
      <c r="B13" s="97"/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6" ht="15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100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8" t="s">
        <v>1978</v>
      </c>
      <c r="J14" s="115"/>
      <c r="K14" s="104"/>
      <c r="L14" s="104"/>
      <c r="M14" s="104"/>
      <c r="N14" s="106"/>
    </row>
    <row r="15" spans="1:16" ht="15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1292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8" t="s">
        <v>2110</v>
      </c>
      <c r="J15" s="115"/>
      <c r="K15" s="104"/>
      <c r="L15" s="104"/>
      <c r="M15" s="104"/>
      <c r="N15" s="106"/>
    </row>
    <row r="16" spans="1:16" ht="15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1907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8" t="s">
        <v>2104</v>
      </c>
      <c r="J16" s="115"/>
      <c r="K16" s="104"/>
      <c r="L16" s="104"/>
      <c r="M16" s="104"/>
      <c r="N16" s="106"/>
    </row>
    <row r="17" spans="1:14" ht="15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1124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8" t="s">
        <v>2105</v>
      </c>
      <c r="J17" s="115"/>
      <c r="K17" s="104"/>
      <c r="L17" s="104"/>
      <c r="M17" s="104"/>
      <c r="N17" s="106"/>
    </row>
    <row r="18" spans="1:14" ht="15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1457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8" t="s">
        <v>2103</v>
      </c>
      <c r="J18" s="115"/>
      <c r="K18" s="104"/>
      <c r="L18" s="104"/>
      <c r="M18" s="104"/>
      <c r="N18" s="106"/>
    </row>
    <row r="19" spans="1:14" ht="15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1225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56" t="s">
        <v>2108</v>
      </c>
      <c r="J19" s="115"/>
      <c r="K19" s="104"/>
      <c r="L19" s="104"/>
      <c r="M19" s="104"/>
      <c r="N19" s="106"/>
    </row>
    <row r="20" spans="1:14" ht="15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566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8" t="s">
        <v>2106</v>
      </c>
      <c r="J20" s="115"/>
      <c r="K20" s="104"/>
      <c r="L20" s="104"/>
      <c r="M20" s="104"/>
      <c r="N20" s="106"/>
    </row>
    <row r="21" spans="1:14" ht="15" customHeight="1" x14ac:dyDescent="0.2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1899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56" t="s">
        <v>2109</v>
      </c>
      <c r="J21" s="115"/>
      <c r="K21" s="104"/>
      <c r="L21" s="104"/>
      <c r="M21" s="104"/>
      <c r="N21" s="106"/>
    </row>
    <row r="22" spans="1:14" x14ac:dyDescent="0.2">
      <c r="A22" s="83"/>
      <c r="B22" s="134"/>
      <c r="C22" s="135"/>
      <c r="D22" s="134"/>
      <c r="E22" s="134"/>
      <c r="F22" s="83"/>
      <c r="G22" s="136"/>
      <c r="H22" s="136"/>
      <c r="I22" s="136"/>
      <c r="J22" s="136"/>
      <c r="K22" s="83"/>
      <c r="L22" s="83"/>
      <c r="M22" s="83"/>
      <c r="N22" s="133"/>
    </row>
    <row r="23" spans="1:14" x14ac:dyDescent="0.2">
      <c r="A23" s="83"/>
      <c r="B23" s="134"/>
      <c r="C23" s="135"/>
      <c r="D23" s="134"/>
      <c r="E23" s="134"/>
      <c r="F23" s="83"/>
      <c r="G23" s="136"/>
      <c r="H23" s="136"/>
      <c r="I23" s="136"/>
      <c r="J23" s="136"/>
      <c r="K23" s="83"/>
      <c r="L23" s="83"/>
      <c r="M23" s="83"/>
      <c r="N23" s="133"/>
    </row>
    <row r="24" spans="1:14" x14ac:dyDescent="0.2">
      <c r="A24" s="83"/>
      <c r="B24" s="134"/>
      <c r="C24" s="135"/>
      <c r="D24" s="134"/>
      <c r="E24" s="134"/>
      <c r="F24" s="83"/>
      <c r="G24" s="136"/>
      <c r="H24" s="136"/>
      <c r="I24" s="136"/>
      <c r="J24" s="136"/>
      <c r="K24" s="83"/>
      <c r="L24" s="83"/>
      <c r="M24" s="83"/>
      <c r="N24" s="133"/>
    </row>
    <row r="25" spans="1:14" x14ac:dyDescent="0.2">
      <c r="A25" s="83"/>
      <c r="B25" s="134"/>
      <c r="C25" s="135"/>
      <c r="D25" s="134"/>
      <c r="E25" s="134"/>
      <c r="F25" s="83"/>
      <c r="G25" s="136"/>
      <c r="H25" s="136"/>
      <c r="I25" s="136"/>
      <c r="J25" s="136"/>
      <c r="K25" s="83"/>
      <c r="L25" s="83"/>
      <c r="M25" s="83"/>
      <c r="N25" s="133"/>
    </row>
    <row r="26" spans="1:14" x14ac:dyDescent="0.2">
      <c r="A26" s="83"/>
      <c r="B26" s="111" t="s">
        <v>50</v>
      </c>
      <c r="C26" s="112"/>
      <c r="D26" s="113" t="s">
        <v>44</v>
      </c>
      <c r="E26" s="113"/>
      <c r="F26" s="83"/>
      <c r="G26" s="83"/>
      <c r="H26" s="83"/>
      <c r="I26" s="83"/>
      <c r="J26" s="83"/>
      <c r="K26" s="83"/>
      <c r="L26" s="83"/>
      <c r="M26" s="83"/>
      <c r="N26" s="114"/>
    </row>
    <row r="27" spans="1:14" x14ac:dyDescent="0.2">
      <c r="A27" s="83"/>
      <c r="B27" s="113"/>
      <c r="C27" s="112"/>
      <c r="D27" s="113"/>
      <c r="E27" s="113"/>
      <c r="F27" s="83"/>
      <c r="G27" s="83"/>
      <c r="H27" s="83"/>
      <c r="I27" s="83"/>
      <c r="J27" s="83"/>
      <c r="K27" s="83"/>
      <c r="L27" s="83"/>
      <c r="M27" s="83"/>
      <c r="N27" s="114"/>
    </row>
    <row r="28" spans="1:14" x14ac:dyDescent="0.2">
      <c r="A28" s="83"/>
      <c r="B28" s="113" t="s">
        <v>42</v>
      </c>
      <c r="C28" s="112"/>
      <c r="D28" s="113" t="s">
        <v>43</v>
      </c>
      <c r="E28" s="113"/>
      <c r="F28" s="83"/>
      <c r="G28" s="83"/>
      <c r="H28" s="83"/>
      <c r="I28" s="83"/>
      <c r="J28" s="83"/>
      <c r="K28" s="83"/>
      <c r="L28" s="83"/>
      <c r="M28" s="83"/>
      <c r="N28" s="114"/>
    </row>
    <row r="30" spans="1:14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9"/>
    </row>
    <row r="31" spans="1:14" x14ac:dyDescent="0.2">
      <c r="A31" s="13"/>
      <c r="B31" s="14"/>
      <c r="C31" s="40"/>
      <c r="D31" s="16"/>
      <c r="E31" s="16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2">
      <c r="A32" s="13"/>
      <c r="C32" s="40"/>
      <c r="D32" s="16"/>
      <c r="E32" s="16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2">
      <c r="A33" s="13"/>
      <c r="C33" s="40"/>
      <c r="D33" s="16"/>
      <c r="E33" s="16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2">
      <c r="A34" s="13"/>
      <c r="C34" s="40"/>
      <c r="D34" s="16"/>
      <c r="E34" s="16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2">
      <c r="A35" s="13"/>
      <c r="C35" s="40"/>
      <c r="D35" s="16"/>
      <c r="E35" s="16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2">
      <c r="A36" s="13"/>
      <c r="C36" s="40"/>
      <c r="D36" s="16"/>
      <c r="E36" s="16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2">
      <c r="A37" s="13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9"/>
    </row>
    <row r="40" spans="1:14" x14ac:dyDescent="0.2">
      <c r="A40" s="13"/>
      <c r="B40" s="14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B41" s="14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2">
      <c r="A42" s="13"/>
      <c r="B42" s="14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B43" s="14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B44" s="14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B45" s="14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</sheetData>
  <mergeCells count="17">
    <mergeCell ref="D8:J8"/>
    <mergeCell ref="D9:J9"/>
    <mergeCell ref="C3:L3"/>
    <mergeCell ref="C1:L1"/>
    <mergeCell ref="J11:L11"/>
    <mergeCell ref="C4:L5"/>
    <mergeCell ref="M11:M12"/>
    <mergeCell ref="N11:N12"/>
    <mergeCell ref="A11:A12"/>
    <mergeCell ref="B11:B12"/>
    <mergeCell ref="C11:C12"/>
    <mergeCell ref="D11:D12"/>
    <mergeCell ref="F11:F12"/>
    <mergeCell ref="G11:G12"/>
    <mergeCell ref="H11:H12"/>
    <mergeCell ref="I11:I12"/>
    <mergeCell ref="E11:E12"/>
  </mergeCells>
  <phoneticPr fontId="2" type="noConversion"/>
  <printOptions horizontalCentered="1"/>
  <pageMargins left="0" right="0" top="0" bottom="0.15748031496062992" header="0" footer="0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indexed="19"/>
  </sheetPr>
  <dimension ref="A1:N12"/>
  <sheetViews>
    <sheetView workbookViewId="0">
      <selection activeCell="A9" sqref="A9"/>
    </sheetView>
  </sheetViews>
  <sheetFormatPr defaultRowHeight="12.75" x14ac:dyDescent="0.2"/>
  <cols>
    <col min="1" max="14" width="9.140625" style="30"/>
  </cols>
  <sheetData>
    <row r="1" spans="1:14" ht="13.5" x14ac:dyDescent="0.25">
      <c r="A1" s="744" t="s">
        <v>91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</row>
    <row r="2" spans="1:14" ht="13.5" customHeight="1" x14ac:dyDescent="0.25">
      <c r="A2" s="744" t="s">
        <v>93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</row>
    <row r="3" spans="1:14" ht="13.5" x14ac:dyDescent="0.25">
      <c r="A3" s="745" t="s">
        <v>47</v>
      </c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5"/>
    </row>
    <row r="4" spans="1:14" ht="15.75" customHeight="1" x14ac:dyDescent="0.25">
      <c r="A4" s="743" t="s">
        <v>253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</row>
    <row r="5" spans="1:14" ht="15.75" customHeight="1" x14ac:dyDescent="0.25">
      <c r="A5" s="743"/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</row>
    <row r="6" spans="1:14" ht="18" x14ac:dyDescent="0.25">
      <c r="A6" s="742" t="s">
        <v>90</v>
      </c>
      <c r="B6" s="742"/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</row>
    <row r="7" spans="1:14" x14ac:dyDescent="0.2">
      <c r="A7" s="29" t="s">
        <v>21</v>
      </c>
    </row>
    <row r="9" spans="1:14" ht="20.25" x14ac:dyDescent="0.3">
      <c r="A9" s="31" t="s">
        <v>2222</v>
      </c>
    </row>
    <row r="10" spans="1:14" ht="18" x14ac:dyDescent="0.25">
      <c r="A10" s="32"/>
    </row>
    <row r="12" spans="1:14" x14ac:dyDescent="0.2">
      <c r="A12" s="122" t="s">
        <v>2229</v>
      </c>
    </row>
  </sheetData>
  <mergeCells count="6">
    <mergeCell ref="A6:N6"/>
    <mergeCell ref="A4:N4"/>
    <mergeCell ref="A5:N5"/>
    <mergeCell ref="A1:N1"/>
    <mergeCell ref="A2:N2"/>
    <mergeCell ref="A3:N3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indexed="34"/>
    <pageSetUpPr fitToPage="1"/>
  </sheetPr>
  <dimension ref="A1:O49"/>
  <sheetViews>
    <sheetView topLeftCell="A10" zoomScaleNormal="100" workbookViewId="0">
      <selection activeCell="C7" sqref="C7:J7"/>
    </sheetView>
  </sheetViews>
  <sheetFormatPr defaultColWidth="9.140625" defaultRowHeight="12.75" x14ac:dyDescent="0.2"/>
  <cols>
    <col min="1" max="1" width="4" style="54" customWidth="1"/>
    <col min="2" max="2" width="22.7109375" style="54" customWidth="1"/>
    <col min="3" max="3" width="9.7109375" style="54" customWidth="1"/>
    <col min="4" max="4" width="19.28515625" style="54" customWidth="1"/>
    <col min="5" max="5" width="6.140625" style="54" customWidth="1"/>
    <col min="6" max="6" width="5.140625" style="54" customWidth="1"/>
    <col min="7" max="7" width="5.85546875" style="54" customWidth="1"/>
    <col min="8" max="8" width="7.28515625" style="54" customWidth="1"/>
    <col min="9" max="10" width="5.140625" style="54" customWidth="1"/>
    <col min="11" max="11" width="5" style="54" customWidth="1"/>
    <col min="12" max="12" width="7.5703125" style="54" customWidth="1"/>
    <col min="13" max="13" width="6.140625" style="54" customWidth="1"/>
    <col min="14" max="14" width="8.140625" style="7" customWidth="1"/>
    <col min="15" max="16384" width="9.140625" style="7"/>
  </cols>
  <sheetData>
    <row r="1" spans="1:14" customFormat="1" x14ac:dyDescent="0.2">
      <c r="A1" s="79"/>
      <c r="B1" s="79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83"/>
      <c r="M1" s="83"/>
      <c r="N1" s="8"/>
    </row>
    <row r="2" spans="1:14" customFormat="1" ht="11.25" customHeight="1" x14ac:dyDescent="0.2">
      <c r="A2" s="79"/>
      <c r="B2" s="79"/>
      <c r="C2" s="83"/>
      <c r="D2" s="83"/>
      <c r="E2" s="83"/>
      <c r="F2" s="45"/>
      <c r="G2" s="45"/>
      <c r="H2" s="45"/>
      <c r="I2" s="45"/>
      <c r="J2" s="83"/>
      <c r="K2" s="83"/>
      <c r="L2" s="83"/>
      <c r="M2" s="83"/>
      <c r="N2" s="8"/>
    </row>
    <row r="3" spans="1:14" customFormat="1" ht="21.75" customHeight="1" x14ac:dyDescent="0.2">
      <c r="A3" s="79"/>
      <c r="B3" s="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83"/>
      <c r="M3" s="83"/>
      <c r="N3" s="8"/>
    </row>
    <row r="4" spans="1:14" customFormat="1" ht="12" customHeight="1" x14ac:dyDescent="0.2">
      <c r="A4" s="79" t="s">
        <v>16</v>
      </c>
      <c r="B4" s="501" t="s">
        <v>267</v>
      </c>
      <c r="C4" s="785" t="s">
        <v>4189</v>
      </c>
      <c r="D4" s="785"/>
      <c r="E4" s="785"/>
      <c r="F4" s="785"/>
      <c r="G4" s="785"/>
      <c r="H4" s="785"/>
      <c r="I4" s="785"/>
      <c r="J4" s="785"/>
      <c r="K4" s="610"/>
      <c r="L4" s="84" t="s">
        <v>2228</v>
      </c>
      <c r="M4" s="54"/>
    </row>
    <row r="5" spans="1:14" customFormat="1" ht="19.5" customHeight="1" x14ac:dyDescent="0.2">
      <c r="A5" s="79" t="s">
        <v>17</v>
      </c>
      <c r="B5" s="500" t="s">
        <v>386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114</v>
      </c>
      <c r="M5" s="185" t="s">
        <v>4180</v>
      </c>
    </row>
    <row r="6" spans="1:14" customFormat="1" ht="18" customHeight="1" x14ac:dyDescent="0.2">
      <c r="A6" s="79" t="s">
        <v>18</v>
      </c>
      <c r="B6" s="500" t="s">
        <v>266</v>
      </c>
      <c r="C6" s="785"/>
      <c r="D6" s="785"/>
      <c r="E6" s="785"/>
      <c r="F6" s="785"/>
      <c r="G6" s="785"/>
      <c r="H6" s="785"/>
      <c r="I6" s="785"/>
      <c r="J6" s="785"/>
      <c r="K6" s="610"/>
      <c r="L6" s="86" t="s">
        <v>20</v>
      </c>
      <c r="M6" s="54"/>
    </row>
    <row r="7" spans="1:14" customFormat="1" ht="16.5" customHeight="1" x14ac:dyDescent="0.2">
      <c r="A7" s="79"/>
      <c r="B7" s="499"/>
      <c r="C7" s="786" t="s">
        <v>3870</v>
      </c>
      <c r="D7" s="786"/>
      <c r="E7" s="786"/>
      <c r="F7" s="786"/>
      <c r="G7" s="786"/>
      <c r="H7" s="786"/>
      <c r="I7" s="786"/>
      <c r="J7" s="786"/>
      <c r="K7" s="506"/>
      <c r="L7" s="79"/>
      <c r="M7" s="54"/>
    </row>
    <row r="8" spans="1:14" customFormat="1" ht="5.25" customHeight="1" x14ac:dyDescent="0.2">
      <c r="A8" s="79"/>
      <c r="B8" s="86"/>
      <c r="C8" s="87"/>
      <c r="D8" s="87"/>
      <c r="E8" s="87"/>
      <c r="F8" s="87"/>
      <c r="G8" s="87"/>
      <c r="H8" s="87"/>
      <c r="I8" s="87"/>
      <c r="J8" s="87"/>
      <c r="K8" s="87"/>
      <c r="L8" s="79"/>
      <c r="M8" s="54"/>
    </row>
    <row r="9" spans="1:14" customFormat="1" ht="18.75" x14ac:dyDescent="0.2">
      <c r="A9" s="790" t="str">
        <f>Заголовки!A12</f>
        <v>г.Сочи, стадион  ФГБУ"Юг Спорт"</v>
      </c>
      <c r="B9" s="790"/>
      <c r="C9" s="782" t="s">
        <v>82</v>
      </c>
      <c r="D9" s="782"/>
      <c r="E9" s="782"/>
      <c r="F9" s="782"/>
      <c r="G9" s="782"/>
      <c r="H9" s="782"/>
      <c r="I9" s="782"/>
      <c r="J9" s="782"/>
      <c r="K9" s="782"/>
      <c r="L9" s="91" t="s">
        <v>21</v>
      </c>
      <c r="M9" s="79"/>
    </row>
    <row r="10" spans="1:14" customFormat="1" ht="15.75" customHeight="1" x14ac:dyDescent="0.2">
      <c r="A10" s="86"/>
      <c r="B10" s="79"/>
      <c r="C10" s="783" t="s">
        <v>2231</v>
      </c>
      <c r="D10" s="783"/>
      <c r="E10" s="783"/>
      <c r="F10" s="783"/>
      <c r="G10" s="783"/>
      <c r="H10" s="783"/>
      <c r="I10" s="783"/>
      <c r="J10" s="783"/>
      <c r="K10" s="783"/>
      <c r="L10" s="79"/>
      <c r="M10" s="91"/>
      <c r="N10" s="6"/>
    </row>
    <row r="11" spans="1:14" ht="16.5" customHeight="1" thickBot="1" x14ac:dyDescent="0.25">
      <c r="A11" s="78"/>
      <c r="B11" s="79"/>
      <c r="C11" s="784"/>
      <c r="D11" s="784"/>
      <c r="E11" s="784"/>
      <c r="F11" s="784"/>
      <c r="G11" s="784"/>
      <c r="H11" s="784"/>
      <c r="I11" s="784"/>
      <c r="J11" s="784"/>
      <c r="K11" s="784"/>
      <c r="L11" s="79"/>
      <c r="M11" s="78"/>
      <c r="N11" s="6"/>
    </row>
    <row r="12" spans="1:14" ht="18" customHeight="1" thickBot="1" x14ac:dyDescent="0.25">
      <c r="A12" s="775" t="s">
        <v>48</v>
      </c>
      <c r="B12" s="775" t="s">
        <v>49</v>
      </c>
      <c r="C12" s="777" t="s">
        <v>46</v>
      </c>
      <c r="D12" s="775" t="s">
        <v>45</v>
      </c>
      <c r="E12" s="775" t="s">
        <v>34</v>
      </c>
      <c r="F12" s="775" t="s">
        <v>9</v>
      </c>
      <c r="G12" s="775" t="s">
        <v>128</v>
      </c>
      <c r="H12" s="775" t="s">
        <v>129</v>
      </c>
      <c r="I12" s="791" t="s">
        <v>33</v>
      </c>
      <c r="J12" s="792"/>
      <c r="K12" s="793"/>
      <c r="L12" s="775" t="s">
        <v>10</v>
      </c>
      <c r="M12" s="775" t="s">
        <v>52</v>
      </c>
    </row>
    <row r="13" spans="1:14" ht="11.25" customHeight="1" thickBot="1" x14ac:dyDescent="0.25">
      <c r="A13" s="776"/>
      <c r="B13" s="776"/>
      <c r="C13" s="778"/>
      <c r="D13" s="776"/>
      <c r="E13" s="776"/>
      <c r="F13" s="776"/>
      <c r="G13" s="776"/>
      <c r="H13" s="776"/>
      <c r="I13" s="95"/>
      <c r="J13" s="95"/>
      <c r="K13" s="95"/>
      <c r="L13" s="776"/>
      <c r="M13" s="776"/>
    </row>
    <row r="14" spans="1:14" ht="14.1" customHeight="1" thickBot="1" x14ac:dyDescent="0.25">
      <c r="A14" s="96"/>
      <c r="B14" s="380" t="s">
        <v>26</v>
      </c>
      <c r="C14" s="99"/>
      <c r="D14" s="384"/>
      <c r="E14" s="139"/>
      <c r="F14" s="99"/>
      <c r="G14" s="99"/>
      <c r="H14" s="99"/>
      <c r="I14" s="99"/>
      <c r="J14" s="99"/>
      <c r="K14" s="99"/>
      <c r="L14" s="99"/>
      <c r="M14" s="379"/>
    </row>
    <row r="15" spans="1:14" ht="13.5" customHeight="1" x14ac:dyDescent="0.2">
      <c r="A15" s="101" t="s">
        <v>12</v>
      </c>
      <c r="B15" s="102" t="str">
        <f>VLOOKUP($F15,УЧАСТНИКИ!$A$29:$M$1081,3,FALSE)</f>
        <v>Деткин Антон</v>
      </c>
      <c r="C15" s="103" t="str">
        <f>VLOOKUP($F15,УЧАСТНИКИ!$A$29:$M$1081,4,FALSE)</f>
        <v>24.12.2001</v>
      </c>
      <c r="D15" s="168" t="str">
        <f>VLOOKUP($F15,УЧАСТНИКИ!$A$29:$M$1081,5,FALSE)</f>
        <v>Санкт-Петербург</v>
      </c>
      <c r="E15" s="385" t="str">
        <f>VLOOKUP($F15,УЧАСТНИКИ!$A$29:$M$1081,8,FALSE)</f>
        <v>КМС</v>
      </c>
      <c r="F15" s="531">
        <v>335</v>
      </c>
      <c r="G15" s="625"/>
      <c r="H15" s="105"/>
      <c r="I15" s="104"/>
      <c r="J15" s="104"/>
      <c r="K15" s="104"/>
      <c r="L15" s="104"/>
      <c r="M15" s="106" t="str">
        <f>VLOOKUP($F15,УЧАСТНИКИ!$A$29:$M$1081,9,FALSE)</f>
        <v>лич.</v>
      </c>
    </row>
    <row r="16" spans="1:14" ht="13.5" customHeight="1" x14ac:dyDescent="0.2">
      <c r="A16" s="101" t="s">
        <v>13</v>
      </c>
      <c r="B16" s="102" t="str">
        <f>VLOOKUP($F16,УЧАСТНИКИ!$A$29:$M$1081,3,FALSE)</f>
        <v>Емельянов Андрей</v>
      </c>
      <c r="C16" s="103" t="str">
        <f>VLOOKUP($F16,УЧАСТНИКИ!$A$29:$M$1081,4,FALSE)</f>
        <v>30.05.2005</v>
      </c>
      <c r="D16" s="168" t="str">
        <f>VLOOKUP($F16,УЧАСТНИКИ!$A$29:$M$1081,5,FALSE)</f>
        <v>Краснодарский край</v>
      </c>
      <c r="E16" s="385"/>
      <c r="F16" s="531">
        <v>142</v>
      </c>
      <c r="G16" s="625"/>
      <c r="H16" s="105"/>
      <c r="I16" s="104"/>
      <c r="J16" s="104"/>
      <c r="K16" s="104"/>
      <c r="L16" s="104"/>
      <c r="M16" s="106" t="str">
        <f>VLOOKUP($F16,УЧАСТНИКИ!$A$29:$M$1081,9,FALSE)</f>
        <v>лич.</v>
      </c>
    </row>
    <row r="17" spans="1:15" ht="13.5" customHeight="1" x14ac:dyDescent="0.2">
      <c r="A17" s="101" t="s">
        <v>14</v>
      </c>
      <c r="B17" s="102" t="str">
        <f>VLOOKUP($F17,УЧАСТНИКИ!$A$29:$M$1081,3,FALSE)</f>
        <v>Шичкин Иван</v>
      </c>
      <c r="C17" s="103" t="str">
        <f>VLOOKUP($F17,УЧАСТНИКИ!$A$29:$M$1081,4,FALSE)</f>
        <v>29.01.2003</v>
      </c>
      <c r="D17" s="168" t="str">
        <f>VLOOKUP($F17,УЧАСТНИКИ!$A$29:$M$1081,5,FALSE)</f>
        <v>Волгоградская область</v>
      </c>
      <c r="E17" s="385" t="str">
        <f>VLOOKUP($F17,УЧАСТНИКИ!$A$29:$M$1081,8,FALSE)</f>
        <v>КМС</v>
      </c>
      <c r="F17" s="531">
        <v>116</v>
      </c>
      <c r="G17" s="625" t="s">
        <v>3393</v>
      </c>
      <c r="H17" s="105"/>
      <c r="I17" s="104"/>
      <c r="J17" s="104"/>
      <c r="K17" s="104"/>
      <c r="L17" s="104"/>
      <c r="M17" s="106"/>
    </row>
    <row r="18" spans="1:15" ht="13.5" customHeight="1" x14ac:dyDescent="0.2">
      <c r="A18" s="101" t="s">
        <v>22</v>
      </c>
      <c r="B18" s="102" t="str">
        <f>VLOOKUP($F18,УЧАСТНИКИ!$A$29:$M$1081,3,FALSE)</f>
        <v>Угрин Станислав</v>
      </c>
      <c r="C18" s="103" t="str">
        <f>VLOOKUP($F18,УЧАСТНИКИ!$A$29:$M$1081,4,FALSE)</f>
        <v>26.03.2001</v>
      </c>
      <c r="D18" s="168" t="str">
        <f>VLOOKUP($F18,УЧАСТНИКИ!$A$29:$M$1081,5,FALSE)</f>
        <v>Пермский край</v>
      </c>
      <c r="E18" s="385" t="str">
        <f>VLOOKUP($F18,УЧАСТНИКИ!$A$29:$M$1081,8,FALSE)</f>
        <v>КМС</v>
      </c>
      <c r="F18" s="531">
        <v>263</v>
      </c>
      <c r="G18" s="625" t="s">
        <v>1435</v>
      </c>
      <c r="H18" s="105"/>
      <c r="I18" s="104"/>
      <c r="J18" s="104"/>
      <c r="K18" s="104"/>
      <c r="L18" s="104"/>
      <c r="M18" s="106"/>
      <c r="O18" s="3"/>
    </row>
    <row r="19" spans="1:15" ht="13.5" customHeight="1" x14ac:dyDescent="0.2">
      <c r="A19" s="101" t="s">
        <v>23</v>
      </c>
      <c r="B19" s="102" t="str">
        <f>VLOOKUP($F19,УЧАСТНИКИ!$A$29:$M$1081,3,FALSE)</f>
        <v>Прокопюк Рудольф</v>
      </c>
      <c r="C19" s="103" t="str">
        <f>VLOOKUP($F19,УЧАСТНИКИ!$A$29:$M$1081,4,FALSE)</f>
        <v>08.02.2004</v>
      </c>
      <c r="D19" s="168" t="str">
        <f>VLOOKUP($F19,УЧАСТНИКИ!$A$29:$M$1081,5,FALSE)</f>
        <v>Чувашская Республика</v>
      </c>
      <c r="E19" s="385" t="str">
        <f>VLOOKUP($F19,УЧАСТНИКИ!$A$29:$M$1081,8,FALSE)</f>
        <v>КМС</v>
      </c>
      <c r="F19" s="531">
        <v>380</v>
      </c>
      <c r="G19" s="625"/>
      <c r="H19" s="105"/>
      <c r="I19" s="104"/>
      <c r="J19" s="104"/>
      <c r="K19" s="104"/>
      <c r="L19" s="104"/>
      <c r="M19" s="106"/>
    </row>
    <row r="20" spans="1:15" ht="13.5" customHeight="1" x14ac:dyDescent="0.2">
      <c r="A20" s="101" t="s">
        <v>24</v>
      </c>
      <c r="B20" s="102" t="str">
        <f>VLOOKUP($F20,УЧАСТНИКИ!$A$29:$M$1081,3,FALSE)</f>
        <v>Григорьев Георгий</v>
      </c>
      <c r="C20" s="103" t="str">
        <f>VLOOKUP($F20,УЧАСТНИКИ!$A$29:$M$1081,4,FALSE)</f>
        <v>20.12.2003</v>
      </c>
      <c r="D20" s="168" t="str">
        <f>VLOOKUP($F20,УЧАСТНИКИ!$A$29:$M$1081,5,FALSE)</f>
        <v>Челябинская область</v>
      </c>
      <c r="E20" s="385" t="str">
        <f>VLOOKUP($F20,УЧАСТНИКИ!$A$29:$M$1081,8,FALSE)</f>
        <v>КМС</v>
      </c>
      <c r="F20" s="531">
        <v>698</v>
      </c>
      <c r="G20" s="625" t="s">
        <v>3206</v>
      </c>
      <c r="H20" s="105"/>
      <c r="I20" s="104"/>
      <c r="J20" s="104"/>
      <c r="K20" s="104"/>
      <c r="L20" s="104"/>
      <c r="M20" s="106" t="str">
        <f>VLOOKUP($F20,УЧАСТНИКИ!$A$29:$M$1081,9,FALSE)</f>
        <v>лич.</v>
      </c>
    </row>
    <row r="21" spans="1:15" ht="13.5" customHeight="1" x14ac:dyDescent="0.2">
      <c r="A21" s="101" t="s">
        <v>25</v>
      </c>
      <c r="B21" s="102" t="str">
        <f>VLOOKUP($F21,УЧАСТНИКИ!$A$29:$M$1081,3,FALSE)</f>
        <v>Закиров Динислам</v>
      </c>
      <c r="C21" s="103" t="str">
        <f>VLOOKUP($F21,УЧАСТНИКИ!$A$29:$M$1081,4,FALSE)</f>
        <v>03.12.2001</v>
      </c>
      <c r="D21" s="168" t="str">
        <f>VLOOKUP($F21,УЧАСТНИКИ!$A$29:$M$1081,5,FALSE)</f>
        <v>Республика Татарстан</v>
      </c>
      <c r="E21" s="385" t="str">
        <f>VLOOKUP($F21,УЧАСТНИКИ!$A$29:$M$1081,8,FALSE)</f>
        <v>1</v>
      </c>
      <c r="F21" s="531">
        <v>308</v>
      </c>
      <c r="G21" s="625" t="s">
        <v>3224</v>
      </c>
      <c r="H21" s="105"/>
      <c r="I21" s="104"/>
      <c r="J21" s="104"/>
      <c r="K21" s="104"/>
      <c r="L21" s="104"/>
      <c r="M21" s="106" t="str">
        <f>VLOOKUP($F21,УЧАСТНИКИ!$A$29:$M$1081,9,FALSE)</f>
        <v>лич.</v>
      </c>
    </row>
    <row r="22" spans="1:15" ht="13.5" customHeight="1" x14ac:dyDescent="0.2">
      <c r="A22" s="101" t="s">
        <v>67</v>
      </c>
      <c r="B22" s="102" t="str">
        <f>VLOOKUP($F22,УЧАСТНИКИ!$A$29:$M$1081,3,FALSE)</f>
        <v>Балагуров Виктор</v>
      </c>
      <c r="C22" s="103" t="str">
        <f>VLOOKUP($F22,УЧАСТНИКИ!$A$29:$M$1081,4,FALSE)</f>
        <v>28.02.2001</v>
      </c>
      <c r="D22" s="168" t="str">
        <f>VLOOKUP($F22,УЧАСТНИКИ!$A$29:$M$1081,5,FALSE)</f>
        <v>Республика Бурятия</v>
      </c>
      <c r="E22" s="385" t="str">
        <f>VLOOKUP($F22,УЧАСТНИКИ!$A$29:$M$1081,8,FALSE)</f>
        <v>КМС</v>
      </c>
      <c r="F22" s="531">
        <v>282</v>
      </c>
      <c r="G22" s="625" t="s">
        <v>3163</v>
      </c>
      <c r="H22" s="105"/>
      <c r="I22" s="104"/>
      <c r="J22" s="104"/>
      <c r="K22" s="104"/>
      <c r="L22" s="104"/>
      <c r="M22" s="106" t="str">
        <f>VLOOKUP($F22,УЧАСТНИКИ!$A$29:$M$1081,9,FALSE)</f>
        <v>лич.</v>
      </c>
    </row>
    <row r="23" spans="1:15" ht="13.5" customHeight="1" x14ac:dyDescent="0.2">
      <c r="A23" s="101" t="s">
        <v>74</v>
      </c>
      <c r="B23" s="102" t="str">
        <f>VLOOKUP($F23,УЧАСТНИКИ!$A$29:$M$1081,3,FALSE)</f>
        <v>Коврижных Александр</v>
      </c>
      <c r="C23" s="103" t="str">
        <f>VLOOKUP($F23,УЧАСТНИКИ!$A$29:$M$1081,4,FALSE)</f>
        <v>30.05.2000</v>
      </c>
      <c r="D23" s="168" t="str">
        <f>VLOOKUP($F23,УЧАСТНИКИ!$A$29:$M$1081,5,FALSE)</f>
        <v>Свердловская область</v>
      </c>
      <c r="E23" s="385" t="str">
        <f>VLOOKUP($F23,УЧАСТНИКИ!$A$29:$M$1081,8,FALSE)</f>
        <v>КМС</v>
      </c>
      <c r="F23" s="531">
        <v>369</v>
      </c>
      <c r="G23" s="625" t="s">
        <v>1805</v>
      </c>
      <c r="H23" s="105"/>
      <c r="I23" s="104"/>
      <c r="J23" s="104"/>
      <c r="K23" s="104"/>
      <c r="L23" s="104"/>
      <c r="M23" s="106" t="str">
        <f>VLOOKUP($F23,УЧАСТНИКИ!$A$29:$M$1081,9,FALSE)</f>
        <v>лич.</v>
      </c>
    </row>
    <row r="24" spans="1:15" ht="13.5" customHeight="1" x14ac:dyDescent="0.2">
      <c r="A24" s="101" t="s">
        <v>73</v>
      </c>
      <c r="B24" s="102" t="str">
        <f>VLOOKUP($F24,УЧАСТНИКИ!$A$29:$M$1081,3,FALSE)</f>
        <v>Болотов Сергей</v>
      </c>
      <c r="C24" s="103" t="str">
        <f>VLOOKUP($F24,УЧАСТНИКИ!$A$29:$M$1081,4,FALSE)</f>
        <v>09.04.1996</v>
      </c>
      <c r="D24" s="168" t="str">
        <f>VLOOKUP($F24,УЧАСТНИКИ!$A$29:$M$1081,5,FALSE)</f>
        <v>Владимирская область</v>
      </c>
      <c r="E24" s="385" t="str">
        <f>VLOOKUP($F24,УЧАСТНИКИ!$A$29:$M$1081,8,FALSE)</f>
        <v>КМС</v>
      </c>
      <c r="F24" s="531">
        <v>108</v>
      </c>
      <c r="G24" s="625" t="s">
        <v>3174</v>
      </c>
      <c r="H24" s="105"/>
      <c r="I24" s="104"/>
      <c r="J24" s="104"/>
      <c r="K24" s="104"/>
      <c r="L24" s="104"/>
      <c r="M24" s="106"/>
    </row>
    <row r="25" spans="1:15" ht="13.5" customHeight="1" x14ac:dyDescent="0.2">
      <c r="A25" s="101" t="s">
        <v>72</v>
      </c>
      <c r="B25" s="102" t="str">
        <f>VLOOKUP($F25,УЧАСТНИКИ!$A$29:$M$1081,3,FALSE)</f>
        <v>Семенов Иван</v>
      </c>
      <c r="C25" s="103" t="str">
        <f>VLOOKUP($F25,УЧАСТНИКИ!$A$29:$M$1081,4,FALSE)</f>
        <v>21.02.2000</v>
      </c>
      <c r="D25" s="168" t="str">
        <f>VLOOKUP($F25,УЧАСТНИКИ!$A$29:$M$1081,5,FALSE)</f>
        <v>Воронежская область</v>
      </c>
      <c r="E25" s="385" t="str">
        <f>VLOOKUP($F25,УЧАСТНИКИ!$A$29:$M$1081,8,FALSE)</f>
        <v>КМС</v>
      </c>
      <c r="F25" s="531">
        <v>122</v>
      </c>
      <c r="G25" s="625" t="s">
        <v>562</v>
      </c>
      <c r="H25" s="105"/>
      <c r="I25" s="104"/>
      <c r="J25" s="104"/>
      <c r="K25" s="104"/>
      <c r="L25" s="104"/>
      <c r="M25" s="106"/>
    </row>
    <row r="26" spans="1:15" ht="13.5" customHeight="1" x14ac:dyDescent="0.2">
      <c r="A26" s="101" t="s">
        <v>71</v>
      </c>
      <c r="B26" s="102" t="str">
        <f>VLOOKUP($F26,УЧАСТНИКИ!$A$29:$M$1081,3,FALSE)</f>
        <v>Волошин Владилен</v>
      </c>
      <c r="C26" s="103" t="str">
        <f>VLOOKUP($F26,УЧАСТНИКИ!$A$29:$M$1081,4,FALSE)</f>
        <v>21.11.2000</v>
      </c>
      <c r="D26" s="168" t="str">
        <f>VLOOKUP($F26,УЧАСТНИКИ!$A$29:$M$1081,5,FALSE)</f>
        <v>Омская область</v>
      </c>
      <c r="E26" s="385" t="str">
        <f>VLOOKUP($F26,УЧАСТНИКИ!$A$29:$M$1081,8,FALSE)</f>
        <v>КМС</v>
      </c>
      <c r="F26" s="531">
        <v>256</v>
      </c>
      <c r="G26" s="625" t="s">
        <v>3195</v>
      </c>
      <c r="H26" s="105"/>
      <c r="I26" s="104"/>
      <c r="J26" s="104"/>
      <c r="K26" s="104"/>
      <c r="L26" s="104"/>
      <c r="M26" s="106"/>
    </row>
    <row r="27" spans="1:15" ht="13.5" customHeight="1" x14ac:dyDescent="0.2">
      <c r="A27" s="101" t="s">
        <v>70</v>
      </c>
      <c r="B27" s="102" t="str">
        <f>VLOOKUP($F27,УЧАСТНИКИ!$A$29:$M$1081,3,FALSE)</f>
        <v>Казаков Алексей</v>
      </c>
      <c r="C27" s="103" t="str">
        <f>VLOOKUP($F27,УЧАСТНИКИ!$A$29:$M$1081,4,FALSE)</f>
        <v>13.05.2003</v>
      </c>
      <c r="D27" s="168" t="str">
        <f>VLOOKUP($F27,УЧАСТНИКИ!$A$29:$M$1081,5,FALSE)</f>
        <v>Томская область</v>
      </c>
      <c r="E27" s="385" t="str">
        <f>VLOOKUP($F27,УЧАСТНИКИ!$A$29:$M$1081,8,FALSE)</f>
        <v>КМС</v>
      </c>
      <c r="F27" s="531">
        <v>385</v>
      </c>
      <c r="G27" s="625" t="s">
        <v>2195</v>
      </c>
      <c r="H27" s="105"/>
      <c r="I27" s="104"/>
      <c r="J27" s="104"/>
      <c r="K27" s="104"/>
      <c r="L27" s="104"/>
      <c r="M27" s="106"/>
    </row>
    <row r="28" spans="1:15" ht="13.5" customHeight="1" thickBot="1" x14ac:dyDescent="0.25">
      <c r="A28" s="101" t="s">
        <v>69</v>
      </c>
      <c r="B28" s="102" t="str">
        <f>VLOOKUP($F28,УЧАСТНИКИ!$A$29:$M$1081,3,FALSE)</f>
        <v>Хусаенов Фазыл</v>
      </c>
      <c r="C28" s="103" t="str">
        <f>VLOOKUP($F28,УЧАСТНИКИ!$A$29:$M$1081,4,FALSE)</f>
        <v>26.04.2000</v>
      </c>
      <c r="D28" s="168" t="str">
        <f>VLOOKUP($F28,УЧАСТНИКИ!$A$29:$M$1081,5,FALSE)</f>
        <v>Республика Татарстан</v>
      </c>
      <c r="E28" s="385" t="str">
        <f>VLOOKUP($F28,УЧАСТНИКИ!$A$29:$M$1081,8,FALSE)</f>
        <v>1</v>
      </c>
      <c r="F28" s="531">
        <v>314</v>
      </c>
      <c r="G28" s="625" t="s">
        <v>1555</v>
      </c>
      <c r="H28" s="105"/>
      <c r="I28" s="104"/>
      <c r="J28" s="104"/>
      <c r="K28" s="104"/>
      <c r="L28" s="104"/>
      <c r="M28" s="106" t="str">
        <f>VLOOKUP($F28,УЧАСТНИКИ!$A$29:$M$1081,9,FALSE)</f>
        <v>лич.</v>
      </c>
    </row>
    <row r="29" spans="1:15" ht="14.1" customHeight="1" thickBot="1" x14ac:dyDescent="0.25">
      <c r="A29" s="96"/>
      <c r="B29" s="380" t="s">
        <v>27</v>
      </c>
      <c r="C29" s="99"/>
      <c r="D29" s="384"/>
      <c r="E29" s="139"/>
      <c r="F29" s="99"/>
      <c r="G29" s="573"/>
      <c r="H29" s="574"/>
      <c r="I29" s="99"/>
      <c r="J29" s="99"/>
      <c r="K29" s="99"/>
      <c r="L29" s="99"/>
      <c r="M29" s="379"/>
    </row>
    <row r="30" spans="1:15" ht="13.5" customHeight="1" x14ac:dyDescent="0.2">
      <c r="A30" s="101" t="s">
        <v>12</v>
      </c>
      <c r="B30" s="102" t="str">
        <f>VLOOKUP($F30,УЧАСТНИКИ!$A$29:$M$1081,3,FALSE)</f>
        <v>Беликов Никита</v>
      </c>
      <c r="C30" s="103" t="str">
        <f>VLOOKUP($F30,УЧАСТНИКИ!$A$29:$M$1081,4,FALSE)</f>
        <v>21.01.2001</v>
      </c>
      <c r="D30" s="168" t="str">
        <f>VLOOKUP($F30,УЧАСТНИКИ!$A$29:$M$1081,5,FALSE)</f>
        <v>Санкт-Петербург</v>
      </c>
      <c r="E30" s="385" t="str">
        <f>VLOOKUP($F30,УЧАСТНИКИ!$A$29:$M$1081,8,FALSE)</f>
        <v>КМС</v>
      </c>
      <c r="F30" s="531">
        <v>324</v>
      </c>
      <c r="G30" s="625" t="s">
        <v>1599</v>
      </c>
      <c r="H30" s="105"/>
      <c r="I30" s="104"/>
      <c r="J30" s="104"/>
      <c r="K30" s="104"/>
      <c r="L30" s="104"/>
      <c r="M30" s="106" t="str">
        <f>VLOOKUP($F30,УЧАСТНИКИ!$A$29:$M$1081,9,FALSE)</f>
        <v>лич.</v>
      </c>
    </row>
    <row r="31" spans="1:15" ht="13.5" customHeight="1" x14ac:dyDescent="0.2">
      <c r="A31" s="101" t="s">
        <v>13</v>
      </c>
      <c r="B31" s="102" t="str">
        <f>VLOOKUP($F31,УЧАСТНИКИ!$A$29:$M$1081,3,FALSE)</f>
        <v>Исхаков Айдар</v>
      </c>
      <c r="C31" s="103" t="str">
        <f>VLOOKUP($F31,УЧАСТНИКИ!$A$29:$M$1081,4,FALSE)</f>
        <v>07.06.2001</v>
      </c>
      <c r="D31" s="168" t="str">
        <f>VLOOKUP($F31,УЧАСТНИКИ!$A$29:$M$1081,5,FALSE)</f>
        <v>Москва-Тверская область</v>
      </c>
      <c r="E31" s="385" t="str">
        <f>VLOOKUP($F31,УЧАСТНИКИ!$A$29:$M$1081,8,FALSE)</f>
        <v>КМС</v>
      </c>
      <c r="F31" s="531">
        <v>191</v>
      </c>
      <c r="G31" s="625" t="s">
        <v>2198</v>
      </c>
      <c r="H31" s="105"/>
      <c r="I31" s="104"/>
      <c r="J31" s="104"/>
      <c r="K31" s="104"/>
      <c r="L31" s="104"/>
      <c r="M31" s="106" t="str">
        <f>VLOOKUP($F31,УЧАСТНИКИ!$A$29:$M$1081,9,FALSE)</f>
        <v>лич.</v>
      </c>
    </row>
    <row r="32" spans="1:15" ht="13.5" customHeight="1" x14ac:dyDescent="0.2">
      <c r="A32" s="101" t="s">
        <v>14</v>
      </c>
      <c r="B32" s="102" t="str">
        <f>VLOOKUP($F32,УЧАСТНИКИ!$A$29:$M$1081,3,FALSE)</f>
        <v>Корепин Григорий</v>
      </c>
      <c r="C32" s="103" t="str">
        <f>VLOOKUP($F32,УЧАСТНИКИ!$A$29:$M$1081,4,FALSE)</f>
        <v>27.01.2000</v>
      </c>
      <c r="D32" s="168" t="str">
        <f>VLOOKUP($F32,УЧАСТНИКИ!$A$29:$M$1081,5,FALSE)</f>
        <v>Санкт-Петербург</v>
      </c>
      <c r="E32" s="385" t="str">
        <f>VLOOKUP($F32,УЧАСТНИКИ!$A$29:$M$1081,8,FALSE)</f>
        <v>КМС</v>
      </c>
      <c r="F32" s="531">
        <v>342</v>
      </c>
      <c r="G32" s="625" t="s">
        <v>1673</v>
      </c>
      <c r="H32" s="105"/>
      <c r="I32" s="104"/>
      <c r="J32" s="104"/>
      <c r="K32" s="104"/>
      <c r="L32" s="104"/>
      <c r="M32" s="106" t="str">
        <f>VLOOKUP($F32,УЧАСТНИКИ!$A$29:$M$1081,9,FALSE)</f>
        <v>лич.</v>
      </c>
      <c r="O32" s="3"/>
    </row>
    <row r="33" spans="1:14" ht="13.5" customHeight="1" x14ac:dyDescent="0.2">
      <c r="A33" s="101" t="s">
        <v>22</v>
      </c>
      <c r="B33" s="102" t="str">
        <f>VLOOKUP($F33,УЧАСТНИКИ!$A$29:$M$1081,3,FALSE)</f>
        <v>Дубровский Сергей</v>
      </c>
      <c r="C33" s="103" t="str">
        <f>VLOOKUP($F33,УЧАСТНИКИ!$A$29:$M$1081,4,FALSE)</f>
        <v>20.01.1995</v>
      </c>
      <c r="D33" s="168" t="str">
        <f>VLOOKUP($F33,УЧАСТНИКИ!$A$29:$M$1081,5,FALSE)</f>
        <v>Московская область-Белгородская область</v>
      </c>
      <c r="E33" s="385" t="str">
        <f>VLOOKUP($F33,УЧАСТНИКИ!$A$29:$M$1081,8,FALSE)</f>
        <v>МС</v>
      </c>
      <c r="F33" s="531">
        <v>231</v>
      </c>
      <c r="G33" s="625" t="s">
        <v>1247</v>
      </c>
      <c r="H33" s="105"/>
      <c r="I33" s="104"/>
      <c r="J33" s="104"/>
      <c r="K33" s="104"/>
      <c r="L33" s="104"/>
      <c r="M33" s="106"/>
    </row>
    <row r="34" spans="1:14" ht="13.5" customHeight="1" x14ac:dyDescent="0.2">
      <c r="A34" s="101" t="s">
        <v>23</v>
      </c>
      <c r="B34" s="102" t="str">
        <f>VLOOKUP($F34,УЧАСТНИКИ!$A$29:$M$1081,3,FALSE)</f>
        <v>Кунц Евгений</v>
      </c>
      <c r="C34" s="103" t="str">
        <f>VLOOKUP($F34,УЧАСТНИКИ!$A$29:$M$1081,4,FALSE)</f>
        <v>21.04.1993</v>
      </c>
      <c r="D34" s="168" t="str">
        <f>VLOOKUP($F34,УЧАСТНИКИ!$A$29:$M$1081,5,FALSE)</f>
        <v>Москва-Алтайский край</v>
      </c>
      <c r="E34" s="385" t="str">
        <f>VLOOKUP($F34,УЧАСТНИКИ!$A$29:$M$1081,8,FALSE)</f>
        <v>МСМК</v>
      </c>
      <c r="F34" s="531">
        <v>200</v>
      </c>
      <c r="G34" s="625" t="s">
        <v>3255</v>
      </c>
      <c r="H34" s="105"/>
      <c r="I34" s="104"/>
      <c r="J34" s="104"/>
      <c r="K34" s="104"/>
      <c r="L34" s="104"/>
      <c r="M34" s="106"/>
    </row>
    <row r="35" spans="1:14" ht="13.5" customHeight="1" x14ac:dyDescent="0.2">
      <c r="A35" s="101" t="s">
        <v>24</v>
      </c>
      <c r="B35" s="102" t="str">
        <f>VLOOKUP($F35,УЧАСТНИКИ!$A$29:$M$1081,3,FALSE)</f>
        <v>Троценко Роман</v>
      </c>
      <c r="C35" s="103" t="str">
        <f>VLOOKUP($F35,УЧАСТНИКИ!$A$29:$M$1081,4,FALSE)</f>
        <v>09.05.1992</v>
      </c>
      <c r="D35" s="168" t="str">
        <f>VLOOKUP($F35,УЧАСТНИКИ!$A$29:$M$1081,5,FALSE)</f>
        <v>Республика Бурятия</v>
      </c>
      <c r="E35" s="385" t="str">
        <f>VLOOKUP($F35,УЧАСТНИКИ!$A$29:$M$1081,8,FALSE)</f>
        <v>МС</v>
      </c>
      <c r="F35" s="531">
        <v>284</v>
      </c>
      <c r="G35" s="625" t="s">
        <v>1461</v>
      </c>
      <c r="H35" s="105"/>
      <c r="I35" s="104"/>
      <c r="J35" s="104"/>
      <c r="K35" s="104"/>
      <c r="L35" s="104"/>
      <c r="M35" s="106" t="str">
        <f>VLOOKUP($F35,УЧАСТНИКИ!$A$29:$M$1081,9,FALSE)</f>
        <v>лич.</v>
      </c>
    </row>
    <row r="36" spans="1:14" ht="13.5" customHeight="1" x14ac:dyDescent="0.2">
      <c r="A36" s="101" t="s">
        <v>25</v>
      </c>
      <c r="B36" s="102" t="str">
        <f>VLOOKUP($F36,УЧАСТНИКИ!$A$29:$M$1081,3,FALSE)</f>
        <v>Попов Алексей</v>
      </c>
      <c r="C36" s="103" t="str">
        <f>VLOOKUP($F36,УЧАСТНИКИ!$A$29:$M$1081,4,FALSE)</f>
        <v>17.06.1987</v>
      </c>
      <c r="D36" s="168" t="str">
        <f>VLOOKUP($F36,УЧАСТНИКИ!$A$29:$M$1081,5,FALSE)</f>
        <v>Воронежская область</v>
      </c>
      <c r="E36" s="385" t="str">
        <f>VLOOKUP($F36,УЧАСТНИКИ!$A$29:$M$1081,8,FALSE)</f>
        <v>МСМК</v>
      </c>
      <c r="F36" s="531">
        <v>121</v>
      </c>
      <c r="G36" s="625" t="s">
        <v>3316</v>
      </c>
      <c r="H36" s="105"/>
      <c r="I36" s="104"/>
      <c r="J36" s="104"/>
      <c r="K36" s="104"/>
      <c r="L36" s="104"/>
      <c r="M36" s="106"/>
    </row>
    <row r="37" spans="1:14" ht="13.5" customHeight="1" x14ac:dyDescent="0.2">
      <c r="A37" s="101" t="s">
        <v>67</v>
      </c>
      <c r="B37" s="102" t="str">
        <f>VLOOKUP($F37,УЧАСТНИКИ!$A$29:$M$1081,3,FALSE)</f>
        <v>Бутранов Алексей</v>
      </c>
      <c r="C37" s="103" t="str">
        <f>VLOOKUP($F37,УЧАСТНИКИ!$A$29:$M$1081,4,FALSE)</f>
        <v>18.08.1991</v>
      </c>
      <c r="D37" s="168" t="str">
        <f>VLOOKUP($F37,УЧАСТНИКИ!$A$29:$M$1081,5,FALSE)</f>
        <v>Московская область</v>
      </c>
      <c r="E37" s="385" t="str">
        <f>VLOOKUP($F37,УЧАСТНИКИ!$A$29:$M$1081,8,FALSE)</f>
        <v>МС</v>
      </c>
      <c r="F37" s="531">
        <v>225</v>
      </c>
      <c r="G37" s="625" t="s">
        <v>2205</v>
      </c>
      <c r="H37" s="105"/>
      <c r="I37" s="104"/>
      <c r="J37" s="104"/>
      <c r="K37" s="104"/>
      <c r="L37" s="104"/>
      <c r="M37" s="106"/>
    </row>
    <row r="38" spans="1:14" ht="13.5" customHeight="1" x14ac:dyDescent="0.2">
      <c r="A38" s="101" t="s">
        <v>74</v>
      </c>
      <c r="B38" s="102" t="str">
        <f>VLOOKUP($F38,УЧАСТНИКИ!$A$29:$M$1081,3,FALSE)</f>
        <v>Плохотников Константин</v>
      </c>
      <c r="C38" s="103" t="str">
        <f>VLOOKUP($F38,УЧАСТНИКИ!$A$29:$M$1081,4,FALSE)</f>
        <v>24.03.1997</v>
      </c>
      <c r="D38" s="168" t="str">
        <f>VLOOKUP($F38,УЧАСТНИКИ!$A$29:$M$1081,5,FALSE)</f>
        <v>Краснодарский край-Республика Хакасия</v>
      </c>
      <c r="E38" s="385" t="str">
        <f>VLOOKUP($F38,УЧАСТНИКИ!$A$29:$M$1081,8,FALSE)</f>
        <v>МСМК</v>
      </c>
      <c r="F38" s="531">
        <v>156</v>
      </c>
      <c r="G38" s="625" t="s">
        <v>3312</v>
      </c>
      <c r="H38" s="105"/>
      <c r="I38" s="104"/>
      <c r="J38" s="104"/>
      <c r="K38" s="104"/>
      <c r="L38" s="104"/>
      <c r="M38" s="106"/>
    </row>
    <row r="39" spans="1:14" ht="13.5" customHeight="1" x14ac:dyDescent="0.2">
      <c r="A39" s="101" t="s">
        <v>73</v>
      </c>
      <c r="B39" s="102" t="str">
        <f>VLOOKUP($F39,УЧАСТНИКИ!$A$29:$M$1081,3,FALSE)</f>
        <v>Лимонов Егор</v>
      </c>
      <c r="C39" s="103" t="str">
        <f>VLOOKUP($F39,УЧАСТНИКИ!$A$29:$M$1081,4,FALSE)</f>
        <v>22.06.1999</v>
      </c>
      <c r="D39" s="168" t="str">
        <f>VLOOKUP($F39,УЧАСТНИКИ!$A$29:$M$1081,5,FALSE)</f>
        <v>Санкт-Петербург</v>
      </c>
      <c r="E39" s="385" t="str">
        <f>VLOOKUP($F39,УЧАСТНИКИ!$A$29:$M$1081,8,FALSE)</f>
        <v>МС</v>
      </c>
      <c r="F39" s="531">
        <v>344</v>
      </c>
      <c r="G39" s="625" t="s">
        <v>2206</v>
      </c>
      <c r="H39" s="105"/>
      <c r="I39" s="104"/>
      <c r="J39" s="104"/>
      <c r="K39" s="104"/>
      <c r="L39" s="104"/>
      <c r="M39" s="106"/>
    </row>
    <row r="40" spans="1:14" ht="13.5" customHeight="1" x14ac:dyDescent="0.2">
      <c r="A40" s="101" t="s">
        <v>72</v>
      </c>
      <c r="B40" s="102" t="str">
        <f>VLOOKUP($F40,УЧАСТНИКИ!$A$29:$M$1081,3,FALSE)</f>
        <v>Горин Николай</v>
      </c>
      <c r="C40" s="103" t="str">
        <f>VLOOKUP($F40,УЧАСТНИКИ!$A$29:$M$1081,4,FALSE)</f>
        <v>03.01.1995</v>
      </c>
      <c r="D40" s="168" t="str">
        <f>VLOOKUP($F40,УЧАСТНИКИ!$A$29:$M$1081,5,FALSE)</f>
        <v>Республика Мордовия</v>
      </c>
      <c r="E40" s="385" t="str">
        <f>VLOOKUP($F40,УЧАСТНИКИ!$A$29:$M$1081,8,FALSE)</f>
        <v>МС</v>
      </c>
      <c r="F40" s="531">
        <v>293</v>
      </c>
      <c r="G40" s="625" t="s">
        <v>1506</v>
      </c>
      <c r="H40" s="105"/>
      <c r="I40" s="104"/>
      <c r="J40" s="104"/>
      <c r="K40" s="104"/>
      <c r="L40" s="104"/>
      <c r="M40" s="106"/>
    </row>
    <row r="41" spans="1:14" ht="13.5" customHeight="1" x14ac:dyDescent="0.2">
      <c r="A41" s="101" t="s">
        <v>71</v>
      </c>
      <c r="B41" s="102" t="str">
        <f>VLOOKUP($F41,УЧАСТНИКИ!$A$29:$M$1081,3,FALSE)</f>
        <v>Чипизубов Антон</v>
      </c>
      <c r="C41" s="103" t="str">
        <f>VLOOKUP($F41,УЧАСТНИКИ!$A$29:$M$1081,4,FALSE)</f>
        <v>01.02.2001</v>
      </c>
      <c r="D41" s="168" t="str">
        <f>VLOOKUP($F41,УЧАСТНИКИ!$A$29:$M$1081,5,FALSE)</f>
        <v>Забайкальский край</v>
      </c>
      <c r="E41" s="385" t="str">
        <f>VLOOKUP($F41,УЧАСТНИКИ!$A$29:$M$1081,8,FALSE)</f>
        <v>МС</v>
      </c>
      <c r="F41" s="531">
        <v>123</v>
      </c>
      <c r="G41" s="625" t="s">
        <v>2204</v>
      </c>
      <c r="H41" s="105"/>
      <c r="I41" s="104"/>
      <c r="J41" s="104"/>
      <c r="K41" s="104"/>
      <c r="L41" s="104"/>
      <c r="M41" s="106"/>
    </row>
    <row r="42" spans="1:14" ht="13.5" customHeight="1" x14ac:dyDescent="0.2">
      <c r="A42" s="101" t="s">
        <v>70</v>
      </c>
      <c r="B42" s="102" t="str">
        <f>VLOOKUP($F42,УЧАСТНИКИ!$A$29:$M$1081,3,FALSE)</f>
        <v>Тетера Евгений</v>
      </c>
      <c r="C42" s="103" t="str">
        <f>VLOOKUP($F42,УЧАСТНИКИ!$A$29:$M$1081,4,FALSE)</f>
        <v>21.09.1999</v>
      </c>
      <c r="D42" s="168" t="str">
        <f>VLOOKUP($F42,УЧАСТНИКИ!$A$29:$M$1081,5,FALSE)</f>
        <v>Санкт-Петербург</v>
      </c>
      <c r="E42" s="385" t="str">
        <f>VLOOKUP($F42,УЧАСТНИКИ!$A$29:$M$1081,8,FALSE)</f>
        <v>КМС</v>
      </c>
      <c r="F42" s="531">
        <v>358</v>
      </c>
      <c r="G42" s="625" t="s">
        <v>3357</v>
      </c>
      <c r="H42" s="105"/>
      <c r="I42" s="104"/>
      <c r="J42" s="104"/>
      <c r="K42" s="104"/>
      <c r="L42" s="104"/>
      <c r="M42" s="106" t="str">
        <f>VLOOKUP($F42,УЧАСТНИКИ!$A$29:$M$1081,9,FALSE)</f>
        <v>лич.</v>
      </c>
    </row>
    <row r="43" spans="1:14" ht="13.5" customHeight="1" x14ac:dyDescent="0.2">
      <c r="A43" s="101" t="s">
        <v>69</v>
      </c>
      <c r="B43" s="102" t="str">
        <f>VLOOKUP($F43,УЧАСТНИКИ!$A$29:$M$1081,3,FALSE)</f>
        <v>Евдокимов Сергей</v>
      </c>
      <c r="C43" s="103" t="str">
        <f>VLOOKUP($F43,УЧАСТНИКИ!$A$29:$M$1081,4,FALSE)</f>
        <v>03.10.2000</v>
      </c>
      <c r="D43" s="168" t="str">
        <f>VLOOKUP($F43,УЧАСТНИКИ!$A$29:$M$1081,5,FALSE)</f>
        <v>Свердловская область</v>
      </c>
      <c r="E43" s="385" t="str">
        <f>VLOOKUP($F43,УЧАСТНИКИ!$A$29:$M$1081,8,FALSE)</f>
        <v>КМС</v>
      </c>
      <c r="F43" s="531">
        <v>367</v>
      </c>
      <c r="G43" s="625" t="s">
        <v>1794</v>
      </c>
      <c r="H43" s="105"/>
      <c r="I43" s="104"/>
      <c r="J43" s="104"/>
      <c r="K43" s="104"/>
      <c r="L43" s="104"/>
      <c r="M43" s="106"/>
    </row>
    <row r="44" spans="1:14" ht="13.5" customHeight="1" x14ac:dyDescent="0.2">
      <c r="A44" s="101" t="s">
        <v>24</v>
      </c>
      <c r="B44" s="102" t="str">
        <f>VLOOKUP($F44,УЧАСТНИКИ!$A$29:$M$1081,3,FALSE)</f>
        <v>Цедилкин Владислав</v>
      </c>
      <c r="C44" s="103" t="str">
        <f>VLOOKUP($F44,УЧАСТНИКИ!$A$29:$M$1081,4,FALSE)</f>
        <v>07.11.2002</v>
      </c>
      <c r="D44" s="168" t="str">
        <f>VLOOKUP($F44,УЧАСТНИКИ!$A$29:$M$1081,5,FALSE)</f>
        <v>Республика Татарстан</v>
      </c>
      <c r="E44" s="385" t="str">
        <f>VLOOKUP($F44,УЧАСТНИКИ!$A$29:$M$1081,8,FALSE)</f>
        <v>КМС</v>
      </c>
      <c r="F44" s="531">
        <v>315</v>
      </c>
      <c r="G44" s="625" t="s">
        <v>3375</v>
      </c>
      <c r="H44" s="105"/>
      <c r="I44" s="104"/>
      <c r="J44" s="104"/>
      <c r="K44" s="104"/>
      <c r="L44" s="104"/>
      <c r="M44" s="106"/>
    </row>
    <row r="45" spans="1:14" ht="13.5" customHeight="1" x14ac:dyDescent="0.2">
      <c r="A45" s="101" t="s">
        <v>25</v>
      </c>
      <c r="B45" s="102" t="str">
        <f>VLOOKUP($F45,УЧАСТНИКИ!$A$29:$M$1081,3,FALSE)</f>
        <v>Перегудов Степан</v>
      </c>
      <c r="C45" s="103" t="str">
        <f>VLOOKUP($F45,УЧАСТНИКИ!$A$29:$M$1081,4,FALSE)</f>
        <v>30.01.1994</v>
      </c>
      <c r="D45" s="168" t="str">
        <f>VLOOKUP($F45,УЧАСТНИКИ!$A$29:$M$1081,5,FALSE)</f>
        <v>Краснодарский край-Карачаево-Черкесская Республика</v>
      </c>
      <c r="E45" s="385" t="str">
        <f>VLOOKUP($F45,УЧАСТНИКИ!$A$29:$M$1081,8,FALSE)</f>
        <v>МС</v>
      </c>
      <c r="F45" s="531">
        <v>152</v>
      </c>
      <c r="G45" s="625" t="s">
        <v>821</v>
      </c>
      <c r="H45" s="105"/>
      <c r="I45" s="104"/>
      <c r="J45" s="104"/>
      <c r="K45" s="104"/>
      <c r="L45" s="104"/>
      <c r="M45" s="106"/>
    </row>
    <row r="46" spans="1:14" x14ac:dyDescent="0.2">
      <c r="A46" s="83"/>
      <c r="B46" s="113"/>
      <c r="C46" s="112"/>
      <c r="D46" s="113"/>
      <c r="E46" s="83"/>
      <c r="F46" s="83"/>
      <c r="G46" s="83"/>
      <c r="H46" s="83"/>
      <c r="I46" s="83"/>
      <c r="J46" s="83"/>
      <c r="K46" s="83"/>
      <c r="L46" s="83"/>
      <c r="M46" s="114"/>
    </row>
    <row r="47" spans="1:14" customFormat="1" x14ac:dyDescent="0.2">
      <c r="A47" s="83"/>
      <c r="B47" s="111" t="s">
        <v>50</v>
      </c>
      <c r="C47" s="131"/>
      <c r="D47" s="113" t="s">
        <v>43</v>
      </c>
      <c r="E47" s="113"/>
      <c r="F47" s="83"/>
      <c r="G47" s="83"/>
      <c r="H47" s="83"/>
      <c r="I47" s="83"/>
      <c r="J47" s="83"/>
      <c r="K47" s="83"/>
      <c r="L47" s="83"/>
      <c r="M47" s="83"/>
      <c r="N47" s="15"/>
    </row>
    <row r="48" spans="1:14" customFormat="1" ht="12.75" customHeight="1" x14ac:dyDescent="0.2">
      <c r="A48" s="83"/>
      <c r="B48" s="113"/>
      <c r="C48" s="55"/>
      <c r="D48" s="113"/>
      <c r="E48" s="113"/>
      <c r="F48" s="83"/>
      <c r="G48" s="83"/>
      <c r="H48" s="83"/>
      <c r="I48" s="83"/>
      <c r="J48" s="83"/>
      <c r="K48" s="83"/>
      <c r="L48" s="83"/>
      <c r="M48" s="83"/>
      <c r="N48" s="15"/>
    </row>
    <row r="49" spans="1:14" customFormat="1" ht="15.75" customHeight="1" x14ac:dyDescent="0.2">
      <c r="A49" s="83"/>
      <c r="B49" s="113" t="s">
        <v>42</v>
      </c>
      <c r="C49" s="55"/>
      <c r="D49" s="113" t="s">
        <v>57</v>
      </c>
      <c r="E49" s="113"/>
      <c r="F49" s="83"/>
      <c r="G49" s="83"/>
      <c r="H49" s="83"/>
      <c r="I49" s="83"/>
      <c r="J49" s="83"/>
      <c r="K49" s="83"/>
      <c r="L49" s="83"/>
      <c r="M49" s="83"/>
      <c r="N49" s="15"/>
    </row>
  </sheetData>
  <mergeCells count="19">
    <mergeCell ref="C10:K10"/>
    <mergeCell ref="C11:K11"/>
    <mergeCell ref="M12:M13"/>
    <mergeCell ref="A12:A13"/>
    <mergeCell ref="B12:B13"/>
    <mergeCell ref="C12:C13"/>
    <mergeCell ref="D12:D13"/>
    <mergeCell ref="I12:K12"/>
    <mergeCell ref="L12:L13"/>
    <mergeCell ref="E12:E13"/>
    <mergeCell ref="G12:G13"/>
    <mergeCell ref="H12:H13"/>
    <mergeCell ref="F12:F13"/>
    <mergeCell ref="C1:K1"/>
    <mergeCell ref="C3:K3"/>
    <mergeCell ref="A9:B9"/>
    <mergeCell ref="C9:K9"/>
    <mergeCell ref="C4:J6"/>
    <mergeCell ref="C7:J7"/>
  </mergeCells>
  <phoneticPr fontId="2" type="noConversion"/>
  <printOptions horizontalCentered="1"/>
  <pageMargins left="0" right="0" top="0" bottom="0" header="0" footer="0"/>
  <pageSetup paperSize="9" scale="93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34"/>
    <pageSetUpPr fitToPage="1"/>
  </sheetPr>
  <dimension ref="A1:O49"/>
  <sheetViews>
    <sheetView topLeftCell="A4" workbookViewId="0">
      <selection activeCell="L18" sqref="L18"/>
    </sheetView>
  </sheetViews>
  <sheetFormatPr defaultRowHeight="12.75" x14ac:dyDescent="0.2"/>
  <cols>
    <col min="1" max="1" width="3.5703125" style="7" customWidth="1"/>
    <col min="2" max="2" width="21.140625" style="7" customWidth="1"/>
    <col min="3" max="3" width="9.140625" style="38" customWidth="1"/>
    <col min="4" max="4" width="21.7109375" style="7" customWidth="1"/>
    <col min="5" max="5" width="5.85546875" style="7" customWidth="1"/>
    <col min="6" max="6" width="5.28515625" style="7" customWidth="1"/>
    <col min="7" max="7" width="5.5703125" style="7" customWidth="1"/>
    <col min="8" max="8" width="6.28515625" style="7" customWidth="1"/>
    <col min="9" max="9" width="6.140625" style="7" customWidth="1"/>
    <col min="10" max="10" width="5.42578125" style="7" customWidth="1"/>
    <col min="11" max="11" width="6.42578125" style="7" customWidth="1"/>
    <col min="12" max="12" width="5.7109375" style="7" customWidth="1"/>
    <col min="13" max="13" width="7.85546875" style="7" customWidth="1"/>
    <col min="14" max="14" width="5.140625" style="17" customWidth="1"/>
  </cols>
  <sheetData>
    <row r="1" spans="1:15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 s="493"/>
      <c r="O1" s="493"/>
    </row>
    <row r="2" spans="1:15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5" ht="25.5" x14ac:dyDescent="0.2"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  <c r="O3" s="179"/>
    </row>
    <row r="4" spans="1:15" ht="15" customHeight="1" x14ac:dyDescent="0.2">
      <c r="A4" s="79" t="s">
        <v>16</v>
      </c>
      <c r="B4" s="501" t="s">
        <v>267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351</v>
      </c>
      <c r="N4"/>
    </row>
    <row r="5" spans="1:15" ht="15" customHeight="1" x14ac:dyDescent="0.2">
      <c r="A5" s="79" t="s">
        <v>17</v>
      </c>
      <c r="B5" s="500" t="s">
        <v>386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352</v>
      </c>
      <c r="N5"/>
    </row>
    <row r="6" spans="1:15" ht="15.75" customHeight="1" x14ac:dyDescent="0.2">
      <c r="A6" s="79" t="s">
        <v>18</v>
      </c>
      <c r="B6" s="500" t="s">
        <v>266</v>
      </c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86" t="s">
        <v>20</v>
      </c>
      <c r="N6"/>
    </row>
    <row r="7" spans="1:15" ht="15.75" x14ac:dyDescent="0.2">
      <c r="A7" s="79" t="s">
        <v>0</v>
      </c>
      <c r="B7" s="499" t="s">
        <v>387</v>
      </c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79"/>
      <c r="N7"/>
    </row>
    <row r="8" spans="1:15" ht="18.75" x14ac:dyDescent="0.2">
      <c r="A8" s="196" t="str">
        <f>Заголовки!A12</f>
        <v>г.Сочи, стадион  ФГБУ"Юг Спорт"</v>
      </c>
      <c r="B8" s="86"/>
      <c r="C8" s="89"/>
      <c r="D8" s="782" t="s">
        <v>82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5" ht="18" x14ac:dyDescent="0.2">
      <c r="B9" s="79"/>
      <c r="C9" s="37"/>
      <c r="D9" s="783" t="s">
        <v>66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5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5" ht="21.7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132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5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5" ht="13.5" thickBot="1" x14ac:dyDescent="0.25">
      <c r="A13" s="96"/>
      <c r="B13" s="97"/>
      <c r="C13" s="98"/>
      <c r="D13" s="99"/>
      <c r="E13" s="139"/>
      <c r="F13" s="99"/>
      <c r="G13" s="99"/>
      <c r="H13" s="99"/>
      <c r="I13" s="139"/>
      <c r="J13" s="99"/>
      <c r="K13" s="99"/>
      <c r="L13" s="99"/>
      <c r="M13" s="99"/>
      <c r="N13" s="100"/>
    </row>
    <row r="14" spans="1:15" ht="15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1014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603" t="s">
        <v>2199</v>
      </c>
      <c r="J14" s="115"/>
      <c r="K14" s="104"/>
      <c r="L14" s="104"/>
      <c r="M14" s="104"/>
      <c r="N14" s="106" t="e">
        <f>VLOOKUP($F14,УЧАСТНИКИ!$A$29:$M$1081,9,FALSE)</f>
        <v>#N/A</v>
      </c>
    </row>
    <row r="15" spans="1:15" ht="15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930</v>
      </c>
      <c r="G15" s="536" t="s">
        <v>931</v>
      </c>
      <c r="H15" s="536" t="s">
        <v>931</v>
      </c>
      <c r="I15" s="536" t="s">
        <v>2194</v>
      </c>
      <c r="J15" s="115"/>
      <c r="K15" s="104"/>
      <c r="L15" s="104"/>
      <c r="M15" s="104"/>
      <c r="N15" s="106" t="e">
        <f>VLOOKUP($F15,УЧАСТНИКИ!$A$29:$M$1081,9,FALSE)</f>
        <v>#N/A</v>
      </c>
    </row>
    <row r="16" spans="1:15" ht="15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588</v>
      </c>
      <c r="G16" s="536" t="s">
        <v>2203</v>
      </c>
      <c r="H16" s="603" t="s">
        <v>2203</v>
      </c>
      <c r="I16" s="603" t="s">
        <v>2203</v>
      </c>
      <c r="J16" s="115"/>
      <c r="K16" s="104"/>
      <c r="L16" s="104"/>
      <c r="M16" s="104"/>
      <c r="N16" s="106"/>
    </row>
    <row r="17" spans="1:14" ht="15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1439</v>
      </c>
      <c r="G17" s="536" t="s">
        <v>2191</v>
      </c>
      <c r="H17" s="536" t="s">
        <v>2191</v>
      </c>
      <c r="I17" s="536" t="s">
        <v>2191</v>
      </c>
      <c r="J17" s="115"/>
      <c r="K17" s="104"/>
      <c r="L17" s="104"/>
      <c r="M17" s="104"/>
      <c r="N17" s="106"/>
    </row>
    <row r="18" spans="1:14" ht="15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1173</v>
      </c>
      <c r="G18" s="605" t="e">
        <f>VLOOKUP($F18,УЧАСТНИКИ!$A$29:$M$1081,12,FALSE)</f>
        <v>#N/A</v>
      </c>
      <c r="H18" s="605" t="e">
        <f>VLOOKUP($F18,УЧАСТНИКИ!$A$29:$M$1081,13,FALSE)</f>
        <v>#N/A</v>
      </c>
      <c r="I18" s="603" t="s">
        <v>2197</v>
      </c>
      <c r="J18" s="115"/>
      <c r="K18" s="104"/>
      <c r="L18" s="104"/>
      <c r="M18" s="104"/>
      <c r="N18" s="106"/>
    </row>
    <row r="19" spans="1:14" ht="15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1243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603" t="s">
        <v>2200</v>
      </c>
      <c r="J19" s="115"/>
      <c r="K19" s="104"/>
      <c r="L19" s="104"/>
      <c r="M19" s="104"/>
      <c r="N19" s="106"/>
    </row>
    <row r="20" spans="1:14" ht="15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1225</v>
      </c>
      <c r="G20" s="606" t="s">
        <v>1226</v>
      </c>
      <c r="H20" s="606" t="s">
        <v>1226</v>
      </c>
      <c r="I20" s="536" t="s">
        <v>2192</v>
      </c>
      <c r="J20" s="115"/>
      <c r="K20" s="104"/>
      <c r="L20" s="104"/>
      <c r="M20" s="104"/>
      <c r="N20" s="106"/>
    </row>
    <row r="21" spans="1:14" ht="15" customHeight="1" x14ac:dyDescent="0.2">
      <c r="A21" s="104" t="s">
        <v>67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1124</v>
      </c>
      <c r="G21" s="536" t="s">
        <v>1127</v>
      </c>
      <c r="H21" s="536" t="s">
        <v>1127</v>
      </c>
      <c r="I21" s="603" t="s">
        <v>2196</v>
      </c>
      <c r="J21" s="115"/>
      <c r="K21" s="104"/>
      <c r="L21" s="104"/>
      <c r="M21" s="104"/>
      <c r="N21" s="106"/>
    </row>
    <row r="22" spans="1:14" ht="15" customHeight="1" x14ac:dyDescent="0.2">
      <c r="A22" s="104" t="s">
        <v>74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837</v>
      </c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603" t="s">
        <v>2202</v>
      </c>
      <c r="J22" s="115"/>
      <c r="K22" s="104"/>
      <c r="L22" s="104"/>
      <c r="M22" s="104"/>
      <c r="N22" s="106"/>
    </row>
    <row r="23" spans="1:14" ht="15" customHeight="1" x14ac:dyDescent="0.2">
      <c r="A23" s="104">
        <v>10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1684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536" t="s">
        <v>2193</v>
      </c>
      <c r="J23" s="115"/>
      <c r="K23" s="104"/>
      <c r="L23" s="104"/>
      <c r="M23" s="104"/>
      <c r="N23" s="106"/>
    </row>
    <row r="24" spans="1:14" ht="15" customHeight="1" x14ac:dyDescent="0.2">
      <c r="A24" s="104">
        <v>11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1977</v>
      </c>
      <c r="G24" s="536" t="s">
        <v>1979</v>
      </c>
      <c r="H24" s="536" t="s">
        <v>1979</v>
      </c>
      <c r="I24" s="603" t="s">
        <v>2201</v>
      </c>
      <c r="J24" s="115"/>
      <c r="K24" s="104"/>
      <c r="L24" s="104"/>
      <c r="M24" s="104"/>
      <c r="N24" s="106"/>
    </row>
    <row r="25" spans="1:14" ht="15" customHeight="1" x14ac:dyDescent="0.2">
      <c r="A25" s="104">
        <v>12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1447</v>
      </c>
      <c r="G25" s="536" t="s">
        <v>2190</v>
      </c>
      <c r="H25" s="536" t="s">
        <v>2190</v>
      </c>
      <c r="I25" s="536" t="s">
        <v>2190</v>
      </c>
      <c r="J25" s="115"/>
      <c r="K25" s="104"/>
      <c r="L25" s="104"/>
      <c r="M25" s="104"/>
      <c r="N25" s="106"/>
    </row>
    <row r="26" spans="1:14" x14ac:dyDescent="0.2">
      <c r="A26" s="83"/>
      <c r="B26" s="134"/>
      <c r="C26" s="135"/>
      <c r="D26" s="134"/>
      <c r="E26" s="134"/>
      <c r="F26" s="79"/>
      <c r="G26" s="136"/>
      <c r="H26" s="136"/>
      <c r="I26" s="136"/>
      <c r="J26" s="136"/>
      <c r="K26" s="83"/>
      <c r="L26" s="83"/>
      <c r="M26" s="83"/>
      <c r="N26" s="133"/>
    </row>
    <row r="27" spans="1:14" x14ac:dyDescent="0.2">
      <c r="A27" s="83"/>
      <c r="B27" s="134"/>
      <c r="C27" s="135"/>
      <c r="D27" s="134"/>
      <c r="E27" s="134"/>
      <c r="F27" s="79"/>
      <c r="G27" s="136"/>
      <c r="H27" s="136"/>
      <c r="I27" s="136"/>
      <c r="J27" s="136"/>
      <c r="K27" s="83"/>
      <c r="L27" s="83"/>
      <c r="M27" s="83"/>
      <c r="N27" s="133"/>
    </row>
    <row r="28" spans="1:14" x14ac:dyDescent="0.2">
      <c r="A28" s="83"/>
      <c r="B28" s="111" t="s">
        <v>50</v>
      </c>
      <c r="C28" s="112"/>
      <c r="D28" s="113" t="s">
        <v>44</v>
      </c>
      <c r="E28" s="113"/>
      <c r="F28" s="83"/>
      <c r="G28" s="83"/>
      <c r="H28" s="83"/>
      <c r="I28" s="83"/>
      <c r="J28" s="83"/>
      <c r="K28" s="83"/>
      <c r="L28" s="83"/>
      <c r="M28" s="83"/>
      <c r="N28" s="114"/>
    </row>
    <row r="29" spans="1:14" x14ac:dyDescent="0.2">
      <c r="A29" s="83"/>
      <c r="B29" s="113"/>
      <c r="C29" s="112"/>
      <c r="D29" s="113"/>
      <c r="E29" s="113"/>
      <c r="F29" s="83"/>
      <c r="G29" s="83"/>
      <c r="H29" s="83"/>
      <c r="I29" s="83"/>
      <c r="J29" s="83"/>
      <c r="K29" s="83"/>
      <c r="L29" s="83"/>
      <c r="M29" s="83"/>
      <c r="N29" s="114"/>
    </row>
    <row r="30" spans="1:14" x14ac:dyDescent="0.2">
      <c r="A30" s="83"/>
      <c r="B30" s="113" t="s">
        <v>42</v>
      </c>
      <c r="C30" s="112"/>
      <c r="D30" s="113" t="s">
        <v>43</v>
      </c>
      <c r="E30" s="113"/>
      <c r="F30" s="83"/>
      <c r="G30" s="83"/>
      <c r="H30" s="83"/>
      <c r="I30" s="83"/>
      <c r="J30" s="83"/>
      <c r="K30" s="83"/>
      <c r="L30" s="83"/>
      <c r="M30" s="83"/>
      <c r="N30" s="114"/>
    </row>
    <row r="31" spans="1:14" s="7" customFormat="1" x14ac:dyDescent="0.2">
      <c r="C31" s="38"/>
      <c r="N31" s="17"/>
    </row>
    <row r="32" spans="1:14" s="7" customFormat="1" x14ac:dyDescent="0.2">
      <c r="A32" s="11"/>
      <c r="B32" s="12"/>
      <c r="C32" s="39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9"/>
    </row>
    <row r="33" spans="1:14" s="7" customFormat="1" x14ac:dyDescent="0.2">
      <c r="A33" s="13"/>
      <c r="B33" s="14"/>
      <c r="C33" s="40"/>
      <c r="D33" s="16"/>
      <c r="E33" s="16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2">
      <c r="A34" s="13"/>
      <c r="C34" s="40"/>
      <c r="D34" s="16"/>
      <c r="E34" s="16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2">
      <c r="A35" s="13"/>
      <c r="C35" s="40"/>
      <c r="D35" s="16"/>
      <c r="E35" s="16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2">
      <c r="A36" s="13"/>
      <c r="C36" s="40"/>
      <c r="D36" s="16"/>
      <c r="E36" s="16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2">
      <c r="A37" s="13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3"/>
      <c r="C39" s="40"/>
      <c r="D39" s="16"/>
      <c r="E39" s="16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2">
      <c r="A40" s="13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1"/>
      <c r="C41" s="3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9"/>
    </row>
    <row r="42" spans="1:14" x14ac:dyDescent="0.2">
      <c r="A42" s="13"/>
      <c r="B42" s="14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B43" s="14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B44" s="14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B45" s="14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2">
      <c r="A48" s="13"/>
      <c r="B48" s="14"/>
      <c r="C48" s="40"/>
      <c r="D48" s="16"/>
      <c r="E48" s="16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2">
      <c r="A49" s="13"/>
      <c r="B49" s="14"/>
      <c r="C49" s="40"/>
      <c r="D49" s="16"/>
      <c r="E49" s="16"/>
      <c r="F49" s="13"/>
      <c r="G49" s="13"/>
      <c r="H49" s="13"/>
      <c r="I49" s="13"/>
      <c r="J49" s="13"/>
      <c r="K49" s="13"/>
      <c r="L49" s="13"/>
      <c r="M49" s="13"/>
      <c r="N49" s="15"/>
    </row>
  </sheetData>
  <sortState ref="A14:O25">
    <sortCondition ref="A14"/>
  </sortState>
  <mergeCells count="17">
    <mergeCell ref="D8:J8"/>
    <mergeCell ref="D9:J9"/>
    <mergeCell ref="C3:L3"/>
    <mergeCell ref="C1:L1"/>
    <mergeCell ref="C4:L5"/>
    <mergeCell ref="A11:A12"/>
    <mergeCell ref="I11:I12"/>
    <mergeCell ref="J11:L11"/>
    <mergeCell ref="M11:M12"/>
    <mergeCell ref="E11:E12"/>
    <mergeCell ref="N11:N12"/>
    <mergeCell ref="B11:B12"/>
    <mergeCell ref="C11:C12"/>
    <mergeCell ref="D11:D12"/>
    <mergeCell ref="F11:F12"/>
    <mergeCell ref="G11:G12"/>
    <mergeCell ref="H11:H12"/>
  </mergeCells>
  <phoneticPr fontId="2" type="noConversion"/>
  <printOptions horizontalCentered="1"/>
  <pageMargins left="0" right="0" top="0" bottom="0" header="0" footer="0"/>
  <pageSetup paperSize="9" scale="88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indexed="34"/>
  </sheetPr>
  <dimension ref="A1:M28"/>
  <sheetViews>
    <sheetView topLeftCell="A7" zoomScaleNormal="100" workbookViewId="0">
      <selection activeCell="F15" sqref="F15:F24"/>
    </sheetView>
  </sheetViews>
  <sheetFormatPr defaultRowHeight="12.75" x14ac:dyDescent="0.2"/>
  <cols>
    <col min="1" max="1" width="4" style="54" customWidth="1"/>
    <col min="2" max="2" width="21.5703125" style="54" customWidth="1"/>
    <col min="3" max="3" width="9.7109375" style="54" customWidth="1"/>
    <col min="4" max="4" width="19.28515625" style="54" customWidth="1"/>
    <col min="5" max="5" width="5.5703125" style="54" customWidth="1"/>
    <col min="6" max="6" width="5.85546875" style="54" customWidth="1"/>
    <col min="7" max="7" width="7.28515625" style="54" customWidth="1"/>
    <col min="8" max="8" width="6.5703125" style="54" customWidth="1"/>
    <col min="9" max="9" width="5.140625" style="54" customWidth="1"/>
    <col min="10" max="10" width="5" style="54" customWidth="1"/>
    <col min="11" max="11" width="6.85546875" style="54" customWidth="1"/>
    <col min="12" max="12" width="6.7109375" style="54" customWidth="1"/>
    <col min="13" max="13" width="5.7109375" customWidth="1"/>
  </cols>
  <sheetData>
    <row r="1" spans="1:13" x14ac:dyDescent="0.2">
      <c r="A1" s="79"/>
      <c r="B1" s="79"/>
      <c r="C1" s="781" t="s">
        <v>47</v>
      </c>
      <c r="D1" s="781"/>
      <c r="E1" s="781"/>
      <c r="F1" s="781"/>
      <c r="G1" s="781"/>
      <c r="H1" s="781"/>
      <c r="I1" s="781"/>
      <c r="J1" s="781"/>
      <c r="K1" s="83"/>
      <c r="L1" s="83"/>
      <c r="M1" s="8"/>
    </row>
    <row r="2" spans="1:13" ht="15" x14ac:dyDescent="0.2">
      <c r="A2" s="79"/>
      <c r="B2" s="79"/>
      <c r="C2" s="83"/>
      <c r="D2" s="83"/>
      <c r="E2" s="45"/>
      <c r="F2" s="45"/>
      <c r="G2" s="45"/>
      <c r="H2" s="45"/>
      <c r="I2" s="83"/>
      <c r="J2" s="83"/>
      <c r="K2" s="83"/>
      <c r="L2" s="83"/>
      <c r="M2" s="8"/>
    </row>
    <row r="3" spans="1:13" ht="25.5" x14ac:dyDescent="0.2">
      <c r="A3" s="79"/>
      <c r="B3" s="79"/>
      <c r="C3" s="780" t="s">
        <v>15</v>
      </c>
      <c r="D3" s="780"/>
      <c r="E3" s="780"/>
      <c r="F3" s="780"/>
      <c r="G3" s="780"/>
      <c r="H3" s="780"/>
      <c r="I3" s="780"/>
      <c r="J3" s="780"/>
      <c r="K3" s="83"/>
      <c r="L3" s="83"/>
      <c r="M3" s="8"/>
    </row>
    <row r="4" spans="1:13" ht="18" customHeight="1" x14ac:dyDescent="0.2">
      <c r="A4" s="79" t="s">
        <v>16</v>
      </c>
      <c r="B4" s="500" t="s">
        <v>268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2226</v>
      </c>
      <c r="M4" s="79"/>
    </row>
    <row r="5" spans="1:13" ht="19.5" customHeight="1" x14ac:dyDescent="0.2">
      <c r="A5" s="79" t="s">
        <v>17</v>
      </c>
      <c r="B5" s="500" t="s">
        <v>389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114</v>
      </c>
      <c r="M5" s="79" t="s">
        <v>3880</v>
      </c>
    </row>
    <row r="6" spans="1:13" ht="18" customHeight="1" x14ac:dyDescent="0.2">
      <c r="A6" s="79" t="s">
        <v>18</v>
      </c>
      <c r="B6" s="500" t="s">
        <v>390</v>
      </c>
      <c r="C6" s="785"/>
      <c r="D6" s="785"/>
      <c r="E6" s="785"/>
      <c r="F6" s="785"/>
      <c r="G6" s="785"/>
      <c r="H6" s="785"/>
      <c r="I6" s="785"/>
      <c r="J6" s="785"/>
      <c r="K6" s="610"/>
      <c r="L6" s="86" t="s">
        <v>20</v>
      </c>
    </row>
    <row r="7" spans="1:13" ht="16.5" customHeight="1" x14ac:dyDescent="0.2">
      <c r="A7" s="79"/>
      <c r="B7" s="502"/>
      <c r="C7" s="786" t="s">
        <v>3870</v>
      </c>
      <c r="D7" s="786"/>
      <c r="E7" s="786"/>
      <c r="F7" s="786"/>
      <c r="G7" s="786"/>
      <c r="H7" s="786"/>
      <c r="I7" s="786"/>
      <c r="J7" s="786"/>
      <c r="K7" s="79"/>
    </row>
    <row r="8" spans="1:13" ht="15.75" x14ac:dyDescent="0.2">
      <c r="A8" s="79"/>
      <c r="B8" s="86"/>
      <c r="C8" s="87"/>
      <c r="D8" s="87"/>
      <c r="E8" s="87"/>
      <c r="F8" s="87"/>
      <c r="G8" s="87"/>
      <c r="H8" s="87"/>
      <c r="I8" s="87"/>
      <c r="J8" s="87"/>
      <c r="K8" s="79"/>
    </row>
    <row r="9" spans="1:13" ht="18.75" x14ac:dyDescent="0.2">
      <c r="A9" s="196" t="str">
        <f>Заголовки!A12</f>
        <v>г.Сочи, стадион  ФГБУ"Юг Спорт"</v>
      </c>
      <c r="B9" s="79"/>
      <c r="C9" s="89"/>
      <c r="D9" s="782" t="s">
        <v>123</v>
      </c>
      <c r="E9" s="782"/>
      <c r="F9" s="782"/>
      <c r="G9" s="782"/>
      <c r="H9" s="782"/>
      <c r="I9" s="79"/>
      <c r="J9" s="79"/>
      <c r="K9" s="91" t="s">
        <v>21</v>
      </c>
      <c r="L9" s="79"/>
      <c r="M9" s="6"/>
    </row>
    <row r="10" spans="1:13" ht="18.75" customHeight="1" x14ac:dyDescent="0.2">
      <c r="A10" s="86"/>
      <c r="B10" s="79"/>
      <c r="C10" s="79"/>
      <c r="D10" s="783" t="s">
        <v>2</v>
      </c>
      <c r="E10" s="783"/>
      <c r="F10" s="783"/>
      <c r="G10" s="783"/>
      <c r="H10" s="783"/>
      <c r="I10" s="79"/>
      <c r="J10" s="79"/>
      <c r="K10" s="79"/>
      <c r="L10" s="91"/>
    </row>
    <row r="11" spans="1:13" ht="9.75" customHeight="1" thickBo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8"/>
    </row>
    <row r="12" spans="1:13" ht="13.5" customHeight="1" thickBot="1" x14ac:dyDescent="0.25">
      <c r="A12" s="775" t="s">
        <v>48</v>
      </c>
      <c r="B12" s="775" t="s">
        <v>49</v>
      </c>
      <c r="C12" s="777" t="s">
        <v>46</v>
      </c>
      <c r="D12" s="775" t="s">
        <v>45</v>
      </c>
      <c r="E12" s="775" t="s">
        <v>34</v>
      </c>
      <c r="F12" s="775" t="s">
        <v>9</v>
      </c>
      <c r="G12" s="775" t="s">
        <v>128</v>
      </c>
      <c r="H12" s="775" t="s">
        <v>129</v>
      </c>
      <c r="I12" s="791" t="s">
        <v>33</v>
      </c>
      <c r="J12" s="792"/>
      <c r="K12" s="793"/>
      <c r="L12" s="775" t="s">
        <v>10</v>
      </c>
      <c r="M12" s="775" t="s">
        <v>52</v>
      </c>
    </row>
    <row r="13" spans="1:13" ht="18" customHeight="1" thickBot="1" x14ac:dyDescent="0.25">
      <c r="A13" s="776"/>
      <c r="B13" s="776"/>
      <c r="C13" s="778"/>
      <c r="D13" s="776"/>
      <c r="E13" s="776"/>
      <c r="F13" s="776"/>
      <c r="G13" s="776"/>
      <c r="H13" s="776"/>
      <c r="I13" s="95"/>
      <c r="J13" s="95"/>
      <c r="K13" s="95"/>
      <c r="L13" s="776"/>
      <c r="M13" s="776"/>
    </row>
    <row r="14" spans="1:13" ht="13.5" thickBot="1" x14ac:dyDescent="0.25">
      <c r="A14" s="96"/>
      <c r="B14" s="380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379"/>
    </row>
    <row r="15" spans="1:13" ht="15" customHeight="1" x14ac:dyDescent="0.2">
      <c r="A15" s="101" t="s">
        <v>12</v>
      </c>
      <c r="B15" s="102" t="str">
        <f>VLOOKUP($F15,УЧАСТНИКИ!$A$29:$M$1081,3,FALSE)</f>
        <v>Корепин Григорий</v>
      </c>
      <c r="C15" s="103" t="str">
        <f>VLOOKUP($F15,УЧАСТНИКИ!$A$29:$M$1081,4,FALSE)</f>
        <v>27.01.2000</v>
      </c>
      <c r="D15" s="168" t="str">
        <f>VLOOKUP($F15,УЧАСТНИКИ!$A$29:$M$1081,5,FALSE)</f>
        <v>Санкт-Петербург</v>
      </c>
      <c r="E15" s="385" t="str">
        <f>VLOOKUP($F15,УЧАСТНИКИ!$A$29:$M$1081,8,FALSE)</f>
        <v>КМС</v>
      </c>
      <c r="F15" s="531">
        <v>342</v>
      </c>
      <c r="G15" s="105"/>
      <c r="H15" s="105"/>
      <c r="I15" s="104"/>
      <c r="J15" s="104"/>
      <c r="K15" s="104"/>
      <c r="L15" s="104"/>
      <c r="M15" s="106"/>
    </row>
    <row r="16" spans="1:13" ht="15" customHeight="1" x14ac:dyDescent="0.2">
      <c r="A16" s="104" t="s">
        <v>13</v>
      </c>
      <c r="B16" s="102" t="str">
        <f>VLOOKUP($F16,УЧАСТНИКИ!$A$29:$M$1081,3,FALSE)</f>
        <v>Костин Александр</v>
      </c>
      <c r="C16" s="103" t="str">
        <f>VLOOKUP($F16,УЧАСТНИКИ!$A$29:$M$1081,4,FALSE)</f>
        <v>04.07.1995</v>
      </c>
      <c r="D16" s="168" t="str">
        <f>VLOOKUP($F16,УЧАСТНИКИ!$A$29:$M$1081,5,FALSE)</f>
        <v>Алтайский край</v>
      </c>
      <c r="E16" s="385" t="str">
        <f>VLOOKUP($F16,УЧАСТНИКИ!$A$29:$M$1081,8,FALSE)</f>
        <v>МСМК</v>
      </c>
      <c r="F16" s="531">
        <v>101</v>
      </c>
      <c r="G16" s="105" t="str">
        <f>VLOOKUP($F16,УЧАСТНИКИ!$A$29:$M$1081,12,FALSE)</f>
        <v>14:57.17</v>
      </c>
      <c r="H16" s="105"/>
      <c r="I16" s="104"/>
      <c r="J16" s="104"/>
      <c r="K16" s="104"/>
      <c r="L16" s="104"/>
      <c r="M16" s="106"/>
    </row>
    <row r="17" spans="1:13" ht="15" customHeight="1" x14ac:dyDescent="0.2">
      <c r="A17" s="101" t="s">
        <v>14</v>
      </c>
      <c r="B17" s="102" t="str">
        <f>VLOOKUP($F17,УЧАСТНИКИ!$A$29:$M$1081,3,FALSE)</f>
        <v>Казаков Алексей</v>
      </c>
      <c r="C17" s="103" t="str">
        <f>VLOOKUP($F17,УЧАСТНИКИ!$A$29:$M$1081,4,FALSE)</f>
        <v>13.05.2003</v>
      </c>
      <c r="D17" s="168" t="str">
        <f>VLOOKUP($F17,УЧАСТНИКИ!$A$29:$M$1081,5,FALSE)</f>
        <v>Томская область</v>
      </c>
      <c r="E17" s="385" t="str">
        <f>VLOOKUP($F17,УЧАСТНИКИ!$A$29:$M$1081,8,FALSE)</f>
        <v>КМС</v>
      </c>
      <c r="F17" s="531">
        <v>385</v>
      </c>
      <c r="G17" s="105" t="s">
        <v>1881</v>
      </c>
      <c r="H17" s="105"/>
      <c r="I17" s="104"/>
      <c r="J17" s="104"/>
      <c r="K17" s="104"/>
      <c r="L17" s="104"/>
      <c r="M17" s="106"/>
    </row>
    <row r="18" spans="1:13" ht="15" customHeight="1" x14ac:dyDescent="0.2">
      <c r="A18" s="104" t="s">
        <v>22</v>
      </c>
      <c r="B18" s="102" t="str">
        <f>VLOOKUP($F18,УЧАСТНИКИ!$A$29:$M$1081,3,FALSE)</f>
        <v>Хусаенов Фазыл</v>
      </c>
      <c r="C18" s="103" t="str">
        <f>VLOOKUP($F18,УЧАСТНИКИ!$A$29:$M$1081,4,FALSE)</f>
        <v>26.04.2000</v>
      </c>
      <c r="D18" s="168" t="str">
        <f>VLOOKUP($F18,УЧАСТНИКИ!$A$29:$M$1081,5,FALSE)</f>
        <v>Республика Татарстан</v>
      </c>
      <c r="E18" s="385" t="str">
        <f>VLOOKUP($F18,УЧАСТНИКИ!$A$29:$M$1081,8,FALSE)</f>
        <v>1</v>
      </c>
      <c r="F18" s="531">
        <v>314</v>
      </c>
      <c r="G18" s="105" t="s">
        <v>3374</v>
      </c>
      <c r="H18" s="105"/>
      <c r="I18" s="104"/>
      <c r="J18" s="104"/>
      <c r="K18" s="104"/>
      <c r="L18" s="104"/>
      <c r="M18" s="106" t="str">
        <f>VLOOKUP($F18,УЧАСТНИКИ!$A$29:$M$1081,9,FALSE)</f>
        <v>лич.</v>
      </c>
    </row>
    <row r="19" spans="1:13" ht="15" customHeight="1" x14ac:dyDescent="0.2">
      <c r="A19" s="101" t="s">
        <v>23</v>
      </c>
      <c r="B19" s="102" t="str">
        <f>VLOOKUP($F19,УЧАСТНИКИ!$A$29:$M$1081,3,FALSE)</f>
        <v>Масорский Никита</v>
      </c>
      <c r="C19" s="103" t="str">
        <f>VLOOKUP($F19,УЧАСТНИКИ!$A$29:$M$1081,4,FALSE)</f>
        <v>29.06.2002</v>
      </c>
      <c r="D19" s="168" t="str">
        <f>VLOOKUP($F19,УЧАСТНИКИ!$A$29:$M$1081,5,FALSE)</f>
        <v>Кемеровская область</v>
      </c>
      <c r="E19" s="385" t="str">
        <f>VLOOKUP($F19,УЧАСТНИКИ!$A$29:$M$1081,8,FALSE)</f>
        <v>КМС</v>
      </c>
      <c r="F19" s="531">
        <v>131</v>
      </c>
      <c r="G19" s="105" t="str">
        <f>VLOOKUP($F19,УЧАСТНИКИ!$A$29:$M$1081,12,FALSE)</f>
        <v>14:18.67</v>
      </c>
      <c r="H19" s="105"/>
      <c r="I19" s="104"/>
      <c r="J19" s="104"/>
      <c r="K19" s="104"/>
      <c r="L19" s="104"/>
      <c r="M19" s="106"/>
    </row>
    <row r="20" spans="1:13" ht="15" customHeight="1" x14ac:dyDescent="0.2">
      <c r="A20" s="104" t="s">
        <v>24</v>
      </c>
      <c r="B20" s="102" t="str">
        <f>VLOOKUP($F20,УЧАСТНИКИ!$A$29:$M$1081,3,FALSE)</f>
        <v>Швецов Петр</v>
      </c>
      <c r="C20" s="103" t="str">
        <f>VLOOKUP($F20,УЧАСТНИКИ!$A$29:$M$1081,4,FALSE)</f>
        <v>14.07.1999</v>
      </c>
      <c r="D20" s="168" t="str">
        <f>VLOOKUP($F20,УЧАСТНИКИ!$A$29:$M$1081,5,FALSE)</f>
        <v>Новосибирская область</v>
      </c>
      <c r="E20" s="385" t="str">
        <f>VLOOKUP($F20,УЧАСТНИКИ!$A$29:$M$1081,8,FALSE)</f>
        <v>КМС</v>
      </c>
      <c r="F20" s="531">
        <v>255</v>
      </c>
      <c r="G20" s="105" t="str">
        <f>VLOOKUP($F20,УЧАСТНИКИ!$A$29:$M$1081,12,FALSE)</f>
        <v>14:10.41</v>
      </c>
      <c r="H20" s="105" t="str">
        <f>VLOOKUP($F20,УЧАСТНИКИ!$A$29:$M$1081,13,FALSE)</f>
        <v>14:10.41</v>
      </c>
      <c r="I20" s="104"/>
      <c r="J20" s="104"/>
      <c r="K20" s="104"/>
      <c r="L20" s="104"/>
      <c r="M20" s="106"/>
    </row>
    <row r="21" spans="1:13" ht="15" customHeight="1" x14ac:dyDescent="0.2">
      <c r="A21" s="101" t="s">
        <v>25</v>
      </c>
      <c r="B21" s="102" t="str">
        <f>VLOOKUP($F21,УЧАСТНИКИ!$A$29:$M$1081,3,FALSE)</f>
        <v>Никитин Владимир</v>
      </c>
      <c r="C21" s="103" t="str">
        <f>VLOOKUP($F21,УЧАСТНИКИ!$A$29:$M$1081,4,FALSE)</f>
        <v>05.08.1992</v>
      </c>
      <c r="D21" s="168" t="str">
        <f>VLOOKUP($F21,УЧАСТНИКИ!$A$29:$M$1081,5,FALSE)</f>
        <v>Москва-Пермский край</v>
      </c>
      <c r="E21" s="385" t="str">
        <f>VLOOKUP($F21,УЧАСТНИКИ!$A$29:$M$1081,8,FALSE)</f>
        <v>МСМК</v>
      </c>
      <c r="F21" s="531">
        <v>206</v>
      </c>
      <c r="G21" s="105" t="str">
        <f>VLOOKUP($F21,УЧАСТНИКИ!$A$29:$M$1081,12,FALSE)</f>
        <v>13:11.95</v>
      </c>
      <c r="H21" s="105"/>
      <c r="I21" s="104"/>
      <c r="J21" s="104"/>
      <c r="K21" s="104"/>
      <c r="L21" s="104"/>
      <c r="M21" s="106"/>
    </row>
    <row r="22" spans="1:13" ht="15" customHeight="1" x14ac:dyDescent="0.2">
      <c r="A22" s="104" t="s">
        <v>67</v>
      </c>
      <c r="B22" s="102" t="str">
        <f>VLOOKUP($F22,УЧАСТНИКИ!$A$29:$M$1081,3,FALSE)</f>
        <v>Попов Алексей</v>
      </c>
      <c r="C22" s="103" t="str">
        <f>VLOOKUP($F22,УЧАСТНИКИ!$A$29:$M$1081,4,FALSE)</f>
        <v>17.06.1987</v>
      </c>
      <c r="D22" s="168" t="str">
        <f>VLOOKUP($F22,УЧАСТНИКИ!$A$29:$M$1081,5,FALSE)</f>
        <v>Воронежская область</v>
      </c>
      <c r="E22" s="385" t="str">
        <f>VLOOKUP($F22,УЧАСТНИКИ!$A$29:$M$1081,8,FALSE)</f>
        <v>МСМК</v>
      </c>
      <c r="F22" s="531">
        <v>121</v>
      </c>
      <c r="G22" s="105" t="str">
        <f>VLOOKUP($F22,УЧАСТНИКИ!$A$29:$M$1081,12,FALSE)</f>
        <v>3:40.20</v>
      </c>
      <c r="H22" s="105"/>
      <c r="I22" s="104"/>
      <c r="J22" s="104"/>
      <c r="K22" s="104"/>
      <c r="L22" s="104"/>
      <c r="M22" s="106"/>
    </row>
    <row r="23" spans="1:13" ht="15" customHeight="1" x14ac:dyDescent="0.2">
      <c r="A23" s="101" t="s">
        <v>74</v>
      </c>
      <c r="B23" s="102" t="str">
        <f>VLOOKUP($F23,УЧАСТНИКИ!$A$29:$M$1081,3,FALSE)</f>
        <v>Голоктионов Тимофей</v>
      </c>
      <c r="C23" s="103" t="str">
        <f>VLOOKUP($F23,УЧАСТНИКИ!$A$29:$M$1081,4,FALSE)</f>
        <v>31.08.1999</v>
      </c>
      <c r="D23" s="168" t="str">
        <f>VLOOKUP($F23,УЧАСТНИКИ!$A$29:$M$1081,5,FALSE)</f>
        <v>Московская область-Орловская область</v>
      </c>
      <c r="E23" s="385" t="str">
        <f>VLOOKUP($F23,УЧАСТНИКИ!$A$29:$M$1081,8,FALSE)</f>
        <v>МС</v>
      </c>
      <c r="F23" s="531">
        <v>228</v>
      </c>
      <c r="G23" s="105" t="str">
        <f>VLOOKUP($F23,УЧАСТНИКИ!$A$29:$M$1081,12,FALSE)</f>
        <v>13:44.49</v>
      </c>
      <c r="H23" s="105" t="str">
        <f>VLOOKUP($F23,УЧАСТНИКИ!$A$29:$M$1081,13,FALSE)</f>
        <v>14:08.34</v>
      </c>
      <c r="I23" s="104"/>
      <c r="J23" s="104"/>
      <c r="K23" s="104"/>
      <c r="L23" s="104"/>
      <c r="M23" s="106"/>
    </row>
    <row r="24" spans="1:13" ht="15" customHeight="1" x14ac:dyDescent="0.2">
      <c r="A24" s="104" t="s">
        <v>73</v>
      </c>
      <c r="B24" s="102" t="str">
        <f>VLOOKUP($F24,УЧАСТНИКИ!$A$29:$M$1081,3,FALSE)</f>
        <v>Лейман Андрей</v>
      </c>
      <c r="C24" s="103" t="str">
        <f>VLOOKUP($F24,УЧАСТНИКИ!$A$29:$M$1081,4,FALSE)</f>
        <v>13.04.1987</v>
      </c>
      <c r="D24" s="168" t="str">
        <f>VLOOKUP($F24,УЧАСТНИКИ!$A$29:$M$1081,5,FALSE)</f>
        <v>Краснодарский край</v>
      </c>
      <c r="E24" s="385" t="str">
        <f>VLOOKUP($F24,УЧАСТНИКИ!$A$29:$M$1081,8,FALSE)</f>
        <v>МСМК</v>
      </c>
      <c r="F24" s="531">
        <v>147</v>
      </c>
      <c r="G24" s="105" t="str">
        <f>VLOOKUP($F24,УЧАСТНИКИ!$A$29:$M$1081,12,FALSE)</f>
        <v>13:59.35</v>
      </c>
      <c r="H24" s="105"/>
      <c r="I24" s="104"/>
      <c r="J24" s="104"/>
      <c r="K24" s="104"/>
      <c r="L24" s="104"/>
      <c r="M24" s="106"/>
    </row>
    <row r="25" spans="1:13" ht="15" customHeight="1" x14ac:dyDescent="0.2">
      <c r="A25" s="83"/>
      <c r="B25" s="134"/>
      <c r="C25" s="137"/>
      <c r="D25" s="134"/>
      <c r="E25" s="83"/>
      <c r="F25" s="136"/>
      <c r="G25" s="136"/>
      <c r="H25" s="83"/>
      <c r="I25" s="83"/>
      <c r="J25" s="83"/>
      <c r="K25" s="83"/>
      <c r="L25" s="133"/>
    </row>
    <row r="26" spans="1:13" x14ac:dyDescent="0.2">
      <c r="A26" s="83"/>
      <c r="B26" s="111" t="s">
        <v>50</v>
      </c>
      <c r="C26" s="131"/>
      <c r="D26" s="113" t="s">
        <v>43</v>
      </c>
      <c r="E26" s="83"/>
      <c r="F26" s="83"/>
      <c r="G26" s="83"/>
      <c r="H26" s="83"/>
      <c r="I26" s="83"/>
      <c r="J26" s="83"/>
      <c r="K26" s="83"/>
      <c r="L26" s="83"/>
    </row>
    <row r="27" spans="1:13" x14ac:dyDescent="0.2">
      <c r="A27" s="83"/>
      <c r="E27" s="83"/>
      <c r="F27" s="83"/>
      <c r="G27" s="83"/>
      <c r="H27" s="83"/>
      <c r="I27" s="83"/>
      <c r="J27" s="83"/>
      <c r="K27" s="83"/>
      <c r="L27" s="83"/>
    </row>
    <row r="28" spans="1:13" x14ac:dyDescent="0.2">
      <c r="B28" s="113" t="s">
        <v>42</v>
      </c>
      <c r="C28" s="55"/>
      <c r="D28" s="113" t="s">
        <v>57</v>
      </c>
    </row>
  </sheetData>
  <mergeCells count="17">
    <mergeCell ref="M12:M13"/>
    <mergeCell ref="L12:L13"/>
    <mergeCell ref="A12:A13"/>
    <mergeCell ref="B12:B13"/>
    <mergeCell ref="C12:C13"/>
    <mergeCell ref="D12:D13"/>
    <mergeCell ref="E12:E13"/>
    <mergeCell ref="F12:F13"/>
    <mergeCell ref="H12:H13"/>
    <mergeCell ref="I12:K12"/>
    <mergeCell ref="G12:G13"/>
    <mergeCell ref="D9:H9"/>
    <mergeCell ref="D10:H10"/>
    <mergeCell ref="C1:J1"/>
    <mergeCell ref="C3:J3"/>
    <mergeCell ref="C4:J6"/>
    <mergeCell ref="C7:J7"/>
  </mergeCells>
  <phoneticPr fontId="2" type="noConversion"/>
  <printOptions horizontalCentered="1"/>
  <pageMargins left="0" right="0" top="0" bottom="0" header="0" footer="0"/>
  <pageSetup paperSize="9" scale="93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9">
    <tabColor indexed="34"/>
    <pageSetUpPr fitToPage="1"/>
  </sheetPr>
  <dimension ref="A1:M34"/>
  <sheetViews>
    <sheetView topLeftCell="A10" workbookViewId="0">
      <selection activeCell="F15" sqref="F15:F30"/>
    </sheetView>
  </sheetViews>
  <sheetFormatPr defaultRowHeight="12.75" x14ac:dyDescent="0.2"/>
  <cols>
    <col min="1" max="1" width="4" style="54" customWidth="1"/>
    <col min="2" max="2" width="18.7109375" style="54" customWidth="1"/>
    <col min="3" max="3" width="9.7109375" style="54" customWidth="1"/>
    <col min="4" max="4" width="25.28515625" style="54" customWidth="1"/>
    <col min="5" max="5" width="5.28515625" style="54" customWidth="1"/>
    <col min="6" max="6" width="5" style="54" customWidth="1"/>
    <col min="7" max="8" width="7.28515625" style="54" customWidth="1"/>
    <col min="9" max="10" width="5.140625" style="54" customWidth="1"/>
    <col min="11" max="11" width="5" style="54" customWidth="1"/>
    <col min="12" max="12" width="6.85546875" style="54" customWidth="1"/>
    <col min="13" max="13" width="6.7109375" style="54" customWidth="1"/>
  </cols>
  <sheetData>
    <row r="1" spans="1:13" x14ac:dyDescent="0.2">
      <c r="A1" s="79"/>
      <c r="B1" s="79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83"/>
      <c r="M1" s="83"/>
    </row>
    <row r="2" spans="1:13" ht="15" x14ac:dyDescent="0.2">
      <c r="A2" s="79"/>
      <c r="B2" s="79"/>
      <c r="C2" s="83"/>
      <c r="D2" s="83"/>
      <c r="E2" s="83"/>
      <c r="F2" s="45"/>
      <c r="G2" s="45"/>
      <c r="H2" s="45"/>
      <c r="I2" s="45"/>
      <c r="J2" s="83"/>
      <c r="K2" s="83"/>
      <c r="L2" s="83"/>
      <c r="M2" s="83"/>
    </row>
    <row r="3" spans="1:13" ht="25.5" x14ac:dyDescent="0.2">
      <c r="A3" s="79"/>
      <c r="B3" s="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83"/>
      <c r="M3" s="83"/>
    </row>
    <row r="4" spans="1:13" x14ac:dyDescent="0.2">
      <c r="A4" s="79" t="s">
        <v>16</v>
      </c>
      <c r="B4" s="510" t="s">
        <v>392</v>
      </c>
      <c r="C4" s="785" t="s">
        <v>413</v>
      </c>
      <c r="D4" s="785"/>
      <c r="E4" s="785"/>
      <c r="F4" s="785"/>
      <c r="G4" s="785"/>
      <c r="H4" s="785"/>
      <c r="I4" s="785"/>
      <c r="J4" s="785"/>
      <c r="K4" s="785"/>
      <c r="L4" s="84" t="s">
        <v>353</v>
      </c>
    </row>
    <row r="5" spans="1:13" x14ac:dyDescent="0.2">
      <c r="A5" s="79" t="s">
        <v>17</v>
      </c>
      <c r="B5" s="510" t="s">
        <v>334</v>
      </c>
      <c r="C5" s="785"/>
      <c r="D5" s="785"/>
      <c r="E5" s="785"/>
      <c r="F5" s="785"/>
      <c r="G5" s="785"/>
      <c r="H5" s="785"/>
      <c r="I5" s="785"/>
      <c r="J5" s="785"/>
      <c r="K5" s="785"/>
      <c r="L5" s="86" t="s">
        <v>354</v>
      </c>
    </row>
    <row r="6" spans="1:13" ht="20.25" x14ac:dyDescent="0.2">
      <c r="A6" s="79" t="s">
        <v>18</v>
      </c>
      <c r="B6" s="510" t="s">
        <v>335</v>
      </c>
      <c r="C6" s="789"/>
      <c r="D6" s="789"/>
      <c r="E6" s="789"/>
      <c r="F6" s="789"/>
      <c r="G6" s="789"/>
      <c r="H6" s="789"/>
      <c r="I6" s="789"/>
      <c r="J6" s="789"/>
      <c r="K6" s="789"/>
      <c r="L6" s="86" t="s">
        <v>20</v>
      </c>
    </row>
    <row r="7" spans="1:13" ht="15.75" x14ac:dyDescent="0.2">
      <c r="A7" s="79" t="s">
        <v>0</v>
      </c>
      <c r="B7" s="510" t="s">
        <v>335</v>
      </c>
      <c r="C7" s="786"/>
      <c r="D7" s="786"/>
      <c r="E7" s="786"/>
      <c r="F7" s="786"/>
      <c r="G7" s="786"/>
      <c r="H7" s="786"/>
      <c r="I7" s="786"/>
      <c r="J7" s="786"/>
      <c r="K7" s="786"/>
      <c r="L7" s="79"/>
    </row>
    <row r="8" spans="1:13" ht="15.75" x14ac:dyDescent="0.2">
      <c r="A8" s="79"/>
      <c r="B8" s="86"/>
      <c r="C8" s="87"/>
      <c r="D8" s="87"/>
      <c r="E8" s="87"/>
      <c r="F8" s="87"/>
      <c r="G8" s="87"/>
      <c r="H8" s="87"/>
      <c r="I8" s="87"/>
      <c r="J8" s="87"/>
      <c r="K8" s="87"/>
      <c r="L8" s="79"/>
    </row>
    <row r="9" spans="1:13" ht="18.75" x14ac:dyDescent="0.2">
      <c r="A9" s="86" t="s">
        <v>150</v>
      </c>
      <c r="B9" s="79"/>
      <c r="C9" s="89"/>
      <c r="D9" s="782" t="s">
        <v>85</v>
      </c>
      <c r="E9" s="782"/>
      <c r="F9" s="782"/>
      <c r="G9" s="782"/>
      <c r="H9" s="782"/>
      <c r="I9" s="782"/>
      <c r="J9" s="782"/>
      <c r="K9" s="79"/>
      <c r="L9" s="91" t="s">
        <v>21</v>
      </c>
      <c r="M9" s="79"/>
    </row>
    <row r="10" spans="1:13" ht="18.75" customHeight="1" x14ac:dyDescent="0.2">
      <c r="A10" s="86"/>
      <c r="B10" s="79"/>
      <c r="C10" s="79"/>
      <c r="D10" s="783" t="s">
        <v>2</v>
      </c>
      <c r="E10" s="783"/>
      <c r="F10" s="783"/>
      <c r="G10" s="783"/>
      <c r="H10" s="783"/>
      <c r="I10" s="783"/>
      <c r="J10" s="783"/>
      <c r="K10" s="79"/>
      <c r="L10" s="79"/>
      <c r="M10" s="91"/>
    </row>
    <row r="11" spans="1:13" ht="13.5" thickBo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8"/>
    </row>
    <row r="12" spans="1:13" ht="17.25" customHeight="1" thickBot="1" x14ac:dyDescent="0.25">
      <c r="A12" s="775" t="s">
        <v>48</v>
      </c>
      <c r="B12" s="775" t="s">
        <v>49</v>
      </c>
      <c r="C12" s="777" t="s">
        <v>46</v>
      </c>
      <c r="D12" s="775" t="s">
        <v>45</v>
      </c>
      <c r="E12" s="775" t="s">
        <v>34</v>
      </c>
      <c r="F12" s="775" t="s">
        <v>9</v>
      </c>
      <c r="G12" s="775" t="s">
        <v>128</v>
      </c>
      <c r="H12" s="775" t="s">
        <v>129</v>
      </c>
      <c r="I12" s="779" t="s">
        <v>33</v>
      </c>
      <c r="J12" s="779"/>
      <c r="K12" s="779"/>
      <c r="L12" s="775" t="s">
        <v>10</v>
      </c>
      <c r="M12" s="775" t="s">
        <v>52</v>
      </c>
    </row>
    <row r="13" spans="1:13" ht="13.5" thickBot="1" x14ac:dyDescent="0.25">
      <c r="A13" s="776"/>
      <c r="B13" s="776"/>
      <c r="C13" s="778"/>
      <c r="D13" s="776"/>
      <c r="E13" s="776"/>
      <c r="F13" s="776"/>
      <c r="G13" s="776"/>
      <c r="H13" s="776"/>
      <c r="I13" s="95"/>
      <c r="J13" s="95"/>
      <c r="K13" s="95"/>
      <c r="L13" s="776"/>
      <c r="M13" s="776"/>
    </row>
    <row r="14" spans="1:13" ht="13.5" thickBot="1" x14ac:dyDescent="0.25">
      <c r="A14" s="96"/>
      <c r="B14" s="97" t="s">
        <v>26</v>
      </c>
      <c r="C14" s="99"/>
      <c r="D14" s="99"/>
      <c r="E14" s="139"/>
      <c r="F14" s="139"/>
      <c r="G14" s="130"/>
      <c r="H14" s="130"/>
      <c r="I14" s="99"/>
      <c r="J14" s="99"/>
      <c r="K14" s="99"/>
      <c r="L14" s="99"/>
      <c r="M14" s="129"/>
    </row>
    <row r="15" spans="1:13" x14ac:dyDescent="0.2">
      <c r="A15" s="101" t="s">
        <v>12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>
        <v>939</v>
      </c>
      <c r="G15" s="575"/>
      <c r="H15" s="575"/>
      <c r="I15" s="104"/>
      <c r="J15" s="104"/>
      <c r="K15" s="104"/>
      <c r="L15" s="104"/>
      <c r="M15" s="106" t="e">
        <f>VLOOKUP($F15,УЧАСТНИКИ!$A$29:$M$1081,9,FALSE)</f>
        <v>#N/A</v>
      </c>
    </row>
    <row r="16" spans="1:13" x14ac:dyDescent="0.2">
      <c r="A16" s="104" t="s">
        <v>13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1971</v>
      </c>
      <c r="G16" s="575"/>
      <c r="H16" s="575"/>
      <c r="I16" s="104"/>
      <c r="J16" s="104"/>
      <c r="K16" s="104"/>
      <c r="L16" s="104"/>
      <c r="M16" s="106"/>
    </row>
    <row r="17" spans="1:13" x14ac:dyDescent="0.2">
      <c r="A17" s="104" t="s">
        <v>14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1001</v>
      </c>
      <c r="G17" s="575" t="s">
        <v>1002</v>
      </c>
      <c r="H17" s="575"/>
      <c r="I17" s="104"/>
      <c r="J17" s="104"/>
      <c r="K17" s="104"/>
      <c r="L17" s="104"/>
      <c r="M17" s="106" t="e">
        <f>VLOOKUP($F17,УЧАСТНИКИ!$A$29:$M$1081,9,FALSE)</f>
        <v>#N/A</v>
      </c>
    </row>
    <row r="18" spans="1:13" x14ac:dyDescent="0.2">
      <c r="A18" s="104" t="s">
        <v>22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1897</v>
      </c>
      <c r="G18" s="575" t="s">
        <v>1898</v>
      </c>
      <c r="H18" s="575"/>
      <c r="I18" s="104"/>
      <c r="J18" s="104"/>
      <c r="K18" s="104"/>
      <c r="L18" s="104"/>
      <c r="M18" s="106"/>
    </row>
    <row r="19" spans="1:13" x14ac:dyDescent="0.2">
      <c r="A19" s="104" t="s">
        <v>23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1290</v>
      </c>
      <c r="G19" s="575" t="s">
        <v>1291</v>
      </c>
      <c r="H19" s="575" t="s">
        <v>1291</v>
      </c>
      <c r="I19" s="104"/>
      <c r="J19" s="104"/>
      <c r="K19" s="104"/>
      <c r="L19" s="104"/>
      <c r="M19" s="106"/>
    </row>
    <row r="20" spans="1:13" x14ac:dyDescent="0.2">
      <c r="A20" s="104" t="s">
        <v>24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445</v>
      </c>
      <c r="G20" s="575" t="s">
        <v>446</v>
      </c>
      <c r="H20" s="575" t="s">
        <v>446</v>
      </c>
      <c r="I20" s="104"/>
      <c r="J20" s="104"/>
      <c r="K20" s="104"/>
      <c r="L20" s="104"/>
      <c r="M20" s="106"/>
    </row>
    <row r="21" spans="1:13" x14ac:dyDescent="0.2">
      <c r="A21" s="104" t="s">
        <v>25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955</v>
      </c>
      <c r="G21" s="575" t="s">
        <v>956</v>
      </c>
      <c r="H21" s="575" t="s">
        <v>956</v>
      </c>
      <c r="I21" s="104"/>
      <c r="J21" s="104"/>
      <c r="K21" s="104"/>
      <c r="L21" s="104"/>
      <c r="M21" s="106" t="e">
        <f>VLOOKUP($F21,УЧАСТНИКИ!$A$29:$M$1081,9,FALSE)</f>
        <v>#N/A</v>
      </c>
    </row>
    <row r="22" spans="1:13" x14ac:dyDescent="0.2">
      <c r="A22" s="104" t="s">
        <v>67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1450</v>
      </c>
      <c r="G22" s="575" t="s">
        <v>1451</v>
      </c>
      <c r="H22" s="575" t="s">
        <v>1451</v>
      </c>
      <c r="I22" s="104"/>
      <c r="J22" s="104"/>
      <c r="K22" s="104"/>
      <c r="L22" s="104"/>
      <c r="M22" s="106"/>
    </row>
    <row r="23" spans="1:13" x14ac:dyDescent="0.2">
      <c r="A23" s="104" t="s">
        <v>74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1117</v>
      </c>
      <c r="G23" s="575" t="s">
        <v>1123</v>
      </c>
      <c r="H23" s="575" t="s">
        <v>1123</v>
      </c>
      <c r="I23" s="104"/>
      <c r="J23" s="104"/>
      <c r="K23" s="104"/>
      <c r="L23" s="104"/>
      <c r="M23" s="106"/>
    </row>
    <row r="24" spans="1:13" x14ac:dyDescent="0.2">
      <c r="A24" s="104" t="s">
        <v>73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649</v>
      </c>
      <c r="G24" s="575" t="s">
        <v>651</v>
      </c>
      <c r="H24" s="575" t="s">
        <v>651</v>
      </c>
      <c r="I24" s="104"/>
      <c r="J24" s="104"/>
      <c r="K24" s="104"/>
      <c r="L24" s="104"/>
      <c r="M24" s="106"/>
    </row>
    <row r="25" spans="1:13" x14ac:dyDescent="0.2">
      <c r="A25" s="104" t="s">
        <v>72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652</v>
      </c>
      <c r="G25" s="575" t="s">
        <v>653</v>
      </c>
      <c r="H25" s="575"/>
      <c r="I25" s="104"/>
      <c r="J25" s="104"/>
      <c r="K25" s="104"/>
      <c r="L25" s="104"/>
      <c r="M25" s="106"/>
    </row>
    <row r="26" spans="1:13" x14ac:dyDescent="0.2">
      <c r="A26" s="104" t="s">
        <v>71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717</v>
      </c>
      <c r="G26" s="575" t="s">
        <v>721</v>
      </c>
      <c r="H26" s="575"/>
      <c r="I26" s="104"/>
      <c r="J26" s="104"/>
      <c r="K26" s="104"/>
      <c r="L26" s="104"/>
      <c r="M26" s="106"/>
    </row>
    <row r="27" spans="1:13" x14ac:dyDescent="0.2">
      <c r="A27" s="104" t="s">
        <v>70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1926</v>
      </c>
      <c r="G27" s="575" t="s">
        <v>1927</v>
      </c>
      <c r="H27" s="575" t="s">
        <v>1927</v>
      </c>
      <c r="I27" s="104"/>
      <c r="J27" s="104"/>
      <c r="K27" s="104"/>
      <c r="L27" s="104"/>
      <c r="M27" s="106"/>
    </row>
    <row r="28" spans="1:13" x14ac:dyDescent="0.2">
      <c r="A28" s="104" t="s">
        <v>69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1437</v>
      </c>
      <c r="G28" s="575" t="s">
        <v>1438</v>
      </c>
      <c r="H28" s="575" t="s">
        <v>1438</v>
      </c>
      <c r="I28" s="104"/>
      <c r="J28" s="104"/>
      <c r="K28" s="104"/>
      <c r="L28" s="104"/>
      <c r="M28" s="106"/>
    </row>
    <row r="29" spans="1:13" x14ac:dyDescent="0.2">
      <c r="A29" s="104" t="s">
        <v>68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1448</v>
      </c>
      <c r="G29" s="575" t="s">
        <v>1449</v>
      </c>
      <c r="H29" s="575" t="s">
        <v>1449</v>
      </c>
      <c r="I29" s="104"/>
      <c r="J29" s="104"/>
      <c r="K29" s="104"/>
      <c r="L29" s="104"/>
      <c r="M29" s="106"/>
    </row>
    <row r="30" spans="1:13" x14ac:dyDescent="0.2">
      <c r="A30" s="104" t="s">
        <v>75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1453</v>
      </c>
      <c r="G30" s="575" t="s">
        <v>1454</v>
      </c>
      <c r="H30" s="575" t="s">
        <v>1454</v>
      </c>
      <c r="I30" s="104"/>
      <c r="J30" s="104"/>
      <c r="K30" s="104"/>
      <c r="L30" s="104"/>
      <c r="M30" s="106"/>
    </row>
    <row r="31" spans="1:13" x14ac:dyDescent="0.2">
      <c r="A31" s="83"/>
      <c r="B31" s="134"/>
      <c r="C31" s="137"/>
      <c r="D31" s="134"/>
      <c r="E31" s="134"/>
      <c r="F31" s="83"/>
      <c r="G31" s="136"/>
      <c r="H31" s="136"/>
      <c r="I31" s="83"/>
      <c r="J31" s="83"/>
      <c r="K31" s="83"/>
      <c r="L31" s="83"/>
      <c r="M31" s="133"/>
    </row>
    <row r="32" spans="1:13" x14ac:dyDescent="0.2">
      <c r="A32" s="83"/>
      <c r="B32" s="111" t="s">
        <v>50</v>
      </c>
      <c r="C32" s="131"/>
      <c r="D32" s="113" t="s">
        <v>44</v>
      </c>
      <c r="E32" s="113"/>
      <c r="F32" s="83"/>
      <c r="G32" s="83"/>
      <c r="H32" s="83"/>
      <c r="I32" s="83"/>
      <c r="J32" s="83"/>
      <c r="K32" s="83"/>
      <c r="L32" s="83"/>
      <c r="M32" s="83"/>
    </row>
    <row r="33" spans="1:13" x14ac:dyDescent="0.2">
      <c r="A33" s="83"/>
      <c r="B33" s="111"/>
      <c r="C33" s="131"/>
      <c r="D33" s="113"/>
      <c r="E33" s="113"/>
      <c r="F33" s="83"/>
      <c r="G33" s="83"/>
      <c r="H33" s="83"/>
      <c r="I33" s="83"/>
      <c r="J33" s="83"/>
      <c r="K33" s="83"/>
      <c r="L33" s="83"/>
      <c r="M33" s="83"/>
    </row>
    <row r="34" spans="1:13" x14ac:dyDescent="0.2">
      <c r="A34" s="83"/>
      <c r="B34" s="113" t="s">
        <v>42</v>
      </c>
      <c r="C34" s="55"/>
      <c r="D34" s="113" t="s">
        <v>43</v>
      </c>
      <c r="E34" s="113"/>
      <c r="F34" s="83"/>
      <c r="G34" s="83"/>
      <c r="H34" s="83"/>
      <c r="I34" s="83"/>
      <c r="J34" s="83"/>
      <c r="K34" s="83"/>
      <c r="L34" s="83"/>
      <c r="M34" s="83"/>
    </row>
  </sheetData>
  <mergeCells count="18">
    <mergeCell ref="A12:A13"/>
    <mergeCell ref="B12:B13"/>
    <mergeCell ref="C12:C13"/>
    <mergeCell ref="D12:D13"/>
    <mergeCell ref="F12:F13"/>
    <mergeCell ref="E12:E13"/>
    <mergeCell ref="L12:L13"/>
    <mergeCell ref="M12:M13"/>
    <mergeCell ref="C1:K1"/>
    <mergeCell ref="C3:K3"/>
    <mergeCell ref="C4:K5"/>
    <mergeCell ref="C6:K6"/>
    <mergeCell ref="C7:K7"/>
    <mergeCell ref="D9:J9"/>
    <mergeCell ref="D10:J10"/>
    <mergeCell ref="H12:H13"/>
    <mergeCell ref="I12:K12"/>
    <mergeCell ref="G12:G13"/>
  </mergeCells>
  <printOptions horizontalCentered="1"/>
  <pageMargins left="0" right="0" top="0" bottom="0" header="0" footer="0"/>
  <pageSetup paperSize="9" scale="9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indexed="34"/>
  </sheetPr>
  <dimension ref="A1:M35"/>
  <sheetViews>
    <sheetView topLeftCell="A7" zoomScaleNormal="100" workbookViewId="0">
      <selection activeCell="G16" sqref="G16"/>
    </sheetView>
  </sheetViews>
  <sheetFormatPr defaultColWidth="9.140625" defaultRowHeight="12.75" x14ac:dyDescent="0.2"/>
  <cols>
    <col min="1" max="1" width="3.5703125" style="54" customWidth="1"/>
    <col min="2" max="2" width="19.7109375" style="54" customWidth="1"/>
    <col min="3" max="3" width="9.140625" style="117" customWidth="1"/>
    <col min="4" max="4" width="18.140625" style="54" customWidth="1"/>
    <col min="5" max="5" width="5.28515625" style="88" customWidth="1"/>
    <col min="6" max="6" width="6" style="54" customWidth="1"/>
    <col min="7" max="7" width="7.28515625" style="54" customWidth="1"/>
    <col min="8" max="8" width="6.42578125" style="54" customWidth="1"/>
    <col min="9" max="9" width="6.5703125" style="54" customWidth="1"/>
    <col min="10" max="10" width="6.140625" style="54" customWidth="1"/>
    <col min="11" max="11" width="7.28515625" style="54" customWidth="1"/>
    <col min="12" max="12" width="6.5703125" style="88" customWidth="1"/>
    <col min="13" max="13" width="5.85546875" style="7" customWidth="1"/>
    <col min="14" max="16384" width="9.140625" style="7"/>
  </cols>
  <sheetData>
    <row r="1" spans="1:13" customFormat="1" x14ac:dyDescent="0.2">
      <c r="A1" s="54"/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493"/>
      <c r="L1" s="493"/>
    </row>
    <row r="2" spans="1:13" customFormat="1" ht="15" x14ac:dyDescent="0.2">
      <c r="A2" s="79"/>
      <c r="B2" s="79"/>
      <c r="C2" s="82"/>
      <c r="D2" s="83"/>
      <c r="E2" s="45"/>
      <c r="F2" s="45"/>
      <c r="G2" s="45"/>
      <c r="H2" s="45"/>
      <c r="I2" s="83"/>
      <c r="J2" s="83"/>
      <c r="K2" s="83"/>
      <c r="L2" s="83"/>
    </row>
    <row r="3" spans="1:13" customFormat="1" ht="25.5" x14ac:dyDescent="0.2">
      <c r="A3" s="54"/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179"/>
      <c r="L3" s="179"/>
    </row>
    <row r="4" spans="1:13" customFormat="1" ht="18" customHeight="1" x14ac:dyDescent="0.2">
      <c r="A4" s="79" t="s">
        <v>16</v>
      </c>
      <c r="B4" s="500" t="s">
        <v>271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2226</v>
      </c>
      <c r="M4" s="79"/>
    </row>
    <row r="5" spans="1:13" customFormat="1" ht="19.5" customHeight="1" x14ac:dyDescent="0.2">
      <c r="A5" s="79" t="s">
        <v>17</v>
      </c>
      <c r="B5" s="500" t="s">
        <v>270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3873</v>
      </c>
    </row>
    <row r="6" spans="1:13" customFormat="1" ht="18" customHeight="1" x14ac:dyDescent="0.2">
      <c r="A6" s="79" t="s">
        <v>18</v>
      </c>
      <c r="B6" s="500" t="s">
        <v>269</v>
      </c>
      <c r="C6" s="785"/>
      <c r="D6" s="785"/>
      <c r="E6" s="785"/>
      <c r="F6" s="785"/>
      <c r="G6" s="785"/>
      <c r="H6" s="785"/>
      <c r="I6" s="785"/>
      <c r="J6" s="785"/>
      <c r="K6" s="610"/>
      <c r="L6" s="86" t="s">
        <v>20</v>
      </c>
    </row>
    <row r="7" spans="1:13" customFormat="1" ht="16.5" customHeight="1" x14ac:dyDescent="0.2">
      <c r="A7" s="79"/>
      <c r="B7" s="499"/>
      <c r="C7" s="786" t="s">
        <v>3870</v>
      </c>
      <c r="D7" s="786"/>
      <c r="E7" s="786"/>
      <c r="F7" s="786"/>
      <c r="G7" s="786"/>
      <c r="H7" s="786"/>
      <c r="I7" s="786"/>
      <c r="J7" s="786"/>
      <c r="K7" s="79"/>
      <c r="L7" s="88"/>
    </row>
    <row r="8" spans="1:13" customFormat="1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107</v>
      </c>
      <c r="E8" s="782"/>
      <c r="F8" s="782"/>
      <c r="G8" s="782"/>
      <c r="H8" s="782"/>
      <c r="I8" s="442"/>
      <c r="J8" s="79"/>
      <c r="K8" s="91" t="s">
        <v>21</v>
      </c>
      <c r="L8" s="79"/>
    </row>
    <row r="9" spans="1:13" customFormat="1" ht="18.75" customHeight="1" x14ac:dyDescent="0.2">
      <c r="A9" s="86"/>
      <c r="B9" s="79"/>
      <c r="C9" s="89"/>
      <c r="D9" s="783" t="s">
        <v>95</v>
      </c>
      <c r="E9" s="783"/>
      <c r="F9" s="783"/>
      <c r="G9" s="783"/>
      <c r="H9" s="783"/>
      <c r="I9" s="79"/>
      <c r="J9" s="79"/>
      <c r="K9" s="91"/>
      <c r="L9" s="79"/>
    </row>
    <row r="10" spans="1:13" customFormat="1" ht="13.5" thickBot="1" x14ac:dyDescent="0.25">
      <c r="A10" s="78"/>
      <c r="B10" s="79"/>
      <c r="C10" s="89"/>
      <c r="D10" s="784" t="s">
        <v>3871</v>
      </c>
      <c r="E10" s="784"/>
      <c r="F10" s="784"/>
      <c r="G10" s="784"/>
      <c r="H10" s="784"/>
      <c r="I10" s="79"/>
      <c r="J10" s="79"/>
      <c r="K10" s="78"/>
      <c r="L10" s="79"/>
    </row>
    <row r="11" spans="1:13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3" ht="9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3" ht="15.75" customHeight="1" thickBot="1" x14ac:dyDescent="0.25">
      <c r="A13" s="378"/>
      <c r="B13" s="380" t="s">
        <v>26</v>
      </c>
      <c r="C13" s="98"/>
      <c r="D13" s="99"/>
      <c r="E13" s="384"/>
      <c r="F13" s="99"/>
      <c r="G13" s="99"/>
      <c r="H13" s="99"/>
      <c r="I13" s="99"/>
      <c r="J13" s="99"/>
      <c r="K13" s="99"/>
      <c r="L13" s="99"/>
      <c r="M13" s="352"/>
    </row>
    <row r="14" spans="1:13" ht="15.75" customHeight="1" x14ac:dyDescent="0.2">
      <c r="A14" s="101" t="s">
        <v>12</v>
      </c>
      <c r="B14" s="102"/>
      <c r="C14" s="103"/>
      <c r="D14" s="168"/>
      <c r="E14" s="385"/>
      <c r="F14" s="416"/>
      <c r="G14" s="105"/>
      <c r="H14" s="105"/>
      <c r="I14" s="104"/>
      <c r="J14" s="104"/>
      <c r="K14" s="104"/>
      <c r="L14" s="104"/>
      <c r="M14" s="106"/>
    </row>
    <row r="15" spans="1:13" ht="15.75" customHeight="1" x14ac:dyDescent="0.2">
      <c r="A15" s="104" t="s">
        <v>13</v>
      </c>
      <c r="B15" s="102" t="str">
        <f>VLOOKUP($F15,УЧАСТНИКИ!$A$29:$M$1081,3,FALSE)</f>
        <v>Субботин Даниил</v>
      </c>
      <c r="C15" s="103" t="str">
        <f>VLOOKUP($F15,УЧАСТНИКИ!$A$29:$M$1081,4,FALSE)</f>
        <v>26.07.2001</v>
      </c>
      <c r="D15" s="168" t="str">
        <f>VLOOKUP($F15,УЧАСТНИКИ!$A$29:$M$1081,5,FALSE)</f>
        <v>Краснодарский край-Республика Адыгея</v>
      </c>
      <c r="E15" s="385" t="str">
        <f>VLOOKUP($F15,УЧАСТНИКИ!$A$29:$M$1081,8,FALSE)</f>
        <v>МС</v>
      </c>
      <c r="F15" s="531">
        <v>164</v>
      </c>
      <c r="G15" s="105" t="str">
        <f>VLOOKUP($F15,УЧАСТНИКИ!$A$29:$M$1081,12,FALSE)</f>
        <v>22.89</v>
      </c>
      <c r="H15" s="105"/>
      <c r="I15" s="104"/>
      <c r="J15" s="104"/>
      <c r="K15" s="104"/>
      <c r="L15" s="104"/>
      <c r="M15" s="106"/>
    </row>
    <row r="16" spans="1:13" ht="15.75" customHeight="1" x14ac:dyDescent="0.2">
      <c r="A16" s="104" t="s">
        <v>14</v>
      </c>
      <c r="B16" s="102" t="str">
        <f>VLOOKUP($F16,УЧАСТНИКИ!$A$29:$M$1081,3,FALSE)</f>
        <v>Шубин Даниил</v>
      </c>
      <c r="C16" s="103" t="str">
        <f>VLOOKUP($F16,УЧАСТНИКИ!$A$29:$M$1081,4,FALSE)</f>
        <v>10.10.2001</v>
      </c>
      <c r="D16" s="168" t="str">
        <f>VLOOKUP($F16,УЧАСТНИКИ!$A$29:$M$1081,5,FALSE)</f>
        <v>Нижегородская область</v>
      </c>
      <c r="E16" s="385" t="str">
        <f>VLOOKUP($F16,УЧАСТНИКИ!$A$29:$M$1081,8,FALSE)</f>
        <v>МС</v>
      </c>
      <c r="F16" s="531">
        <v>254</v>
      </c>
      <c r="G16" s="105" t="str">
        <f>VLOOKUP($F16,УЧАСТНИКИ!$A$29:$M$1081,12,FALSE)</f>
        <v>14.09</v>
      </c>
      <c r="H16" s="105"/>
      <c r="I16" s="104"/>
      <c r="J16" s="104"/>
      <c r="K16" s="104"/>
      <c r="L16" s="104"/>
      <c r="M16" s="106" t="str">
        <f>VLOOKUP($F16,УЧАСТНИКИ!$A$29:$M$1081,9,FALSE)</f>
        <v>лич.</v>
      </c>
    </row>
    <row r="17" spans="1:13" ht="15.75" customHeight="1" x14ac:dyDescent="0.2">
      <c r="A17" s="104" t="s">
        <v>22</v>
      </c>
      <c r="B17" s="102" t="str">
        <f>VLOOKUP($F17,УЧАСТНИКИ!$A$29:$M$1081,3,FALSE)</f>
        <v>Макаренко Артём</v>
      </c>
      <c r="C17" s="103" t="str">
        <f>VLOOKUP($F17,УЧАСТНИКИ!$A$29:$M$1081,4,FALSE)</f>
        <v>23.04.1997</v>
      </c>
      <c r="D17" s="168" t="str">
        <f>VLOOKUP($F17,УЧАСТНИКИ!$A$29:$M$1081,5,FALSE)</f>
        <v>Москва-Красноярский край</v>
      </c>
      <c r="E17" s="385" t="str">
        <f>VLOOKUP($F17,УЧАСТНИКИ!$A$29:$M$1081,8,FALSE)</f>
        <v>МСМК</v>
      </c>
      <c r="F17" s="531">
        <v>205</v>
      </c>
      <c r="G17" s="105"/>
      <c r="H17" s="105"/>
      <c r="I17" s="104"/>
      <c r="J17" s="104"/>
      <c r="K17" s="104"/>
      <c r="L17" s="104"/>
      <c r="M17" s="106"/>
    </row>
    <row r="18" spans="1:13" ht="15.75" customHeight="1" x14ac:dyDescent="0.2">
      <c r="A18" s="104" t="s">
        <v>23</v>
      </c>
      <c r="B18" s="102" t="str">
        <f>VLOOKUP($F18,УЧАСТНИКИ!$A$29:$M$1081,3,FALSE)</f>
        <v>Парахонько Виталий</v>
      </c>
      <c r="C18" s="103" t="str">
        <f>VLOOKUP($F18,УЧАСТНИКИ!$A$29:$M$1081,4,FALSE)</f>
        <v>18.08.1993</v>
      </c>
      <c r="D18" s="168" t="str">
        <f>VLOOKUP($F18,УЧАСТНИКИ!$A$29:$M$1081,5,FALSE)</f>
        <v>Республика Беларусь</v>
      </c>
      <c r="E18" s="385" t="str">
        <f>VLOOKUP($F18,УЧАСТНИКИ!$A$29:$M$1081,8,FALSE)</f>
        <v>МСМК</v>
      </c>
      <c r="F18" s="531">
        <v>278</v>
      </c>
      <c r="G18" s="105"/>
      <c r="H18" s="105"/>
      <c r="I18" s="104"/>
      <c r="J18" s="104"/>
      <c r="K18" s="104"/>
      <c r="L18" s="104"/>
      <c r="M18" s="106" t="str">
        <f>VLOOKUP($F18,УЧАСТНИКИ!$A$29:$M$1081,9,FALSE)</f>
        <v>лич.</v>
      </c>
    </row>
    <row r="19" spans="1:13" ht="15.75" customHeight="1" x14ac:dyDescent="0.2">
      <c r="A19" s="104" t="s">
        <v>24</v>
      </c>
      <c r="B19" s="102" t="str">
        <f>VLOOKUP($F19,УЧАСТНИКИ!$A$29:$M$1081,3,FALSE)</f>
        <v>Спиридонов Олег</v>
      </c>
      <c r="C19" s="103" t="str">
        <f>VLOOKUP($F19,УЧАСТНИКИ!$A$29:$M$1081,4,FALSE)</f>
        <v>16.08.1999</v>
      </c>
      <c r="D19" s="168" t="str">
        <f>VLOOKUP($F19,УЧАСТНИКИ!$A$29:$M$1081,5,FALSE)</f>
        <v>Санкт-Петербург-Калининградская область</v>
      </c>
      <c r="E19" s="385" t="str">
        <f>VLOOKUP($F19,УЧАСТНИКИ!$A$29:$M$1081,8,FALSE)</f>
        <v>МС</v>
      </c>
      <c r="F19" s="531">
        <v>357</v>
      </c>
      <c r="G19" s="105" t="str">
        <f>VLOOKUP($F19,УЧАСТНИКИ!$A$29:$M$1081,12,FALSE)</f>
        <v>13.60</v>
      </c>
      <c r="H19" s="105"/>
      <c r="I19" s="104"/>
      <c r="J19" s="104"/>
      <c r="K19" s="104"/>
      <c r="L19" s="104"/>
      <c r="M19" s="106"/>
    </row>
    <row r="20" spans="1:13" ht="15.75" customHeight="1" x14ac:dyDescent="0.2">
      <c r="A20" s="104" t="s">
        <v>25</v>
      </c>
      <c r="B20" s="102" t="str">
        <f>VLOOKUP($F20,УЧАСТНИКИ!$A$29:$M$1081,3,FALSE)</f>
        <v>Рудченко Александр</v>
      </c>
      <c r="C20" s="103" t="str">
        <f>VLOOKUP($F20,УЧАСТНИКИ!$A$29:$M$1081,4,FALSE)</f>
        <v>08.03.1999</v>
      </c>
      <c r="D20" s="168" t="str">
        <f>VLOOKUP($F20,УЧАСТНИКИ!$A$29:$M$1081,5,FALSE)</f>
        <v>Московская область</v>
      </c>
      <c r="E20" s="385" t="str">
        <f>VLOOKUP($F20,УЧАСТНИКИ!$A$29:$M$1081,8,FALSE)</f>
        <v>МС</v>
      </c>
      <c r="F20" s="531">
        <v>242</v>
      </c>
      <c r="G20" s="105" t="str">
        <f>VLOOKUP($F20,УЧАСТНИКИ!$A$29:$M$1081,12,FALSE)</f>
        <v>13.70</v>
      </c>
      <c r="H20" s="105"/>
      <c r="I20" s="104"/>
      <c r="J20" s="104"/>
      <c r="K20" s="104"/>
      <c r="L20" s="104"/>
      <c r="M20" s="106" t="str">
        <f>VLOOKUP($F20,УЧАСТНИКИ!$A$29:$M$1081,9,FALSE)</f>
        <v>лич.</v>
      </c>
    </row>
    <row r="21" spans="1:13" ht="15.75" customHeight="1" thickBot="1" x14ac:dyDescent="0.25">
      <c r="A21" s="381">
        <v>8</v>
      </c>
      <c r="B21" s="102" t="str">
        <f>VLOOKUP($F21,УЧАСТНИКИ!$A$29:$M$1081,3,FALSE)</f>
        <v>Логинов Иван</v>
      </c>
      <c r="C21" s="103" t="str">
        <f>VLOOKUP($F21,УЧАСТНИКИ!$A$29:$M$1081,4,FALSE)</f>
        <v>19.06.1997</v>
      </c>
      <c r="D21" s="168" t="str">
        <f>VLOOKUP($F21,УЧАСТНИКИ!$A$29:$M$1081,5,FALSE)</f>
        <v>Владимирская область</v>
      </c>
      <c r="E21" s="385" t="str">
        <f>VLOOKUP($F21,УЧАСТНИКИ!$A$29:$M$1081,8,FALSE)</f>
        <v>МС</v>
      </c>
      <c r="F21" s="531">
        <v>110</v>
      </c>
      <c r="G21" s="105"/>
      <c r="H21" s="105"/>
      <c r="I21" s="104"/>
      <c r="J21" s="104"/>
      <c r="K21" s="104"/>
      <c r="L21" s="104"/>
      <c r="M21" s="106" t="str">
        <f>VLOOKUP($F21,УЧАСТНИКИ!$A$29:$M$1081,9,FALSE)</f>
        <v>лич.</v>
      </c>
    </row>
    <row r="22" spans="1:13" ht="15.75" customHeight="1" thickBot="1" x14ac:dyDescent="0.25">
      <c r="A22" s="378"/>
      <c r="B22" s="107" t="s">
        <v>27</v>
      </c>
      <c r="C22" s="108"/>
      <c r="D22" s="109"/>
      <c r="E22" s="420"/>
      <c r="F22" s="221"/>
      <c r="G22" s="110"/>
      <c r="H22" s="110"/>
      <c r="I22" s="99"/>
      <c r="J22" s="99"/>
      <c r="K22" s="99"/>
      <c r="L22" s="99"/>
      <c r="M22" s="352"/>
    </row>
    <row r="23" spans="1:13" ht="15.75" customHeight="1" x14ac:dyDescent="0.2">
      <c r="A23" s="101" t="s">
        <v>12</v>
      </c>
      <c r="B23" s="102" t="str">
        <f>VLOOKUP($F23,УЧАСТНИКИ!$A$29:$M$1081,3,FALSE)</f>
        <v>Латыпов Илья</v>
      </c>
      <c r="C23" s="103" t="str">
        <f>VLOOKUP($F23,УЧАСТНИКИ!$A$29:$M$1081,4,FALSE)</f>
        <v>25.05.2000</v>
      </c>
      <c r="D23" s="168" t="str">
        <f>VLOOKUP($F23,УЧАСТНИКИ!$A$29:$M$1081,5,FALSE)</f>
        <v>Республика Татарстан</v>
      </c>
      <c r="E23" s="385" t="str">
        <f>VLOOKUP($F23,УЧАСТНИКИ!$A$29:$M$1081,8,FALSE)</f>
        <v>КМС</v>
      </c>
      <c r="F23" s="531">
        <v>310</v>
      </c>
      <c r="G23" s="105" t="str">
        <f>VLOOKUP($F23,УЧАСТНИКИ!$A$29:$M$1081,12,FALSE)</f>
        <v>15.79</v>
      </c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13</v>
      </c>
      <c r="B24" s="102" t="str">
        <f>VLOOKUP($F24,УЧАСТНИКИ!$A$29:$M$1081,3,FALSE)</f>
        <v>Воротников Ярослав</v>
      </c>
      <c r="C24" s="103" t="str">
        <f>VLOOKUP($F24,УЧАСТНИКИ!$A$29:$M$1081,4,FALSE)</f>
        <v>11.01.2005</v>
      </c>
      <c r="D24" s="168" t="str">
        <f>VLOOKUP($F24,УЧАСТНИКИ!$A$29:$M$1081,5,FALSE)</f>
        <v>Ростовская область</v>
      </c>
      <c r="E24" s="385" t="str">
        <f>VLOOKUP($F24,УЧАСТНИКИ!$A$29:$M$1081,8,FALSE)</f>
        <v>КМС</v>
      </c>
      <c r="F24" s="531">
        <v>317</v>
      </c>
      <c r="G24" s="105" t="str">
        <f>VLOOKUP($F24,УЧАСТНИКИ!$A$29:$M$1081,12,FALSE)</f>
        <v>14.06</v>
      </c>
      <c r="H24" s="105"/>
      <c r="I24" s="104"/>
      <c r="J24" s="104"/>
      <c r="K24" s="104"/>
      <c r="L24" s="104"/>
      <c r="M24" s="106"/>
    </row>
    <row r="25" spans="1:13" ht="15.75" customHeight="1" x14ac:dyDescent="0.2">
      <c r="A25" s="104" t="s">
        <v>14</v>
      </c>
      <c r="B25" s="102" t="str">
        <f>VLOOKUP($F25,УЧАСТНИКИ!$A$29:$M$1081,3,FALSE)</f>
        <v>Кузнецов Артем</v>
      </c>
      <c r="C25" s="103" t="str">
        <f>VLOOKUP($F25,УЧАСТНИКИ!$A$29:$M$1081,4,FALSE)</f>
        <v>29.07.1999</v>
      </c>
      <c r="D25" s="168" t="str">
        <f>VLOOKUP($F25,УЧАСТНИКИ!$A$29:$M$1081,5,FALSE)</f>
        <v>Владимирская область</v>
      </c>
      <c r="E25" s="385" t="str">
        <f>VLOOKUP($F25,УЧАСТНИКИ!$A$29:$M$1081,8,FALSE)</f>
        <v>МС</v>
      </c>
      <c r="F25" s="531">
        <v>109</v>
      </c>
      <c r="G25" s="105" t="str">
        <f>VLOOKUP($F25,УЧАСТНИКИ!$A$29:$M$1081,12,FALSE)</f>
        <v>14.01</v>
      </c>
      <c r="H25" s="105"/>
      <c r="I25" s="104"/>
      <c r="J25" s="104"/>
      <c r="K25" s="104"/>
      <c r="L25" s="104"/>
      <c r="M25" s="106"/>
    </row>
    <row r="26" spans="1:13" ht="15.75" customHeight="1" x14ac:dyDescent="0.2">
      <c r="A26" s="104" t="s">
        <v>22</v>
      </c>
      <c r="B26" s="102" t="str">
        <f>VLOOKUP($F26,УЧАСТНИКИ!$A$29:$M$1081,3,FALSE)</f>
        <v>Герасимов Матвей</v>
      </c>
      <c r="C26" s="103" t="str">
        <f>VLOOKUP($F26,УЧАСТНИКИ!$A$29:$M$1081,4,FALSE)</f>
        <v>10.06.2003</v>
      </c>
      <c r="D26" s="168" t="str">
        <f>VLOOKUP($F26,УЧАСТНИКИ!$A$29:$M$1081,5,FALSE)</f>
        <v>Краснодарский край</v>
      </c>
      <c r="E26" s="385" t="str">
        <f>VLOOKUP($F26,УЧАСТНИКИ!$A$29:$M$1081,8,FALSE)</f>
        <v>МС</v>
      </c>
      <c r="F26" s="531">
        <v>139</v>
      </c>
      <c r="G26" s="105" t="s">
        <v>1135</v>
      </c>
      <c r="H26" s="105"/>
      <c r="I26" s="104"/>
      <c r="J26" s="104"/>
      <c r="K26" s="104"/>
      <c r="L26" s="104"/>
      <c r="M26" s="106"/>
    </row>
    <row r="27" spans="1:13" ht="15.75" customHeight="1" x14ac:dyDescent="0.2">
      <c r="A27" s="104" t="s">
        <v>23</v>
      </c>
      <c r="B27" s="102" t="str">
        <f>VLOOKUP($F27,УЧАСТНИКИ!$A$29:$M$1081,3,FALSE)</f>
        <v>Шубенков Сергей</v>
      </c>
      <c r="C27" s="103" t="str">
        <f>VLOOKUP($F27,УЧАСТНИКИ!$A$29:$M$1081,4,FALSE)</f>
        <v>04.10.1990</v>
      </c>
      <c r="D27" s="168" t="str">
        <f>VLOOKUP($F27,УЧАСТНИКИ!$A$29:$M$1081,5,FALSE)</f>
        <v>Московская область-Алтайский край</v>
      </c>
      <c r="E27" s="385" t="str">
        <f>VLOOKUP($F27,УЧАСТНИКИ!$A$29:$M$1081,8,FALSE)</f>
        <v>ЗМС</v>
      </c>
      <c r="F27" s="531">
        <v>247</v>
      </c>
      <c r="G27" s="105" t="str">
        <f>VLOOKUP($F27,УЧАСТНИКИ!$A$29:$M$1081,12,FALSE)</f>
        <v>12.98</v>
      </c>
      <c r="H27" s="105"/>
      <c r="I27" s="104"/>
      <c r="J27" s="104"/>
      <c r="K27" s="104"/>
      <c r="L27" s="104"/>
      <c r="M27" s="106"/>
    </row>
    <row r="28" spans="1:13" ht="15.75" customHeight="1" x14ac:dyDescent="0.2">
      <c r="A28" s="104" t="s">
        <v>24</v>
      </c>
      <c r="B28" s="102" t="str">
        <f>VLOOKUP($F28,УЧАСТНИКИ!$A$29:$M$1081,3,FALSE)</f>
        <v>Киселев Анатолий</v>
      </c>
      <c r="C28" s="103" t="str">
        <f>VLOOKUP($F28,УЧАСТНИКИ!$A$29:$M$1081,4,FALSE)</f>
        <v>05.04.2002</v>
      </c>
      <c r="D28" s="168" t="str">
        <f>VLOOKUP($F28,УЧАСТНИКИ!$A$29:$M$1081,5,FALSE)</f>
        <v>Нижегородская область</v>
      </c>
      <c r="E28" s="385" t="str">
        <f>VLOOKUP($F28,УЧАСТНИКИ!$A$29:$M$1081,8,FALSE)</f>
        <v>МСМК</v>
      </c>
      <c r="F28" s="531">
        <v>251</v>
      </c>
      <c r="G28" s="105" t="str">
        <f>VLOOKUP($F28,УЧАСТНИКИ!$A$29:$M$1081,12,FALSE)</f>
        <v>13.60</v>
      </c>
      <c r="H28" s="105"/>
      <c r="I28" s="104"/>
      <c r="J28" s="104"/>
      <c r="K28" s="104"/>
      <c r="L28" s="104"/>
      <c r="M28" s="106"/>
    </row>
    <row r="29" spans="1:13" ht="15.75" customHeight="1" x14ac:dyDescent="0.2">
      <c r="A29" s="104" t="s">
        <v>25</v>
      </c>
      <c r="B29" s="102" t="str">
        <f>VLOOKUP($F29,УЧАСТНИКИ!$A$29:$M$1081,3,FALSE)</f>
        <v>Шабанов Филипп</v>
      </c>
      <c r="C29" s="103" t="str">
        <f>VLOOKUP($F29,УЧАСТНИКИ!$A$29:$M$1081,4,FALSE)</f>
        <v>29.01.1991</v>
      </c>
      <c r="D29" s="168" t="str">
        <f>VLOOKUP($F29,УЧАСТНИКИ!$A$29:$M$1081,5,FALSE)</f>
        <v>Москва</v>
      </c>
      <c r="E29" s="385" t="str">
        <f>VLOOKUP($F29,УЧАСТНИКИ!$A$29:$M$1081,8,FALSE)</f>
        <v>МС</v>
      </c>
      <c r="F29" s="531">
        <v>219</v>
      </c>
      <c r="G29" s="105" t="str">
        <f>VLOOKUP($F29,УЧАСТНИКИ!$A$29:$M$1081,12,FALSE)</f>
        <v>13.69</v>
      </c>
      <c r="H29" s="105"/>
      <c r="I29" s="104"/>
      <c r="J29" s="104"/>
      <c r="K29" s="104"/>
      <c r="L29" s="104"/>
      <c r="M29" s="106" t="str">
        <f>VLOOKUP($F29,УЧАСТНИКИ!$A$29:$M$1081,9,FALSE)</f>
        <v>лич.</v>
      </c>
    </row>
    <row r="30" spans="1:13" ht="15.75" customHeight="1" x14ac:dyDescent="0.2">
      <c r="A30" s="104">
        <v>8</v>
      </c>
      <c r="B30" s="102" t="str">
        <f>VLOOKUP($F30,УЧАСТНИКИ!$A$29:$M$1081,3,FALSE)</f>
        <v>Гринчак Николай</v>
      </c>
      <c r="C30" s="103" t="str">
        <f>VLOOKUP($F30,УЧАСТНИКИ!$A$29:$M$1081,4,FALSE)</f>
        <v>18.09.2000</v>
      </c>
      <c r="D30" s="168" t="str">
        <f>VLOOKUP($F30,УЧАСТНИКИ!$A$29:$M$1081,5,FALSE)</f>
        <v>Санкт-Петербург</v>
      </c>
      <c r="E30" s="385" t="str">
        <f>VLOOKUP($F30,УЧАСТНИКИ!$A$29:$M$1081,8,FALSE)</f>
        <v>КМС</v>
      </c>
      <c r="F30" s="531">
        <v>334</v>
      </c>
      <c r="G30" s="105" t="str">
        <f>VLOOKUP($F30,УЧАСТНИКИ!$A$29:$M$1081,12,FALSE)</f>
        <v>14.81</v>
      </c>
      <c r="H30" s="105"/>
      <c r="I30" s="104"/>
      <c r="J30" s="104"/>
      <c r="K30" s="104"/>
      <c r="L30" s="104"/>
      <c r="M30" s="106" t="str">
        <f>VLOOKUP($F30,УЧАСТНИКИ!$A$29:$M$1081,9,FALSE)</f>
        <v>лич.</v>
      </c>
    </row>
    <row r="31" spans="1:13" ht="15.75" customHeight="1" x14ac:dyDescent="0.2"/>
    <row r="32" spans="1:13" ht="15.75" customHeight="1" x14ac:dyDescent="0.2"/>
    <row r="33" spans="1:12" customFormat="1" x14ac:dyDescent="0.2">
      <c r="A33" s="83"/>
      <c r="B33" s="111" t="s">
        <v>50</v>
      </c>
      <c r="C33" s="131"/>
      <c r="D33" s="113" t="s">
        <v>43</v>
      </c>
      <c r="E33" s="83"/>
      <c r="F33" s="83"/>
      <c r="G33" s="83"/>
      <c r="H33" s="83"/>
      <c r="I33" s="83"/>
      <c r="J33" s="83"/>
      <c r="K33" s="83"/>
      <c r="L33" s="83"/>
    </row>
    <row r="34" spans="1:12" customFormat="1" x14ac:dyDescent="0.2">
      <c r="A34" s="83"/>
      <c r="B34" s="54"/>
      <c r="C34" s="54"/>
      <c r="D34" s="54"/>
      <c r="E34" s="83"/>
      <c r="F34" s="83"/>
      <c r="G34" s="83"/>
      <c r="H34" s="83"/>
      <c r="I34" s="83"/>
      <c r="J34" s="83"/>
      <c r="K34" s="83"/>
      <c r="L34" s="83"/>
    </row>
    <row r="35" spans="1:12" customFormat="1" x14ac:dyDescent="0.2">
      <c r="A35" s="54"/>
      <c r="B35" s="113" t="s">
        <v>42</v>
      </c>
      <c r="C35" s="55"/>
      <c r="D35" s="113" t="s">
        <v>57</v>
      </c>
      <c r="E35" s="88"/>
      <c r="F35" s="54"/>
      <c r="G35" s="54"/>
      <c r="H35" s="54"/>
      <c r="I35" s="54"/>
      <c r="J35" s="54"/>
      <c r="K35" s="54"/>
      <c r="L35" s="54"/>
    </row>
  </sheetData>
  <mergeCells count="18">
    <mergeCell ref="M11:M12"/>
    <mergeCell ref="C7:J7"/>
    <mergeCell ref="G11:G12"/>
    <mergeCell ref="L11:L12"/>
    <mergeCell ref="H11:H12"/>
    <mergeCell ref="I11:K11"/>
    <mergeCell ref="F11:F12"/>
    <mergeCell ref="D11:D12"/>
    <mergeCell ref="E11:E12"/>
    <mergeCell ref="A11:A12"/>
    <mergeCell ref="B11:B12"/>
    <mergeCell ref="C11:C12"/>
    <mergeCell ref="C3:J3"/>
    <mergeCell ref="C1:J1"/>
    <mergeCell ref="D8:H8"/>
    <mergeCell ref="D9:H9"/>
    <mergeCell ref="D10:H10"/>
    <mergeCell ref="C4:J6"/>
  </mergeCells>
  <phoneticPr fontId="2" type="noConversion"/>
  <pageMargins left="0" right="0" top="0.15748031496062992" bottom="0.39370078740157483" header="0.51181102362204722" footer="0.51181102362204722"/>
  <pageSetup paperSize="9" scale="94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indexed="34"/>
    <pageSetUpPr fitToPage="1"/>
  </sheetPr>
  <dimension ref="A1:N141"/>
  <sheetViews>
    <sheetView workbookViewId="0">
      <selection activeCell="C6" sqref="C6:K6"/>
    </sheetView>
  </sheetViews>
  <sheetFormatPr defaultColWidth="9.140625"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9" style="7" customWidth="1"/>
    <col min="5" max="5" width="5.28515625" style="7" customWidth="1"/>
    <col min="6" max="6" width="5.140625" style="7" customWidth="1"/>
    <col min="7" max="7" width="5.85546875" style="7" customWidth="1"/>
    <col min="8" max="8" width="6.140625" style="7" customWidth="1"/>
    <col min="9" max="9" width="5.42578125" style="7" customWidth="1"/>
    <col min="10" max="10" width="5.140625" style="7" customWidth="1"/>
    <col min="11" max="11" width="5.7109375" style="7" customWidth="1"/>
    <col min="12" max="12" width="8" style="7" customWidth="1"/>
    <col min="13" max="13" width="5.85546875" style="17" customWidth="1"/>
    <col min="14" max="14" width="6.140625" customWidth="1"/>
    <col min="15" max="16384" width="9.140625" style="7"/>
  </cols>
  <sheetData>
    <row r="1" spans="1:14" customFormat="1" x14ac:dyDescent="0.2">
      <c r="A1" s="7"/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493"/>
    </row>
    <row r="2" spans="1:14" customFormat="1" ht="15" x14ac:dyDescent="0.2">
      <c r="A2" s="79"/>
      <c r="B2" s="79"/>
      <c r="C2" s="82"/>
      <c r="D2" s="83"/>
      <c r="E2" s="45"/>
      <c r="F2" s="45"/>
      <c r="G2" s="45"/>
      <c r="H2" s="45"/>
      <c r="I2" s="45"/>
      <c r="J2" s="83"/>
      <c r="K2" s="83"/>
      <c r="L2" s="83"/>
    </row>
    <row r="3" spans="1:14" customFormat="1" ht="25.5" x14ac:dyDescent="0.2">
      <c r="A3" s="7"/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179"/>
    </row>
    <row r="4" spans="1:14" customFormat="1" ht="18" customHeight="1" x14ac:dyDescent="0.2">
      <c r="A4" s="79" t="s">
        <v>16</v>
      </c>
      <c r="B4" s="500" t="s">
        <v>271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84" t="s">
        <v>344</v>
      </c>
    </row>
    <row r="5" spans="1:14" customFormat="1" ht="19.5" customHeight="1" x14ac:dyDescent="0.2">
      <c r="A5" s="79" t="s">
        <v>17</v>
      </c>
      <c r="B5" s="500" t="s">
        <v>270</v>
      </c>
      <c r="C5" s="785"/>
      <c r="D5" s="785"/>
      <c r="E5" s="785"/>
      <c r="F5" s="785"/>
      <c r="G5" s="785"/>
      <c r="H5" s="785"/>
      <c r="I5" s="785"/>
      <c r="J5" s="785"/>
      <c r="K5" s="785"/>
      <c r="L5" s="86" t="s">
        <v>254</v>
      </c>
      <c r="M5" s="387">
        <v>19.2</v>
      </c>
    </row>
    <row r="6" spans="1:14" customFormat="1" ht="18" customHeight="1" x14ac:dyDescent="0.2">
      <c r="A6" s="79" t="s">
        <v>18</v>
      </c>
      <c r="B6" s="500" t="s">
        <v>269</v>
      </c>
      <c r="C6" s="789"/>
      <c r="D6" s="789"/>
      <c r="E6" s="789"/>
      <c r="F6" s="789"/>
      <c r="G6" s="789"/>
      <c r="H6" s="789"/>
      <c r="I6" s="789"/>
      <c r="J6" s="789"/>
      <c r="K6" s="789"/>
      <c r="L6" s="86" t="s">
        <v>20</v>
      </c>
    </row>
    <row r="7" spans="1:14" customFormat="1" ht="16.5" customHeight="1" x14ac:dyDescent="0.2">
      <c r="A7" s="79" t="s">
        <v>0</v>
      </c>
      <c r="B7" s="499" t="s">
        <v>393</v>
      </c>
      <c r="C7" s="786"/>
      <c r="D7" s="786"/>
      <c r="E7" s="786"/>
      <c r="F7" s="786"/>
      <c r="G7" s="786"/>
      <c r="H7" s="786"/>
      <c r="I7" s="786"/>
      <c r="J7" s="786"/>
      <c r="K7" s="786"/>
      <c r="L7" s="79"/>
    </row>
    <row r="8" spans="1:14" customFormat="1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107</v>
      </c>
      <c r="E8" s="782"/>
      <c r="F8" s="782"/>
      <c r="G8" s="782"/>
      <c r="H8" s="782"/>
      <c r="I8" s="782"/>
      <c r="J8" s="79"/>
      <c r="K8" s="79"/>
      <c r="L8" s="91" t="s">
        <v>21</v>
      </c>
    </row>
    <row r="9" spans="1:14" customFormat="1" ht="18" x14ac:dyDescent="0.2">
      <c r="A9" s="3"/>
      <c r="B9" s="6"/>
      <c r="C9" s="37"/>
      <c r="D9" s="783" t="s">
        <v>94</v>
      </c>
      <c r="E9" s="783"/>
      <c r="F9" s="783"/>
      <c r="G9" s="783"/>
      <c r="H9" s="783"/>
      <c r="I9" s="783"/>
      <c r="J9" s="9"/>
      <c r="K9" s="6"/>
      <c r="L9" s="6"/>
      <c r="M9" s="6"/>
    </row>
    <row r="10" spans="1:14" customFormat="1" ht="13.5" thickBot="1" x14ac:dyDescent="0.25">
      <c r="A10" s="78"/>
      <c r="B10" s="79"/>
      <c r="C10" s="89"/>
      <c r="D10" s="784" t="s">
        <v>329</v>
      </c>
      <c r="E10" s="784"/>
      <c r="F10" s="784"/>
      <c r="G10" s="784"/>
      <c r="H10" s="784"/>
      <c r="I10" s="784"/>
      <c r="J10" s="79"/>
      <c r="K10" s="79"/>
      <c r="L10" s="79"/>
      <c r="M10" s="79"/>
    </row>
    <row r="11" spans="1:14" ht="31.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ht="14.2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ht="15.75" customHeight="1" thickBot="1" x14ac:dyDescent="0.25">
      <c r="A13" s="96"/>
      <c r="B13" s="97"/>
      <c r="C13" s="98"/>
      <c r="D13" s="99"/>
      <c r="E13" s="139"/>
      <c r="F13" s="99"/>
      <c r="G13" s="99"/>
      <c r="H13" s="99"/>
      <c r="I13" s="139"/>
      <c r="J13" s="99"/>
      <c r="K13" s="99"/>
      <c r="L13" s="99"/>
      <c r="M13" s="99"/>
      <c r="N13" s="100"/>
    </row>
    <row r="14" spans="1:14" ht="15.75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951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7">
        <v>14.84</v>
      </c>
      <c r="J14" s="115"/>
      <c r="K14" s="104"/>
      <c r="L14" s="104"/>
      <c r="M14" s="104"/>
      <c r="N14" s="106" t="e">
        <f>VLOOKUP($F14,УЧАСТНИКИ!$A$29:$M$1081,9,FALSE)</f>
        <v>#N/A</v>
      </c>
    </row>
    <row r="15" spans="1:14" ht="15.75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474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7">
        <v>14.7</v>
      </c>
      <c r="J15" s="115"/>
      <c r="K15" s="104"/>
      <c r="L15" s="104"/>
      <c r="M15" s="104"/>
      <c r="N15" s="106"/>
    </row>
    <row r="16" spans="1:14" ht="15.75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507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7">
        <v>14.29</v>
      </c>
      <c r="J16" s="115"/>
      <c r="K16" s="104"/>
      <c r="L16" s="104"/>
      <c r="M16" s="104"/>
      <c r="N16" s="106"/>
    </row>
    <row r="17" spans="1:14" ht="15.75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1" t="s">
        <v>309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7">
        <v>14.07</v>
      </c>
      <c r="J17" s="115"/>
      <c r="K17" s="104"/>
      <c r="L17" s="104"/>
      <c r="M17" s="104"/>
      <c r="N17" s="106"/>
    </row>
    <row r="18" spans="1:14" ht="15.75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1345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7">
        <v>14.03</v>
      </c>
      <c r="J18" s="115"/>
      <c r="K18" s="104"/>
      <c r="L18" s="104"/>
      <c r="M18" s="104"/>
      <c r="N18" s="106"/>
    </row>
    <row r="19" spans="1:14" ht="15.75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1132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7">
        <v>14.13</v>
      </c>
      <c r="J19" s="115"/>
      <c r="K19" s="104"/>
      <c r="L19" s="104"/>
      <c r="M19" s="104"/>
      <c r="N19" s="106"/>
    </row>
    <row r="20" spans="1:14" ht="15.75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887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7">
        <v>14.33</v>
      </c>
      <c r="J20" s="115"/>
      <c r="K20" s="104"/>
      <c r="L20" s="104"/>
      <c r="M20" s="104"/>
      <c r="N20" s="106"/>
    </row>
    <row r="21" spans="1:14" ht="15.75" customHeight="1" thickBot="1" x14ac:dyDescent="0.25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1728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47">
        <v>14.52</v>
      </c>
      <c r="J21" s="115"/>
      <c r="K21" s="104"/>
      <c r="L21" s="104"/>
      <c r="M21" s="104"/>
      <c r="N21" s="106"/>
    </row>
    <row r="22" spans="1:14" ht="15.75" customHeight="1" thickBot="1" x14ac:dyDescent="0.25">
      <c r="A22" s="96"/>
      <c r="B22" s="97"/>
      <c r="C22" s="98"/>
      <c r="D22" s="99"/>
      <c r="E22" s="130"/>
      <c r="F22" s="99"/>
      <c r="G22" s="99"/>
      <c r="H22" s="99"/>
      <c r="I22" s="431"/>
      <c r="J22" s="99"/>
      <c r="K22" s="99"/>
      <c r="L22" s="99"/>
      <c r="M22" s="99"/>
      <c r="N22" s="100"/>
    </row>
    <row r="23" spans="1:14" ht="15.75" customHeight="1" x14ac:dyDescent="0.2">
      <c r="A23" s="101" t="s">
        <v>12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1186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547">
        <v>14.93</v>
      </c>
      <c r="J23" s="115"/>
      <c r="K23" s="104"/>
      <c r="L23" s="104"/>
      <c r="M23" s="104"/>
      <c r="N23" s="106"/>
    </row>
    <row r="24" spans="1:14" ht="15.75" customHeight="1" x14ac:dyDescent="0.2">
      <c r="A24" s="104" t="s">
        <v>13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312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547">
        <v>14.61</v>
      </c>
      <c r="J24" s="115"/>
      <c r="K24" s="104"/>
      <c r="L24" s="104"/>
      <c r="M24" s="104"/>
      <c r="N24" s="106" t="e">
        <f>VLOOKUP($F24,УЧАСТНИКИ!$A$29:$M$1081,9,FALSE)</f>
        <v>#N/A</v>
      </c>
    </row>
    <row r="25" spans="1:14" ht="15.75" customHeight="1" x14ac:dyDescent="0.2">
      <c r="A25" s="104" t="s">
        <v>14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/>
      <c r="F25" s="532" t="s">
        <v>1541</v>
      </c>
      <c r="G25" s="105">
        <v>14.42</v>
      </c>
      <c r="H25" s="105">
        <v>14.42</v>
      </c>
      <c r="I25" s="547">
        <v>14.42</v>
      </c>
      <c r="J25" s="115"/>
      <c r="K25" s="104"/>
      <c r="L25" s="104"/>
      <c r="M25" s="104"/>
      <c r="N25" s="106"/>
    </row>
    <row r="26" spans="1:14" ht="15.75" customHeight="1" x14ac:dyDescent="0.2">
      <c r="A26" s="104" t="s">
        <v>22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1756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547">
        <v>14.08</v>
      </c>
      <c r="J26" s="115"/>
      <c r="K26" s="104"/>
      <c r="L26" s="104"/>
      <c r="M26" s="104"/>
      <c r="N26" s="106"/>
    </row>
    <row r="27" spans="1:14" ht="15.75" customHeight="1" x14ac:dyDescent="0.2">
      <c r="A27" s="104" t="s">
        <v>23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1237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547">
        <v>13.4</v>
      </c>
      <c r="J27" s="115"/>
      <c r="K27" s="104"/>
      <c r="L27" s="104"/>
      <c r="M27" s="104"/>
      <c r="N27" s="106"/>
    </row>
    <row r="28" spans="1:14" ht="15.75" customHeight="1" x14ac:dyDescent="0.2">
      <c r="A28" s="104" t="s">
        <v>24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1" t="s">
        <v>1213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547">
        <v>14.09</v>
      </c>
      <c r="J28" s="115"/>
      <c r="K28" s="104"/>
      <c r="L28" s="104"/>
      <c r="M28" s="104"/>
      <c r="N28" s="106"/>
    </row>
    <row r="29" spans="1:14" ht="15.75" customHeight="1" x14ac:dyDescent="0.2">
      <c r="A29" s="104" t="s">
        <v>25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1" t="s">
        <v>304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547">
        <v>14.48</v>
      </c>
      <c r="J29" s="115"/>
      <c r="K29" s="104"/>
      <c r="L29" s="104"/>
      <c r="M29" s="104"/>
      <c r="N29" s="106"/>
    </row>
    <row r="30" spans="1:14" ht="15.75" customHeight="1" x14ac:dyDescent="0.2">
      <c r="A30" s="104">
        <v>8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1" t="s">
        <v>841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547">
        <v>14.79</v>
      </c>
      <c r="J30" s="115"/>
      <c r="K30" s="104"/>
      <c r="L30" s="104"/>
      <c r="M30" s="104"/>
      <c r="N30" s="106"/>
    </row>
    <row r="31" spans="1:14" ht="15.75" customHeight="1" x14ac:dyDescent="0.2">
      <c r="A31" s="83"/>
      <c r="B31" s="134"/>
      <c r="C31" s="135"/>
      <c r="D31" s="134"/>
      <c r="E31" s="83"/>
      <c r="F31" s="136"/>
      <c r="G31" s="136"/>
      <c r="H31" s="136"/>
      <c r="I31" s="136"/>
      <c r="J31" s="83"/>
      <c r="K31" s="83"/>
      <c r="L31" s="83"/>
      <c r="M31" s="133"/>
      <c r="N31" s="7"/>
    </row>
    <row r="32" spans="1:14" ht="15.75" customHeight="1" x14ac:dyDescent="0.2">
      <c r="A32" s="83"/>
      <c r="B32" s="111" t="s">
        <v>50</v>
      </c>
      <c r="C32" s="112"/>
      <c r="D32" s="113" t="s">
        <v>44</v>
      </c>
      <c r="E32" s="83"/>
      <c r="F32" s="83"/>
      <c r="G32" s="83"/>
      <c r="H32" s="83"/>
      <c r="I32" s="83"/>
      <c r="J32" s="83"/>
      <c r="K32" s="83"/>
      <c r="L32" s="83"/>
      <c r="M32" s="114"/>
      <c r="N32" s="7"/>
    </row>
    <row r="33" spans="1:13" ht="15.75" customHeight="1" x14ac:dyDescent="0.2">
      <c r="A33" s="83"/>
      <c r="B33" s="113"/>
      <c r="C33" s="112"/>
      <c r="D33" s="113"/>
      <c r="E33" s="83"/>
      <c r="F33" s="83"/>
      <c r="G33" s="83"/>
      <c r="H33" s="83"/>
      <c r="I33" s="83"/>
      <c r="J33" s="83"/>
      <c r="K33" s="83"/>
      <c r="L33" s="83"/>
      <c r="M33" s="114"/>
    </row>
    <row r="34" spans="1:13" ht="15.75" customHeight="1" x14ac:dyDescent="0.2">
      <c r="A34" s="83"/>
      <c r="B34" s="113" t="s">
        <v>42</v>
      </c>
      <c r="C34" s="112"/>
      <c r="D34" s="113" t="s">
        <v>43</v>
      </c>
      <c r="E34" s="83"/>
      <c r="F34" s="83"/>
      <c r="G34" s="83"/>
      <c r="H34" s="83"/>
      <c r="I34" s="83"/>
      <c r="J34" s="83"/>
      <c r="K34" s="83"/>
      <c r="L34" s="83"/>
      <c r="M34" s="114"/>
    </row>
    <row r="35" spans="1:13" ht="15.75" customHeight="1" x14ac:dyDescent="0.2"/>
    <row r="36" spans="1:13" ht="15.75" customHeight="1" x14ac:dyDescent="0.2">
      <c r="A36" s="11"/>
      <c r="B36" s="12"/>
      <c r="C36" s="39"/>
      <c r="D36" s="11"/>
      <c r="E36" s="11"/>
      <c r="F36" s="11"/>
      <c r="G36" s="11"/>
      <c r="H36" s="11"/>
      <c r="I36" s="11"/>
      <c r="J36" s="11"/>
      <c r="K36" s="11"/>
      <c r="L36" s="11"/>
      <c r="M36" s="19"/>
    </row>
    <row r="37" spans="1:13" ht="15.75" customHeight="1" x14ac:dyDescent="0.2">
      <c r="A37" s="13"/>
      <c r="B37" s="14"/>
      <c r="C37" s="40"/>
      <c r="D37" s="16"/>
      <c r="E37" s="13"/>
      <c r="F37" s="13"/>
      <c r="G37" s="13"/>
      <c r="H37" s="13"/>
      <c r="I37" s="13"/>
      <c r="J37" s="13"/>
      <c r="K37" s="13"/>
      <c r="L37" s="13"/>
      <c r="M37" s="15"/>
    </row>
    <row r="38" spans="1:13" x14ac:dyDescent="0.2">
      <c r="A38" s="13"/>
      <c r="C38" s="40"/>
      <c r="D38" s="16"/>
      <c r="E38" s="13"/>
      <c r="F38" s="13"/>
      <c r="G38" s="13"/>
      <c r="H38" s="13"/>
      <c r="I38" s="13"/>
      <c r="J38" s="13"/>
      <c r="K38" s="13"/>
      <c r="L38" s="13"/>
      <c r="M38" s="15"/>
    </row>
    <row r="39" spans="1:13" x14ac:dyDescent="0.2">
      <c r="A39" s="13"/>
      <c r="C39" s="40"/>
      <c r="D39" s="16"/>
      <c r="E39" s="13"/>
      <c r="F39" s="13"/>
      <c r="G39" s="13"/>
      <c r="H39" s="13"/>
      <c r="I39" s="13"/>
      <c r="J39" s="13"/>
      <c r="K39" s="13"/>
      <c r="L39" s="13"/>
      <c r="M39" s="15"/>
    </row>
    <row r="40" spans="1:13" x14ac:dyDescent="0.2">
      <c r="A40" s="13"/>
      <c r="C40" s="40"/>
      <c r="D40" s="16"/>
      <c r="E40" s="13"/>
      <c r="F40" s="13"/>
      <c r="G40" s="13"/>
      <c r="H40" s="13"/>
      <c r="I40" s="13"/>
      <c r="J40" s="13"/>
      <c r="K40" s="13"/>
      <c r="L40" s="13"/>
      <c r="M40" s="15"/>
    </row>
    <row r="41" spans="1:13" ht="15.75" customHeight="1" x14ac:dyDescent="0.2">
      <c r="A41" s="13"/>
      <c r="C41" s="40"/>
      <c r="D41" s="16"/>
      <c r="E41" s="13"/>
      <c r="F41" s="13"/>
      <c r="G41" s="13"/>
      <c r="H41" s="13"/>
      <c r="I41" s="13"/>
      <c r="J41" s="13"/>
      <c r="K41" s="13"/>
      <c r="L41" s="13"/>
      <c r="M41" s="15"/>
    </row>
    <row r="42" spans="1:13" ht="15.75" customHeight="1" x14ac:dyDescent="0.2">
      <c r="A42" s="13"/>
      <c r="C42" s="40"/>
      <c r="D42" s="16"/>
      <c r="E42" s="13"/>
      <c r="F42" s="13"/>
      <c r="G42" s="13"/>
      <c r="H42" s="13"/>
      <c r="I42" s="13"/>
      <c r="J42" s="13"/>
      <c r="K42" s="13"/>
      <c r="L42" s="13"/>
      <c r="M42" s="15"/>
    </row>
    <row r="43" spans="1:13" ht="15.75" customHeight="1" x14ac:dyDescent="0.2">
      <c r="A43" s="13"/>
      <c r="C43" s="40"/>
      <c r="D43" s="16"/>
      <c r="E43" s="13"/>
      <c r="F43" s="13"/>
      <c r="G43" s="13"/>
      <c r="H43" s="13"/>
      <c r="I43" s="13"/>
      <c r="J43" s="13"/>
      <c r="K43" s="13"/>
      <c r="L43" s="13"/>
      <c r="M43" s="15"/>
    </row>
    <row r="44" spans="1:13" ht="15.75" customHeight="1" x14ac:dyDescent="0.2">
      <c r="A44" s="13"/>
      <c r="C44" s="40"/>
      <c r="D44" s="16"/>
      <c r="E44" s="13"/>
      <c r="F44" s="13"/>
      <c r="G44" s="13"/>
      <c r="H44" s="13"/>
      <c r="I44" s="13"/>
      <c r="J44" s="13"/>
      <c r="K44" s="13"/>
      <c r="L44" s="13"/>
      <c r="M44" s="15"/>
    </row>
    <row r="45" spans="1:13" ht="15.75" customHeight="1" x14ac:dyDescent="0.2">
      <c r="A45" s="11"/>
      <c r="C45" s="39"/>
      <c r="D45" s="11"/>
      <c r="E45" s="11"/>
      <c r="F45" s="11"/>
      <c r="G45" s="11"/>
      <c r="H45" s="11"/>
      <c r="I45" s="11"/>
      <c r="J45" s="11"/>
      <c r="K45" s="11"/>
      <c r="L45" s="11"/>
      <c r="M45" s="19"/>
    </row>
    <row r="46" spans="1:13" ht="15.75" customHeight="1" x14ac:dyDescent="0.2">
      <c r="A46" s="13"/>
      <c r="B46" s="14"/>
      <c r="C46" s="40"/>
      <c r="D46" s="16"/>
      <c r="E46" s="13"/>
      <c r="F46" s="13"/>
      <c r="G46" s="13"/>
      <c r="H46" s="13"/>
      <c r="I46" s="13"/>
      <c r="J46" s="13"/>
      <c r="K46" s="13"/>
      <c r="L46" s="13"/>
      <c r="M46" s="15"/>
    </row>
    <row r="47" spans="1:13" ht="15.75" customHeight="1" x14ac:dyDescent="0.2">
      <c r="A47" s="13"/>
      <c r="B47" s="14"/>
      <c r="C47" s="40"/>
      <c r="D47" s="16"/>
      <c r="E47" s="13"/>
      <c r="F47" s="13"/>
      <c r="G47" s="13"/>
      <c r="H47" s="13"/>
      <c r="I47" s="13"/>
      <c r="J47" s="13"/>
      <c r="K47" s="13"/>
      <c r="L47" s="13"/>
      <c r="M47" s="15"/>
    </row>
    <row r="48" spans="1:13" ht="15.75" customHeight="1" x14ac:dyDescent="0.2">
      <c r="A48" s="13"/>
      <c r="B48" s="14"/>
      <c r="C48" s="40"/>
      <c r="D48" s="16"/>
      <c r="E48" s="13"/>
      <c r="F48" s="13"/>
      <c r="G48" s="13"/>
      <c r="H48" s="13"/>
      <c r="I48" s="13"/>
      <c r="J48" s="13"/>
      <c r="K48" s="13"/>
      <c r="L48" s="13"/>
      <c r="M48" s="15"/>
    </row>
    <row r="49" spans="1:13" ht="15.75" customHeight="1" x14ac:dyDescent="0.2">
      <c r="A49" s="13"/>
      <c r="B49" s="14"/>
      <c r="C49" s="40"/>
      <c r="D49" s="16"/>
      <c r="E49" s="13"/>
      <c r="F49" s="13"/>
      <c r="G49" s="13"/>
      <c r="H49" s="13"/>
      <c r="I49" s="13"/>
      <c r="J49" s="13"/>
      <c r="K49" s="13"/>
      <c r="L49" s="13"/>
      <c r="M49" s="15"/>
    </row>
    <row r="50" spans="1:13" ht="6" customHeight="1" x14ac:dyDescent="0.2">
      <c r="A50" s="13"/>
      <c r="B50" s="14"/>
      <c r="C50" s="40"/>
      <c r="D50" s="16"/>
      <c r="E50" s="13"/>
      <c r="F50" s="13"/>
      <c r="G50" s="13"/>
      <c r="H50" s="13"/>
      <c r="I50" s="13"/>
      <c r="J50" s="13"/>
      <c r="K50" s="13"/>
      <c r="L50" s="13"/>
      <c r="M50" s="15"/>
    </row>
    <row r="51" spans="1:13" ht="15.75" customHeight="1" x14ac:dyDescent="0.2">
      <c r="A51" s="13"/>
      <c r="B51" s="14"/>
      <c r="C51" s="40"/>
      <c r="D51" s="16"/>
      <c r="E51" s="13"/>
      <c r="F51" s="13"/>
      <c r="G51" s="13"/>
      <c r="H51" s="13"/>
      <c r="I51" s="13"/>
      <c r="J51" s="13"/>
      <c r="K51" s="13"/>
      <c r="L51" s="13"/>
      <c r="M51" s="15"/>
    </row>
    <row r="52" spans="1:13" ht="15.75" customHeight="1" x14ac:dyDescent="0.2">
      <c r="A52" s="13"/>
      <c r="B52" s="14"/>
      <c r="C52" s="40"/>
      <c r="D52" s="16"/>
      <c r="E52" s="13"/>
      <c r="F52" s="13"/>
      <c r="G52" s="13"/>
      <c r="H52" s="13"/>
      <c r="I52" s="13"/>
      <c r="J52" s="13"/>
      <c r="K52" s="13"/>
      <c r="L52" s="13"/>
      <c r="M52" s="15"/>
    </row>
    <row r="53" spans="1:13" ht="26.25" customHeight="1" x14ac:dyDescent="0.2">
      <c r="A53" s="13"/>
      <c r="B53" s="14"/>
      <c r="C53" s="40"/>
      <c r="D53" s="16"/>
      <c r="E53" s="13"/>
      <c r="F53" s="13"/>
      <c r="G53" s="13"/>
      <c r="H53" s="13"/>
      <c r="I53" s="13"/>
      <c r="J53" s="13"/>
      <c r="K53" s="13"/>
      <c r="L53" s="13"/>
      <c r="M53" s="15"/>
    </row>
    <row r="54" spans="1:13" ht="9" customHeight="1" x14ac:dyDescent="0.2"/>
    <row r="55" spans="1:13" ht="15.75" customHeight="1" x14ac:dyDescent="0.2"/>
    <row r="56" spans="1:13" ht="15.75" customHeight="1" x14ac:dyDescent="0.2"/>
    <row r="57" spans="1:13" ht="15.75" customHeight="1" x14ac:dyDescent="0.2"/>
    <row r="58" spans="1:13" ht="15.75" customHeight="1" x14ac:dyDescent="0.2"/>
    <row r="59" spans="1:13" ht="15.75" customHeight="1" x14ac:dyDescent="0.2"/>
    <row r="60" spans="1:13" ht="15.75" customHeight="1" x14ac:dyDescent="0.2"/>
    <row r="61" spans="1:13" ht="15.75" customHeight="1" x14ac:dyDescent="0.2"/>
    <row r="62" spans="1:13" ht="15.75" customHeight="1" x14ac:dyDescent="0.2"/>
    <row r="63" spans="1:13" ht="15.75" customHeight="1" x14ac:dyDescent="0.2"/>
    <row r="64" spans="1:1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4" ht="26.25" customHeight="1" x14ac:dyDescent="0.2"/>
    <row r="105" ht="9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</sheetData>
  <mergeCells count="20">
    <mergeCell ref="D8:I8"/>
    <mergeCell ref="D9:I9"/>
    <mergeCell ref="D10:I10"/>
    <mergeCell ref="C3:K3"/>
    <mergeCell ref="C1:K1"/>
    <mergeCell ref="C4:K5"/>
    <mergeCell ref="C6:K6"/>
    <mergeCell ref="C7:K7"/>
    <mergeCell ref="N11:N12"/>
    <mergeCell ref="F11:F12"/>
    <mergeCell ref="G11:G12"/>
    <mergeCell ref="H11:H12"/>
    <mergeCell ref="I11:I12"/>
    <mergeCell ref="J11:L11"/>
    <mergeCell ref="M11:M12"/>
    <mergeCell ref="A11:A12"/>
    <mergeCell ref="B11:B12"/>
    <mergeCell ref="C11:C12"/>
    <mergeCell ref="D11:D12"/>
    <mergeCell ref="E11:E12"/>
  </mergeCells>
  <phoneticPr fontId="2" type="noConversion"/>
  <printOptions horizontalCentered="1"/>
  <pageMargins left="0" right="0" top="0" bottom="0" header="0" footer="0"/>
  <pageSetup paperSize="9" scale="93" fitToHeight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rgb="FFFFFF00"/>
    <pageSetUpPr fitToPage="1"/>
  </sheetPr>
  <dimension ref="A1:N47"/>
  <sheetViews>
    <sheetView topLeftCell="A7" workbookViewId="0">
      <selection activeCell="N14" sqref="N14:N21"/>
    </sheetView>
  </sheetViews>
  <sheetFormatPr defaultRowHeight="12.75" x14ac:dyDescent="0.2"/>
  <cols>
    <col min="1" max="1" width="3.5703125" style="7" customWidth="1"/>
    <col min="2" max="2" width="17.85546875" style="7" customWidth="1"/>
    <col min="3" max="3" width="9.140625" style="38" customWidth="1"/>
    <col min="4" max="4" width="22" style="7" customWidth="1"/>
    <col min="5" max="5" width="5.28515625" style="7" customWidth="1"/>
    <col min="6" max="7" width="5.5703125" style="7" customWidth="1"/>
    <col min="8" max="8" width="6.140625" style="7" customWidth="1"/>
    <col min="9" max="9" width="4.85546875" style="7" customWidth="1"/>
    <col min="10" max="10" width="6.42578125" style="7" customWidth="1"/>
    <col min="11" max="11" width="7" style="7" customWidth="1"/>
    <col min="12" max="12" width="7.140625" style="7" customWidth="1"/>
    <col min="13" max="13" width="5.140625" style="17" customWidth="1"/>
    <col min="14" max="14" width="5.28515625" customWidth="1"/>
  </cols>
  <sheetData>
    <row r="1" spans="1:14" x14ac:dyDescent="0.2"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493"/>
      <c r="M1"/>
    </row>
    <row r="2" spans="1:14" ht="15" x14ac:dyDescent="0.2">
      <c r="A2" s="79"/>
      <c r="B2" s="79"/>
      <c r="C2" s="82"/>
      <c r="D2" s="83"/>
      <c r="E2" s="45"/>
      <c r="F2" s="45"/>
      <c r="G2" s="45"/>
      <c r="H2" s="45"/>
      <c r="I2" s="45"/>
      <c r="J2" s="83"/>
      <c r="K2" s="83"/>
      <c r="L2" s="83"/>
      <c r="M2"/>
    </row>
    <row r="3" spans="1:14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179"/>
      <c r="M3"/>
    </row>
    <row r="4" spans="1:14" ht="18" customHeight="1" x14ac:dyDescent="0.2">
      <c r="A4" s="79" t="s">
        <v>16</v>
      </c>
      <c r="B4" s="500" t="s">
        <v>271</v>
      </c>
      <c r="C4" s="785" t="str">
        <f>Заголовки!A9</f>
        <v>Чемпионат России                                              командные соревнования-19 упражнений</v>
      </c>
      <c r="D4" s="785"/>
      <c r="E4" s="785"/>
      <c r="F4" s="785"/>
      <c r="G4" s="785"/>
      <c r="H4" s="785"/>
      <c r="I4" s="785"/>
      <c r="J4" s="785"/>
      <c r="K4" s="785"/>
      <c r="L4" s="84" t="s">
        <v>2226</v>
      </c>
      <c r="M4" s="79"/>
    </row>
    <row r="5" spans="1:14" ht="19.5" customHeight="1" x14ac:dyDescent="0.2">
      <c r="A5" s="79" t="s">
        <v>17</v>
      </c>
      <c r="B5" s="500" t="s">
        <v>270</v>
      </c>
      <c r="C5" s="785"/>
      <c r="D5" s="785"/>
      <c r="E5" s="785"/>
      <c r="F5" s="785"/>
      <c r="G5" s="785"/>
      <c r="H5" s="785"/>
      <c r="I5" s="785"/>
      <c r="J5" s="785"/>
      <c r="K5" s="785"/>
      <c r="L5" s="86" t="s">
        <v>254</v>
      </c>
      <c r="M5" s="387">
        <v>15.2</v>
      </c>
    </row>
    <row r="6" spans="1:14" ht="18" customHeight="1" x14ac:dyDescent="0.2">
      <c r="A6" s="79" t="s">
        <v>18</v>
      </c>
      <c r="B6" s="500" t="s">
        <v>269</v>
      </c>
      <c r="C6" s="785"/>
      <c r="D6" s="785"/>
      <c r="E6" s="785"/>
      <c r="F6" s="785"/>
      <c r="G6" s="785"/>
      <c r="H6" s="785"/>
      <c r="I6" s="785"/>
      <c r="J6" s="785"/>
      <c r="K6" s="785"/>
      <c r="L6" s="86" t="s">
        <v>20</v>
      </c>
      <c r="M6"/>
    </row>
    <row r="7" spans="1:14" ht="16.5" customHeight="1" x14ac:dyDescent="0.2">
      <c r="A7" s="79" t="s">
        <v>0</v>
      </c>
      <c r="B7" s="499" t="s">
        <v>393</v>
      </c>
      <c r="C7" s="506"/>
      <c r="D7" s="506"/>
      <c r="E7" s="506"/>
      <c r="F7" s="506"/>
      <c r="G7" s="506"/>
      <c r="H7" s="506"/>
      <c r="I7" s="506"/>
      <c r="J7" s="506"/>
      <c r="K7" s="506"/>
      <c r="L7" s="79"/>
      <c r="M7"/>
    </row>
    <row r="8" spans="1:14" ht="16.5" customHeight="1" x14ac:dyDescent="0.2">
      <c r="A8" s="196" t="str">
        <f>Заголовки!A12</f>
        <v>г.Сочи, стадион  ФГБУ"Юг Спорт"</v>
      </c>
      <c r="B8" s="79"/>
      <c r="C8" s="89"/>
      <c r="D8" s="782" t="s">
        <v>107</v>
      </c>
      <c r="E8" s="782"/>
      <c r="F8" s="782"/>
      <c r="G8" s="782"/>
      <c r="H8" s="782"/>
      <c r="I8" s="782"/>
      <c r="J8" s="79"/>
      <c r="K8" s="79"/>
      <c r="L8" s="91" t="s">
        <v>21</v>
      </c>
      <c r="M8"/>
    </row>
    <row r="9" spans="1:14" ht="18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9"/>
      <c r="K9" s="6"/>
      <c r="L9" s="6"/>
      <c r="M9" s="6"/>
    </row>
    <row r="10" spans="1:14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4" ht="21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ht="1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ht="15" customHeight="1" thickBot="1" x14ac:dyDescent="0.25">
      <c r="A13" s="96"/>
      <c r="B13" s="97"/>
      <c r="C13" s="98"/>
      <c r="D13" s="99"/>
      <c r="E13" s="139"/>
      <c r="F13" s="99"/>
      <c r="G13" s="99"/>
      <c r="H13" s="99"/>
      <c r="I13" s="139"/>
      <c r="J13" s="99"/>
      <c r="K13" s="99"/>
      <c r="L13" s="99"/>
      <c r="M13" s="99"/>
      <c r="N13" s="100"/>
    </row>
    <row r="14" spans="1:14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/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7"/>
      <c r="J14" s="115"/>
      <c r="K14" s="104"/>
      <c r="L14" s="104"/>
      <c r="M14" s="104"/>
      <c r="N14" s="106" t="e">
        <f>VLOOKUP($F14,УЧАСТНИКИ!$A$29:$M$1081,9,FALSE)</f>
        <v>#N/A</v>
      </c>
    </row>
    <row r="15" spans="1:14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/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7"/>
      <c r="J15" s="115"/>
      <c r="K15" s="104"/>
      <c r="L15" s="104"/>
      <c r="M15" s="104"/>
      <c r="N15" s="106" t="e">
        <f>VLOOKUP($F15,УЧАСТНИКИ!$A$29:$M$1081,9,FALSE)</f>
        <v>#N/A</v>
      </c>
    </row>
    <row r="16" spans="1:14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/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7"/>
      <c r="J16" s="115"/>
      <c r="K16" s="104"/>
      <c r="L16" s="104"/>
      <c r="M16" s="104"/>
      <c r="N16" s="106" t="e">
        <f>VLOOKUP($F16,УЧАСТНИКИ!$A$29:$M$1081,9,FALSE)</f>
        <v>#N/A</v>
      </c>
    </row>
    <row r="17" spans="1:14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/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7"/>
      <c r="J17" s="115"/>
      <c r="K17" s="104"/>
      <c r="L17" s="104"/>
      <c r="M17" s="104"/>
      <c r="N17" s="106" t="e">
        <f>VLOOKUP($F17,УЧАСТНИКИ!$A$29:$M$1081,9,FALSE)</f>
        <v>#N/A</v>
      </c>
    </row>
    <row r="18" spans="1:14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/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7"/>
      <c r="J18" s="115"/>
      <c r="K18" s="104"/>
      <c r="L18" s="104"/>
      <c r="M18" s="104"/>
      <c r="N18" s="106" t="e">
        <f>VLOOKUP($F18,УЧАСТНИКИ!$A$29:$M$1081,9,FALSE)</f>
        <v>#N/A</v>
      </c>
    </row>
    <row r="19" spans="1:14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/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7"/>
      <c r="J19" s="115"/>
      <c r="K19" s="104"/>
      <c r="L19" s="104"/>
      <c r="M19" s="104"/>
      <c r="N19" s="106" t="e">
        <f>VLOOKUP($F19,УЧАСТНИКИ!$A$29:$M$1081,9,FALSE)</f>
        <v>#N/A</v>
      </c>
    </row>
    <row r="20" spans="1:14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/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7"/>
      <c r="J20" s="115"/>
      <c r="K20" s="104"/>
      <c r="L20" s="104"/>
      <c r="M20" s="104"/>
      <c r="N20" s="106" t="e">
        <f>VLOOKUP($F20,УЧАСТНИКИ!$A$29:$M$1081,9,FALSE)</f>
        <v>#N/A</v>
      </c>
    </row>
    <row r="21" spans="1:14" x14ac:dyDescent="0.2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/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47"/>
      <c r="J21" s="115"/>
      <c r="K21" s="104"/>
      <c r="L21" s="104"/>
      <c r="M21" s="104"/>
      <c r="N21" s="106" t="e">
        <f>VLOOKUP($F21,УЧАСТНИКИ!$A$29:$M$1081,9,FALSE)</f>
        <v>#N/A</v>
      </c>
    </row>
    <row r="22" spans="1:14" x14ac:dyDescent="0.2">
      <c r="A22" s="83"/>
      <c r="B22" s="134"/>
      <c r="C22" s="135"/>
      <c r="D22" s="134"/>
      <c r="E22" s="83"/>
      <c r="F22" s="136"/>
      <c r="G22" s="136"/>
      <c r="H22" s="136"/>
      <c r="I22" s="136"/>
      <c r="J22" s="83"/>
      <c r="K22" s="83"/>
      <c r="L22" s="83"/>
      <c r="M22" s="133"/>
    </row>
    <row r="23" spans="1:14" x14ac:dyDescent="0.2">
      <c r="A23" s="83"/>
      <c r="B23" s="134"/>
      <c r="C23" s="135"/>
      <c r="D23" s="134"/>
      <c r="E23" s="83"/>
      <c r="F23" s="136"/>
      <c r="G23" s="136"/>
      <c r="H23" s="136"/>
      <c r="I23" s="136"/>
      <c r="J23" s="83"/>
      <c r="K23" s="83"/>
      <c r="L23" s="83"/>
      <c r="M23" s="133"/>
    </row>
    <row r="24" spans="1:14" s="7" customFormat="1" x14ac:dyDescent="0.2">
      <c r="A24" s="83"/>
      <c r="B24" s="134"/>
      <c r="C24" s="135"/>
      <c r="D24" s="134"/>
      <c r="E24" s="83"/>
      <c r="F24" s="136"/>
      <c r="G24" s="136"/>
      <c r="H24" s="136"/>
      <c r="I24" s="136"/>
      <c r="J24" s="83"/>
      <c r="K24" s="83"/>
      <c r="L24" s="83"/>
      <c r="M24" s="133"/>
    </row>
    <row r="25" spans="1:14" s="7" customFormat="1" x14ac:dyDescent="0.2">
      <c r="A25" s="83"/>
      <c r="B25" s="134"/>
      <c r="C25" s="135"/>
      <c r="D25" s="134"/>
      <c r="E25" s="83"/>
      <c r="F25" s="136"/>
      <c r="G25" s="136"/>
      <c r="H25" s="136"/>
      <c r="I25" s="136"/>
      <c r="J25" s="83"/>
      <c r="K25" s="83"/>
      <c r="L25" s="83"/>
      <c r="M25" s="133"/>
    </row>
    <row r="26" spans="1:14" s="7" customFormat="1" x14ac:dyDescent="0.2">
      <c r="A26" s="83"/>
      <c r="B26" s="111" t="s">
        <v>50</v>
      </c>
      <c r="C26" s="112"/>
      <c r="D26" s="113" t="s">
        <v>44</v>
      </c>
      <c r="E26" s="83"/>
      <c r="F26" s="83"/>
      <c r="G26" s="83"/>
      <c r="H26" s="83"/>
      <c r="I26" s="83"/>
      <c r="J26" s="83"/>
      <c r="K26" s="83"/>
      <c r="L26" s="83"/>
      <c r="M26" s="114"/>
    </row>
    <row r="27" spans="1:14" x14ac:dyDescent="0.2">
      <c r="A27" s="83"/>
      <c r="B27" s="113"/>
      <c r="C27" s="112"/>
      <c r="D27" s="113"/>
      <c r="E27" s="83"/>
      <c r="F27" s="83"/>
      <c r="G27" s="83"/>
      <c r="H27" s="83"/>
      <c r="I27" s="83"/>
      <c r="J27" s="83"/>
      <c r="K27" s="83"/>
      <c r="L27" s="83"/>
      <c r="M27" s="114"/>
    </row>
    <row r="28" spans="1:14" x14ac:dyDescent="0.2">
      <c r="A28" s="83"/>
      <c r="B28" s="113" t="s">
        <v>42</v>
      </c>
      <c r="C28" s="112"/>
      <c r="D28" s="113" t="s">
        <v>43</v>
      </c>
      <c r="E28" s="83"/>
      <c r="F28" s="83"/>
      <c r="G28" s="83"/>
      <c r="H28" s="83"/>
      <c r="I28" s="83"/>
      <c r="J28" s="83"/>
      <c r="K28" s="83"/>
      <c r="L28" s="83"/>
      <c r="M28" s="114"/>
    </row>
    <row r="30" spans="1:14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9"/>
    </row>
    <row r="31" spans="1:14" x14ac:dyDescent="0.2">
      <c r="A31" s="13"/>
      <c r="B31" s="14"/>
      <c r="C31" s="40"/>
      <c r="D31" s="16"/>
      <c r="E31" s="13"/>
      <c r="F31" s="13"/>
      <c r="G31" s="13"/>
      <c r="H31" s="13"/>
      <c r="I31" s="13"/>
      <c r="J31" s="13"/>
      <c r="K31" s="13"/>
      <c r="L31" s="13"/>
      <c r="M31" s="15"/>
    </row>
    <row r="32" spans="1:14" x14ac:dyDescent="0.2">
      <c r="A32" s="13"/>
      <c r="C32" s="40"/>
      <c r="D32" s="16"/>
      <c r="E32" s="13"/>
      <c r="F32" s="13"/>
      <c r="G32" s="13"/>
      <c r="H32" s="13"/>
      <c r="I32" s="13"/>
      <c r="J32" s="13"/>
      <c r="K32" s="13"/>
      <c r="L32" s="13"/>
      <c r="M32" s="15"/>
    </row>
    <row r="33" spans="1:13" x14ac:dyDescent="0.2">
      <c r="A33" s="13"/>
      <c r="C33" s="40"/>
      <c r="D33" s="16"/>
      <c r="E33" s="13"/>
      <c r="F33" s="13"/>
      <c r="G33" s="13"/>
      <c r="H33" s="13"/>
      <c r="I33" s="13"/>
      <c r="J33" s="13"/>
      <c r="K33" s="13"/>
      <c r="L33" s="13"/>
      <c r="M33" s="15"/>
    </row>
    <row r="34" spans="1:13" x14ac:dyDescent="0.2">
      <c r="A34" s="13"/>
      <c r="C34" s="40"/>
      <c r="D34" s="16"/>
      <c r="E34" s="13"/>
      <c r="F34" s="13"/>
      <c r="G34" s="13"/>
      <c r="H34" s="13"/>
      <c r="I34" s="13"/>
      <c r="J34" s="13"/>
      <c r="K34" s="13"/>
      <c r="L34" s="13"/>
      <c r="M34" s="15"/>
    </row>
    <row r="35" spans="1:13" x14ac:dyDescent="0.2">
      <c r="A35" s="13"/>
      <c r="C35" s="40"/>
      <c r="D35" s="16"/>
      <c r="E35" s="13"/>
      <c r="F35" s="13"/>
      <c r="G35" s="13"/>
      <c r="H35" s="13"/>
      <c r="I35" s="13"/>
      <c r="J35" s="13"/>
      <c r="K35" s="13"/>
      <c r="L35" s="13"/>
      <c r="M35" s="15"/>
    </row>
    <row r="36" spans="1:13" x14ac:dyDescent="0.2">
      <c r="A36" s="13"/>
      <c r="C36" s="40"/>
      <c r="D36" s="16"/>
      <c r="E36" s="13"/>
      <c r="F36" s="13"/>
      <c r="G36" s="13"/>
      <c r="H36" s="13"/>
      <c r="I36" s="13"/>
      <c r="J36" s="13"/>
      <c r="K36" s="13"/>
      <c r="L36" s="13"/>
      <c r="M36" s="15"/>
    </row>
    <row r="37" spans="1:13" x14ac:dyDescent="0.2">
      <c r="A37" s="13"/>
      <c r="C37" s="40"/>
      <c r="D37" s="16"/>
      <c r="E37" s="13"/>
      <c r="F37" s="13"/>
      <c r="G37" s="13"/>
      <c r="H37" s="13"/>
      <c r="I37" s="13"/>
      <c r="J37" s="13"/>
      <c r="K37" s="13"/>
      <c r="L37" s="13"/>
      <c r="M37" s="15"/>
    </row>
    <row r="38" spans="1:13" x14ac:dyDescent="0.2">
      <c r="A38" s="13"/>
      <c r="C38" s="40"/>
      <c r="D38" s="16"/>
      <c r="E38" s="13"/>
      <c r="F38" s="13"/>
      <c r="G38" s="13"/>
      <c r="H38" s="13"/>
      <c r="I38" s="13"/>
      <c r="J38" s="13"/>
      <c r="K38" s="13"/>
      <c r="L38" s="13"/>
      <c r="M38" s="15"/>
    </row>
    <row r="39" spans="1:13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9"/>
    </row>
    <row r="40" spans="1:13" x14ac:dyDescent="0.2">
      <c r="A40" s="13"/>
      <c r="B40" s="14"/>
      <c r="C40" s="40"/>
      <c r="D40" s="16"/>
      <c r="E40" s="13"/>
      <c r="F40" s="13"/>
      <c r="G40" s="13"/>
      <c r="H40" s="13"/>
      <c r="I40" s="13"/>
      <c r="J40" s="13"/>
      <c r="K40" s="13"/>
      <c r="L40" s="13"/>
      <c r="M40" s="15"/>
    </row>
    <row r="41" spans="1:13" x14ac:dyDescent="0.2">
      <c r="A41" s="13"/>
      <c r="B41" s="14"/>
      <c r="C41" s="40"/>
      <c r="D41" s="16"/>
      <c r="E41" s="13"/>
      <c r="F41" s="13"/>
      <c r="G41" s="13"/>
      <c r="H41" s="13"/>
      <c r="I41" s="13"/>
      <c r="J41" s="13"/>
      <c r="K41" s="13"/>
      <c r="L41" s="13"/>
      <c r="M41" s="15"/>
    </row>
    <row r="42" spans="1:13" x14ac:dyDescent="0.2">
      <c r="A42" s="13"/>
      <c r="B42" s="14"/>
      <c r="C42" s="40"/>
      <c r="D42" s="16"/>
      <c r="E42" s="13"/>
      <c r="F42" s="13"/>
      <c r="G42" s="13"/>
      <c r="H42" s="13"/>
      <c r="I42" s="13"/>
      <c r="J42" s="13"/>
      <c r="K42" s="13"/>
      <c r="L42" s="13"/>
      <c r="M42" s="15"/>
    </row>
    <row r="43" spans="1:13" x14ac:dyDescent="0.2">
      <c r="A43" s="13"/>
      <c r="B43" s="14"/>
      <c r="C43" s="40"/>
      <c r="D43" s="16"/>
      <c r="E43" s="13"/>
      <c r="F43" s="13"/>
      <c r="G43" s="13"/>
      <c r="H43" s="13"/>
      <c r="I43" s="13"/>
      <c r="J43" s="13"/>
      <c r="K43" s="13"/>
      <c r="L43" s="13"/>
      <c r="M43" s="15"/>
    </row>
    <row r="44" spans="1:13" x14ac:dyDescent="0.2">
      <c r="A44" s="13"/>
      <c r="B44" s="14"/>
      <c r="C44" s="40"/>
      <c r="D44" s="16"/>
      <c r="E44" s="13"/>
      <c r="F44" s="13"/>
      <c r="G44" s="13"/>
      <c r="H44" s="13"/>
      <c r="I44" s="13"/>
      <c r="J44" s="13"/>
      <c r="K44" s="13"/>
      <c r="L44" s="13"/>
      <c r="M44" s="15"/>
    </row>
    <row r="45" spans="1:13" x14ac:dyDescent="0.2">
      <c r="A45" s="13"/>
      <c r="B45" s="14"/>
      <c r="C45" s="40"/>
      <c r="D45" s="16"/>
      <c r="E45" s="13"/>
      <c r="F45" s="13"/>
      <c r="G45" s="13"/>
      <c r="H45" s="13"/>
      <c r="I45" s="13"/>
      <c r="J45" s="13"/>
      <c r="K45" s="13"/>
      <c r="L45" s="13"/>
      <c r="M45" s="15"/>
    </row>
    <row r="46" spans="1:13" x14ac:dyDescent="0.2">
      <c r="A46" s="13"/>
      <c r="B46" s="14"/>
      <c r="C46" s="40"/>
      <c r="D46" s="16"/>
      <c r="E46" s="13"/>
      <c r="F46" s="13"/>
      <c r="G46" s="13"/>
      <c r="H46" s="13"/>
      <c r="I46" s="13"/>
      <c r="J46" s="13"/>
      <c r="K46" s="13"/>
      <c r="L46" s="13"/>
      <c r="M46" s="15"/>
    </row>
    <row r="47" spans="1:13" x14ac:dyDescent="0.2">
      <c r="A47" s="13"/>
      <c r="B47" s="14"/>
      <c r="C47" s="40"/>
      <c r="D47" s="16"/>
      <c r="E47" s="13"/>
      <c r="F47" s="13"/>
      <c r="G47" s="13"/>
      <c r="H47" s="13"/>
      <c r="I47" s="13"/>
      <c r="J47" s="13"/>
      <c r="K47" s="13"/>
      <c r="L47" s="13"/>
      <c r="M47" s="15"/>
    </row>
  </sheetData>
  <mergeCells count="17">
    <mergeCell ref="C3:K3"/>
    <mergeCell ref="C1:K1"/>
    <mergeCell ref="N11:N12"/>
    <mergeCell ref="D11:D12"/>
    <mergeCell ref="E11:E12"/>
    <mergeCell ref="F11:F12"/>
    <mergeCell ref="G11:G12"/>
    <mergeCell ref="H11:H12"/>
    <mergeCell ref="I11:I12"/>
    <mergeCell ref="J11:L11"/>
    <mergeCell ref="M11:M12"/>
    <mergeCell ref="C4:K6"/>
    <mergeCell ref="A11:A12"/>
    <mergeCell ref="B11:B12"/>
    <mergeCell ref="C11:C12"/>
    <mergeCell ref="D8:I8"/>
    <mergeCell ref="D9:I9"/>
  </mergeCells>
  <phoneticPr fontId="2" type="noConversion"/>
  <printOptions horizontalCentered="1"/>
  <pageMargins left="0" right="0" top="0" bottom="0.15748031496062992" header="0" footer="0"/>
  <pageSetup paperSize="9" scale="92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indexed="34"/>
  </sheetPr>
  <dimension ref="A1:M47"/>
  <sheetViews>
    <sheetView topLeftCell="A19" zoomScaleNormal="100" workbookViewId="0">
      <selection activeCell="F33" sqref="F33:F38"/>
    </sheetView>
  </sheetViews>
  <sheetFormatPr defaultColWidth="9.140625" defaultRowHeight="12.75" x14ac:dyDescent="0.2"/>
  <cols>
    <col min="1" max="1" width="3.5703125" style="54" customWidth="1"/>
    <col min="2" max="2" width="20.42578125" style="54" customWidth="1"/>
    <col min="3" max="3" width="9.140625" style="117" customWidth="1"/>
    <col min="4" max="4" width="18.140625" style="54" customWidth="1"/>
    <col min="5" max="5" width="5.28515625" style="54" customWidth="1"/>
    <col min="6" max="6" width="6" style="54" customWidth="1"/>
    <col min="7" max="7" width="7.28515625" style="54" customWidth="1"/>
    <col min="8" max="8" width="6.42578125" style="54" customWidth="1"/>
    <col min="9" max="9" width="6.5703125" style="54" customWidth="1"/>
    <col min="10" max="10" width="6.140625" style="54" customWidth="1"/>
    <col min="11" max="11" width="7.28515625" style="54" customWidth="1"/>
    <col min="12" max="12" width="6.5703125" style="88" customWidth="1"/>
    <col min="13" max="13" width="5.7109375" style="7" customWidth="1"/>
    <col min="14" max="16384" width="9.140625" style="7"/>
  </cols>
  <sheetData>
    <row r="1" spans="1:13" customFormat="1" x14ac:dyDescent="0.2">
      <c r="A1" s="54"/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493"/>
      <c r="L1" s="493"/>
      <c r="M1" s="493"/>
    </row>
    <row r="2" spans="1:13" customFormat="1" ht="15" x14ac:dyDescent="0.2">
      <c r="A2" s="79"/>
      <c r="B2" s="79"/>
      <c r="C2" s="82"/>
      <c r="D2" s="83"/>
      <c r="E2" s="45"/>
      <c r="F2" s="45"/>
      <c r="G2" s="45"/>
      <c r="H2" s="45"/>
      <c r="I2" s="83"/>
      <c r="J2" s="83"/>
      <c r="K2" s="83"/>
      <c r="L2" s="83"/>
    </row>
    <row r="3" spans="1:13" customFormat="1" ht="25.5" x14ac:dyDescent="0.2">
      <c r="A3" s="54"/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179"/>
      <c r="L3" s="179"/>
      <c r="M3" s="179"/>
    </row>
    <row r="4" spans="1:13" customFormat="1" ht="18" customHeight="1" x14ac:dyDescent="0.2">
      <c r="A4" s="79" t="s">
        <v>16</v>
      </c>
      <c r="B4" s="510" t="s">
        <v>394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2226</v>
      </c>
      <c r="M4" s="79"/>
    </row>
    <row r="5" spans="1:13" customFormat="1" ht="19.5" customHeight="1" x14ac:dyDescent="0.2">
      <c r="A5" s="79" t="s">
        <v>17</v>
      </c>
      <c r="B5" s="510" t="s">
        <v>394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3878</v>
      </c>
    </row>
    <row r="6" spans="1:13" customFormat="1" ht="18" customHeight="1" x14ac:dyDescent="0.2">
      <c r="A6" s="79" t="s">
        <v>18</v>
      </c>
      <c r="B6" s="510" t="s">
        <v>272</v>
      </c>
      <c r="C6" s="785"/>
      <c r="D6" s="785"/>
      <c r="E6" s="785"/>
      <c r="F6" s="785"/>
      <c r="G6" s="785"/>
      <c r="H6" s="785"/>
      <c r="I6" s="785"/>
      <c r="J6" s="785"/>
      <c r="K6" s="610"/>
      <c r="L6" s="86" t="s">
        <v>20</v>
      </c>
    </row>
    <row r="7" spans="1:13" customFormat="1" ht="16.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79"/>
      <c r="L7" s="88"/>
    </row>
    <row r="8" spans="1:13" customFormat="1" ht="18.75" x14ac:dyDescent="0.2">
      <c r="A8" s="790" t="str">
        <f>Заголовки!A12</f>
        <v>г.Сочи, стадион  ФГБУ"Юг Спорт"</v>
      </c>
      <c r="B8" s="790"/>
      <c r="C8" s="782" t="s">
        <v>64</v>
      </c>
      <c r="D8" s="782"/>
      <c r="E8" s="782"/>
      <c r="F8" s="782"/>
      <c r="G8" s="782"/>
      <c r="H8" s="782"/>
      <c r="I8" s="782"/>
      <c r="J8" s="782"/>
      <c r="K8" s="91" t="s">
        <v>21</v>
      </c>
      <c r="L8" s="79"/>
    </row>
    <row r="9" spans="1:13" customFormat="1" ht="18.75" customHeight="1" x14ac:dyDescent="0.2">
      <c r="A9" s="86"/>
      <c r="B9" s="79"/>
      <c r="C9" s="783" t="s">
        <v>2231</v>
      </c>
      <c r="D9" s="783"/>
      <c r="E9" s="783"/>
      <c r="F9" s="783"/>
      <c r="G9" s="783"/>
      <c r="H9" s="783"/>
      <c r="I9" s="783"/>
      <c r="J9" s="783"/>
      <c r="K9" s="91"/>
      <c r="L9" s="79"/>
    </row>
    <row r="10" spans="1:13" ht="13.5" thickBot="1" x14ac:dyDescent="0.25">
      <c r="A10" s="78"/>
      <c r="B10" s="79"/>
      <c r="C10" s="784"/>
      <c r="D10" s="784"/>
      <c r="E10" s="784"/>
      <c r="F10" s="784"/>
      <c r="G10" s="784"/>
      <c r="H10" s="784"/>
      <c r="I10" s="784"/>
      <c r="J10" s="784"/>
      <c r="K10" s="78"/>
      <c r="L10" s="79"/>
    </row>
    <row r="11" spans="1:13" ht="26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3" ht="9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3" ht="15.75" customHeight="1" thickBot="1" x14ac:dyDescent="0.25">
      <c r="A13" s="96"/>
      <c r="B13" s="380" t="s">
        <v>26</v>
      </c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352"/>
    </row>
    <row r="14" spans="1:13" ht="15.75" customHeight="1" x14ac:dyDescent="0.2">
      <c r="A14" s="101" t="s">
        <v>12</v>
      </c>
      <c r="B14" s="102"/>
      <c r="C14" s="103"/>
      <c r="D14" s="168"/>
      <c r="E14" s="385"/>
      <c r="F14" s="416"/>
      <c r="G14" s="105"/>
      <c r="H14" s="105"/>
      <c r="I14" s="104"/>
      <c r="J14" s="104"/>
      <c r="K14" s="104"/>
      <c r="L14" s="104"/>
      <c r="M14" s="106"/>
    </row>
    <row r="15" spans="1:13" ht="15.75" customHeight="1" x14ac:dyDescent="0.2">
      <c r="A15" s="104" t="s">
        <v>13</v>
      </c>
      <c r="B15" s="102"/>
      <c r="C15" s="103"/>
      <c r="D15" s="168"/>
      <c r="E15" s="385"/>
      <c r="F15" s="530"/>
      <c r="G15" s="105"/>
      <c r="H15" s="105"/>
      <c r="I15" s="104"/>
      <c r="J15" s="104"/>
      <c r="K15" s="104"/>
      <c r="L15" s="104"/>
      <c r="M15" s="106"/>
    </row>
    <row r="16" spans="1:13" ht="15.75" customHeight="1" x14ac:dyDescent="0.2">
      <c r="A16" s="104" t="s">
        <v>14</v>
      </c>
      <c r="B16" s="102" t="str">
        <f>VLOOKUP($F16,УЧАСТНИКИ!$A$29:$M$1081,3,FALSE)</f>
        <v>Антипов Георгий</v>
      </c>
      <c r="C16" s="103" t="str">
        <f>VLOOKUP($F16,УЧАСТНИКИ!$A$29:$M$1081,4,FALSE)</f>
        <v>05.04.1999</v>
      </c>
      <c r="D16" s="168" t="str">
        <f>VLOOKUP($F16,УЧАСТНИКИ!$A$29:$M$1081,5,FALSE)</f>
        <v>Санкт-Петербург</v>
      </c>
      <c r="E16" s="385" t="str">
        <f>VLOOKUP($F16,УЧАСТНИКИ!$A$29:$M$1081,8,FALSE)</f>
        <v>КМС</v>
      </c>
      <c r="F16" s="531">
        <v>322</v>
      </c>
      <c r="G16" s="105"/>
      <c r="H16" s="105"/>
      <c r="I16" s="104"/>
      <c r="J16" s="104"/>
      <c r="K16" s="104"/>
      <c r="L16" s="104"/>
      <c r="M16" s="106" t="str">
        <f>VLOOKUP($F16,УЧАСТНИКИ!$A$29:$M$1081,9,FALSE)</f>
        <v>лич.</v>
      </c>
    </row>
    <row r="17" spans="1:13" ht="15.75" customHeight="1" x14ac:dyDescent="0.2">
      <c r="A17" s="104" t="s">
        <v>22</v>
      </c>
      <c r="B17" s="102" t="str">
        <f>VLOOKUP($F17,УЧАСТНИКИ!$A$29:$M$1081,3,FALSE)</f>
        <v>Тылибцев Данил</v>
      </c>
      <c r="C17" s="103" t="str">
        <f>VLOOKUP($F17,УЧАСТНИКИ!$A$29:$M$1081,4,FALSE)</f>
        <v>06.01.2005</v>
      </c>
      <c r="D17" s="168" t="str">
        <f>VLOOKUP($F17,УЧАСТНИКИ!$A$29:$M$1081,5,FALSE)</f>
        <v>Санкт-Петербург</v>
      </c>
      <c r="E17" s="385" t="str">
        <f>VLOOKUP($F17,УЧАСТНИКИ!$A$29:$M$1081,8,FALSE)</f>
        <v>КМС</v>
      </c>
      <c r="F17" s="531">
        <v>361</v>
      </c>
      <c r="G17" s="105" t="str">
        <f>VLOOKUP($F17,УЧАСТНИКИ!$A$29:$M$1081,12,FALSE)</f>
        <v>57.91</v>
      </c>
      <c r="H17" s="105" t="str">
        <f>VLOOKUP($F17,УЧАСТНИКИ!$A$29:$M$1081,13,FALSE)</f>
        <v>57.91</v>
      </c>
      <c r="I17" s="104"/>
      <c r="J17" s="104"/>
      <c r="K17" s="104"/>
      <c r="L17" s="104"/>
      <c r="M17" s="106" t="str">
        <f>VLOOKUP($F17,УЧАСТНИКИ!$A$29:$M$1081,9,FALSE)</f>
        <v>лич.</v>
      </c>
    </row>
    <row r="18" spans="1:13" ht="15.75" customHeight="1" x14ac:dyDescent="0.2">
      <c r="A18" s="104" t="s">
        <v>23</v>
      </c>
      <c r="B18" s="102" t="str">
        <f>VLOOKUP($F18,УЧАСТНИКИ!$A$29:$M$1081,3,FALSE)</f>
        <v>Ряднов Артем</v>
      </c>
      <c r="C18" s="103" t="str">
        <f>VLOOKUP($F18,УЧАСТНИКИ!$A$29:$M$1081,4,FALSE)</f>
        <v>23.05.2002</v>
      </c>
      <c r="D18" s="168" t="str">
        <f>VLOOKUP($F18,УЧАСТНИКИ!$A$29:$M$1081,5,FALSE)</f>
        <v>Краснодарский край</v>
      </c>
      <c r="E18" s="385" t="str">
        <f>VLOOKUP($F18,УЧАСТНИКИ!$A$29:$M$1081,8,FALSE)</f>
        <v>КМС</v>
      </c>
      <c r="F18" s="531">
        <v>162</v>
      </c>
      <c r="G18" s="105" t="str">
        <f>VLOOKUP($F18,УЧАСТНИКИ!$A$29:$M$1081,12,FALSE)</f>
        <v>56.36</v>
      </c>
      <c r="H18" s="105"/>
      <c r="I18" s="104"/>
      <c r="J18" s="104"/>
      <c r="K18" s="104"/>
      <c r="L18" s="104"/>
      <c r="M18" s="106" t="str">
        <f>VLOOKUP($F18,УЧАСТНИКИ!$A$29:$M$1081,9,FALSE)</f>
        <v>лич.</v>
      </c>
    </row>
    <row r="19" spans="1:13" ht="15.75" customHeight="1" x14ac:dyDescent="0.2">
      <c r="A19" s="104" t="s">
        <v>24</v>
      </c>
      <c r="B19" s="102" t="str">
        <f>VLOOKUP($F19,УЧАСТНИКИ!$A$29:$M$1081,3,FALSE)</f>
        <v>Раджабов Роберт</v>
      </c>
      <c r="C19" s="103" t="str">
        <f>VLOOKUP($F19,УЧАСТНИКИ!$A$29:$M$1081,4,FALSE)</f>
        <v>21.04.2002</v>
      </c>
      <c r="D19" s="168" t="str">
        <f>VLOOKUP($F19,УЧАСТНИКИ!$A$29:$M$1081,5,FALSE)</f>
        <v>Республика Адыгея</v>
      </c>
      <c r="E19" s="385" t="str">
        <f>VLOOKUP($F19,УЧАСТНИКИ!$A$29:$M$1081,8,FALSE)</f>
        <v>КМС</v>
      </c>
      <c r="F19" s="531">
        <v>264</v>
      </c>
      <c r="G19" s="105" t="s">
        <v>3326</v>
      </c>
      <c r="H19" s="105"/>
      <c r="I19" s="104"/>
      <c r="J19" s="104"/>
      <c r="K19" s="104"/>
      <c r="L19" s="104"/>
      <c r="M19" s="106"/>
    </row>
    <row r="20" spans="1:13" ht="15.75" customHeight="1" x14ac:dyDescent="0.2">
      <c r="A20" s="104" t="s">
        <v>25</v>
      </c>
      <c r="B20" s="102" t="str">
        <f>VLOOKUP($F20,УЧАСТНИКИ!$A$29:$M$1081,3,FALSE)</f>
        <v>Пудаков Савва</v>
      </c>
      <c r="C20" s="103" t="str">
        <f>VLOOKUP($F20,УЧАСТНИКИ!$A$29:$M$1081,4,FALSE)</f>
        <v>11.03.2001</v>
      </c>
      <c r="D20" s="168" t="str">
        <f>VLOOKUP($F20,УЧАСТНИКИ!$A$29:$M$1081,5,FALSE)</f>
        <v>Карачаево-Черкесская Республика</v>
      </c>
      <c r="E20" s="385" t="str">
        <f>VLOOKUP($F20,УЧАСТНИКИ!$A$29:$M$1081,8,FALSE)</f>
        <v>1</v>
      </c>
      <c r="F20" s="531">
        <v>181</v>
      </c>
      <c r="G20" s="105"/>
      <c r="H20" s="105"/>
      <c r="I20" s="104"/>
      <c r="J20" s="104"/>
      <c r="K20" s="104"/>
      <c r="L20" s="104"/>
      <c r="M20" s="106"/>
    </row>
    <row r="21" spans="1:13" ht="18" customHeight="1" thickBot="1" x14ac:dyDescent="0.25">
      <c r="A21" s="104">
        <v>8</v>
      </c>
      <c r="B21" s="102"/>
      <c r="C21" s="103"/>
      <c r="D21" s="168"/>
      <c r="E21" s="385"/>
      <c r="F21" s="530"/>
      <c r="G21" s="105"/>
      <c r="H21" s="105"/>
      <c r="I21" s="104"/>
      <c r="J21" s="104"/>
      <c r="K21" s="104"/>
      <c r="L21" s="104"/>
      <c r="M21" s="106"/>
    </row>
    <row r="22" spans="1:13" ht="15.75" customHeight="1" thickBot="1" x14ac:dyDescent="0.25">
      <c r="A22" s="96"/>
      <c r="B22" s="380" t="s">
        <v>27</v>
      </c>
      <c r="C22" s="98"/>
      <c r="D22" s="99"/>
      <c r="E22" s="99"/>
      <c r="F22" s="535"/>
      <c r="G22" s="99"/>
      <c r="H22" s="99"/>
      <c r="I22" s="99"/>
      <c r="J22" s="99"/>
      <c r="K22" s="99"/>
      <c r="L22" s="99"/>
      <c r="M22" s="99"/>
    </row>
    <row r="23" spans="1:13" ht="15.75" customHeight="1" x14ac:dyDescent="0.2">
      <c r="A23" s="101" t="s">
        <v>12</v>
      </c>
      <c r="B23" s="102"/>
      <c r="C23" s="103"/>
      <c r="D23" s="168"/>
      <c r="E23" s="385"/>
      <c r="F23" s="416"/>
      <c r="G23" s="105"/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13</v>
      </c>
      <c r="B24" s="102" t="str">
        <f>VLOOKUP($F24,УЧАСТНИКИ!$A$29:$M$1081,3,FALSE)</f>
        <v>Никитин Дмитрий</v>
      </c>
      <c r="C24" s="103" t="str">
        <f>VLOOKUP($F24,УЧАСТНИКИ!$A$29:$M$1081,4,FALSE)</f>
        <v>13.06.2000</v>
      </c>
      <c r="D24" s="168" t="str">
        <f>VLOOKUP($F24,УЧАСТНИКИ!$A$29:$M$1081,5,FALSE)</f>
        <v>Санкт-Петербург</v>
      </c>
      <c r="E24" s="385" t="str">
        <f>VLOOKUP($F24,УЧАСТНИКИ!$A$29:$M$1081,8,FALSE)</f>
        <v>КМС</v>
      </c>
      <c r="F24" s="531">
        <v>350</v>
      </c>
      <c r="G24" s="105"/>
      <c r="H24" s="105"/>
      <c r="I24" s="104"/>
      <c r="J24" s="104"/>
      <c r="K24" s="104"/>
      <c r="L24" s="104"/>
      <c r="M24" s="106" t="str">
        <f>VLOOKUP($F24,УЧАСТНИКИ!$A$29:$M$1081,9,FALSE)</f>
        <v>лич.</v>
      </c>
    </row>
    <row r="25" spans="1:13" ht="15.75" customHeight="1" x14ac:dyDescent="0.2">
      <c r="A25" s="104" t="s">
        <v>14</v>
      </c>
      <c r="B25" s="102" t="str">
        <f>VLOOKUP($F25,УЧАСТНИКИ!$A$29:$M$1081,3,FALSE)</f>
        <v>Зиняков Андрей</v>
      </c>
      <c r="C25" s="103" t="str">
        <f>VLOOKUP($F25,УЧАСТНИКИ!$A$29:$M$1081,4,FALSE)</f>
        <v>20.03.2001</v>
      </c>
      <c r="D25" s="168" t="str">
        <f>VLOOKUP($F25,УЧАСТНИКИ!$A$29:$M$1081,5,FALSE)</f>
        <v>Санкт-Петербург</v>
      </c>
      <c r="E25" s="385" t="str">
        <f>VLOOKUP($F25,УЧАСТНИКИ!$A$29:$M$1081,8,FALSE)</f>
        <v>КМС</v>
      </c>
      <c r="F25" s="531">
        <v>337</v>
      </c>
      <c r="G25" s="105" t="str">
        <f>VLOOKUP($F25,УЧАСТНИКИ!$A$29:$M$1081,12,FALSE)</f>
        <v>53.99</v>
      </c>
      <c r="H25" s="105"/>
      <c r="I25" s="104"/>
      <c r="J25" s="104"/>
      <c r="K25" s="104"/>
      <c r="L25" s="104"/>
      <c r="M25" s="106" t="str">
        <f>VLOOKUP($F25,УЧАСТНИКИ!$A$29:$M$1081,9,FALSE)</f>
        <v>лич.</v>
      </c>
    </row>
    <row r="26" spans="1:13" ht="15.75" customHeight="1" x14ac:dyDescent="0.2">
      <c r="A26" s="104" t="s">
        <v>22</v>
      </c>
      <c r="B26" s="102" t="str">
        <f>VLOOKUP($F26,УЧАСТНИКИ!$A$29:$M$1081,3,FALSE)</f>
        <v>Головин Алексей</v>
      </c>
      <c r="C26" s="103" t="str">
        <f>VLOOKUP($F26,УЧАСТНИКИ!$A$29:$M$1081,4,FALSE)</f>
        <v>26.04.2002</v>
      </c>
      <c r="D26" s="168" t="str">
        <f>VLOOKUP($F26,УЧАСТНИКИ!$A$29:$M$1081,5,FALSE)</f>
        <v>Санкт-Петербург</v>
      </c>
      <c r="E26" s="385" t="str">
        <f>VLOOKUP($F26,УЧАСТНИКИ!$A$29:$M$1081,8,FALSE)</f>
        <v>КМС</v>
      </c>
      <c r="F26" s="531">
        <v>332</v>
      </c>
      <c r="G26" s="105" t="str">
        <f>VLOOKUP($F26,УЧАСТНИКИ!$A$29:$M$1081,12,FALSE)</f>
        <v>52.64</v>
      </c>
      <c r="H26" s="105"/>
      <c r="I26" s="104"/>
      <c r="J26" s="104"/>
      <c r="K26" s="104"/>
      <c r="L26" s="104"/>
      <c r="M26" s="106" t="str">
        <f>VLOOKUP($F26,УЧАСТНИКИ!$A$29:$M$1081,9,FALSE)</f>
        <v>лич.</v>
      </c>
    </row>
    <row r="27" spans="1:13" ht="15.75" customHeight="1" x14ac:dyDescent="0.2">
      <c r="A27" s="104" t="s">
        <v>23</v>
      </c>
      <c r="B27" s="102" t="str">
        <f>VLOOKUP($F27,УЧАСТНИКИ!$A$29:$M$1081,3,FALSE)</f>
        <v>Рубцов Артем</v>
      </c>
      <c r="C27" s="103" t="str">
        <f>VLOOKUP($F27,УЧАСТНИКИ!$A$29:$M$1081,4,FALSE)</f>
        <v>30.05.1998</v>
      </c>
      <c r="D27" s="168" t="str">
        <f>VLOOKUP($F27,УЧАСТНИКИ!$A$29:$M$1081,5,FALSE)</f>
        <v>Санкт-Петербург</v>
      </c>
      <c r="E27" s="385" t="str">
        <f>VLOOKUP($F27,УЧАСТНИКИ!$A$29:$M$1081,8,FALSE)</f>
        <v>МС</v>
      </c>
      <c r="F27" s="531">
        <v>353</v>
      </c>
      <c r="G27" s="105" t="str">
        <f>VLOOKUP($F27,УЧАСТНИКИ!$A$29:$M$1081,12,FALSE)</f>
        <v>50.86</v>
      </c>
      <c r="H27" s="105"/>
      <c r="I27" s="104"/>
      <c r="J27" s="104"/>
      <c r="K27" s="104"/>
      <c r="L27" s="104"/>
      <c r="M27" s="106"/>
    </row>
    <row r="28" spans="1:13" ht="15.75" customHeight="1" x14ac:dyDescent="0.2">
      <c r="A28" s="104" t="s">
        <v>24</v>
      </c>
      <c r="B28" s="102" t="str">
        <f>VLOOKUP($F28,УЧАСТНИКИ!$A$29:$M$1081,3,FALSE)</f>
        <v>Милич Милан</v>
      </c>
      <c r="C28" s="618">
        <f>VLOOKUP($F28,УЧАСТНИКИ!$A$29:$M$1081,4,FALSE)</f>
        <v>37962</v>
      </c>
      <c r="D28" s="168" t="str">
        <f>VLOOKUP($F28,УЧАСТНИКИ!$A$29:$M$1081,5,FALSE)</f>
        <v>Республика Сербия</v>
      </c>
      <c r="E28" s="385" t="str">
        <f>VLOOKUP($F28,УЧАСТНИКИ!$A$29:$M$1081,8,FALSE)</f>
        <v>КМС</v>
      </c>
      <c r="F28" s="531">
        <v>690</v>
      </c>
      <c r="G28" s="105" t="str">
        <f>VLOOKUP($F28,УЧАСТНИКИ!$A$29:$M$1081,12,FALSE)</f>
        <v>52.70</v>
      </c>
      <c r="H28" s="105"/>
      <c r="I28" s="104"/>
      <c r="J28" s="104"/>
      <c r="K28" s="104"/>
      <c r="L28" s="104"/>
      <c r="M28" s="106"/>
    </row>
    <row r="29" spans="1:13" ht="15.75" customHeight="1" x14ac:dyDescent="0.2">
      <c r="A29" s="104" t="s">
        <v>25</v>
      </c>
      <c r="B29" s="102" t="str">
        <f>VLOOKUP($F29,УЧАСТНИКИ!$A$29:$M$1081,3,FALSE)</f>
        <v>Ламков Арсен</v>
      </c>
      <c r="C29" s="103" t="str">
        <f>VLOOKUP($F29,УЧАСТНИКИ!$A$29:$M$1081,4,FALSE)</f>
        <v>05.05.1999</v>
      </c>
      <c r="D29" s="168" t="str">
        <f>VLOOKUP($F29,УЧАСТНИКИ!$A$29:$M$1081,5,FALSE)</f>
        <v>Карачаево-Черкесская Республика</v>
      </c>
      <c r="E29" s="385" t="str">
        <f>VLOOKUP($F29,УЧАСТНИКИ!$A$29:$M$1081,8,FALSE)</f>
        <v>КМС</v>
      </c>
      <c r="F29" s="531">
        <v>180</v>
      </c>
      <c r="G29" s="105" t="str">
        <f>VLOOKUP($F29,УЧАСТНИКИ!$A$29:$M$1081,12,FALSE)</f>
        <v>52.76</v>
      </c>
      <c r="H29" s="105"/>
      <c r="I29" s="104"/>
      <c r="J29" s="104"/>
      <c r="K29" s="104"/>
      <c r="L29" s="104"/>
      <c r="M29" s="106" t="str">
        <f>VLOOKUP($F29,УЧАСТНИКИ!$A$29:$M$1081,9,FALSE)</f>
        <v>лич.</v>
      </c>
    </row>
    <row r="30" spans="1:13" ht="18" customHeight="1" thickBot="1" x14ac:dyDescent="0.25">
      <c r="A30" s="104">
        <v>8</v>
      </c>
      <c r="B30" s="102"/>
      <c r="C30" s="103"/>
      <c r="D30" s="168"/>
      <c r="E30" s="385"/>
      <c r="F30" s="530"/>
      <c r="G30" s="105"/>
      <c r="H30" s="105"/>
      <c r="I30" s="104"/>
      <c r="J30" s="104"/>
      <c r="K30" s="104"/>
      <c r="L30" s="104"/>
      <c r="M30" s="106"/>
    </row>
    <row r="31" spans="1:13" ht="15.75" customHeight="1" thickBot="1" x14ac:dyDescent="0.25">
      <c r="A31" s="96"/>
      <c r="B31" s="380" t="s">
        <v>28</v>
      </c>
      <c r="C31" s="98"/>
      <c r="D31" s="99"/>
      <c r="E31" s="99"/>
      <c r="F31" s="99"/>
      <c r="G31" s="99"/>
      <c r="H31" s="99"/>
      <c r="I31" s="99"/>
      <c r="J31" s="99"/>
      <c r="K31" s="99"/>
      <c r="L31" s="99"/>
      <c r="M31" s="352"/>
    </row>
    <row r="32" spans="1:13" ht="15.75" customHeight="1" x14ac:dyDescent="0.2">
      <c r="A32" s="101" t="s">
        <v>12</v>
      </c>
      <c r="B32" s="102"/>
      <c r="C32" s="103"/>
      <c r="D32" s="168"/>
      <c r="E32" s="385"/>
      <c r="F32" s="416"/>
      <c r="G32" s="105"/>
      <c r="H32" s="105"/>
      <c r="I32" s="104"/>
      <c r="J32" s="104"/>
      <c r="K32" s="104"/>
      <c r="L32" s="104"/>
      <c r="M32" s="106"/>
    </row>
    <row r="33" spans="1:13" ht="15.75" customHeight="1" x14ac:dyDescent="0.2">
      <c r="A33" s="104" t="s">
        <v>13</v>
      </c>
      <c r="B33" s="102" t="str">
        <f>VLOOKUP($F33,УЧАСТНИКИ!$A$29:$M$1081,3,FALSE)</f>
        <v>Абрамов Егор</v>
      </c>
      <c r="C33" s="103" t="str">
        <f>VLOOKUP($F33,УЧАСТНИКИ!$A$29:$M$1081,4,FALSE)</f>
        <v>14.09.2000</v>
      </c>
      <c r="D33" s="168" t="str">
        <f>VLOOKUP($F33,УЧАСТНИКИ!$A$29:$M$1081,5,FALSE)</f>
        <v>Санкт-Петербург</v>
      </c>
      <c r="E33" s="385" t="str">
        <f>VLOOKUP($F33,УЧАСТНИКИ!$A$29:$M$1081,8,FALSE)</f>
        <v>КМС</v>
      </c>
      <c r="F33" s="531">
        <v>321</v>
      </c>
      <c r="G33" s="105" t="str">
        <f>VLOOKUP($F33,УЧАСТНИКИ!$A$29:$M$1081,12,FALSE)</f>
        <v>55.75</v>
      </c>
      <c r="H33" s="105"/>
      <c r="I33" s="104"/>
      <c r="J33" s="104"/>
      <c r="K33" s="104"/>
      <c r="L33" s="104"/>
      <c r="M33" s="106" t="str">
        <f>VLOOKUP($F33,УЧАСТНИКИ!$A$29:$M$1081,9,FALSE)</f>
        <v>лич.</v>
      </c>
    </row>
    <row r="34" spans="1:13" ht="15.75" customHeight="1" x14ac:dyDescent="0.2">
      <c r="A34" s="104" t="s">
        <v>14</v>
      </c>
      <c r="B34" s="102" t="str">
        <f>VLOOKUP($F34,УЧАСТНИКИ!$A$29:$M$1081,3,FALSE)</f>
        <v>Пасечник Дмитрий</v>
      </c>
      <c r="C34" s="103" t="str">
        <f>VLOOKUP($F34,УЧАСТНИКИ!$A$29:$M$1081,4,FALSE)</f>
        <v>15.05.1999</v>
      </c>
      <c r="D34" s="168" t="str">
        <f>VLOOKUP($F34,УЧАСТНИКИ!$A$29:$M$1081,5,FALSE)</f>
        <v>Иркутская область</v>
      </c>
      <c r="E34" s="385" t="str">
        <f>VLOOKUP($F34,УЧАСТНИКИ!$A$29:$M$1081,8,FALSE)</f>
        <v>МС</v>
      </c>
      <c r="F34" s="531">
        <v>125</v>
      </c>
      <c r="G34" s="105" t="str">
        <f>VLOOKUP($F34,УЧАСТНИКИ!$A$29:$M$1081,12,FALSE)</f>
        <v>50.53</v>
      </c>
      <c r="H34" s="105"/>
      <c r="I34" s="104"/>
      <c r="J34" s="104"/>
      <c r="K34" s="104"/>
      <c r="L34" s="104"/>
      <c r="M34" s="106"/>
    </row>
    <row r="35" spans="1:13" ht="15.75" customHeight="1" x14ac:dyDescent="0.2">
      <c r="A35" s="104" t="s">
        <v>22</v>
      </c>
      <c r="B35" s="102" t="str">
        <f>VLOOKUP($F35,УЧАСТНИКИ!$A$29:$M$1081,3,FALSE)</f>
        <v>Новосельцев Денис</v>
      </c>
      <c r="C35" s="103" t="str">
        <f>VLOOKUP($F35,УЧАСТНИКИ!$A$29:$M$1081,4,FALSE)</f>
        <v>19.09.2003</v>
      </c>
      <c r="D35" s="168" t="str">
        <f>VLOOKUP($F35,УЧАСТНИКИ!$A$29:$M$1081,5,FALSE)</f>
        <v>Ростовская область</v>
      </c>
      <c r="E35" s="385" t="str">
        <f>VLOOKUP($F35,УЧАСТНИКИ!$A$29:$M$1081,8,FALSE)</f>
        <v>МС</v>
      </c>
      <c r="F35" s="531">
        <v>318</v>
      </c>
      <c r="G35" s="105" t="str">
        <f>VLOOKUP($F35,УЧАСТНИКИ!$A$29:$M$1081,12,FALSE)</f>
        <v>49.62</v>
      </c>
      <c r="H35" s="105"/>
      <c r="I35" s="104"/>
      <c r="J35" s="104"/>
      <c r="K35" s="104"/>
      <c r="L35" s="104"/>
      <c r="M35" s="106"/>
    </row>
    <row r="36" spans="1:13" ht="15.75" customHeight="1" x14ac:dyDescent="0.2">
      <c r="A36" s="104" t="s">
        <v>23</v>
      </c>
      <c r="B36" s="102" t="str">
        <f>VLOOKUP($F36,УЧАСТНИКИ!$A$29:$M$1081,3,FALSE)</f>
        <v>Иванов Федор</v>
      </c>
      <c r="C36" s="103" t="str">
        <f>VLOOKUP($F36,УЧАСТНИКИ!$A$29:$M$1081,4,FALSE)</f>
        <v>20.05.2002</v>
      </c>
      <c r="D36" s="168" t="str">
        <f>VLOOKUP($F36,УЧАСТНИКИ!$A$29:$M$1081,5,FALSE)</f>
        <v>Москва</v>
      </c>
      <c r="E36" s="385" t="str">
        <f>VLOOKUP($F36,УЧАСТНИКИ!$A$29:$M$1081,8,FALSE)</f>
        <v>МС</v>
      </c>
      <c r="F36" s="531">
        <v>190</v>
      </c>
      <c r="G36" s="105" t="str">
        <f>VLOOKUP($F36,УЧАСТНИКИ!$A$29:$M$1081,12,FALSE)</f>
        <v>49.06</v>
      </c>
      <c r="H36" s="105"/>
      <c r="I36" s="104"/>
      <c r="J36" s="104"/>
      <c r="K36" s="104"/>
      <c r="L36" s="104"/>
      <c r="M36" s="106"/>
    </row>
    <row r="37" spans="1:13" ht="15.75" customHeight="1" x14ac:dyDescent="0.2">
      <c r="A37" s="104" t="s">
        <v>24</v>
      </c>
      <c r="B37" s="102" t="str">
        <f>VLOOKUP($F37,УЧАСТНИКИ!$A$29:$M$1081,3,FALSE)</f>
        <v>Лысенко Владимир</v>
      </c>
      <c r="C37" s="103" t="str">
        <f>VLOOKUP($F37,УЧАСТНИКИ!$A$29:$M$1081,4,FALSE)</f>
        <v>10.06.1998</v>
      </c>
      <c r="D37" s="168" t="str">
        <f>VLOOKUP($F37,УЧАСТНИКИ!$A$29:$M$1081,5,FALSE)</f>
        <v>Московская область-Курская область</v>
      </c>
      <c r="E37" s="385" t="str">
        <f>VLOOKUP($F37,УЧАСТНИКИ!$A$29:$M$1081,8,FALSE)</f>
        <v>МС</v>
      </c>
      <c r="F37" s="531">
        <v>236</v>
      </c>
      <c r="G37" s="105" t="str">
        <f>VLOOKUP($F37,УЧАСТНИКИ!$A$29:$M$1081,12,FALSE)</f>
        <v>49.15</v>
      </c>
      <c r="H37" s="105"/>
      <c r="I37" s="104"/>
      <c r="J37" s="104"/>
      <c r="K37" s="104"/>
      <c r="L37" s="104"/>
      <c r="M37" s="106"/>
    </row>
    <row r="38" spans="1:13" ht="15.75" customHeight="1" x14ac:dyDescent="0.2">
      <c r="A38" s="104" t="s">
        <v>25</v>
      </c>
      <c r="B38" s="102" t="str">
        <f>VLOOKUP($F38,УЧАСТНИКИ!$A$29:$M$1081,3,FALSE)</f>
        <v>Бакай Алексей</v>
      </c>
      <c r="C38" s="103" t="str">
        <f>VLOOKUP($F38,УЧАСТНИКИ!$A$29:$M$1081,4,FALSE)</f>
        <v>21.01.1999</v>
      </c>
      <c r="D38" s="168" t="str">
        <f>VLOOKUP($F38,УЧАСТНИКИ!$A$29:$M$1081,5,FALSE)</f>
        <v>Краснодарский край</v>
      </c>
      <c r="E38" s="385" t="str">
        <f>VLOOKUP($F38,УЧАСТНИКИ!$A$29:$M$1081,8,FALSE)</f>
        <v>МС</v>
      </c>
      <c r="F38" s="531">
        <v>134</v>
      </c>
      <c r="G38" s="105" t="str">
        <f>VLOOKUP($F38,УЧАСТНИКИ!$A$29:$M$1081,12,FALSE)</f>
        <v>50.50</v>
      </c>
      <c r="H38" s="105"/>
      <c r="I38" s="104"/>
      <c r="J38" s="104"/>
      <c r="K38" s="104"/>
      <c r="L38" s="104"/>
      <c r="M38" s="106"/>
    </row>
    <row r="39" spans="1:13" ht="18" customHeight="1" x14ac:dyDescent="0.2">
      <c r="A39" s="104">
        <v>8</v>
      </c>
      <c r="B39" s="102"/>
      <c r="C39" s="103"/>
      <c r="D39" s="168"/>
      <c r="E39" s="385"/>
      <c r="F39" s="530"/>
      <c r="G39" s="105"/>
      <c r="H39" s="105"/>
      <c r="I39" s="104"/>
      <c r="J39" s="104"/>
      <c r="K39" s="104"/>
      <c r="L39" s="104"/>
      <c r="M39" s="106"/>
    </row>
    <row r="40" spans="1:13" ht="18" customHeight="1" x14ac:dyDescent="0.2">
      <c r="A40" s="83"/>
      <c r="B40" s="134"/>
      <c r="C40" s="137"/>
      <c r="D40" s="134"/>
      <c r="E40" s="426"/>
      <c r="F40" s="427"/>
      <c r="G40" s="220"/>
      <c r="H40" s="220"/>
      <c r="I40" s="83"/>
      <c r="J40" s="83"/>
      <c r="K40" s="83"/>
      <c r="L40" s="83"/>
      <c r="M40" s="133"/>
    </row>
    <row r="41" spans="1:13" x14ac:dyDescent="0.2">
      <c r="A41" s="83"/>
      <c r="B41" s="111" t="s">
        <v>50</v>
      </c>
      <c r="C41" s="112"/>
      <c r="D41" s="113" t="s">
        <v>43</v>
      </c>
      <c r="E41" s="83"/>
      <c r="F41" s="83"/>
      <c r="G41" s="83"/>
      <c r="H41" s="83"/>
      <c r="I41" s="83"/>
      <c r="J41" s="83"/>
      <c r="K41" s="83"/>
      <c r="L41" s="114"/>
    </row>
    <row r="42" spans="1:13" x14ac:dyDescent="0.2">
      <c r="A42" s="83"/>
      <c r="B42" s="113"/>
      <c r="C42" s="112"/>
      <c r="D42" s="113"/>
      <c r="E42" s="83"/>
      <c r="F42" s="83"/>
      <c r="G42" s="83"/>
      <c r="H42" s="83"/>
      <c r="I42" s="83"/>
      <c r="J42" s="83"/>
      <c r="K42" s="83"/>
      <c r="L42" s="114"/>
    </row>
    <row r="43" spans="1:13" x14ac:dyDescent="0.2">
      <c r="A43" s="83"/>
      <c r="B43" s="113" t="s">
        <v>42</v>
      </c>
      <c r="C43" s="112"/>
      <c r="D43" s="54" t="s">
        <v>57</v>
      </c>
      <c r="E43" s="83"/>
      <c r="F43" s="83"/>
      <c r="G43" s="83"/>
      <c r="H43" s="83"/>
      <c r="I43" s="83"/>
      <c r="J43" s="83"/>
      <c r="K43" s="83"/>
      <c r="L43" s="114"/>
    </row>
    <row r="44" spans="1:13" x14ac:dyDescent="0.2">
      <c r="A44" s="83"/>
      <c r="B44" s="119"/>
      <c r="C44" s="120"/>
      <c r="D44" s="121"/>
      <c r="E44" s="83"/>
      <c r="F44" s="83"/>
      <c r="G44" s="83"/>
      <c r="H44" s="83"/>
      <c r="I44" s="83"/>
      <c r="J44" s="83"/>
      <c r="K44" s="83"/>
      <c r="L44" s="114"/>
    </row>
    <row r="45" spans="1:13" x14ac:dyDescent="0.2">
      <c r="A45" s="83"/>
      <c r="B45" s="119"/>
      <c r="C45" s="120"/>
      <c r="D45" s="121"/>
      <c r="E45" s="83"/>
      <c r="F45" s="83"/>
      <c r="G45" s="83"/>
      <c r="H45" s="83"/>
      <c r="I45" s="83"/>
      <c r="J45" s="83"/>
      <c r="K45" s="83"/>
      <c r="L45" s="114"/>
    </row>
    <row r="46" spans="1:13" x14ac:dyDescent="0.2">
      <c r="A46" s="83"/>
      <c r="B46" s="119"/>
      <c r="C46" s="120"/>
      <c r="D46" s="121"/>
      <c r="E46" s="83"/>
      <c r="F46" s="83"/>
      <c r="G46" s="83"/>
      <c r="H46" s="83"/>
      <c r="I46" s="83"/>
      <c r="J46" s="83"/>
      <c r="K46" s="83"/>
      <c r="L46" s="114"/>
    </row>
    <row r="47" spans="1:13" x14ac:dyDescent="0.2">
      <c r="A47" s="83"/>
      <c r="B47" s="119"/>
      <c r="C47" s="120"/>
      <c r="D47" s="121"/>
      <c r="E47" s="83"/>
      <c r="F47" s="83"/>
      <c r="G47" s="83"/>
      <c r="H47" s="83"/>
      <c r="I47" s="83"/>
      <c r="J47" s="83"/>
      <c r="K47" s="83"/>
      <c r="L47" s="114"/>
    </row>
  </sheetData>
  <customSheetViews>
    <customSheetView guid="{B28A55F2-F506-44F5-8B45-C06C81F4E83D}" showRuler="0" topLeftCell="A16">
      <selection activeCell="B31" sqref="B31"/>
      <pageMargins left="0.78740157480314965" right="0" top="0.39370078740157483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19">
    <mergeCell ref="C3:J3"/>
    <mergeCell ref="C1:J1"/>
    <mergeCell ref="C7:J7"/>
    <mergeCell ref="E11:E12"/>
    <mergeCell ref="F11:F12"/>
    <mergeCell ref="G11:G12"/>
    <mergeCell ref="H11:H12"/>
    <mergeCell ref="I11:K11"/>
    <mergeCell ref="C8:J8"/>
    <mergeCell ref="C9:J9"/>
    <mergeCell ref="C10:J10"/>
    <mergeCell ref="C11:C12"/>
    <mergeCell ref="D11:D12"/>
    <mergeCell ref="C4:J6"/>
    <mergeCell ref="L11:L12"/>
    <mergeCell ref="M11:M12"/>
    <mergeCell ref="A8:B8"/>
    <mergeCell ref="A11:A12"/>
    <mergeCell ref="B11:B12"/>
  </mergeCells>
  <phoneticPr fontId="2" type="noConversion"/>
  <printOptions horizontalCentered="1"/>
  <pageMargins left="0" right="0" top="0" bottom="0" header="0" footer="0"/>
  <pageSetup paperSize="9" scale="94" orientation="portrait" horizontalDpi="300" verticalDpi="300" r:id="rId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indexed="34"/>
    <pageSetUpPr fitToPage="1"/>
  </sheetPr>
  <dimension ref="A1:N56"/>
  <sheetViews>
    <sheetView workbookViewId="0">
      <selection activeCell="J26" sqref="J26"/>
    </sheetView>
  </sheetViews>
  <sheetFormatPr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4.5703125" style="7" customWidth="1"/>
    <col min="5" max="5" width="5.85546875" style="7" customWidth="1"/>
    <col min="6" max="7" width="5.28515625" style="7" customWidth="1"/>
    <col min="8" max="8" width="6.7109375" style="7" customWidth="1"/>
    <col min="9" max="9" width="6.140625" style="7" customWidth="1"/>
    <col min="10" max="10" width="5.42578125" style="7" customWidth="1"/>
    <col min="11" max="11" width="6.42578125" style="7" customWidth="1"/>
    <col min="12" max="12" width="6.5703125" style="7" customWidth="1"/>
    <col min="13" max="13" width="6.140625" style="7" customWidth="1"/>
    <col min="14" max="14" width="6.5703125" style="17" customWidth="1"/>
  </cols>
  <sheetData>
    <row r="1" spans="1:14" x14ac:dyDescent="0.2"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/>
    </row>
    <row r="2" spans="1:14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4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/>
    </row>
    <row r="4" spans="1:14" ht="12.75" customHeight="1" x14ac:dyDescent="0.2">
      <c r="A4" s="79" t="s">
        <v>16</v>
      </c>
      <c r="B4" s="510" t="s">
        <v>394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347</v>
      </c>
      <c r="N4"/>
    </row>
    <row r="5" spans="1:14" ht="15.75" customHeight="1" x14ac:dyDescent="0.2">
      <c r="A5" s="79" t="s">
        <v>17</v>
      </c>
      <c r="B5" s="510" t="s">
        <v>394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358</v>
      </c>
      <c r="N5"/>
    </row>
    <row r="6" spans="1:14" ht="20.25" x14ac:dyDescent="0.2">
      <c r="A6" s="79" t="s">
        <v>18</v>
      </c>
      <c r="B6" s="510" t="s">
        <v>272</v>
      </c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86" t="s">
        <v>20</v>
      </c>
      <c r="N6"/>
    </row>
    <row r="7" spans="1:14" ht="15.75" x14ac:dyDescent="0.2">
      <c r="A7" s="79" t="s">
        <v>0</v>
      </c>
      <c r="B7" s="503" t="s">
        <v>395</v>
      </c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9"/>
      <c r="N7"/>
    </row>
    <row r="8" spans="1:14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64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4" ht="18" x14ac:dyDescent="0.2">
      <c r="A9" s="3"/>
      <c r="B9" s="6"/>
      <c r="C9" s="37"/>
      <c r="D9" s="783" t="s">
        <v>326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4" ht="13.5" thickBot="1" x14ac:dyDescent="0.25">
      <c r="A10" s="78"/>
      <c r="B10" s="79"/>
      <c r="C10" s="89"/>
      <c r="D10" s="784" t="s">
        <v>2101</v>
      </c>
      <c r="E10" s="784"/>
      <c r="F10" s="784"/>
      <c r="G10" s="784"/>
      <c r="H10" s="784"/>
      <c r="I10" s="784"/>
      <c r="J10" s="784"/>
      <c r="K10" s="79"/>
      <c r="L10" s="79"/>
      <c r="M10" s="79"/>
      <c r="N10" s="79"/>
    </row>
    <row r="11" spans="1:14" ht="21.7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2088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ht="13.5" thickBot="1" x14ac:dyDescent="0.25">
      <c r="A13" s="96"/>
      <c r="B13" s="97" t="s">
        <v>26</v>
      </c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4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0" t="s">
        <v>542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48">
        <v>53.89</v>
      </c>
      <c r="J14" s="115"/>
      <c r="K14" s="104"/>
      <c r="L14" s="104"/>
      <c r="M14" s="104"/>
      <c r="N14" s="106"/>
    </row>
    <row r="15" spans="1:14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0" t="s">
        <v>1637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8">
        <v>53.64</v>
      </c>
      <c r="J15" s="115"/>
      <c r="K15" s="104"/>
      <c r="L15" s="104"/>
      <c r="M15" s="104"/>
      <c r="N15" s="106"/>
    </row>
    <row r="16" spans="1:14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0" t="s">
        <v>663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48">
        <v>52.94</v>
      </c>
      <c r="J16" s="115"/>
      <c r="K16" s="104"/>
      <c r="L16" s="104"/>
      <c r="M16" s="104"/>
      <c r="N16" s="106"/>
    </row>
    <row r="17" spans="1:14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0" t="s">
        <v>1268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8">
        <v>52.53</v>
      </c>
      <c r="J17" s="115"/>
      <c r="K17" s="104"/>
      <c r="L17" s="104"/>
      <c r="M17" s="104"/>
      <c r="N17" s="106"/>
    </row>
    <row r="18" spans="1:14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0" t="s">
        <v>1891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48">
        <v>52.29</v>
      </c>
      <c r="J18" s="115"/>
      <c r="K18" s="104"/>
      <c r="L18" s="104"/>
      <c r="M18" s="104"/>
      <c r="N18" s="106"/>
    </row>
    <row r="19" spans="1:14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0" t="s">
        <v>1167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8">
        <v>52.86</v>
      </c>
      <c r="J19" s="115"/>
      <c r="K19" s="104"/>
      <c r="L19" s="104"/>
      <c r="M19" s="104"/>
      <c r="N19" s="106"/>
    </row>
    <row r="20" spans="1:14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0" t="s">
        <v>630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7">
        <v>53.1</v>
      </c>
      <c r="J20" s="115"/>
      <c r="K20" s="104"/>
      <c r="L20" s="104"/>
      <c r="M20" s="104"/>
      <c r="N20" s="106"/>
    </row>
    <row r="21" spans="1:14" ht="13.5" thickBot="1" x14ac:dyDescent="0.25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0" t="s">
        <v>632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47">
        <v>53.5</v>
      </c>
      <c r="J21" s="115"/>
      <c r="K21" s="104"/>
      <c r="L21" s="104"/>
      <c r="M21" s="104"/>
      <c r="N21" s="106"/>
    </row>
    <row r="22" spans="1:14" ht="13.5" thickBot="1" x14ac:dyDescent="0.25">
      <c r="A22" s="96"/>
      <c r="B22" s="107" t="s">
        <v>27</v>
      </c>
      <c r="C22" s="108"/>
      <c r="D22" s="109"/>
      <c r="E22" s="109"/>
      <c r="F22" s="99"/>
      <c r="G22" s="132"/>
      <c r="H22" s="132"/>
      <c r="I22" s="231"/>
      <c r="J22" s="132"/>
      <c r="K22" s="99"/>
      <c r="L22" s="99"/>
      <c r="M22" s="99"/>
      <c r="N22" s="100"/>
    </row>
    <row r="23" spans="1:14" x14ac:dyDescent="0.2">
      <c r="A23" s="101" t="s">
        <v>12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0" t="s">
        <v>673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548">
        <v>54.23</v>
      </c>
      <c r="J23" s="115"/>
      <c r="K23" s="104"/>
      <c r="L23" s="104"/>
      <c r="M23" s="104"/>
      <c r="N23" s="106"/>
    </row>
    <row r="24" spans="1:14" x14ac:dyDescent="0.2">
      <c r="A24" s="104" t="s">
        <v>13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0" t="s">
        <v>905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548">
        <v>53.57</v>
      </c>
      <c r="J24" s="115"/>
      <c r="K24" s="104"/>
      <c r="L24" s="104"/>
      <c r="M24" s="104"/>
      <c r="N24" s="106"/>
    </row>
    <row r="25" spans="1:14" x14ac:dyDescent="0.2">
      <c r="A25" s="104" t="s">
        <v>14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0" t="s">
        <v>871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548">
        <v>52.59</v>
      </c>
      <c r="J25" s="115"/>
      <c r="K25" s="104"/>
      <c r="L25" s="104"/>
      <c r="M25" s="104"/>
      <c r="N25" s="106"/>
    </row>
    <row r="26" spans="1:14" x14ac:dyDescent="0.2">
      <c r="A26" s="104" t="s">
        <v>22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0" t="s">
        <v>1567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548">
        <v>52.34</v>
      </c>
      <c r="J26" s="115"/>
      <c r="K26" s="104"/>
      <c r="L26" s="104"/>
      <c r="M26" s="104"/>
      <c r="N26" s="106"/>
    </row>
    <row r="27" spans="1:14" x14ac:dyDescent="0.2">
      <c r="A27" s="104" t="s">
        <v>23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0" t="s">
        <v>963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548">
        <v>51.92</v>
      </c>
      <c r="J27" s="115"/>
      <c r="K27" s="104"/>
      <c r="L27" s="104"/>
      <c r="M27" s="104"/>
      <c r="N27" s="106"/>
    </row>
    <row r="28" spans="1:14" x14ac:dyDescent="0.2">
      <c r="A28" s="104" t="s">
        <v>24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0" t="s">
        <v>610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548">
        <v>53.04</v>
      </c>
      <c r="J28" s="115"/>
      <c r="K28" s="104"/>
      <c r="L28" s="104"/>
      <c r="M28" s="104"/>
      <c r="N28" s="106"/>
    </row>
    <row r="29" spans="1:14" x14ac:dyDescent="0.2">
      <c r="A29" s="104" t="s">
        <v>25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0" t="s">
        <v>1395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548">
        <v>53.37</v>
      </c>
      <c r="J29" s="115"/>
      <c r="K29" s="104"/>
      <c r="L29" s="104"/>
      <c r="M29" s="104"/>
      <c r="N29" s="106"/>
    </row>
    <row r="30" spans="1:14" x14ac:dyDescent="0.2">
      <c r="A30" s="104">
        <v>8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0" t="s">
        <v>481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548">
        <v>53.68</v>
      </c>
      <c r="J30" s="115"/>
      <c r="K30" s="104"/>
      <c r="L30" s="104"/>
      <c r="M30" s="104"/>
      <c r="N30" s="106"/>
    </row>
    <row r="31" spans="1:14" x14ac:dyDescent="0.2">
      <c r="A31" s="83"/>
      <c r="B31" s="134"/>
      <c r="C31" s="135"/>
      <c r="D31" s="134"/>
      <c r="E31" s="134"/>
      <c r="F31" s="83"/>
      <c r="G31" s="136"/>
      <c r="H31" s="136"/>
      <c r="I31" s="136"/>
      <c r="J31" s="136"/>
      <c r="K31" s="83"/>
      <c r="L31" s="83"/>
      <c r="M31" s="83"/>
      <c r="N31" s="133"/>
    </row>
    <row r="32" spans="1:14" x14ac:dyDescent="0.2">
      <c r="A32" s="83"/>
      <c r="B32" s="134"/>
      <c r="C32" s="135"/>
      <c r="D32" s="134"/>
      <c r="E32" s="134"/>
      <c r="F32" s="83"/>
      <c r="G32" s="136"/>
      <c r="H32" s="136"/>
      <c r="I32" s="136"/>
      <c r="J32" s="136"/>
      <c r="K32" s="83"/>
      <c r="L32" s="83"/>
      <c r="M32" s="83"/>
      <c r="N32" s="133"/>
    </row>
    <row r="33" spans="1:14" x14ac:dyDescent="0.2">
      <c r="A33" s="83"/>
      <c r="B33" s="134"/>
      <c r="C33" s="135"/>
      <c r="D33" s="134"/>
      <c r="E33" s="134"/>
      <c r="F33" s="83"/>
      <c r="G33" s="136"/>
      <c r="H33" s="136"/>
      <c r="I33" s="136"/>
      <c r="J33" s="136"/>
      <c r="K33" s="83"/>
      <c r="L33" s="83"/>
      <c r="M33" s="83"/>
      <c r="N33" s="133"/>
    </row>
    <row r="34" spans="1:14" x14ac:dyDescent="0.2">
      <c r="A34" s="83"/>
      <c r="B34" s="134"/>
      <c r="C34" s="135"/>
      <c r="D34" s="134"/>
      <c r="E34" s="134"/>
      <c r="F34" s="83"/>
      <c r="G34" s="136"/>
      <c r="H34" s="136"/>
      <c r="I34" s="136"/>
      <c r="J34" s="136"/>
      <c r="K34" s="83"/>
      <c r="L34" s="83"/>
      <c r="M34" s="83"/>
      <c r="N34" s="133"/>
    </row>
    <row r="35" spans="1:14" x14ac:dyDescent="0.2">
      <c r="A35" s="83"/>
      <c r="B35" s="111" t="s">
        <v>50</v>
      </c>
      <c r="C35" s="112"/>
      <c r="D35" s="113" t="s">
        <v>44</v>
      </c>
      <c r="E35" s="113"/>
      <c r="F35" s="83"/>
      <c r="G35" s="83"/>
      <c r="H35" s="83"/>
      <c r="I35" s="83"/>
      <c r="J35" s="83"/>
      <c r="K35" s="83"/>
      <c r="L35" s="83"/>
      <c r="M35" s="83"/>
      <c r="N35" s="114"/>
    </row>
    <row r="36" spans="1:14" x14ac:dyDescent="0.2">
      <c r="A36" s="83"/>
      <c r="B36" s="113"/>
      <c r="C36" s="112"/>
      <c r="D36" s="113"/>
      <c r="E36" s="113"/>
      <c r="F36" s="83"/>
      <c r="G36" s="83"/>
      <c r="H36" s="83"/>
      <c r="I36" s="83"/>
      <c r="J36" s="83"/>
      <c r="K36" s="83"/>
      <c r="L36" s="83"/>
      <c r="M36" s="83"/>
      <c r="N36" s="114"/>
    </row>
    <row r="37" spans="1:14" x14ac:dyDescent="0.2">
      <c r="A37" s="83"/>
      <c r="B37" s="113" t="s">
        <v>42</v>
      </c>
      <c r="C37" s="112"/>
      <c r="D37" s="113" t="s">
        <v>43</v>
      </c>
      <c r="E37" s="113"/>
      <c r="F37" s="83"/>
      <c r="G37" s="83"/>
      <c r="H37" s="83"/>
      <c r="I37" s="83"/>
      <c r="J37" s="83"/>
      <c r="K37" s="83"/>
      <c r="L37" s="83"/>
      <c r="M37" s="83"/>
      <c r="N37" s="114"/>
    </row>
    <row r="39" spans="1:14" x14ac:dyDescent="0.2">
      <c r="A39" s="11"/>
      <c r="B39" s="12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9"/>
    </row>
    <row r="40" spans="1:14" x14ac:dyDescent="0.2">
      <c r="A40" s="13"/>
      <c r="B40" s="14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s="7" customFormat="1" x14ac:dyDescent="0.2">
      <c r="A42" s="13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2">
      <c r="A48" s="11"/>
      <c r="C48" s="39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9"/>
    </row>
    <row r="49" spans="1:14" x14ac:dyDescent="0.2">
      <c r="A49" s="13"/>
      <c r="B49" s="14"/>
      <c r="C49" s="40"/>
      <c r="D49" s="16"/>
      <c r="E49" s="16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2">
      <c r="A50" s="13"/>
      <c r="B50" s="14"/>
      <c r="C50" s="40"/>
      <c r="D50" s="16"/>
      <c r="E50" s="16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2">
      <c r="A51" s="13"/>
      <c r="B51" s="14"/>
      <c r="C51" s="40"/>
      <c r="D51" s="16"/>
      <c r="E51" s="16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2">
      <c r="A52" s="13"/>
      <c r="B52" s="14"/>
      <c r="C52" s="40"/>
      <c r="D52" s="16"/>
      <c r="E52" s="16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2">
      <c r="A53" s="13"/>
      <c r="B53" s="14"/>
      <c r="C53" s="40"/>
      <c r="D53" s="16"/>
      <c r="E53" s="16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2">
      <c r="A54" s="13"/>
      <c r="B54" s="14"/>
      <c r="C54" s="40"/>
      <c r="D54" s="16"/>
      <c r="E54" s="16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2">
      <c r="A55" s="13"/>
      <c r="B55" s="14"/>
      <c r="C55" s="40"/>
      <c r="D55" s="16"/>
      <c r="E55" s="16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2">
      <c r="A56" s="13"/>
      <c r="B56" s="14"/>
      <c r="C56" s="40"/>
      <c r="D56" s="16"/>
      <c r="E56" s="16"/>
      <c r="F56" s="13"/>
      <c r="G56" s="13"/>
      <c r="H56" s="13"/>
      <c r="I56" s="13"/>
      <c r="J56" s="13"/>
      <c r="K56" s="13"/>
      <c r="L56" s="13"/>
      <c r="M56" s="13"/>
      <c r="N56" s="15"/>
    </row>
  </sheetData>
  <mergeCells count="20">
    <mergeCell ref="C3:L3"/>
    <mergeCell ref="C1:L1"/>
    <mergeCell ref="N11:N12"/>
    <mergeCell ref="H11:H12"/>
    <mergeCell ref="M11:M12"/>
    <mergeCell ref="C4:L5"/>
    <mergeCell ref="C6:L6"/>
    <mergeCell ref="C7:L7"/>
    <mergeCell ref="I11:I12"/>
    <mergeCell ref="J11:L11"/>
    <mergeCell ref="E11:E12"/>
    <mergeCell ref="D8:J8"/>
    <mergeCell ref="G11:G12"/>
    <mergeCell ref="D9:J9"/>
    <mergeCell ref="D10:J10"/>
    <mergeCell ref="A11:A12"/>
    <mergeCell ref="B11:B12"/>
    <mergeCell ref="C11:C12"/>
    <mergeCell ref="D11:D12"/>
    <mergeCell ref="F11:F12"/>
  </mergeCells>
  <phoneticPr fontId="2" type="noConversion"/>
  <printOptions horizontalCentered="1"/>
  <pageMargins left="0" right="0" top="0" bottom="0" header="0" footer="0"/>
  <pageSetup paperSize="9" scale="96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rgb="FFFFFF00"/>
    <pageSetUpPr fitToPage="1"/>
  </sheetPr>
  <dimension ref="A1:N47"/>
  <sheetViews>
    <sheetView zoomScaleNormal="100" workbookViewId="0">
      <selection activeCell="G14" sqref="G14"/>
    </sheetView>
  </sheetViews>
  <sheetFormatPr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4.5703125" style="7" customWidth="1"/>
    <col min="5" max="6" width="4.85546875" style="7" customWidth="1"/>
    <col min="7" max="7" width="5.7109375" style="7" customWidth="1"/>
    <col min="8" max="8" width="7.42578125" style="7" customWidth="1"/>
    <col min="9" max="10" width="5.42578125" style="7" customWidth="1"/>
    <col min="11" max="11" width="6.42578125" style="7" customWidth="1"/>
    <col min="12" max="12" width="5.7109375" style="7" customWidth="1"/>
    <col min="13" max="13" width="7.7109375" style="7" customWidth="1"/>
    <col min="14" max="14" width="6.5703125" style="17" customWidth="1"/>
  </cols>
  <sheetData>
    <row r="1" spans="1:14" x14ac:dyDescent="0.2">
      <c r="B1" s="493"/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/>
    </row>
    <row r="2" spans="1:14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4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/>
    </row>
    <row r="4" spans="1:14" ht="18" customHeight="1" x14ac:dyDescent="0.2">
      <c r="A4" s="79" t="s">
        <v>16</v>
      </c>
      <c r="B4" s="510" t="s">
        <v>394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348</v>
      </c>
      <c r="N4"/>
    </row>
    <row r="5" spans="1:14" ht="19.5" customHeight="1" x14ac:dyDescent="0.2">
      <c r="A5" s="79" t="s">
        <v>17</v>
      </c>
      <c r="B5" s="510" t="s">
        <v>394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359</v>
      </c>
      <c r="N5"/>
    </row>
    <row r="6" spans="1:14" ht="18" customHeight="1" x14ac:dyDescent="0.2">
      <c r="A6" s="79" t="s">
        <v>18</v>
      </c>
      <c r="B6" s="510" t="s">
        <v>272</v>
      </c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86" t="s">
        <v>20</v>
      </c>
      <c r="N6"/>
    </row>
    <row r="7" spans="1:14" ht="16.5" customHeight="1" x14ac:dyDescent="0.2">
      <c r="A7" s="79" t="s">
        <v>0</v>
      </c>
      <c r="B7" s="503" t="s">
        <v>395</v>
      </c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9"/>
      <c r="N7"/>
    </row>
    <row r="8" spans="1:14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64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4" ht="18" x14ac:dyDescent="0.2">
      <c r="A9" s="3"/>
      <c r="B9" s="6"/>
      <c r="C9" s="37"/>
      <c r="D9" s="783" t="s">
        <v>66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4" ht="13.5" thickBot="1" x14ac:dyDescent="0.25">
      <c r="A10" s="78"/>
      <c r="B10" s="79"/>
      <c r="C10" s="8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4" ht="13.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132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4" ht="18.7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4" ht="13.5" thickBot="1" x14ac:dyDescent="0.25">
      <c r="A13" s="96"/>
      <c r="B13" s="97"/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4" ht="14.1" customHeight="1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0" t="s">
        <v>630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575">
        <v>51.62</v>
      </c>
      <c r="J14" s="115"/>
      <c r="K14" s="104"/>
      <c r="L14" s="104"/>
      <c r="M14" s="104"/>
      <c r="N14" s="106"/>
    </row>
    <row r="15" spans="1:14" ht="14.1" customHeight="1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0" t="s">
        <v>663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75">
        <v>51.22</v>
      </c>
      <c r="J15" s="115"/>
      <c r="K15" s="104"/>
      <c r="L15" s="104"/>
      <c r="M15" s="104"/>
      <c r="N15" s="106"/>
    </row>
    <row r="16" spans="1:14" ht="14.1" customHeight="1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0" t="s">
        <v>871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576">
        <v>50.6</v>
      </c>
      <c r="J16" s="115"/>
      <c r="K16" s="104"/>
      <c r="L16" s="104"/>
      <c r="M16" s="104"/>
      <c r="N16" s="106"/>
    </row>
    <row r="17" spans="1:14" ht="14.1" customHeight="1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0" t="s">
        <v>1891</v>
      </c>
      <c r="G17" s="105" t="e">
        <f>VLOOKUP($F17,УЧАСТНИКИ!$A$29:$M$1081,12,FALSE)</f>
        <v>#N/A</v>
      </c>
      <c r="H17" s="105">
        <v>49.39</v>
      </c>
      <c r="I17" s="575">
        <v>49.39</v>
      </c>
      <c r="J17" s="115"/>
      <c r="K17" s="104"/>
      <c r="L17" s="104"/>
      <c r="M17" s="104"/>
      <c r="N17" s="106"/>
    </row>
    <row r="18" spans="1:14" ht="14.1" customHeight="1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0" t="s">
        <v>963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575">
        <v>50.23</v>
      </c>
      <c r="J18" s="115"/>
      <c r="K18" s="104"/>
      <c r="L18" s="104"/>
      <c r="M18" s="104"/>
      <c r="N18" s="106"/>
    </row>
    <row r="19" spans="1:14" ht="14.1" customHeight="1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0" t="s">
        <v>1268</v>
      </c>
      <c r="G19" s="105">
        <v>49.85</v>
      </c>
      <c r="H19" s="105">
        <v>49.85</v>
      </c>
      <c r="I19" s="575">
        <v>49.85</v>
      </c>
      <c r="J19" s="115"/>
      <c r="K19" s="104"/>
      <c r="L19" s="104"/>
      <c r="M19" s="104"/>
      <c r="N19" s="106"/>
    </row>
    <row r="20" spans="1:14" ht="14.1" customHeight="1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0" t="s">
        <v>610</v>
      </c>
      <c r="G20" s="105">
        <v>50.92</v>
      </c>
      <c r="H20" s="105">
        <v>50.92</v>
      </c>
      <c r="I20" s="575">
        <v>50.92</v>
      </c>
      <c r="J20" s="115"/>
      <c r="K20" s="104"/>
      <c r="L20" s="104"/>
      <c r="M20" s="104"/>
      <c r="N20" s="106"/>
    </row>
    <row r="21" spans="1:14" ht="14.1" customHeight="1" x14ac:dyDescent="0.2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0" t="s">
        <v>1567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575">
        <v>51.09</v>
      </c>
      <c r="J21" s="115"/>
      <c r="K21" s="104"/>
      <c r="L21" s="104"/>
      <c r="M21" s="104"/>
      <c r="N21" s="106"/>
    </row>
    <row r="22" spans="1:14" x14ac:dyDescent="0.2">
      <c r="A22" s="83"/>
      <c r="B22" s="134"/>
      <c r="C22" s="135"/>
      <c r="D22" s="134"/>
      <c r="E22" s="134"/>
      <c r="F22" s="83"/>
      <c r="G22" s="136"/>
      <c r="H22" s="136"/>
      <c r="I22" s="136"/>
      <c r="J22" s="136"/>
      <c r="K22" s="83"/>
      <c r="L22" s="83"/>
      <c r="M22" s="83"/>
      <c r="N22" s="133"/>
    </row>
    <row r="23" spans="1:14" x14ac:dyDescent="0.2">
      <c r="A23" s="83"/>
      <c r="B23" s="134"/>
      <c r="C23" s="135"/>
      <c r="D23" s="134"/>
      <c r="E23" s="134"/>
      <c r="F23" s="83"/>
      <c r="G23" s="136"/>
      <c r="H23" s="136"/>
      <c r="I23" s="136"/>
      <c r="J23" s="136"/>
      <c r="K23" s="83"/>
      <c r="L23" s="83"/>
      <c r="M23" s="83"/>
      <c r="N23" s="133"/>
    </row>
    <row r="24" spans="1:14" x14ac:dyDescent="0.2">
      <c r="A24" s="83"/>
      <c r="B24" s="134"/>
      <c r="C24" s="135"/>
      <c r="D24" s="134"/>
      <c r="E24" s="134"/>
      <c r="F24" s="83"/>
      <c r="G24" s="136"/>
      <c r="H24" s="136"/>
      <c r="I24" s="136"/>
      <c r="J24" s="136"/>
      <c r="K24" s="83"/>
      <c r="L24" s="83"/>
      <c r="M24" s="83"/>
      <c r="N24" s="133"/>
    </row>
    <row r="25" spans="1:14" x14ac:dyDescent="0.2">
      <c r="A25" s="83"/>
      <c r="B25" s="134"/>
      <c r="C25" s="135"/>
      <c r="D25" s="134"/>
      <c r="E25" s="134"/>
      <c r="F25" s="83"/>
      <c r="G25" s="136"/>
      <c r="H25" s="136"/>
      <c r="I25" s="136"/>
      <c r="J25" s="136"/>
      <c r="K25" s="83"/>
      <c r="L25" s="83"/>
      <c r="M25" s="83"/>
      <c r="N25" s="133"/>
    </row>
    <row r="26" spans="1:14" x14ac:dyDescent="0.2">
      <c r="A26" s="83"/>
      <c r="B26" s="111" t="s">
        <v>50</v>
      </c>
      <c r="C26" s="112"/>
      <c r="D26" s="113" t="s">
        <v>44</v>
      </c>
      <c r="E26" s="113"/>
      <c r="F26" s="83"/>
      <c r="G26" s="136"/>
      <c r="H26" s="136"/>
      <c r="I26" s="136"/>
      <c r="J26" s="83"/>
      <c r="K26" s="83"/>
      <c r="L26" s="83"/>
      <c r="M26" s="83"/>
      <c r="N26" s="114"/>
    </row>
    <row r="27" spans="1:14" x14ac:dyDescent="0.2">
      <c r="A27" s="83"/>
      <c r="B27" s="113"/>
      <c r="C27" s="112"/>
      <c r="D27" s="113"/>
      <c r="E27" s="113"/>
      <c r="F27" s="83"/>
      <c r="G27" s="83"/>
      <c r="H27" s="83"/>
      <c r="I27" s="83"/>
      <c r="J27" s="83"/>
      <c r="K27" s="83"/>
      <c r="L27" s="83"/>
      <c r="M27" s="83"/>
      <c r="N27" s="114"/>
    </row>
    <row r="28" spans="1:14" x14ac:dyDescent="0.2">
      <c r="A28" s="83"/>
      <c r="B28" s="113" t="s">
        <v>42</v>
      </c>
      <c r="C28" s="112"/>
      <c r="D28" s="113" t="s">
        <v>43</v>
      </c>
      <c r="E28" s="113"/>
      <c r="F28" s="83"/>
      <c r="G28" s="83"/>
      <c r="H28" s="83"/>
      <c r="I28" s="83"/>
      <c r="J28" s="83"/>
      <c r="K28" s="83"/>
      <c r="L28" s="83"/>
      <c r="M28" s="83"/>
      <c r="N28" s="114"/>
    </row>
    <row r="30" spans="1:14" x14ac:dyDescent="0.2">
      <c r="A30" s="11"/>
      <c r="B30" s="12"/>
      <c r="C30" s="3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9"/>
    </row>
    <row r="31" spans="1:14" x14ac:dyDescent="0.2">
      <c r="A31" s="13"/>
      <c r="B31" s="14"/>
      <c r="C31" s="40"/>
      <c r="D31" s="16"/>
      <c r="E31" s="16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2">
      <c r="A32" s="13"/>
      <c r="C32" s="40"/>
      <c r="D32" s="16"/>
      <c r="E32" s="16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2">
      <c r="A33" s="13"/>
      <c r="C33" s="40"/>
      <c r="D33" s="16"/>
      <c r="E33" s="16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2">
      <c r="A34" s="13"/>
      <c r="C34" s="40"/>
      <c r="D34" s="16"/>
      <c r="E34" s="16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2">
      <c r="A35" s="13"/>
      <c r="C35" s="40"/>
      <c r="D35" s="16"/>
      <c r="E35" s="16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2">
      <c r="A36" s="13"/>
      <c r="C36" s="40"/>
      <c r="D36" s="16"/>
      <c r="E36" s="16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2">
      <c r="A37" s="13"/>
      <c r="C37" s="40"/>
      <c r="D37" s="16"/>
      <c r="E37" s="16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2">
      <c r="A38" s="13"/>
      <c r="C38" s="40"/>
      <c r="D38" s="16"/>
      <c r="E38" s="16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2">
      <c r="A39" s="11"/>
      <c r="C39" s="39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9"/>
    </row>
    <row r="40" spans="1:14" x14ac:dyDescent="0.2">
      <c r="A40" s="13"/>
      <c r="B40" s="14"/>
      <c r="C40" s="40"/>
      <c r="D40" s="16"/>
      <c r="E40" s="16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2">
      <c r="A41" s="13"/>
      <c r="B41" s="14"/>
      <c r="C41" s="40"/>
      <c r="D41" s="16"/>
      <c r="E41" s="16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2">
      <c r="A42" s="13"/>
      <c r="B42" s="14"/>
      <c r="C42" s="40"/>
      <c r="D42" s="16"/>
      <c r="E42" s="16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2">
      <c r="A43" s="13"/>
      <c r="B43" s="14"/>
      <c r="C43" s="40"/>
      <c r="D43" s="16"/>
      <c r="E43" s="16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2">
      <c r="A44" s="13"/>
      <c r="B44" s="14"/>
      <c r="C44" s="40"/>
      <c r="D44" s="16"/>
      <c r="E44" s="16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2">
      <c r="A45" s="13"/>
      <c r="B45" s="14"/>
      <c r="C45" s="40"/>
      <c r="D45" s="16"/>
      <c r="E45" s="16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B47" s="14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</sheetData>
  <mergeCells count="19">
    <mergeCell ref="D8:J8"/>
    <mergeCell ref="D9:J9"/>
    <mergeCell ref="C3:L3"/>
    <mergeCell ref="C1:L1"/>
    <mergeCell ref="C4:L5"/>
    <mergeCell ref="C6:L6"/>
    <mergeCell ref="C7:L7"/>
    <mergeCell ref="A11:A12"/>
    <mergeCell ref="I11:I12"/>
    <mergeCell ref="J11:L11"/>
    <mergeCell ref="M11:M12"/>
    <mergeCell ref="E11:E12"/>
    <mergeCell ref="N11:N12"/>
    <mergeCell ref="B11:B12"/>
    <mergeCell ref="C11:C12"/>
    <mergeCell ref="D11:D12"/>
    <mergeCell ref="F11:F12"/>
    <mergeCell ref="G11:G12"/>
    <mergeCell ref="H11:H12"/>
  </mergeCells>
  <phoneticPr fontId="2" type="noConversion"/>
  <printOptions horizontalCentered="1"/>
  <pageMargins left="0" right="0" top="0" bottom="0" header="0" footer="0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H34"/>
  <sheetViews>
    <sheetView view="pageBreakPreview" topLeftCell="A7" zoomScale="81" zoomScaleNormal="100" workbookViewId="0">
      <selection activeCell="C25" sqref="C25"/>
    </sheetView>
  </sheetViews>
  <sheetFormatPr defaultColWidth="9.140625" defaultRowHeight="14.25" x14ac:dyDescent="0.2"/>
  <cols>
    <col min="1" max="1" width="4.140625" style="273" customWidth="1"/>
    <col min="2" max="2" width="17.5703125" style="273" customWidth="1"/>
    <col min="3" max="3" width="8.140625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3.7109375" style="273" customWidth="1"/>
    <col min="19" max="19" width="8.28515625" style="273" customWidth="1"/>
    <col min="20" max="20" width="8.5703125" style="274" customWidth="1"/>
    <col min="21" max="24" width="9.140625" style="11" hidden="1" customWidth="1"/>
    <col min="25" max="16384" width="9.140625" style="11"/>
  </cols>
  <sheetData>
    <row r="1" spans="1:34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</row>
    <row r="2" spans="1:34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</row>
    <row r="3" spans="1:34" s="23" customFormat="1" ht="12.95" customHeight="1" x14ac:dyDescent="0.15">
      <c r="A3" s="747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</row>
    <row r="4" spans="1:34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</row>
    <row r="5" spans="1:34" s="23" customFormat="1" ht="51.75" customHeight="1" x14ac:dyDescent="0.2">
      <c r="A5" s="748" t="s">
        <v>4523</v>
      </c>
      <c r="B5" s="749"/>
      <c r="C5" s="750" t="s">
        <v>4513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277"/>
      <c r="S5" s="751" t="s">
        <v>4427</v>
      </c>
      <c r="T5" s="751"/>
    </row>
    <row r="6" spans="1:34" s="23" customFormat="1" ht="17.100000000000001" customHeight="1" x14ac:dyDescent="0.2">
      <c r="A6" s="376" t="s">
        <v>16</v>
      </c>
      <c r="B6" s="303" t="s">
        <v>4519</v>
      </c>
      <c r="C6" s="241"/>
      <c r="O6" s="241"/>
    </row>
    <row r="7" spans="1:34" s="23" customFormat="1" ht="17.100000000000001" customHeight="1" x14ac:dyDescent="0.2">
      <c r="A7" s="376" t="s">
        <v>17</v>
      </c>
      <c r="B7" s="303" t="s">
        <v>4519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  <c r="O7" s="751" t="s">
        <v>186</v>
      </c>
      <c r="P7" s="751"/>
      <c r="Q7" s="751" t="s">
        <v>187</v>
      </c>
      <c r="R7" s="751"/>
      <c r="T7" s="249" t="s">
        <v>188</v>
      </c>
    </row>
    <row r="8" spans="1:34" s="23" customFormat="1" ht="17.100000000000001" customHeight="1" x14ac:dyDescent="0.2">
      <c r="A8" s="377" t="s">
        <v>18</v>
      </c>
      <c r="B8" s="303" t="s">
        <v>4519</v>
      </c>
      <c r="C8" s="248"/>
      <c r="E8" s="752" t="s">
        <v>4514</v>
      </c>
      <c r="F8" s="752"/>
      <c r="G8" s="752"/>
      <c r="H8" s="752"/>
      <c r="I8" s="752"/>
      <c r="J8" s="752"/>
      <c r="K8" s="752"/>
      <c r="L8" s="752"/>
      <c r="M8" s="752"/>
      <c r="N8" s="752"/>
      <c r="O8" s="241"/>
    </row>
    <row r="9" spans="1:34" s="23" customFormat="1" ht="17.100000000000001" customHeight="1" x14ac:dyDescent="0.2">
      <c r="A9" s="377" t="s">
        <v>4428</v>
      </c>
      <c r="B9" s="303" t="s">
        <v>4520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3" t="s">
        <v>341</v>
      </c>
      <c r="P9" s="753"/>
      <c r="Q9" s="754" t="s">
        <v>4426</v>
      </c>
      <c r="R9" s="754"/>
      <c r="S9" s="421" t="s">
        <v>4525</v>
      </c>
      <c r="T9" s="243" t="s">
        <v>4507</v>
      </c>
    </row>
    <row r="10" spans="1:34" s="23" customFormat="1" ht="17.100000000000001" customHeight="1" x14ac:dyDescent="0.2">
      <c r="A10" s="377" t="s">
        <v>4429</v>
      </c>
      <c r="B10" s="303" t="s">
        <v>4521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753"/>
      <c r="Q10" s="753"/>
      <c r="R10" s="754"/>
      <c r="S10" s="754"/>
      <c r="T10" s="421"/>
    </row>
    <row r="11" spans="1:34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2"/>
      <c r="R11" s="252"/>
      <c r="S11" s="251"/>
      <c r="T11" s="253"/>
    </row>
    <row r="12" spans="1:34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255" t="s">
        <v>190</v>
      </c>
      <c r="T12" s="255" t="s">
        <v>182</v>
      </c>
      <c r="U12" s="383" t="s">
        <v>255</v>
      </c>
      <c r="V12" s="11" t="s">
        <v>379</v>
      </c>
      <c r="W12" s="11" t="s">
        <v>405</v>
      </c>
      <c r="X12" s="11" t="s">
        <v>36</v>
      </c>
      <c r="Y12" s="11"/>
      <c r="Z12" s="11"/>
      <c r="AA12" s="11"/>
      <c r="AB12" s="11"/>
      <c r="AC12" s="11"/>
      <c r="AD12" s="11"/>
      <c r="AE12" s="383"/>
      <c r="AF12" s="75"/>
      <c r="AG12" s="75"/>
      <c r="AH12" s="383"/>
    </row>
    <row r="13" spans="1:34" s="23" customFormat="1" ht="12.75" customHeight="1" x14ac:dyDescent="0.2">
      <c r="A13" s="256" t="s">
        <v>12</v>
      </c>
      <c r="B13" s="443" t="s">
        <v>712</v>
      </c>
      <c r="C13" s="444" t="s">
        <v>713</v>
      </c>
      <c r="D13" s="444" t="s">
        <v>2642</v>
      </c>
      <c r="E13" s="443" t="s">
        <v>299</v>
      </c>
      <c r="F13" s="542"/>
      <c r="G13" s="570" t="s">
        <v>4528</v>
      </c>
      <c r="H13" s="429"/>
      <c r="I13" s="570"/>
      <c r="J13" s="429"/>
      <c r="K13" s="570"/>
      <c r="L13" s="429"/>
      <c r="M13" s="570" t="s">
        <v>2115</v>
      </c>
      <c r="N13" s="429"/>
      <c r="O13" s="570" t="s">
        <v>4554</v>
      </c>
      <c r="P13" s="429"/>
      <c r="Q13" s="570" t="s">
        <v>1780</v>
      </c>
      <c r="R13" s="642"/>
      <c r="S13" s="265" t="s">
        <v>4554</v>
      </c>
      <c r="T13" s="265" t="s">
        <v>2642</v>
      </c>
      <c r="U13" s="64" t="e">
        <f>#REF!</f>
        <v>#REF!</v>
      </c>
      <c r="V13" s="64" t="str">
        <f t="shared" ref="V13:V20" si="0">T13</f>
        <v>МС</v>
      </c>
      <c r="W13" s="64">
        <f t="shared" ref="W13:W20" si="1">F13</f>
        <v>0</v>
      </c>
      <c r="X13" s="64" t="str">
        <f t="shared" ref="X13:X20" si="2">S13</f>
        <v>6.50</v>
      </c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s="23" customFormat="1" ht="12.75" customHeight="1" x14ac:dyDescent="0.2">
      <c r="A14" s="256" t="s">
        <v>13</v>
      </c>
      <c r="B14" s="443" t="s">
        <v>4517</v>
      </c>
      <c r="C14" s="444" t="s">
        <v>4518</v>
      </c>
      <c r="D14" s="444"/>
      <c r="E14" s="443" t="s">
        <v>3819</v>
      </c>
      <c r="F14" s="542"/>
      <c r="G14" s="570" t="s">
        <v>4529</v>
      </c>
      <c r="H14" s="429"/>
      <c r="I14" s="570"/>
      <c r="J14" s="429"/>
      <c r="K14" s="570"/>
      <c r="L14" s="429"/>
      <c r="M14" s="570" t="s">
        <v>2115</v>
      </c>
      <c r="N14" s="429"/>
      <c r="O14" s="570" t="s">
        <v>2115</v>
      </c>
      <c r="P14" s="429"/>
      <c r="Q14" s="570" t="s">
        <v>4558</v>
      </c>
      <c r="R14" s="642"/>
      <c r="S14" s="265" t="s">
        <v>4558</v>
      </c>
      <c r="T14" s="405" t="s">
        <v>2642</v>
      </c>
      <c r="U14" s="64" t="e">
        <f>#REF!</f>
        <v>#REF!</v>
      </c>
      <c r="V14" s="64" t="str">
        <f t="shared" si="0"/>
        <v>МС</v>
      </c>
      <c r="W14" s="64">
        <f t="shared" si="1"/>
        <v>0</v>
      </c>
      <c r="X14" s="64" t="str">
        <f t="shared" si="2"/>
        <v>6.46</v>
      </c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s="23" customFormat="1" ht="12.75" customHeight="1" x14ac:dyDescent="0.2">
      <c r="A15" s="256" t="s">
        <v>14</v>
      </c>
      <c r="B15" s="443" t="s">
        <v>4515</v>
      </c>
      <c r="C15" s="444" t="s">
        <v>4516</v>
      </c>
      <c r="D15" s="444" t="s">
        <v>2642</v>
      </c>
      <c r="E15" s="443" t="s">
        <v>220</v>
      </c>
      <c r="F15" s="542"/>
      <c r="G15" s="570" t="s">
        <v>2115</v>
      </c>
      <c r="H15" s="429"/>
      <c r="I15" s="570"/>
      <c r="J15" s="429"/>
      <c r="K15" s="570"/>
      <c r="L15" s="429"/>
      <c r="M15" s="570" t="s">
        <v>2115</v>
      </c>
      <c r="N15" s="429"/>
      <c r="O15" s="570" t="s">
        <v>2115</v>
      </c>
      <c r="P15" s="429"/>
      <c r="Q15" s="570" t="s">
        <v>4557</v>
      </c>
      <c r="R15" s="429"/>
      <c r="S15" s="260" t="s">
        <v>4557</v>
      </c>
      <c r="T15" s="265" t="s">
        <v>2642</v>
      </c>
      <c r="U15" s="64" t="e">
        <f>#REF!</f>
        <v>#REF!</v>
      </c>
      <c r="V15" s="64" t="str">
        <f t="shared" si="0"/>
        <v>МС</v>
      </c>
      <c r="W15" s="64">
        <f t="shared" si="1"/>
        <v>0</v>
      </c>
      <c r="X15" s="64" t="str">
        <f t="shared" si="2"/>
        <v>6.32</v>
      </c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s="64" customFormat="1" ht="14.45" customHeight="1" x14ac:dyDescent="0.2">
      <c r="A16" s="256" t="s">
        <v>22</v>
      </c>
      <c r="B16" s="443" t="s">
        <v>450</v>
      </c>
      <c r="C16" s="444" t="s">
        <v>451</v>
      </c>
      <c r="D16" s="444" t="s">
        <v>2643</v>
      </c>
      <c r="E16" s="443" t="s">
        <v>220</v>
      </c>
      <c r="F16" s="542"/>
      <c r="G16" s="570" t="s">
        <v>4527</v>
      </c>
      <c r="H16" s="429"/>
      <c r="I16" s="570"/>
      <c r="J16" s="429"/>
      <c r="K16" s="570"/>
      <c r="L16" s="429"/>
      <c r="M16" s="570" t="s">
        <v>3436</v>
      </c>
      <c r="N16" s="429"/>
      <c r="O16" s="570" t="s">
        <v>2115</v>
      </c>
      <c r="P16" s="429"/>
      <c r="Q16" s="570" t="s">
        <v>3330</v>
      </c>
      <c r="R16" s="429"/>
      <c r="S16" s="260" t="s">
        <v>4527</v>
      </c>
      <c r="T16" s="265" t="s">
        <v>2642</v>
      </c>
      <c r="U16" s="64" t="e">
        <f>#REF!</f>
        <v>#REF!</v>
      </c>
      <c r="V16" s="64" t="str">
        <f t="shared" si="0"/>
        <v>МС</v>
      </c>
      <c r="W16" s="64">
        <f t="shared" si="1"/>
        <v>0</v>
      </c>
      <c r="X16" s="64" t="str">
        <f t="shared" si="2"/>
        <v>6.28</v>
      </c>
    </row>
    <row r="17" spans="1:33" s="64" customFormat="1" ht="14.45" customHeight="1" x14ac:dyDescent="0.2">
      <c r="A17" s="256" t="s">
        <v>23</v>
      </c>
      <c r="B17" s="443" t="s">
        <v>1778</v>
      </c>
      <c r="C17" s="444" t="s">
        <v>1779</v>
      </c>
      <c r="D17" s="444" t="s">
        <v>2642</v>
      </c>
      <c r="E17" s="443" t="s">
        <v>4487</v>
      </c>
      <c r="F17" s="542"/>
      <c r="G17" s="570" t="s">
        <v>2115</v>
      </c>
      <c r="H17" s="429"/>
      <c r="I17" s="570"/>
      <c r="J17" s="429"/>
      <c r="K17" s="570"/>
      <c r="L17" s="429"/>
      <c r="M17" s="570" t="s">
        <v>4533</v>
      </c>
      <c r="N17" s="429"/>
      <c r="O17" s="570" t="s">
        <v>2115</v>
      </c>
      <c r="P17" s="429"/>
      <c r="Q17" s="570" t="s">
        <v>2115</v>
      </c>
      <c r="R17" s="642"/>
      <c r="S17" s="265" t="s">
        <v>4533</v>
      </c>
      <c r="T17" s="265" t="s">
        <v>2643</v>
      </c>
      <c r="U17" s="64" t="e">
        <f>#REF!</f>
        <v>#REF!</v>
      </c>
      <c r="V17" s="64" t="str">
        <f t="shared" si="0"/>
        <v>КМС</v>
      </c>
      <c r="W17" s="64">
        <f t="shared" si="1"/>
        <v>0</v>
      </c>
      <c r="X17" s="64" t="str">
        <f t="shared" si="2"/>
        <v>6.13</v>
      </c>
    </row>
    <row r="18" spans="1:33" s="64" customFormat="1" ht="14.45" customHeight="1" x14ac:dyDescent="0.2">
      <c r="A18" s="256" t="s">
        <v>24</v>
      </c>
      <c r="B18" s="443" t="s">
        <v>1357</v>
      </c>
      <c r="C18" s="444" t="s">
        <v>1358</v>
      </c>
      <c r="D18" s="444" t="s">
        <v>2642</v>
      </c>
      <c r="E18" s="443" t="s">
        <v>1330</v>
      </c>
      <c r="F18" s="542"/>
      <c r="G18" s="570" t="s">
        <v>2115</v>
      </c>
      <c r="H18" s="429"/>
      <c r="I18" s="570"/>
      <c r="J18" s="429"/>
      <c r="K18" s="570"/>
      <c r="L18" s="429"/>
      <c r="M18" s="570" t="s">
        <v>2115</v>
      </c>
      <c r="N18" s="429"/>
      <c r="O18" s="570" t="s">
        <v>3436</v>
      </c>
      <c r="P18" s="429"/>
      <c r="Q18" s="570" t="s">
        <v>2115</v>
      </c>
      <c r="R18" s="429"/>
      <c r="S18" s="260" t="s">
        <v>3436</v>
      </c>
      <c r="T18" s="265" t="s">
        <v>2643</v>
      </c>
      <c r="U18" s="64" t="e">
        <f>#REF!</f>
        <v>#REF!</v>
      </c>
      <c r="V18" s="64" t="str">
        <f t="shared" si="0"/>
        <v>КМС</v>
      </c>
      <c r="W18" s="64">
        <f t="shared" si="1"/>
        <v>0</v>
      </c>
      <c r="X18" s="64" t="str">
        <f t="shared" si="2"/>
        <v>6.10</v>
      </c>
    </row>
    <row r="19" spans="1:33" s="64" customFormat="1" ht="14.45" customHeight="1" x14ac:dyDescent="0.2">
      <c r="A19" s="256" t="s">
        <v>25</v>
      </c>
      <c r="B19" s="443" t="s">
        <v>2026</v>
      </c>
      <c r="C19" s="444" t="s">
        <v>2027</v>
      </c>
      <c r="D19" s="444" t="s">
        <v>2642</v>
      </c>
      <c r="E19" s="443" t="s">
        <v>2022</v>
      </c>
      <c r="F19" s="542"/>
      <c r="G19" s="570" t="s">
        <v>4524</v>
      </c>
      <c r="H19" s="429"/>
      <c r="I19" s="570"/>
      <c r="J19" s="429"/>
      <c r="K19" s="570"/>
      <c r="L19" s="429"/>
      <c r="M19" s="570" t="s">
        <v>2115</v>
      </c>
      <c r="N19" s="429"/>
      <c r="O19" s="570" t="s">
        <v>4553</v>
      </c>
      <c r="P19" s="429"/>
      <c r="Q19" s="570" t="s">
        <v>2115</v>
      </c>
      <c r="R19" s="429"/>
      <c r="S19" s="260" t="s">
        <v>4553</v>
      </c>
      <c r="T19" s="405" t="s">
        <v>2643</v>
      </c>
      <c r="U19" s="64" t="e">
        <f>#REF!</f>
        <v>#REF!</v>
      </c>
      <c r="V19" s="64" t="str">
        <f t="shared" si="0"/>
        <v>КМС</v>
      </c>
      <c r="W19" s="64">
        <f t="shared" si="1"/>
        <v>0</v>
      </c>
      <c r="X19" s="64" t="str">
        <f t="shared" si="2"/>
        <v>6.09</v>
      </c>
    </row>
    <row r="20" spans="1:33" s="64" customFormat="1" ht="14.45" customHeight="1" x14ac:dyDescent="0.2">
      <c r="A20" s="256" t="s">
        <v>67</v>
      </c>
      <c r="B20" s="443" t="s">
        <v>4204</v>
      </c>
      <c r="C20" s="444" t="s">
        <v>1782</v>
      </c>
      <c r="D20" s="444" t="s">
        <v>2643</v>
      </c>
      <c r="E20" s="443" t="s">
        <v>4489</v>
      </c>
      <c r="F20" s="542"/>
      <c r="G20" s="570" t="s">
        <v>4526</v>
      </c>
      <c r="H20" s="429"/>
      <c r="I20" s="570"/>
      <c r="J20" s="429"/>
      <c r="K20" s="570"/>
      <c r="L20" s="429"/>
      <c r="M20" s="570" t="s">
        <v>4532</v>
      </c>
      <c r="N20" s="429"/>
      <c r="O20" s="570" t="s">
        <v>2115</v>
      </c>
      <c r="P20" s="429"/>
      <c r="Q20" s="570" t="s">
        <v>2115</v>
      </c>
      <c r="R20" s="429"/>
      <c r="S20" s="260" t="s">
        <v>4532</v>
      </c>
      <c r="T20" s="405" t="s">
        <v>2643</v>
      </c>
      <c r="U20" s="64" t="e">
        <f>#REF!</f>
        <v>#REF!</v>
      </c>
      <c r="V20" s="64" t="str">
        <f t="shared" si="0"/>
        <v>КМС</v>
      </c>
      <c r="W20" s="64">
        <f t="shared" si="1"/>
        <v>0</v>
      </c>
      <c r="X20" s="64" t="str">
        <f t="shared" si="2"/>
        <v>5.84</v>
      </c>
    </row>
    <row r="21" spans="1:33" x14ac:dyDescent="0.2">
      <c r="P21" s="454"/>
    </row>
    <row r="24" spans="1:33" s="64" customFormat="1" ht="14.45" customHeight="1" x14ac:dyDescent="0.2">
      <c r="A24" s="256"/>
      <c r="B24" s="269" t="s">
        <v>184</v>
      </c>
      <c r="C24" s="264"/>
      <c r="D24" s="265"/>
      <c r="E24" s="263"/>
      <c r="G24" s="391"/>
      <c r="H24" s="269"/>
      <c r="I24" s="391"/>
      <c r="J24" s="266"/>
      <c r="K24" s="23"/>
      <c r="L24" s="266"/>
      <c r="M24" s="266"/>
      <c r="N24" s="266"/>
      <c r="O24" s="266"/>
      <c r="P24" s="266"/>
      <c r="Q24" s="269"/>
      <c r="R24" s="269"/>
      <c r="S24" s="266"/>
      <c r="T24" s="508" t="s">
        <v>4522</v>
      </c>
    </row>
    <row r="25" spans="1:33" s="64" customFormat="1" ht="14.45" customHeight="1" x14ac:dyDescent="0.2">
      <c r="A25" s="256"/>
      <c r="B25" s="269"/>
      <c r="C25" s="264"/>
      <c r="D25" s="265"/>
      <c r="E25" s="263"/>
      <c r="G25" s="391"/>
      <c r="H25" s="265"/>
      <c r="I25" s="392"/>
      <c r="J25" s="271"/>
      <c r="K25" s="23"/>
      <c r="L25" s="266"/>
      <c r="M25" s="266"/>
      <c r="N25" s="266"/>
      <c r="O25" s="266"/>
      <c r="P25" s="266"/>
      <c r="Q25" s="265"/>
      <c r="R25" s="265"/>
      <c r="S25" s="271"/>
      <c r="T25" s="271"/>
    </row>
    <row r="26" spans="1:33" x14ac:dyDescent="0.2">
      <c r="A26" s="256"/>
      <c r="B26" s="269" t="s">
        <v>185</v>
      </c>
      <c r="C26" s="264"/>
      <c r="D26" s="265"/>
      <c r="E26" s="375"/>
      <c r="G26" s="391"/>
      <c r="H26" s="265"/>
      <c r="I26" s="391"/>
      <c r="J26" s="266"/>
      <c r="K26" s="23"/>
      <c r="L26" s="266"/>
      <c r="M26" s="266"/>
      <c r="N26" s="266"/>
      <c r="O26" s="266"/>
      <c r="P26" s="266"/>
      <c r="Q26" s="265"/>
      <c r="R26" s="265"/>
      <c r="S26" s="266"/>
      <c r="T26" s="508" t="s">
        <v>4505</v>
      </c>
    </row>
    <row r="27" spans="1:33" ht="12.75" x14ac:dyDescent="0.2">
      <c r="A27" s="256"/>
      <c r="B27" s="269"/>
      <c r="C27" s="264"/>
      <c r="D27" s="265"/>
      <c r="E27" s="263"/>
      <c r="F27" s="266"/>
      <c r="G27" s="265"/>
      <c r="H27" s="266"/>
      <c r="I27" s="266"/>
      <c r="J27" s="265"/>
      <c r="K27" s="266"/>
      <c r="L27" s="266"/>
      <c r="M27" s="266"/>
      <c r="N27" s="266"/>
      <c r="O27" s="266"/>
      <c r="P27" s="266"/>
      <c r="Q27" s="265"/>
      <c r="R27" s="265"/>
      <c r="S27" s="266"/>
      <c r="T27" s="266"/>
    </row>
    <row r="28" spans="1:33" ht="12.75" x14ac:dyDescent="0.2">
      <c r="A28" s="256"/>
      <c r="B28" s="269"/>
      <c r="C28" s="264"/>
      <c r="D28" s="265"/>
      <c r="E28" s="263"/>
      <c r="F28" s="266"/>
      <c r="G28" s="265"/>
      <c r="H28" s="266"/>
      <c r="I28" s="266"/>
      <c r="J28" s="270"/>
      <c r="K28" s="266"/>
      <c r="L28" s="266"/>
      <c r="M28" s="266"/>
      <c r="N28" s="266"/>
      <c r="O28" s="266"/>
      <c r="P28" s="266"/>
      <c r="Q28" s="265"/>
      <c r="R28" s="265"/>
      <c r="S28" s="266"/>
      <c r="T28" s="266"/>
    </row>
    <row r="29" spans="1:33" x14ac:dyDescent="0.2">
      <c r="B29" s="269" t="s">
        <v>4506</v>
      </c>
      <c r="J29" s="270"/>
      <c r="T29" s="270" t="s">
        <v>4415</v>
      </c>
    </row>
    <row r="30" spans="1:33" ht="15" thickBot="1" x14ac:dyDescent="0.25">
      <c r="Y30" s="11" t="s">
        <v>2644</v>
      </c>
      <c r="Z30" s="11" t="s">
        <v>2642</v>
      </c>
      <c r="AA30" s="11" t="s">
        <v>2643</v>
      </c>
      <c r="AB30" s="11" t="s">
        <v>12</v>
      </c>
      <c r="AC30" s="11" t="s">
        <v>13</v>
      </c>
      <c r="AD30" s="11" t="s">
        <v>14</v>
      </c>
      <c r="AE30" s="11" t="s">
        <v>12</v>
      </c>
      <c r="AF30" s="11" t="s">
        <v>13</v>
      </c>
      <c r="AG30" s="11" t="s">
        <v>14</v>
      </c>
    </row>
    <row r="31" spans="1:33" ht="15.75" x14ac:dyDescent="0.2">
      <c r="Y31" s="684" t="s">
        <v>4534</v>
      </c>
      <c r="Z31" s="684" t="s">
        <v>4535</v>
      </c>
      <c r="AA31" s="684" t="s">
        <v>4536</v>
      </c>
      <c r="AB31" s="684" t="s">
        <v>4537</v>
      </c>
      <c r="AC31" s="684" t="s">
        <v>4538</v>
      </c>
      <c r="AD31" s="684" t="s">
        <v>4539</v>
      </c>
      <c r="AE31" s="684" t="s">
        <v>4540</v>
      </c>
      <c r="AF31" s="684" t="s">
        <v>4541</v>
      </c>
      <c r="AG31" s="685" t="s">
        <v>4542</v>
      </c>
    </row>
    <row r="34" spans="1:20" x14ac:dyDescent="0.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</row>
  </sheetData>
  <sortState ref="A13:AH20">
    <sortCondition ref="A13:A20"/>
  </sortState>
  <mergeCells count="17">
    <mergeCell ref="E10:N10"/>
    <mergeCell ref="P10:Q10"/>
    <mergeCell ref="R10:S10"/>
    <mergeCell ref="E7:N7"/>
    <mergeCell ref="O7:P7"/>
    <mergeCell ref="Q7:R7"/>
    <mergeCell ref="E8:N8"/>
    <mergeCell ref="E9:N9"/>
    <mergeCell ref="O9:P9"/>
    <mergeCell ref="Q9:R9"/>
    <mergeCell ref="A1:T1"/>
    <mergeCell ref="A2:T2"/>
    <mergeCell ref="A3:T3"/>
    <mergeCell ref="A4:T4"/>
    <mergeCell ref="A5:B5"/>
    <mergeCell ref="C5:Q5"/>
    <mergeCell ref="S5:T5"/>
  </mergeCells>
  <printOptions horizontalCentered="1"/>
  <pageMargins left="0" right="0" top="0" bottom="0" header="0" footer="0"/>
  <pageSetup paperSize="9" scale="96" fitToHeight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indexed="34"/>
    <pageSetUpPr fitToPage="1"/>
  </sheetPr>
  <dimension ref="A1:Q29"/>
  <sheetViews>
    <sheetView topLeftCell="A7" workbookViewId="0">
      <selection activeCell="F15" sqref="F15:F24"/>
    </sheetView>
  </sheetViews>
  <sheetFormatPr defaultColWidth="9.140625" defaultRowHeight="12.75" x14ac:dyDescent="0.2"/>
  <cols>
    <col min="1" max="1" width="4" style="54" customWidth="1"/>
    <col min="2" max="2" width="20.42578125" style="54" customWidth="1"/>
    <col min="3" max="3" width="9.7109375" style="54" customWidth="1"/>
    <col min="4" max="4" width="19.28515625" style="54" customWidth="1"/>
    <col min="5" max="5" width="5.5703125" style="54" customWidth="1"/>
    <col min="6" max="6" width="5" style="54" customWidth="1"/>
    <col min="7" max="7" width="6.28515625" style="54" customWidth="1"/>
    <col min="8" max="8" width="7.42578125" style="54" customWidth="1"/>
    <col min="9" max="9" width="5.140625" style="54" customWidth="1"/>
    <col min="10" max="10" width="5" style="54" customWidth="1"/>
    <col min="11" max="11" width="6.85546875" style="54" customWidth="1"/>
    <col min="12" max="12" width="6.7109375" style="54" customWidth="1"/>
    <col min="13" max="13" width="5" style="1" customWidth="1"/>
    <col min="14" max="16384" width="9.140625" style="1"/>
  </cols>
  <sheetData>
    <row r="1" spans="1:17" customFormat="1" x14ac:dyDescent="0.2">
      <c r="A1" s="79"/>
      <c r="B1" s="79"/>
      <c r="C1" s="781" t="s">
        <v>47</v>
      </c>
      <c r="D1" s="781"/>
      <c r="E1" s="781"/>
      <c r="F1" s="781"/>
      <c r="G1" s="781"/>
      <c r="H1" s="781"/>
      <c r="I1" s="781"/>
      <c r="J1" s="781"/>
      <c r="K1" s="83"/>
      <c r="L1" s="83"/>
      <c r="M1" s="8"/>
    </row>
    <row r="2" spans="1:17" customFormat="1" ht="15" x14ac:dyDescent="0.2">
      <c r="A2" s="79"/>
      <c r="B2" s="79"/>
      <c r="C2" s="83"/>
      <c r="D2" s="83"/>
      <c r="E2" s="45"/>
      <c r="F2" s="45"/>
      <c r="G2" s="45"/>
      <c r="H2" s="45"/>
      <c r="I2" s="83"/>
      <c r="J2" s="83"/>
      <c r="K2" s="83"/>
      <c r="L2" s="83"/>
      <c r="M2" s="8"/>
    </row>
    <row r="3" spans="1:17" customFormat="1" ht="25.5" x14ac:dyDescent="0.2">
      <c r="A3" s="79"/>
      <c r="B3" s="79"/>
      <c r="C3" s="780" t="s">
        <v>15</v>
      </c>
      <c r="D3" s="780"/>
      <c r="E3" s="780"/>
      <c r="F3" s="780"/>
      <c r="G3" s="780"/>
      <c r="H3" s="780"/>
      <c r="I3" s="780"/>
      <c r="J3" s="780"/>
      <c r="K3" s="83"/>
      <c r="L3" s="83"/>
      <c r="M3" s="8"/>
    </row>
    <row r="4" spans="1:17" customFormat="1" ht="25.5" customHeight="1" x14ac:dyDescent="0.2">
      <c r="A4" s="79" t="s">
        <v>16</v>
      </c>
      <c r="B4" s="501" t="s">
        <v>275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2228</v>
      </c>
    </row>
    <row r="5" spans="1:17" customFormat="1" ht="24.75" customHeight="1" x14ac:dyDescent="0.2">
      <c r="A5" s="79" t="s">
        <v>17</v>
      </c>
      <c r="B5" s="501" t="s">
        <v>274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4187</v>
      </c>
      <c r="Q5" s="57"/>
    </row>
    <row r="6" spans="1:17" customFormat="1" ht="18" customHeight="1" x14ac:dyDescent="0.2">
      <c r="A6" s="79" t="s">
        <v>18</v>
      </c>
      <c r="B6" s="500" t="s">
        <v>273</v>
      </c>
      <c r="C6" s="785"/>
      <c r="D6" s="785"/>
      <c r="E6" s="785"/>
      <c r="F6" s="785"/>
      <c r="G6" s="785"/>
      <c r="H6" s="785"/>
      <c r="I6" s="785"/>
      <c r="J6" s="785"/>
      <c r="K6" s="610"/>
      <c r="L6" s="86" t="s">
        <v>20</v>
      </c>
      <c r="Q6" s="34"/>
    </row>
    <row r="7" spans="1:17" customFormat="1" ht="16.5" customHeight="1" x14ac:dyDescent="0.2">
      <c r="A7" s="79"/>
      <c r="B7" s="503"/>
      <c r="C7" s="786" t="s">
        <v>3870</v>
      </c>
      <c r="D7" s="786"/>
      <c r="E7" s="786"/>
      <c r="F7" s="786"/>
      <c r="G7" s="786"/>
      <c r="H7" s="786"/>
      <c r="I7" s="786"/>
      <c r="J7" s="786"/>
      <c r="K7" s="79"/>
      <c r="L7" s="54"/>
      <c r="Q7" s="3"/>
    </row>
    <row r="8" spans="1:17" customFormat="1" ht="16.5" customHeight="1" x14ac:dyDescent="0.2">
      <c r="A8" s="79"/>
      <c r="B8" s="86"/>
      <c r="C8" s="87"/>
      <c r="D8" s="87"/>
      <c r="E8" s="87"/>
      <c r="F8" s="87"/>
      <c r="G8" s="87"/>
      <c r="H8" s="87"/>
      <c r="I8" s="87"/>
      <c r="J8" s="87"/>
      <c r="K8" s="79"/>
      <c r="L8" s="54"/>
    </row>
    <row r="9" spans="1:17" customFormat="1" ht="18.75" x14ac:dyDescent="0.2">
      <c r="A9" s="196" t="str">
        <f>Заголовки!A12</f>
        <v>г.Сочи, стадион  ФГБУ"Юг Спорт"</v>
      </c>
      <c r="B9" s="79"/>
      <c r="C9" s="89"/>
      <c r="D9" s="782" t="s">
        <v>96</v>
      </c>
      <c r="E9" s="782"/>
      <c r="F9" s="782"/>
      <c r="G9" s="782"/>
      <c r="H9" s="782"/>
      <c r="I9" s="79"/>
      <c r="J9" s="79"/>
      <c r="K9" s="91" t="s">
        <v>21</v>
      </c>
      <c r="L9" s="79"/>
    </row>
    <row r="10" spans="1:17" customFormat="1" ht="16.5" customHeight="1" x14ac:dyDescent="0.2">
      <c r="A10" s="86"/>
      <c r="B10" s="79"/>
      <c r="C10" s="79"/>
      <c r="D10" s="783" t="s">
        <v>2</v>
      </c>
      <c r="E10" s="783"/>
      <c r="F10" s="783"/>
      <c r="G10" s="783"/>
      <c r="H10" s="783"/>
      <c r="I10" s="79"/>
      <c r="J10" s="79"/>
      <c r="K10" s="79"/>
      <c r="L10" s="91"/>
      <c r="M10" s="6"/>
    </row>
    <row r="11" spans="1:17" customFormat="1" ht="18" customHeight="1" thickBo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8"/>
      <c r="M11" s="6"/>
    </row>
    <row r="12" spans="1:17" ht="16.5" customHeight="1" thickBot="1" x14ac:dyDescent="0.25">
      <c r="A12" s="775" t="s">
        <v>48</v>
      </c>
      <c r="B12" s="775" t="s">
        <v>49</v>
      </c>
      <c r="C12" s="777" t="s">
        <v>46</v>
      </c>
      <c r="D12" s="775" t="s">
        <v>45</v>
      </c>
      <c r="E12" s="775" t="s">
        <v>34</v>
      </c>
      <c r="F12" s="775" t="s">
        <v>9</v>
      </c>
      <c r="G12" s="775" t="s">
        <v>128</v>
      </c>
      <c r="H12" s="775" t="s">
        <v>129</v>
      </c>
      <c r="I12" s="791" t="s">
        <v>33</v>
      </c>
      <c r="J12" s="792"/>
      <c r="K12" s="793"/>
      <c r="L12" s="775" t="s">
        <v>10</v>
      </c>
      <c r="M12" s="775" t="s">
        <v>52</v>
      </c>
    </row>
    <row r="13" spans="1:17" ht="14.25" customHeight="1" thickBot="1" x14ac:dyDescent="0.25">
      <c r="A13" s="776"/>
      <c r="B13" s="776"/>
      <c r="C13" s="778"/>
      <c r="D13" s="776"/>
      <c r="E13" s="776"/>
      <c r="F13" s="776"/>
      <c r="G13" s="776"/>
      <c r="H13" s="776"/>
      <c r="I13" s="95"/>
      <c r="J13" s="95"/>
      <c r="K13" s="95"/>
      <c r="L13" s="776"/>
      <c r="M13" s="776"/>
    </row>
    <row r="14" spans="1:17" s="7" customFormat="1" ht="15.75" customHeight="1" thickBot="1" x14ac:dyDescent="0.25">
      <c r="A14" s="96"/>
      <c r="B14" s="380" t="s">
        <v>26</v>
      </c>
      <c r="C14" s="99"/>
      <c r="D14" s="99"/>
      <c r="E14" s="139"/>
      <c r="F14" s="99"/>
      <c r="G14" s="99"/>
      <c r="H14" s="99"/>
      <c r="I14" s="99"/>
      <c r="J14" s="99"/>
      <c r="K14" s="99"/>
      <c r="L14" s="99"/>
      <c r="M14" s="379"/>
      <c r="N14" s="1"/>
      <c r="O14" s="1"/>
      <c r="P14" s="1"/>
      <c r="Q14" s="1"/>
    </row>
    <row r="15" spans="1:17" s="7" customFormat="1" ht="15.75" customHeight="1" x14ac:dyDescent="0.2">
      <c r="A15" s="101" t="s">
        <v>12</v>
      </c>
      <c r="B15" s="102" t="str">
        <f>VLOOKUP($F15,УЧАСТНИКИ!$A$29:$M$1081,3,FALSE)</f>
        <v>Кокорин Иван</v>
      </c>
      <c r="C15" s="103" t="str">
        <f>VLOOKUP($F15,УЧАСТНИКИ!$A$29:$M$1081,4,FALSE)</f>
        <v>29.10.2003</v>
      </c>
      <c r="D15" s="168" t="str">
        <f>VLOOKUP($F15,УЧАСТНИКИ!$A$29:$M$1081,5,FALSE)</f>
        <v>Москва</v>
      </c>
      <c r="E15" s="385" t="str">
        <f>VLOOKUP($F15,УЧАСТНИКИ!$A$29:$M$1081,8,FALSE)</f>
        <v>КМС</v>
      </c>
      <c r="F15" s="531">
        <v>199</v>
      </c>
      <c r="G15" s="105" t="str">
        <f>VLOOKUP($F15,УЧАСТНИКИ!$A$29:$M$1081,12,FALSE)</f>
        <v>9:17.69</v>
      </c>
      <c r="H15" s="105"/>
      <c r="I15" s="104"/>
      <c r="J15" s="104"/>
      <c r="K15" s="104"/>
      <c r="L15" s="104"/>
      <c r="M15" s="106" t="str">
        <f>VLOOKUP($F15,УЧАСТНИКИ!$A$29:$M$1081,9,FALSE)</f>
        <v>лич.</v>
      </c>
      <c r="N15" s="1"/>
      <c r="O15" s="1"/>
      <c r="P15" s="1"/>
      <c r="Q15" s="1"/>
    </row>
    <row r="16" spans="1:17" s="7" customFormat="1" ht="15.75" customHeight="1" x14ac:dyDescent="0.2">
      <c r="A16" s="104" t="s">
        <v>13</v>
      </c>
      <c r="B16" s="102" t="str">
        <f>VLOOKUP($F16,УЧАСТНИКИ!$A$29:$M$1081,3,FALSE)</f>
        <v>Кожухов Владимир</v>
      </c>
      <c r="C16" s="103" t="str">
        <f>VLOOKUP($F16,УЧАСТНИКИ!$A$29:$M$1081,4,FALSE)</f>
        <v>26.03.2001</v>
      </c>
      <c r="D16" s="168" t="str">
        <f>VLOOKUP($F16,УЧАСТНИКИ!$A$29:$M$1081,5,FALSE)</f>
        <v>Москва</v>
      </c>
      <c r="E16" s="385" t="str">
        <f>VLOOKUP($F16,УЧАСТНИКИ!$A$29:$M$1081,8,FALSE)</f>
        <v>КМС</v>
      </c>
      <c r="F16" s="531">
        <v>198</v>
      </c>
      <c r="G16" s="105" t="str">
        <f>VLOOKUP($F16,УЧАСТНИКИ!$A$29:$M$1081,12,FALSE)</f>
        <v>9:06.53</v>
      </c>
      <c r="H16" s="105"/>
      <c r="I16" s="104"/>
      <c r="J16" s="104"/>
      <c r="K16" s="104"/>
      <c r="L16" s="104"/>
      <c r="M16" s="106" t="str">
        <f>VLOOKUP($F16,УЧАСТНИКИ!$A$29:$M$1081,9,FALSE)</f>
        <v>лич.</v>
      </c>
      <c r="N16" s="1"/>
      <c r="O16" s="1"/>
      <c r="P16" s="1"/>
      <c r="Q16" s="1"/>
    </row>
    <row r="17" spans="1:13" s="7" customFormat="1" ht="15.75" customHeight="1" x14ac:dyDescent="0.2">
      <c r="A17" s="101" t="s">
        <v>14</v>
      </c>
      <c r="B17" s="102" t="str">
        <f>VLOOKUP($F17,УЧАСТНИКИ!$A$29:$M$1081,3,FALSE)</f>
        <v>Захаров Дмитрий</v>
      </c>
      <c r="C17" s="103" t="str">
        <f>VLOOKUP($F17,УЧАСТНИКИ!$A$29:$M$1081,4,FALSE)</f>
        <v>20.06.1998</v>
      </c>
      <c r="D17" s="168" t="str">
        <f>VLOOKUP($F17,УЧАСТНИКИ!$A$29:$M$1081,5,FALSE)</f>
        <v>Краснодарский край-Республика Крым</v>
      </c>
      <c r="E17" s="385" t="str">
        <f>VLOOKUP($F17,УЧАСТНИКИ!$A$29:$M$1081,8,FALSE)</f>
        <v>КМС</v>
      </c>
      <c r="F17" s="531">
        <v>144</v>
      </c>
      <c r="G17" s="105" t="str">
        <f>VLOOKUP($F17,УЧАСТНИКИ!$A$29:$M$1081,12,FALSE)</f>
        <v>9:00.21</v>
      </c>
      <c r="H17" s="105"/>
      <c r="I17" s="104"/>
      <c r="J17" s="104"/>
      <c r="K17" s="104"/>
      <c r="L17" s="104"/>
      <c r="M17" s="106"/>
    </row>
    <row r="18" spans="1:13" s="7" customFormat="1" ht="15.75" customHeight="1" x14ac:dyDescent="0.2">
      <c r="A18" s="104" t="s">
        <v>22</v>
      </c>
      <c r="B18" s="102" t="str">
        <f>VLOOKUP($F18,УЧАСТНИКИ!$A$29:$M$1081,3,FALSE)</f>
        <v>Урицкий Александр</v>
      </c>
      <c r="C18" s="103" t="str">
        <f>VLOOKUP($F18,УЧАСТНИКИ!$A$29:$M$1081,4,FALSE)</f>
        <v>03.10.2001</v>
      </c>
      <c r="D18" s="168" t="str">
        <f>VLOOKUP($F18,УЧАСТНИКИ!$A$29:$M$1081,5,FALSE)</f>
        <v>Краснодарский край-Республика Адыгея</v>
      </c>
      <c r="E18" s="385" t="str">
        <f>VLOOKUP($F18,УЧАСТНИКИ!$A$29:$M$1081,8,FALSE)</f>
        <v>КМС</v>
      </c>
      <c r="F18" s="531">
        <v>169</v>
      </c>
      <c r="G18" s="105" t="str">
        <f>VLOOKUP($F18,УЧАСТНИКИ!$A$29:$M$1081,12,FALSE)</f>
        <v>8:56.62</v>
      </c>
      <c r="H18" s="105"/>
      <c r="I18" s="104"/>
      <c r="J18" s="104"/>
      <c r="K18" s="104"/>
      <c r="L18" s="104"/>
      <c r="M18" s="106"/>
    </row>
    <row r="19" spans="1:13" s="7" customFormat="1" ht="15.75" customHeight="1" x14ac:dyDescent="0.2">
      <c r="A19" s="101" t="s">
        <v>23</v>
      </c>
      <c r="B19" s="102" t="str">
        <f>VLOOKUP($F19,УЧАСТНИКИ!$A$29:$M$1081,3,FALSE)</f>
        <v>Якушев Максим</v>
      </c>
      <c r="C19" s="103" t="str">
        <f>VLOOKUP($F19,УЧАСТНИКИ!$A$29:$M$1081,4,FALSE)</f>
        <v>15.03.1992</v>
      </c>
      <c r="D19" s="168" t="str">
        <f>VLOOKUP($F19,УЧАСТНИКИ!$A$29:$M$1081,5,FALSE)</f>
        <v>Свердловская область</v>
      </c>
      <c r="E19" s="385" t="str">
        <f>VLOOKUP($F19,УЧАСТНИКИ!$A$29:$M$1081,8,FALSE)</f>
        <v>МСМК</v>
      </c>
      <c r="F19" s="531">
        <v>371</v>
      </c>
      <c r="G19" s="105" t="str">
        <f>VLOOKUP($F19,УЧАСТНИКИ!$A$29:$M$1081,12,FALSE)</f>
        <v>8:19.19</v>
      </c>
      <c r="H19" s="105"/>
      <c r="I19" s="104"/>
      <c r="J19" s="104"/>
      <c r="K19" s="104"/>
      <c r="L19" s="104"/>
      <c r="M19" s="106" t="str">
        <f>VLOOKUP($F19,УЧАСТНИКИ!$A$29:$M$1081,9,FALSE)</f>
        <v>лич.</v>
      </c>
    </row>
    <row r="20" spans="1:13" ht="15.75" customHeight="1" x14ac:dyDescent="0.2">
      <c r="A20" s="104" t="s">
        <v>24</v>
      </c>
      <c r="B20" s="102" t="str">
        <f>VLOOKUP($F20,УЧАСТНИКИ!$A$29:$M$1081,3,FALSE)</f>
        <v>Клопцов Юрий</v>
      </c>
      <c r="C20" s="103" t="str">
        <f>VLOOKUP($F20,УЧАСТНИКИ!$A$29:$M$1081,4,FALSE)</f>
        <v>22.12.1989</v>
      </c>
      <c r="D20" s="168" t="str">
        <f>VLOOKUP($F20,УЧАСТНИКИ!$A$29:$M$1081,5,FALSE)</f>
        <v>Москва</v>
      </c>
      <c r="E20" s="385" t="str">
        <f>VLOOKUP($F20,УЧАСТНИКИ!$A$29:$M$1081,8,FALSE)</f>
        <v>МСМК</v>
      </c>
      <c r="F20" s="531">
        <v>197</v>
      </c>
      <c r="G20" s="105" t="str">
        <f>VLOOKUP($F20,УЧАСТНИКИ!$A$29:$M$1081,12,FALSE)</f>
        <v>8:27.45</v>
      </c>
      <c r="H20" s="105"/>
      <c r="I20" s="104"/>
      <c r="J20" s="104"/>
      <c r="K20" s="104"/>
      <c r="L20" s="104"/>
      <c r="M20" s="106"/>
    </row>
    <row r="21" spans="1:13" ht="15.75" customHeight="1" x14ac:dyDescent="0.2">
      <c r="A21" s="101" t="s">
        <v>25</v>
      </c>
      <c r="B21" s="102" t="str">
        <f>VLOOKUP($F21,УЧАСТНИКИ!$A$29:$M$1081,3,FALSE)</f>
        <v>Надыров Ильдар</v>
      </c>
      <c r="C21" s="103" t="str">
        <f>VLOOKUP($F21,УЧАСТНИКИ!$A$29:$M$1081,4,FALSE)</f>
        <v>22.04.1994</v>
      </c>
      <c r="D21" s="168" t="str">
        <f>VLOOKUP($F21,УЧАСТНИКИ!$A$29:$M$1081,5,FALSE)</f>
        <v>Алтайский край</v>
      </c>
      <c r="E21" s="385" t="str">
        <f>VLOOKUP($F21,УЧАСТНИКИ!$A$29:$M$1081,8,FALSE)</f>
        <v>МС</v>
      </c>
      <c r="F21" s="531">
        <v>102</v>
      </c>
      <c r="G21" s="105" t="str">
        <f>VLOOKUP($F21,УЧАСТНИКИ!$A$29:$M$1081,12,FALSE)</f>
        <v>8:28.70</v>
      </c>
      <c r="H21" s="105"/>
      <c r="I21" s="104"/>
      <c r="J21" s="104"/>
      <c r="K21" s="104"/>
      <c r="L21" s="104"/>
      <c r="M21" s="106"/>
    </row>
    <row r="22" spans="1:13" ht="15.75" customHeight="1" x14ac:dyDescent="0.2">
      <c r="A22" s="104" t="s">
        <v>67</v>
      </c>
      <c r="B22" s="102" t="str">
        <f>VLOOKUP($F22,УЧАСТНИКИ!$A$29:$M$1081,3,FALSE)</f>
        <v>Калганов Никита</v>
      </c>
      <c r="C22" s="103" t="str">
        <f>VLOOKUP($F22,УЧАСТНИКИ!$A$29:$M$1081,4,FALSE)</f>
        <v>07.06.1999</v>
      </c>
      <c r="D22" s="168" t="str">
        <f>VLOOKUP($F22,УЧАСТНИКИ!$A$29:$M$1081,5,FALSE)</f>
        <v>Москва-Орловская область</v>
      </c>
      <c r="E22" s="385" t="str">
        <f>VLOOKUP($F22,УЧАСТНИКИ!$A$29:$M$1081,8,FALSE)</f>
        <v>МС</v>
      </c>
      <c r="F22" s="531">
        <v>192</v>
      </c>
      <c r="G22" s="105" t="str">
        <f>VLOOKUP($F22,УЧАСТНИКИ!$A$29:$M$1081,12,FALSE)</f>
        <v>8:38.74</v>
      </c>
      <c r="H22" s="105"/>
      <c r="I22" s="104"/>
      <c r="J22" s="104"/>
      <c r="K22" s="104"/>
      <c r="L22" s="104"/>
      <c r="M22" s="106"/>
    </row>
    <row r="23" spans="1:13" ht="15.75" customHeight="1" x14ac:dyDescent="0.2">
      <c r="A23" s="101" t="s">
        <v>74</v>
      </c>
      <c r="B23" s="102" t="str">
        <f>VLOOKUP($F23,УЧАСТНИКИ!$A$29:$M$1081,3,FALSE)</f>
        <v>Алексеев Александр</v>
      </c>
      <c r="C23" s="103" t="str">
        <f>VLOOKUP($F23,УЧАСТНИКИ!$A$29:$M$1081,4,FALSE)</f>
        <v>17.10.2003</v>
      </c>
      <c r="D23" s="168" t="str">
        <f>VLOOKUP($F23,УЧАСТНИКИ!$A$29:$M$1081,5,FALSE)</f>
        <v>Чувашская Республика</v>
      </c>
      <c r="E23" s="385" t="str">
        <f>VLOOKUP($F23,УЧАСТНИКИ!$A$29:$M$1081,8,FALSE)</f>
        <v>КМС</v>
      </c>
      <c r="F23" s="531">
        <v>104</v>
      </c>
      <c r="G23" s="105" t="str">
        <f>VLOOKUP($F23,УЧАСТНИКИ!$A$29:$M$1081,12,FALSE)</f>
        <v>8:46.59</v>
      </c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73</v>
      </c>
      <c r="B24" s="102" t="str">
        <f>VLOOKUP($F24,УЧАСТНИКИ!$A$29:$M$1081,3,FALSE)</f>
        <v>Швецов Петр</v>
      </c>
      <c r="C24" s="103" t="str">
        <f>VLOOKUP($F24,УЧАСТНИКИ!$A$29:$M$1081,4,FALSE)</f>
        <v>14.07.1999</v>
      </c>
      <c r="D24" s="168" t="str">
        <f>VLOOKUP($F24,УЧАСТНИКИ!$A$29:$M$1081,5,FALSE)</f>
        <v>Новосибирская область</v>
      </c>
      <c r="E24" s="385" t="str">
        <f>VLOOKUP($F24,УЧАСТНИКИ!$A$29:$M$1081,8,FALSE)</f>
        <v>КМС</v>
      </c>
      <c r="F24" s="531">
        <v>255</v>
      </c>
      <c r="G24" s="105" t="s">
        <v>3385</v>
      </c>
      <c r="H24" s="105"/>
      <c r="I24" s="104"/>
      <c r="J24" s="104"/>
      <c r="K24" s="104"/>
      <c r="L24" s="104"/>
      <c r="M24" s="106"/>
    </row>
    <row r="25" spans="1:13" x14ac:dyDescent="0.2">
      <c r="A25" s="83"/>
      <c r="E25" s="83"/>
      <c r="F25" s="83"/>
      <c r="G25" s="83"/>
      <c r="H25" s="83"/>
      <c r="I25" s="83"/>
      <c r="J25" s="83"/>
      <c r="K25" s="83"/>
      <c r="L25" s="83"/>
    </row>
    <row r="26" spans="1:13" x14ac:dyDescent="0.2">
      <c r="A26" s="83"/>
      <c r="E26" s="83"/>
      <c r="F26" s="83"/>
      <c r="G26" s="83"/>
      <c r="H26" s="83"/>
      <c r="I26" s="83"/>
      <c r="J26" s="83"/>
      <c r="K26" s="83"/>
      <c r="L26" s="83"/>
    </row>
    <row r="27" spans="1:13" x14ac:dyDescent="0.2">
      <c r="A27" s="83"/>
      <c r="B27" s="111" t="s">
        <v>50</v>
      </c>
      <c r="C27" s="131"/>
      <c r="D27" s="113" t="s">
        <v>43</v>
      </c>
      <c r="E27" s="83"/>
      <c r="F27" s="83"/>
      <c r="G27" s="83"/>
      <c r="H27" s="83"/>
      <c r="I27" s="83"/>
      <c r="J27" s="83"/>
      <c r="K27" s="83"/>
      <c r="L27" s="83"/>
    </row>
    <row r="28" spans="1:13" x14ac:dyDescent="0.2">
      <c r="B28" s="111"/>
      <c r="C28" s="131"/>
      <c r="D28" s="113"/>
    </row>
    <row r="29" spans="1:13" x14ac:dyDescent="0.2">
      <c r="B29" s="113" t="s">
        <v>42</v>
      </c>
      <c r="C29" s="55"/>
      <c r="D29" s="113" t="s">
        <v>57</v>
      </c>
    </row>
  </sheetData>
  <customSheetViews>
    <customSheetView guid="{B28A55F2-F506-44F5-8B45-C06C81F4E83D}" showRuler="0">
      <selection activeCell="G24" sqref="G24"/>
      <pageMargins left="0.78740157480314965" right="0" top="0.39370078740157483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17">
    <mergeCell ref="M12:M13"/>
    <mergeCell ref="C7:J7"/>
    <mergeCell ref="E12:E13"/>
    <mergeCell ref="D12:D13"/>
    <mergeCell ref="D9:H9"/>
    <mergeCell ref="D10:H10"/>
    <mergeCell ref="C1:J1"/>
    <mergeCell ref="C3:J3"/>
    <mergeCell ref="H12:H13"/>
    <mergeCell ref="I12:K12"/>
    <mergeCell ref="L12:L13"/>
    <mergeCell ref="C4:J6"/>
    <mergeCell ref="A12:A13"/>
    <mergeCell ref="B12:B13"/>
    <mergeCell ref="C12:C13"/>
    <mergeCell ref="F12:F13"/>
    <mergeCell ref="G12:G13"/>
  </mergeCells>
  <phoneticPr fontId="2" type="noConversion"/>
  <printOptions horizontalCentered="1"/>
  <pageMargins left="0" right="0" top="0" bottom="0" header="0" footer="0"/>
  <pageSetup paperSize="9" scale="96" fitToHeight="0" orientation="portrait" r:id="rId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indexed="34"/>
  </sheetPr>
  <dimension ref="A1:K46"/>
  <sheetViews>
    <sheetView topLeftCell="A22" zoomScaleNormal="100" workbookViewId="0">
      <selection activeCell="A38" sqref="A38:A41"/>
    </sheetView>
  </sheetViews>
  <sheetFormatPr defaultColWidth="9.140625" defaultRowHeight="12.75" x14ac:dyDescent="0.2"/>
  <cols>
    <col min="1" max="1" width="4" style="54" customWidth="1"/>
    <col min="2" max="2" width="20.140625" style="54" customWidth="1"/>
    <col min="3" max="3" width="10" style="54" customWidth="1"/>
    <col min="4" max="4" width="18" style="54" customWidth="1"/>
    <col min="5" max="5" width="7.140625" style="54" customWidth="1"/>
    <col min="6" max="6" width="6.140625" style="54" customWidth="1"/>
    <col min="7" max="7" width="6.42578125" style="54" customWidth="1"/>
    <col min="8" max="8" width="6.140625" style="54" customWidth="1"/>
    <col min="9" max="9" width="6.85546875" style="54" customWidth="1"/>
    <col min="10" max="10" width="6.7109375" style="54" customWidth="1"/>
    <col min="11" max="16384" width="9.140625" style="7"/>
  </cols>
  <sheetData>
    <row r="1" spans="1:11" customFormat="1" x14ac:dyDescent="0.2">
      <c r="A1" s="54"/>
      <c r="B1" s="493"/>
      <c r="C1" s="781" t="s">
        <v>47</v>
      </c>
      <c r="D1" s="781"/>
      <c r="E1" s="781"/>
      <c r="F1" s="781"/>
      <c r="G1" s="781"/>
      <c r="H1" s="781"/>
      <c r="I1" s="493"/>
      <c r="J1" s="493"/>
      <c r="K1" s="8"/>
    </row>
    <row r="2" spans="1:11" customFormat="1" ht="20.25" customHeight="1" x14ac:dyDescent="0.2">
      <c r="A2" s="54"/>
      <c r="B2" s="179"/>
      <c r="C2" s="780" t="s">
        <v>15</v>
      </c>
      <c r="D2" s="780"/>
      <c r="E2" s="780"/>
      <c r="F2" s="780"/>
      <c r="G2" s="780"/>
      <c r="H2" s="780"/>
      <c r="I2" s="179"/>
      <c r="J2" s="179"/>
      <c r="K2" s="8"/>
    </row>
    <row r="3" spans="1:11" customFormat="1" ht="18" customHeight="1" x14ac:dyDescent="0.2">
      <c r="A3" s="79" t="s">
        <v>16</v>
      </c>
      <c r="B3" s="500" t="s">
        <v>277</v>
      </c>
      <c r="C3" s="785" t="str">
        <f>Заголовки!A9</f>
        <v>Чемпионат России                                              командные соревнования-19 упражнений</v>
      </c>
      <c r="D3" s="785"/>
      <c r="E3" s="785"/>
      <c r="F3" s="785"/>
      <c r="G3" s="785"/>
      <c r="H3" s="785"/>
      <c r="I3" s="785"/>
      <c r="J3" s="84" t="s">
        <v>2228</v>
      </c>
      <c r="K3" s="7"/>
    </row>
    <row r="4" spans="1:11" customFormat="1" ht="19.5" customHeight="1" x14ac:dyDescent="0.2">
      <c r="A4" s="79" t="s">
        <v>17</v>
      </c>
      <c r="B4" s="500" t="s">
        <v>397</v>
      </c>
      <c r="C4" s="785"/>
      <c r="D4" s="785"/>
      <c r="E4" s="785"/>
      <c r="F4" s="785"/>
      <c r="G4" s="785"/>
      <c r="H4" s="785"/>
      <c r="I4" s="785"/>
      <c r="J4" s="86" t="s">
        <v>2234</v>
      </c>
      <c r="K4" s="7"/>
    </row>
    <row r="5" spans="1:11" customFormat="1" ht="18" customHeight="1" x14ac:dyDescent="0.2">
      <c r="A5" s="79" t="s">
        <v>18</v>
      </c>
      <c r="B5" s="500" t="s">
        <v>276</v>
      </c>
      <c r="C5" s="786" t="s">
        <v>3870</v>
      </c>
      <c r="D5" s="786"/>
      <c r="E5" s="786"/>
      <c r="F5" s="786"/>
      <c r="G5" s="786"/>
      <c r="H5" s="786"/>
      <c r="I5" s="786"/>
      <c r="J5" s="86" t="s">
        <v>20</v>
      </c>
      <c r="K5" s="7"/>
    </row>
    <row r="6" spans="1:11" customFormat="1" ht="16.5" customHeight="1" x14ac:dyDescent="0.2">
      <c r="A6" s="79"/>
      <c r="B6" s="503"/>
      <c r="C6" s="786"/>
      <c r="D6" s="786"/>
      <c r="E6" s="786"/>
      <c r="F6" s="786"/>
      <c r="G6" s="786"/>
      <c r="H6" s="786"/>
      <c r="I6" s="79"/>
      <c r="J6" s="54"/>
    </row>
    <row r="7" spans="1:11" customFormat="1" ht="18.75" x14ac:dyDescent="0.2">
      <c r="A7" s="196" t="str">
        <f>Заголовки!A12</f>
        <v>г.Сочи, стадион  ФГБУ"Юг Спорт"</v>
      </c>
      <c r="B7" s="79"/>
      <c r="C7" s="89"/>
      <c r="D7" s="782" t="s">
        <v>124</v>
      </c>
      <c r="E7" s="782"/>
      <c r="F7" s="782"/>
      <c r="G7" s="782"/>
      <c r="H7" s="79"/>
      <c r="I7" s="91" t="s">
        <v>21</v>
      </c>
      <c r="J7" s="79"/>
    </row>
    <row r="8" spans="1:11" customFormat="1" ht="15.75" customHeight="1" thickBot="1" x14ac:dyDescent="0.25">
      <c r="A8" s="86"/>
      <c r="B8" s="79"/>
      <c r="C8" s="79"/>
      <c r="D8" s="794" t="s">
        <v>126</v>
      </c>
      <c r="E8" s="794"/>
      <c r="F8" s="794"/>
      <c r="G8" s="794"/>
      <c r="H8" s="79"/>
      <c r="I8" s="79"/>
      <c r="J8" s="91"/>
    </row>
    <row r="9" spans="1:11" customFormat="1" ht="24.75" customHeight="1" thickBot="1" x14ac:dyDescent="0.25">
      <c r="A9" s="81" t="s">
        <v>48</v>
      </c>
      <c r="B9" s="93" t="s">
        <v>49</v>
      </c>
      <c r="C9" s="81" t="s">
        <v>46</v>
      </c>
      <c r="D9" s="93" t="s">
        <v>45</v>
      </c>
      <c r="E9" s="81" t="s">
        <v>9</v>
      </c>
      <c r="F9" s="123"/>
      <c r="G9" s="124" t="s">
        <v>33</v>
      </c>
      <c r="H9" s="125"/>
      <c r="I9" s="94" t="s">
        <v>10</v>
      </c>
      <c r="J9" s="81" t="s">
        <v>52</v>
      </c>
    </row>
    <row r="10" spans="1:11" customFormat="1" ht="13.5" thickBot="1" x14ac:dyDescent="0.25">
      <c r="A10" s="138"/>
      <c r="B10" s="97" t="s">
        <v>26</v>
      </c>
      <c r="C10" s="139"/>
      <c r="D10" s="139"/>
      <c r="E10" s="139"/>
      <c r="F10" s="139"/>
      <c r="G10" s="139"/>
      <c r="H10" s="139"/>
      <c r="I10" s="139"/>
      <c r="J10" s="140"/>
    </row>
    <row r="11" spans="1:11" customFormat="1" x14ac:dyDescent="0.2">
      <c r="A11" s="104" t="s">
        <v>12</v>
      </c>
      <c r="B11" s="142"/>
      <c r="C11" s="143"/>
      <c r="D11" s="144"/>
      <c r="E11" s="481"/>
      <c r="F11" s="145"/>
      <c r="G11" s="145"/>
      <c r="H11" s="145"/>
      <c r="I11" s="145"/>
      <c r="J11" s="145"/>
    </row>
    <row r="12" spans="1:11" customFormat="1" x14ac:dyDescent="0.2">
      <c r="A12" s="104" t="s">
        <v>13</v>
      </c>
      <c r="B12" s="149"/>
      <c r="C12" s="143"/>
      <c r="D12" s="479" t="s">
        <v>116</v>
      </c>
      <c r="E12" s="482"/>
      <c r="F12" s="141"/>
      <c r="G12" s="145"/>
      <c r="H12" s="145"/>
      <c r="I12" s="145"/>
      <c r="J12" s="630" t="s">
        <v>2032</v>
      </c>
    </row>
    <row r="13" spans="1:11" customFormat="1" x14ac:dyDescent="0.2">
      <c r="A13" s="101"/>
      <c r="B13" s="227" t="str">
        <f>VLOOKUP($E13,УЧАСТНИКИ!$A$29:$L$1510,3,FALSE)</f>
        <v>Токарев Алексей</v>
      </c>
      <c r="C13" s="143" t="str">
        <f>VLOOKUP($E13,УЧАСТНИКИ!$A$29:$L$1510,4,FALSE)</f>
        <v>20.12.1998</v>
      </c>
      <c r="D13" s="226"/>
      <c r="E13" s="631">
        <v>359</v>
      </c>
      <c r="F13" s="146"/>
      <c r="G13" s="147"/>
      <c r="H13" s="147"/>
      <c r="I13" s="147"/>
      <c r="J13" s="147"/>
    </row>
    <row r="14" spans="1:11" customFormat="1" x14ac:dyDescent="0.2">
      <c r="A14" s="101"/>
      <c r="B14" s="227" t="str">
        <f>VLOOKUP($E14,УЧАСТНИКИ!$A$29:$L$1510,3,FALSE)</f>
        <v>Великоречин Евгений</v>
      </c>
      <c r="C14" s="143" t="str">
        <f>VLOOKUP($E14,УЧАСТНИКИ!$A$29:$L$1510,4,FALSE)</f>
        <v>14.03.2002</v>
      </c>
      <c r="D14" s="480"/>
      <c r="E14" s="631">
        <v>326</v>
      </c>
      <c r="F14" s="146"/>
      <c r="G14" s="147"/>
      <c r="H14" s="147"/>
      <c r="I14" s="147"/>
      <c r="J14" s="147"/>
    </row>
    <row r="15" spans="1:11" customFormat="1" x14ac:dyDescent="0.2">
      <c r="A15" s="101"/>
      <c r="B15" s="227" t="str">
        <f>VLOOKUP($E15,УЧАСТНИКИ!$A$29:$L$1510,3,FALSE)</f>
        <v>Мартель Дмитрий</v>
      </c>
      <c r="C15" s="143" t="str">
        <f>VLOOKUP($E15,УЧАСТНИКИ!$A$29:$L$1510,4,FALSE)</f>
        <v>20.02.2002</v>
      </c>
      <c r="D15" s="226"/>
      <c r="E15" s="631">
        <v>346</v>
      </c>
      <c r="F15" s="146"/>
      <c r="G15" s="147"/>
      <c r="H15" s="147"/>
      <c r="I15" s="147"/>
      <c r="J15" s="147"/>
    </row>
    <row r="16" spans="1:11" customFormat="1" x14ac:dyDescent="0.2">
      <c r="A16" s="101"/>
      <c r="B16" s="227" t="str">
        <f>VLOOKUP($E16,УЧАСТНИКИ!$A$29:$L$1510,3,FALSE)</f>
        <v>Устинов Дмитрий</v>
      </c>
      <c r="C16" s="143" t="str">
        <f>VLOOKUP($E16,УЧАСТНИКИ!$A$29:$L$1510,4,FALSE)</f>
        <v>10.11.2001</v>
      </c>
      <c r="D16" s="226"/>
      <c r="E16" s="631">
        <v>362</v>
      </c>
      <c r="F16" s="146"/>
      <c r="G16" s="147"/>
      <c r="H16" s="147"/>
      <c r="I16" s="147"/>
      <c r="J16" s="147"/>
    </row>
    <row r="17" spans="1:10" customFormat="1" x14ac:dyDescent="0.2">
      <c r="A17" s="101" t="s">
        <v>14</v>
      </c>
      <c r="B17" s="149"/>
      <c r="C17" s="143"/>
      <c r="D17" s="479" t="s">
        <v>315</v>
      </c>
      <c r="E17" s="631"/>
      <c r="F17" s="101"/>
      <c r="G17" s="101"/>
      <c r="H17" s="101"/>
      <c r="I17" s="101"/>
      <c r="J17" s="237"/>
    </row>
    <row r="18" spans="1:10" customFormat="1" x14ac:dyDescent="0.2">
      <c r="A18" s="101"/>
      <c r="B18" s="227" t="str">
        <f>VLOOKUP($E18,УЧАСТНИКИ!$A$29:$L$1510,3,FALSE)</f>
        <v>Юфимов Алексей</v>
      </c>
      <c r="C18" s="143" t="str">
        <f>VLOOKUP($E18,УЧАСТНИКИ!$A$29:$L$1510,4,FALSE)</f>
        <v>05.06.1998</v>
      </c>
      <c r="D18" s="226"/>
      <c r="E18" s="631">
        <v>400</v>
      </c>
      <c r="F18" s="101"/>
      <c r="G18" s="101"/>
      <c r="H18" s="101"/>
      <c r="I18" s="101"/>
      <c r="J18" s="237"/>
    </row>
    <row r="19" spans="1:10" customFormat="1" x14ac:dyDescent="0.2">
      <c r="A19" s="101"/>
      <c r="B19" s="227" t="str">
        <f>VLOOKUP($E19,УЧАСТНИКИ!$A$29:$L$1510,3,FALSE)</f>
        <v>Образцов Игорь</v>
      </c>
      <c r="C19" s="143" t="str">
        <f>VLOOKUP($E19,УЧАСТНИКИ!$A$29:$L$1510,4,FALSE)</f>
        <v>21.10.1995</v>
      </c>
      <c r="D19" s="480"/>
      <c r="E19" s="631">
        <v>395</v>
      </c>
      <c r="F19" s="101"/>
      <c r="G19" s="101"/>
      <c r="H19" s="101"/>
      <c r="I19" s="101"/>
      <c r="J19" s="237"/>
    </row>
    <row r="20" spans="1:10" customFormat="1" x14ac:dyDescent="0.2">
      <c r="A20" s="101"/>
      <c r="B20" s="227" t="str">
        <f>VLOOKUP($E20,УЧАСТНИКИ!$A$29:$L$1510,3,FALSE)</f>
        <v>Федотов Артем</v>
      </c>
      <c r="C20" s="143" t="str">
        <f>VLOOKUP($E20,УЧАСТНИКИ!$A$29:$L$1510,4,FALSE)</f>
        <v>12.11.1991</v>
      </c>
      <c r="D20" s="226"/>
      <c r="E20" s="631">
        <v>397</v>
      </c>
      <c r="F20" s="101"/>
      <c r="G20" s="101"/>
      <c r="H20" s="101"/>
      <c r="I20" s="101"/>
      <c r="J20" s="237"/>
    </row>
    <row r="21" spans="1:10" customFormat="1" x14ac:dyDescent="0.2">
      <c r="A21" s="101"/>
      <c r="B21" s="227" t="str">
        <f>VLOOKUP($E21,УЧАСТНИКИ!$A$29:$L$1510,3,FALSE)</f>
        <v>Садеев Ильфат</v>
      </c>
      <c r="C21" s="143" t="str">
        <f>VLOOKUP($E21,УЧАСТНИКИ!$A$29:$L$1510,4,FALSE)</f>
        <v>17.12.1988</v>
      </c>
      <c r="D21" s="226"/>
      <c r="E21" s="631">
        <v>396</v>
      </c>
      <c r="F21" s="101"/>
      <c r="G21" s="101"/>
      <c r="H21" s="101"/>
      <c r="I21" s="101"/>
      <c r="J21" s="237"/>
    </row>
    <row r="22" spans="1:10" customFormat="1" x14ac:dyDescent="0.2">
      <c r="A22" s="104" t="s">
        <v>22</v>
      </c>
      <c r="B22" s="227"/>
      <c r="C22" s="143"/>
      <c r="D22" s="479" t="s">
        <v>299</v>
      </c>
      <c r="E22" s="631"/>
      <c r="F22" s="104"/>
      <c r="G22" s="104"/>
      <c r="H22" s="104"/>
      <c r="I22" s="104"/>
      <c r="J22" s="150"/>
    </row>
    <row r="23" spans="1:10" customFormat="1" x14ac:dyDescent="0.2">
      <c r="A23" s="104"/>
      <c r="B23" s="227" t="str">
        <f>VLOOKUP($E23,УЧАСТНИКИ!$A$29:$L$1510,3,FALSE)</f>
        <v>Хомутов Дмитрий</v>
      </c>
      <c r="C23" s="143" t="str">
        <f>VLOOKUP($E23,УЧАСТНИКИ!$A$29:$L$1510,4,FALSE)</f>
        <v>04.01.1992</v>
      </c>
      <c r="D23" s="226"/>
      <c r="E23" s="631">
        <v>170</v>
      </c>
      <c r="F23" s="104"/>
      <c r="G23" s="104"/>
      <c r="H23" s="104"/>
      <c r="I23" s="104"/>
      <c r="J23" s="150"/>
    </row>
    <row r="24" spans="1:10" customFormat="1" x14ac:dyDescent="0.2">
      <c r="A24" s="104"/>
      <c r="B24" s="227" t="str">
        <f>VLOOKUP($E24,УЧАСТНИКИ!$A$29:$L$1510,3,FALSE)</f>
        <v>Тен Данила</v>
      </c>
      <c r="C24" s="143" t="str">
        <f>VLOOKUP($E24,УЧАСТНИКИ!$A$29:$L$1510,4,FALSE)</f>
        <v>24.05.2001</v>
      </c>
      <c r="D24" s="226"/>
      <c r="E24" s="631">
        <v>166</v>
      </c>
      <c r="F24" s="104"/>
      <c r="G24" s="104"/>
      <c r="H24" s="104"/>
      <c r="I24" s="104"/>
      <c r="J24" s="150"/>
    </row>
    <row r="25" spans="1:10" customFormat="1" x14ac:dyDescent="0.2">
      <c r="A25" s="101"/>
      <c r="B25" s="227" t="str">
        <f>VLOOKUP($E25,УЧАСТНИКИ!$A$29:$L$1510,3,FALSE)</f>
        <v>Перестюк Руслан</v>
      </c>
      <c r="C25" s="143" t="str">
        <f>VLOOKUP($E25,УЧАСТНИКИ!$A$29:$L$1510,4,FALSE)</f>
        <v>22.04.1991</v>
      </c>
      <c r="D25" s="226"/>
      <c r="E25" s="631">
        <v>154</v>
      </c>
      <c r="F25" s="104"/>
      <c r="G25" s="104"/>
      <c r="H25" s="104"/>
      <c r="I25" s="104"/>
      <c r="J25" s="150"/>
    </row>
    <row r="26" spans="1:10" customFormat="1" x14ac:dyDescent="0.2">
      <c r="A26" s="101"/>
      <c r="B26" s="227" t="str">
        <f>VLOOKUP($E26,УЧАСТНИКИ!$A$29:$L$1510,3,FALSE)</f>
        <v>Тимков Дмитрий</v>
      </c>
      <c r="C26" s="143" t="str">
        <f>VLOOKUP($E26,УЧАСТНИКИ!$A$29:$L$1510,4,FALSE)</f>
        <v>16.06.1995</v>
      </c>
      <c r="D26" s="226"/>
      <c r="E26" s="631">
        <v>168</v>
      </c>
      <c r="F26" s="104"/>
      <c r="G26" s="104"/>
      <c r="H26" s="104"/>
      <c r="I26" s="104"/>
      <c r="J26" s="150"/>
    </row>
    <row r="27" spans="1:10" customFormat="1" x14ac:dyDescent="0.2">
      <c r="A27" s="101" t="s">
        <v>23</v>
      </c>
      <c r="B27" s="149"/>
      <c r="C27" s="143"/>
      <c r="D27" s="479" t="s">
        <v>116</v>
      </c>
      <c r="E27" s="632"/>
      <c r="F27" s="104"/>
      <c r="G27" s="104"/>
      <c r="H27" s="104"/>
      <c r="I27" s="104"/>
      <c r="J27" s="150"/>
    </row>
    <row r="28" spans="1:10" customFormat="1" x14ac:dyDescent="0.2">
      <c r="A28" s="101"/>
      <c r="B28" s="227" t="str">
        <f>VLOOKUP($E28,УЧАСТНИКИ!$A$29:$L$1510,3,FALSE)</f>
        <v>Шикарев Андрей</v>
      </c>
      <c r="C28" s="143" t="str">
        <f>VLOOKUP($E28,УЧАСТНИКИ!$A$29:$L$1510,4,FALSE)</f>
        <v>01.11.1995</v>
      </c>
      <c r="D28" s="226"/>
      <c r="E28" s="631">
        <v>365</v>
      </c>
      <c r="F28" s="104"/>
      <c r="G28" s="104"/>
      <c r="H28" s="104"/>
      <c r="I28" s="104"/>
      <c r="J28" s="150"/>
    </row>
    <row r="29" spans="1:10" customFormat="1" x14ac:dyDescent="0.2">
      <c r="A29" s="104"/>
      <c r="B29" s="227" t="str">
        <f>VLOOKUP($E29,УЧАСТНИКИ!$A$29:$L$1510,3,FALSE)</f>
        <v>Занкин Денис</v>
      </c>
      <c r="C29" s="143" t="str">
        <f>VLOOKUP($E29,УЧАСТНИКИ!$A$29:$L$1510,4,FALSE)</f>
        <v>11.09.2000</v>
      </c>
      <c r="D29" s="226"/>
      <c r="E29" s="631">
        <v>336</v>
      </c>
      <c r="F29" s="104"/>
      <c r="G29" s="104"/>
      <c r="H29" s="104"/>
      <c r="I29" s="104"/>
      <c r="J29" s="150"/>
    </row>
    <row r="30" spans="1:10" customFormat="1" x14ac:dyDescent="0.2">
      <c r="A30" s="101"/>
      <c r="B30" s="227" t="str">
        <f>VLOOKUP($E30,УЧАСТНИКИ!$A$29:$L$1510,3,FALSE)</f>
        <v>Святобог Александр</v>
      </c>
      <c r="C30" s="143" t="str">
        <f>VLOOKUP($E30,УЧАСТНИКИ!$A$29:$L$1510,4,FALSE)</f>
        <v>19.06.1994</v>
      </c>
      <c r="D30" s="226"/>
      <c r="E30" s="631">
        <v>355</v>
      </c>
      <c r="F30" s="104"/>
      <c r="G30" s="104"/>
      <c r="H30" s="104"/>
      <c r="I30" s="104"/>
      <c r="J30" s="150"/>
    </row>
    <row r="31" spans="1:10" customFormat="1" x14ac:dyDescent="0.2">
      <c r="A31" s="101"/>
      <c r="B31" s="227" t="str">
        <f>VLOOKUP($E31,УЧАСТНИКИ!$A$29:$L$1510,3,FALSE)</f>
        <v>Росляков Данил</v>
      </c>
      <c r="C31" s="143" t="str">
        <f>VLOOKUP($E31,УЧАСТНИКИ!$A$29:$L$1510,4,FALSE)</f>
        <v>04.11.1997</v>
      </c>
      <c r="D31" s="226"/>
      <c r="E31" s="631">
        <v>352</v>
      </c>
      <c r="F31" s="104"/>
      <c r="G31" s="104"/>
      <c r="H31" s="104"/>
      <c r="I31" s="104"/>
      <c r="J31" s="150"/>
    </row>
    <row r="32" spans="1:10" customFormat="1" x14ac:dyDescent="0.2">
      <c r="A32" s="101" t="s">
        <v>24</v>
      </c>
      <c r="B32" s="149"/>
      <c r="C32" s="143"/>
      <c r="D32" s="479" t="s">
        <v>298</v>
      </c>
      <c r="E32" s="631"/>
      <c r="F32" s="104"/>
      <c r="G32" s="104"/>
      <c r="H32" s="104"/>
      <c r="I32" s="104"/>
      <c r="J32" s="150"/>
    </row>
    <row r="33" spans="1:10" customFormat="1" x14ac:dyDescent="0.2">
      <c r="A33" s="104"/>
      <c r="B33" s="227" t="str">
        <f>VLOOKUP($E33,УЧАСТНИКИ!$A$29:$L$1510,3,FALSE)</f>
        <v>Рудченко Александр</v>
      </c>
      <c r="C33" s="143" t="str">
        <f>VLOOKUP($E33,УЧАСТНИКИ!$A$29:$L$1510,4,FALSE)</f>
        <v>08.03.1999</v>
      </c>
      <c r="D33" s="226"/>
      <c r="E33" s="631">
        <v>242</v>
      </c>
      <c r="F33" s="104"/>
      <c r="G33" s="104"/>
      <c r="H33" s="104"/>
      <c r="I33" s="104"/>
      <c r="J33" s="150"/>
    </row>
    <row r="34" spans="1:10" customFormat="1" x14ac:dyDescent="0.2">
      <c r="A34" s="101"/>
      <c r="B34" s="227" t="str">
        <f>VLOOKUP($E34,УЧАСТНИКИ!$A$29:$L$1510,3,FALSE)</f>
        <v>Лаптев Алексей</v>
      </c>
      <c r="C34" s="143" t="str">
        <f>VLOOKUP($E34,УЧАСТНИКИ!$A$29:$L$1510,4,FALSE)</f>
        <v>13.05.1998</v>
      </c>
      <c r="D34" s="226"/>
      <c r="E34" s="631">
        <v>233</v>
      </c>
      <c r="F34" s="104"/>
      <c r="G34" s="104"/>
      <c r="H34" s="104"/>
      <c r="I34" s="104"/>
      <c r="J34" s="150"/>
    </row>
    <row r="35" spans="1:10" customFormat="1" x14ac:dyDescent="0.2">
      <c r="A35" s="101"/>
      <c r="B35" s="227" t="str">
        <f>VLOOKUP($E35,УЧАСТНИКИ!$A$29:$L$1510,3,FALSE)</f>
        <v>Лукин Андрей</v>
      </c>
      <c r="C35" s="143" t="str">
        <f>VLOOKUP($E35,УЧАСТНИКИ!$A$29:$L$1510,4,FALSE)</f>
        <v>28.02.1998</v>
      </c>
      <c r="D35" s="226"/>
      <c r="E35" s="631">
        <v>234</v>
      </c>
      <c r="F35" s="104"/>
      <c r="G35" s="104"/>
      <c r="H35" s="104"/>
      <c r="I35" s="104"/>
      <c r="J35" s="150"/>
    </row>
    <row r="36" spans="1:10" customFormat="1" x14ac:dyDescent="0.2">
      <c r="A36" s="101"/>
      <c r="B36" s="227" t="str">
        <f>VLOOKUP($E36,УЧАСТНИКИ!$A$29:$L$1510,3,FALSE)</f>
        <v>Афонин Иван</v>
      </c>
      <c r="C36" s="143" t="str">
        <f>VLOOKUP($E36,УЧАСТНИКИ!$A$29:$L$1510,4,FALSE)</f>
        <v>23.03.2004</v>
      </c>
      <c r="D36" s="226"/>
      <c r="E36" s="631">
        <v>223</v>
      </c>
      <c r="F36" s="104"/>
      <c r="G36" s="104"/>
      <c r="H36" s="104"/>
      <c r="I36" s="104"/>
      <c r="J36" s="150"/>
    </row>
    <row r="37" spans="1:10" customFormat="1" x14ac:dyDescent="0.2">
      <c r="A37" s="101" t="s">
        <v>25</v>
      </c>
      <c r="B37" s="149"/>
      <c r="C37" s="143"/>
      <c r="D37" s="479" t="s">
        <v>1853</v>
      </c>
      <c r="E37" s="631"/>
      <c r="F37" s="145"/>
      <c r="G37" s="145"/>
      <c r="H37" s="145"/>
      <c r="I37" s="145"/>
      <c r="J37" s="145"/>
    </row>
    <row r="38" spans="1:10" customFormat="1" x14ac:dyDescent="0.2">
      <c r="A38" s="145"/>
      <c r="B38" s="227" t="str">
        <f>VLOOKUP($E38,УЧАСТНИКИ!$A$29:$L$1510,3,FALSE)</f>
        <v>Сергеев Александр</v>
      </c>
      <c r="C38" s="143" t="str">
        <f>VLOOKUP($E38,УЧАСТНИКИ!$A$29:$L$1510,4,FALSE)</f>
        <v>02.07.2003</v>
      </c>
      <c r="D38" s="226"/>
      <c r="E38" s="631">
        <v>381</v>
      </c>
      <c r="F38" s="141"/>
      <c r="G38" s="145"/>
      <c r="H38" s="145"/>
      <c r="I38" s="145"/>
      <c r="J38" s="145"/>
    </row>
    <row r="39" spans="1:10" customFormat="1" x14ac:dyDescent="0.2">
      <c r="A39" s="145"/>
      <c r="B39" s="227" t="str">
        <f>VLOOKUP($E39,УЧАСТНИКИ!$A$29:$L$1510,3,FALSE)</f>
        <v>Ларюшкин Александр</v>
      </c>
      <c r="C39" s="143" t="str">
        <f>VLOOKUP($E39,УЧАСТНИКИ!$A$29:$L$1510,4,FALSE)</f>
        <v>01.12.2001</v>
      </c>
      <c r="D39" s="226"/>
      <c r="E39" s="631">
        <v>378</v>
      </c>
      <c r="F39" s="141"/>
      <c r="G39" s="145"/>
      <c r="H39" s="145"/>
      <c r="I39" s="145"/>
      <c r="J39" s="145"/>
    </row>
    <row r="40" spans="1:10" customFormat="1" x14ac:dyDescent="0.2">
      <c r="A40" s="145"/>
      <c r="B40" s="227" t="str">
        <f>VLOOKUP($E40,УЧАСТНИКИ!$A$29:$L$1510,3,FALSE)</f>
        <v>Вардиков Алексей</v>
      </c>
      <c r="C40" s="143" t="str">
        <f>VLOOKUP($E40,УЧАСТНИКИ!$A$29:$L$1510,4,FALSE)</f>
        <v>18.02.2003</v>
      </c>
      <c r="D40" s="226"/>
      <c r="E40" s="631">
        <v>376</v>
      </c>
      <c r="F40" s="141"/>
      <c r="G40" s="145"/>
      <c r="H40" s="145"/>
      <c r="I40" s="145"/>
      <c r="J40" s="145"/>
    </row>
    <row r="41" spans="1:10" customFormat="1" x14ac:dyDescent="0.2">
      <c r="A41" s="145"/>
      <c r="B41" s="227" t="str">
        <f>VLOOKUP($E41,УЧАСТНИКИ!$A$29:$L$1510,3,FALSE)</f>
        <v>Павлов Данил</v>
      </c>
      <c r="C41" s="143" t="str">
        <f>VLOOKUP($E41,УЧАСТНИКИ!$A$29:$L$1510,4,FALSE)</f>
        <v>17.06.2001</v>
      </c>
      <c r="D41" s="226"/>
      <c r="E41" s="631">
        <v>379</v>
      </c>
      <c r="F41" s="141"/>
      <c r="G41" s="145"/>
      <c r="H41" s="145"/>
      <c r="I41" s="145"/>
      <c r="J41" s="145"/>
    </row>
    <row r="42" spans="1:10" customFormat="1" x14ac:dyDescent="0.2">
      <c r="A42" s="101" t="s">
        <v>67</v>
      </c>
      <c r="B42" s="142"/>
      <c r="C42" s="143"/>
      <c r="D42" s="479"/>
      <c r="E42" s="633"/>
      <c r="F42" s="147"/>
      <c r="G42" s="147"/>
      <c r="H42" s="147"/>
      <c r="I42" s="147"/>
      <c r="J42" s="148"/>
    </row>
    <row r="43" spans="1:10" customFormat="1" x14ac:dyDescent="0.2">
      <c r="A43" s="484"/>
      <c r="B43" s="119"/>
      <c r="C43" s="120"/>
      <c r="D43" s="483"/>
      <c r="E43" s="153"/>
      <c r="F43" s="54"/>
      <c r="G43" s="54"/>
      <c r="H43" s="54"/>
    </row>
    <row r="44" spans="1:10" customFormat="1" x14ac:dyDescent="0.2">
      <c r="A44" s="83"/>
      <c r="B44" s="111" t="s">
        <v>50</v>
      </c>
      <c r="C44" s="131"/>
      <c r="D44" s="113" t="s">
        <v>43</v>
      </c>
      <c r="E44" s="153"/>
      <c r="F44" s="54"/>
      <c r="G44" s="54"/>
      <c r="H44" s="54"/>
    </row>
    <row r="45" spans="1:10" customFormat="1" x14ac:dyDescent="0.2">
      <c r="A45" s="83"/>
      <c r="B45" s="113" t="s">
        <v>42</v>
      </c>
      <c r="C45" s="55"/>
      <c r="D45" s="113" t="s">
        <v>57</v>
      </c>
      <c r="E45" s="153"/>
      <c r="F45" s="54"/>
      <c r="G45" s="54"/>
      <c r="H45" s="54"/>
    </row>
    <row r="46" spans="1:10" customFormat="1" x14ac:dyDescent="0.2">
      <c r="A46" s="83"/>
      <c r="B46" s="119"/>
      <c r="C46" s="120"/>
      <c r="D46" s="483"/>
      <c r="E46" s="153"/>
      <c r="F46" s="54"/>
      <c r="G46" s="54"/>
      <c r="H46" s="54"/>
    </row>
  </sheetData>
  <sortState ref="A38:K41">
    <sortCondition ref="A38"/>
  </sortState>
  <mergeCells count="7">
    <mergeCell ref="D8:G8"/>
    <mergeCell ref="C2:H2"/>
    <mergeCell ref="C1:H1"/>
    <mergeCell ref="C6:H6"/>
    <mergeCell ref="D7:G7"/>
    <mergeCell ref="C3:I4"/>
    <mergeCell ref="C5:I5"/>
  </mergeCells>
  <phoneticPr fontId="2" type="noConversion"/>
  <printOptions horizontalCentered="1"/>
  <pageMargins left="0.19685039370078741" right="0" top="0" bottom="0.39370078740157483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indexed="34"/>
  </sheetPr>
  <dimension ref="A1:M45"/>
  <sheetViews>
    <sheetView topLeftCell="A25" zoomScaleNormal="100" workbookViewId="0">
      <selection activeCell="J42" sqref="J42"/>
    </sheetView>
  </sheetViews>
  <sheetFormatPr defaultColWidth="9.140625" defaultRowHeight="12.75" x14ac:dyDescent="0.2"/>
  <cols>
    <col min="1" max="1" width="4" style="54" customWidth="1"/>
    <col min="2" max="2" width="19.5703125" style="54" customWidth="1"/>
    <col min="3" max="3" width="9.5703125" style="54" customWidth="1"/>
    <col min="4" max="4" width="18.28515625" style="54" customWidth="1"/>
    <col min="5" max="6" width="6.5703125" style="54" customWidth="1"/>
    <col min="7" max="7" width="6.85546875" style="54" customWidth="1"/>
    <col min="8" max="8" width="7.140625" style="54" customWidth="1"/>
    <col min="9" max="10" width="6.85546875" style="54" customWidth="1"/>
    <col min="11" max="16384" width="9.140625" style="7"/>
  </cols>
  <sheetData>
    <row r="1" spans="1:13" customFormat="1" x14ac:dyDescent="0.2">
      <c r="A1" s="54"/>
      <c r="B1" s="493"/>
      <c r="C1" s="781" t="s">
        <v>47</v>
      </c>
      <c r="D1" s="781"/>
      <c r="E1" s="781"/>
      <c r="F1" s="781"/>
      <c r="G1" s="781"/>
      <c r="H1" s="781"/>
      <c r="I1" s="493"/>
      <c r="J1" s="493"/>
      <c r="K1" s="8"/>
    </row>
    <row r="2" spans="1:13" customFormat="1" ht="19.5" customHeight="1" x14ac:dyDescent="0.2">
      <c r="A2" s="54"/>
      <c r="B2" s="179"/>
      <c r="C2" s="780" t="s">
        <v>15</v>
      </c>
      <c r="D2" s="780"/>
      <c r="E2" s="780"/>
      <c r="F2" s="780"/>
      <c r="G2" s="780"/>
      <c r="H2" s="780"/>
      <c r="I2" s="179"/>
      <c r="J2" s="179"/>
      <c r="K2" s="8"/>
    </row>
    <row r="3" spans="1:13" customFormat="1" ht="17.25" customHeight="1" x14ac:dyDescent="0.2">
      <c r="A3" s="79" t="s">
        <v>16</v>
      </c>
      <c r="B3" s="500" t="s">
        <v>280</v>
      </c>
      <c r="C3" s="785" t="str">
        <f>Заголовки!A9</f>
        <v>Чемпионат России                                              командные соревнования-19 упражнений</v>
      </c>
      <c r="D3" s="785"/>
      <c r="E3" s="785"/>
      <c r="F3" s="785"/>
      <c r="G3" s="785"/>
      <c r="H3" s="785"/>
      <c r="I3" s="785"/>
      <c r="J3" s="84" t="s">
        <v>2228</v>
      </c>
      <c r="K3" s="7"/>
    </row>
    <row r="4" spans="1:13" customFormat="1" ht="18.75" customHeight="1" x14ac:dyDescent="0.2">
      <c r="A4" s="79" t="s">
        <v>17</v>
      </c>
      <c r="B4" s="500" t="s">
        <v>279</v>
      </c>
      <c r="C4" s="785"/>
      <c r="D4" s="785"/>
      <c r="E4" s="785"/>
      <c r="F4" s="785"/>
      <c r="G4" s="785"/>
      <c r="H4" s="785"/>
      <c r="I4" s="785"/>
      <c r="J4" s="86" t="s">
        <v>2235</v>
      </c>
      <c r="K4" s="7"/>
      <c r="M4" s="57"/>
    </row>
    <row r="5" spans="1:13" customFormat="1" ht="15" customHeight="1" x14ac:dyDescent="0.2">
      <c r="A5" s="79" t="s">
        <v>18</v>
      </c>
      <c r="B5" s="500" t="s">
        <v>278</v>
      </c>
      <c r="C5" s="786" t="s">
        <v>3870</v>
      </c>
      <c r="D5" s="786"/>
      <c r="E5" s="786"/>
      <c r="F5" s="786"/>
      <c r="G5" s="786"/>
      <c r="H5" s="786"/>
      <c r="I5" s="786"/>
      <c r="J5" s="86" t="s">
        <v>20</v>
      </c>
      <c r="K5" s="7"/>
      <c r="M5" s="34"/>
    </row>
    <row r="6" spans="1:13" customFormat="1" ht="13.5" customHeight="1" x14ac:dyDescent="0.2">
      <c r="A6" s="79"/>
      <c r="B6" s="503"/>
      <c r="C6" s="786"/>
      <c r="D6" s="786"/>
      <c r="E6" s="786"/>
      <c r="F6" s="786"/>
      <c r="G6" s="786"/>
      <c r="H6" s="786"/>
      <c r="I6" s="79"/>
      <c r="J6" s="54"/>
      <c r="M6" s="3"/>
    </row>
    <row r="7" spans="1:13" customFormat="1" ht="20.25" customHeight="1" x14ac:dyDescent="0.2">
      <c r="A7" s="196" t="str">
        <f>Заголовки!A12</f>
        <v>г.Сочи, стадион  ФГБУ"Юг Спорт"</v>
      </c>
      <c r="B7" s="79"/>
      <c r="C7" s="89"/>
      <c r="D7" s="782" t="s">
        <v>106</v>
      </c>
      <c r="E7" s="782"/>
      <c r="F7" s="782"/>
      <c r="G7" s="782"/>
      <c r="H7" s="79"/>
      <c r="I7" s="91" t="s">
        <v>21</v>
      </c>
      <c r="J7" s="79"/>
    </row>
    <row r="8" spans="1:13" customFormat="1" ht="18.75" customHeight="1" thickBot="1" x14ac:dyDescent="0.25">
      <c r="A8" s="86"/>
      <c r="B8" s="79"/>
      <c r="C8" s="79"/>
      <c r="D8" s="794" t="s">
        <v>126</v>
      </c>
      <c r="E8" s="794"/>
      <c r="F8" s="794"/>
      <c r="G8" s="794"/>
      <c r="H8" s="79"/>
      <c r="I8" s="79"/>
      <c r="J8" s="91"/>
    </row>
    <row r="9" spans="1:13" customFormat="1" ht="26.25" customHeight="1" thickBot="1" x14ac:dyDescent="0.25">
      <c r="A9" s="81" t="s">
        <v>48</v>
      </c>
      <c r="B9" s="93" t="s">
        <v>49</v>
      </c>
      <c r="C9" s="81" t="s">
        <v>46</v>
      </c>
      <c r="D9" s="93" t="s">
        <v>45</v>
      </c>
      <c r="E9" s="81" t="s">
        <v>9</v>
      </c>
      <c r="F9" s="123"/>
      <c r="G9" s="124" t="s">
        <v>33</v>
      </c>
      <c r="H9" s="125"/>
      <c r="I9" s="94" t="s">
        <v>10</v>
      </c>
      <c r="J9" s="81" t="s">
        <v>52</v>
      </c>
      <c r="K9" s="6"/>
    </row>
    <row r="10" spans="1:13" ht="15" customHeight="1" x14ac:dyDescent="0.2">
      <c r="A10" s="138"/>
      <c r="B10" s="151" t="s">
        <v>26</v>
      </c>
      <c r="C10" s="139"/>
      <c r="D10" s="139"/>
      <c r="E10" s="485"/>
      <c r="F10" s="139"/>
      <c r="G10" s="139"/>
      <c r="H10" s="139"/>
      <c r="I10" s="139"/>
      <c r="J10" s="140"/>
    </row>
    <row r="11" spans="1:13" ht="11.25" customHeight="1" x14ac:dyDescent="0.2">
      <c r="A11" s="141" t="s">
        <v>12</v>
      </c>
      <c r="B11" s="142"/>
      <c r="C11" s="143"/>
      <c r="D11" s="144"/>
      <c r="E11" s="487"/>
      <c r="F11" s="145"/>
      <c r="G11" s="145"/>
      <c r="H11" s="145"/>
      <c r="I11" s="145"/>
      <c r="J11" s="145"/>
    </row>
    <row r="12" spans="1:13" ht="12.6" customHeight="1" x14ac:dyDescent="0.2">
      <c r="A12" s="146" t="s">
        <v>13</v>
      </c>
      <c r="B12" s="142"/>
      <c r="C12" s="143"/>
      <c r="D12" s="479" t="s">
        <v>307</v>
      </c>
      <c r="E12" s="486"/>
      <c r="F12" s="147"/>
      <c r="G12" s="147"/>
      <c r="H12" s="147"/>
      <c r="I12" s="147"/>
      <c r="J12" s="148"/>
    </row>
    <row r="13" spans="1:13" ht="12.6" customHeight="1" x14ac:dyDescent="0.2">
      <c r="A13" s="146"/>
      <c r="B13" s="228" t="str">
        <f>VLOOKUP($E13,УЧАСТНИКИ!$A$29:$L$1673,3,FALSE)</f>
        <v>Серазтдинов Денис</v>
      </c>
      <c r="C13" s="143" t="str">
        <f>VLOOKUP($E13,УЧАСТНИКИ!$A$29:$L$1673,4,FALSE)</f>
        <v>13.03.1996</v>
      </c>
      <c r="D13" s="479"/>
      <c r="E13" s="634">
        <v>244</v>
      </c>
      <c r="F13" s="147"/>
      <c r="G13" s="147"/>
      <c r="H13" s="147"/>
      <c r="I13" s="147"/>
      <c r="J13" s="148"/>
    </row>
    <row r="14" spans="1:13" ht="12.6" customHeight="1" x14ac:dyDescent="0.2">
      <c r="A14" s="146"/>
      <c r="B14" s="228" t="str">
        <f>VLOOKUP($E14,УЧАСТНИКИ!$A$29:$L$1673,3,FALSE)</f>
        <v>Трифонов Евгений</v>
      </c>
      <c r="C14" s="143" t="str">
        <f>VLOOKUP($E14,УЧАСТНИКИ!$A$29:$L$1673,4,FALSE)</f>
        <v>04.07.2003</v>
      </c>
      <c r="D14" s="479"/>
      <c r="E14" s="634">
        <v>127</v>
      </c>
      <c r="F14" s="147"/>
      <c r="G14" s="147"/>
      <c r="H14" s="147"/>
      <c r="I14" s="147"/>
      <c r="J14" s="148"/>
    </row>
    <row r="15" spans="1:13" ht="12.6" customHeight="1" x14ac:dyDescent="0.2">
      <c r="A15" s="146"/>
      <c r="B15" s="228" t="str">
        <f>VLOOKUP($E15,УЧАСТНИКИ!$A$29:$L$1673,3,FALSE)</f>
        <v>Яблоков Алексей</v>
      </c>
      <c r="C15" s="143" t="str">
        <f>VLOOKUP($E15,УЧАСТНИКИ!$A$29:$L$1673,4,FALSE)</f>
        <v>02.03.2003</v>
      </c>
      <c r="D15" s="479"/>
      <c r="E15" s="634">
        <v>129</v>
      </c>
      <c r="F15" s="147"/>
      <c r="G15" s="147"/>
      <c r="H15" s="147"/>
      <c r="I15" s="147"/>
      <c r="J15" s="148"/>
    </row>
    <row r="16" spans="1:13" ht="12.6" customHeight="1" x14ac:dyDescent="0.2">
      <c r="A16" s="146"/>
      <c r="B16" s="228" t="str">
        <f>VLOOKUP($E16,УЧАСТНИКИ!$A$29:$L$1673,3,FALSE)</f>
        <v>Пасечник Дмитрий</v>
      </c>
      <c r="C16" s="143" t="str">
        <f>VLOOKUP($E16,УЧАСТНИКИ!$A$29:$L$1673,4,FALSE)</f>
        <v>15.05.1999</v>
      </c>
      <c r="D16" s="479"/>
      <c r="E16" s="634">
        <v>125</v>
      </c>
      <c r="F16" s="147"/>
      <c r="G16" s="147"/>
      <c r="H16" s="147"/>
      <c r="I16" s="147"/>
      <c r="J16" s="148"/>
    </row>
    <row r="17" spans="1:11" ht="12" customHeight="1" x14ac:dyDescent="0.2">
      <c r="A17" s="101" t="s">
        <v>14</v>
      </c>
      <c r="B17" s="142"/>
      <c r="C17" s="143"/>
      <c r="D17" s="144" t="s">
        <v>298</v>
      </c>
      <c r="E17" s="635"/>
      <c r="F17" s="101"/>
      <c r="G17" s="101"/>
      <c r="H17" s="101"/>
      <c r="I17" s="101"/>
      <c r="J17" s="101"/>
    </row>
    <row r="18" spans="1:11" ht="12" customHeight="1" x14ac:dyDescent="0.2">
      <c r="A18" s="104"/>
      <c r="B18" s="228" t="str">
        <f>VLOOKUP($E18,УЧАСТНИКИ!$A$29:$L$1673,3,FALSE)</f>
        <v>Поляков Семен</v>
      </c>
      <c r="C18" s="143" t="str">
        <f>VLOOKUP($E18,УЧАСТНИКИ!$A$29:$L$1673,4,FALSE)</f>
        <v>22.07.2002</v>
      </c>
      <c r="D18" s="144"/>
      <c r="E18" s="634">
        <v>240</v>
      </c>
      <c r="F18" s="104"/>
      <c r="G18" s="104"/>
      <c r="H18" s="104"/>
      <c r="I18" s="104"/>
      <c r="J18" s="150"/>
    </row>
    <row r="19" spans="1:11" ht="12" customHeight="1" x14ac:dyDescent="0.2">
      <c r="A19" s="104"/>
      <c r="B19" s="228" t="str">
        <f>VLOOKUP($E19,УЧАСТНИКИ!$A$29:$L$1673,3,FALSE)</f>
        <v>Дубровский Сергей</v>
      </c>
      <c r="C19" s="143" t="str">
        <f>VLOOKUP($E19,УЧАСТНИКИ!$A$29:$L$1673,4,FALSE)</f>
        <v>20.01.1995</v>
      </c>
      <c r="D19" s="144"/>
      <c r="E19" s="634">
        <v>231</v>
      </c>
      <c r="F19" s="104"/>
      <c r="G19" s="104"/>
      <c r="H19" s="104"/>
      <c r="I19" s="104"/>
      <c r="J19" s="150"/>
    </row>
    <row r="20" spans="1:11" ht="12" customHeight="1" x14ac:dyDescent="0.2">
      <c r="A20" s="104"/>
      <c r="B20" s="228" t="str">
        <f>VLOOKUP($E20,УЧАСТНИКИ!$A$29:$L$1673,3,FALSE)</f>
        <v>Лютов Кирилл</v>
      </c>
      <c r="C20" s="143" t="str">
        <f>VLOOKUP($E20,УЧАСТНИКИ!$A$29:$L$1673,4,FALSE)</f>
        <v>21.03.2005</v>
      </c>
      <c r="D20" s="144"/>
      <c r="E20" s="634">
        <v>237</v>
      </c>
      <c r="F20" s="104"/>
      <c r="G20" s="104"/>
      <c r="H20" s="104"/>
      <c r="I20" s="104"/>
      <c r="J20" s="150"/>
    </row>
    <row r="21" spans="1:11" ht="12" customHeight="1" x14ac:dyDescent="0.2">
      <c r="A21" s="104"/>
      <c r="B21" s="228" t="str">
        <f>VLOOKUP($E21,УЧАСТНИКИ!$A$29:$L$1673,3,FALSE)</f>
        <v>Орехов Иван</v>
      </c>
      <c r="C21" s="143" t="str">
        <f>VLOOKUP($E21,УЧАСТНИКИ!$A$29:$L$1673,4,FALSE)</f>
        <v>14.03.2001</v>
      </c>
      <c r="D21" s="144"/>
      <c r="E21" s="634">
        <v>238</v>
      </c>
      <c r="F21" s="104"/>
      <c r="G21" s="104"/>
      <c r="H21" s="104"/>
      <c r="I21" s="104"/>
      <c r="J21" s="150"/>
    </row>
    <row r="22" spans="1:11" ht="12" customHeight="1" x14ac:dyDescent="0.2">
      <c r="A22" s="104" t="s">
        <v>22</v>
      </c>
      <c r="B22" s="142"/>
      <c r="C22" s="143"/>
      <c r="D22" s="479" t="s">
        <v>299</v>
      </c>
      <c r="E22" s="634"/>
      <c r="F22" s="104"/>
      <c r="G22" s="104"/>
      <c r="H22" s="104"/>
      <c r="I22" s="104"/>
      <c r="J22" s="150"/>
    </row>
    <row r="23" spans="1:11" ht="13.5" customHeight="1" x14ac:dyDescent="0.2">
      <c r="A23" s="104"/>
      <c r="B23" s="228" t="str">
        <f>VLOOKUP($E23,УЧАСТНИКИ!$A$29:$L$1673,3,FALSE)</f>
        <v>Распутин Артем</v>
      </c>
      <c r="C23" s="143" t="str">
        <f>VLOOKUP($E23,УЧАСТНИКИ!$A$29:$L$1673,4,FALSE)</f>
        <v>13.10.2001</v>
      </c>
      <c r="D23" s="479"/>
      <c r="E23" s="634">
        <v>160</v>
      </c>
      <c r="F23" s="104"/>
      <c r="G23" s="104"/>
      <c r="H23" s="104"/>
      <c r="I23" s="104"/>
      <c r="J23" s="150"/>
    </row>
    <row r="24" spans="1:11" ht="13.5" customHeight="1" x14ac:dyDescent="0.2">
      <c r="A24" s="101"/>
      <c r="B24" s="228" t="str">
        <f>VLOOKUP($E24,УЧАСТНИКИ!$A$29:$L$1673,3,FALSE)</f>
        <v>Заиченко Тимур</v>
      </c>
      <c r="C24" s="143" t="str">
        <f>VLOOKUP($E24,УЧАСТНИКИ!$A$29:$L$1673,4,FALSE)</f>
        <v>12.02.1999</v>
      </c>
      <c r="D24" s="479"/>
      <c r="E24" s="634">
        <v>143</v>
      </c>
      <c r="F24" s="104"/>
      <c r="G24" s="104"/>
      <c r="H24" s="104"/>
      <c r="I24" s="104"/>
      <c r="J24" s="150"/>
    </row>
    <row r="25" spans="1:11" ht="13.5" customHeight="1" x14ac:dyDescent="0.2">
      <c r="A25" s="101"/>
      <c r="B25" s="228" t="str">
        <f>VLOOKUP($E25,УЧАСТНИКИ!$A$29:$L$1673,3,FALSE)</f>
        <v>Рыбак Никита</v>
      </c>
      <c r="C25" s="143" t="str">
        <f>VLOOKUP($E25,УЧАСТНИКИ!$A$29:$L$1673,4,FALSE)</f>
        <v>22.07.2003</v>
      </c>
      <c r="D25" s="479"/>
      <c r="E25" s="634">
        <v>161</v>
      </c>
      <c r="F25" s="104"/>
      <c r="G25" s="104"/>
      <c r="H25" s="104"/>
      <c r="I25" s="104"/>
      <c r="J25" s="150"/>
    </row>
    <row r="26" spans="1:11" ht="13.5" customHeight="1" x14ac:dyDescent="0.2">
      <c r="A26" s="101"/>
      <c r="B26" s="228" t="str">
        <f>VLOOKUP($E26,УЧАСТНИКИ!$A$29:$L$1673,3,FALSE)</f>
        <v>Савлуков Савелий</v>
      </c>
      <c r="C26" s="143" t="str">
        <f>VLOOKUP($E26,УЧАСТНИКИ!$A$29:$L$1673,4,FALSE)</f>
        <v>06.01.2000</v>
      </c>
      <c r="D26" s="479"/>
      <c r="E26" s="634">
        <v>163</v>
      </c>
      <c r="F26" s="104"/>
      <c r="G26" s="104"/>
      <c r="H26" s="104"/>
      <c r="I26" s="104"/>
      <c r="J26" s="150"/>
    </row>
    <row r="27" spans="1:11" ht="12" customHeight="1" x14ac:dyDescent="0.2">
      <c r="A27" s="101" t="s">
        <v>23</v>
      </c>
      <c r="B27" s="149"/>
      <c r="C27" s="143"/>
      <c r="D27" s="479" t="s">
        <v>116</v>
      </c>
      <c r="E27" s="631"/>
      <c r="F27" s="104"/>
      <c r="G27" s="104"/>
      <c r="H27" s="104"/>
      <c r="I27" s="104"/>
      <c r="J27" s="150"/>
      <c r="K27" s="5"/>
    </row>
    <row r="28" spans="1:11" ht="12" customHeight="1" x14ac:dyDescent="0.2">
      <c r="A28" s="104"/>
      <c r="B28" s="228" t="str">
        <f>VLOOKUP($E28,УЧАСТНИКИ!$A$29:$L$1673,3,FALSE)</f>
        <v>Рубцов Артем</v>
      </c>
      <c r="C28" s="143" t="str">
        <f>VLOOKUP($E28,УЧАСТНИКИ!$A$29:$L$1673,4,FALSE)</f>
        <v>30.05.1998</v>
      </c>
      <c r="D28" s="226"/>
      <c r="E28" s="635">
        <v>353</v>
      </c>
      <c r="F28" s="104"/>
      <c r="G28" s="104"/>
      <c r="H28" s="104"/>
      <c r="I28" s="104"/>
      <c r="J28" s="150"/>
    </row>
    <row r="29" spans="1:11" ht="12" customHeight="1" x14ac:dyDescent="0.2">
      <c r="A29" s="104"/>
      <c r="B29" s="228" t="str">
        <f>VLOOKUP($E29,УЧАСТНИКИ!$A$29:$L$1673,3,FALSE)</f>
        <v>Колесов Кирилл</v>
      </c>
      <c r="C29" s="143" t="str">
        <f>VLOOKUP($E29,УЧАСТНИКИ!$A$29:$L$1673,4,FALSE)</f>
        <v>26.04.1998</v>
      </c>
      <c r="D29" s="226"/>
      <c r="E29" s="635">
        <v>340</v>
      </c>
      <c r="F29" s="104"/>
      <c r="G29" s="104"/>
      <c r="H29" s="104"/>
      <c r="I29" s="104"/>
      <c r="J29" s="150"/>
    </row>
    <row r="30" spans="1:11" ht="13.5" customHeight="1" x14ac:dyDescent="0.2">
      <c r="A30" s="104"/>
      <c r="B30" s="228" t="str">
        <f>VLOOKUP($E30,УЧАСТНИКИ!$A$29:$L$1673,3,FALSE)</f>
        <v>Песков Даниил</v>
      </c>
      <c r="C30" s="143" t="str">
        <f>VLOOKUP($E30,УЧАСТНИКИ!$A$29:$L$1673,4,FALSE)</f>
        <v>04.10.2001</v>
      </c>
      <c r="D30" s="226"/>
      <c r="E30" s="635">
        <v>351</v>
      </c>
      <c r="F30" s="104"/>
      <c r="G30" s="104"/>
      <c r="H30" s="104"/>
      <c r="I30" s="104"/>
      <c r="J30" s="150"/>
      <c r="K30" s="5"/>
    </row>
    <row r="31" spans="1:11" ht="13.5" customHeight="1" x14ac:dyDescent="0.2">
      <c r="A31" s="104"/>
      <c r="B31" s="228" t="str">
        <f>VLOOKUP($E31,УЧАСТНИКИ!$A$29:$L$1673,3,FALSE)</f>
        <v>Высоцкий Максим</v>
      </c>
      <c r="C31" s="143" t="str">
        <f>VLOOKUP($E31,УЧАСТНИКИ!$A$29:$L$1673,4,FALSE)</f>
        <v>09.06.2002</v>
      </c>
      <c r="D31" s="226"/>
      <c r="E31" s="635">
        <v>329</v>
      </c>
      <c r="F31" s="104"/>
      <c r="G31" s="104"/>
      <c r="H31" s="104"/>
      <c r="I31" s="104"/>
      <c r="J31" s="150"/>
      <c r="K31" s="5"/>
    </row>
    <row r="32" spans="1:11" x14ac:dyDescent="0.2">
      <c r="A32" s="101" t="s">
        <v>24</v>
      </c>
      <c r="B32" s="149"/>
      <c r="C32" s="143"/>
      <c r="D32" s="479" t="s">
        <v>315</v>
      </c>
      <c r="E32" s="631"/>
      <c r="F32" s="104"/>
      <c r="G32" s="104"/>
      <c r="H32" s="104"/>
      <c r="I32" s="104"/>
      <c r="J32" s="150"/>
    </row>
    <row r="33" spans="1:10" x14ac:dyDescent="0.2">
      <c r="A33" s="101"/>
      <c r="B33" s="228" t="str">
        <f>VLOOKUP($E33,УЧАСТНИКИ!$A$29:$L$1673,3,FALSE)</f>
        <v>Егоров Никита</v>
      </c>
      <c r="C33" s="143" t="str">
        <f>VLOOKUP($E33,УЧАСТНИКИ!$A$29:$L$1673,4,FALSE)</f>
        <v>19.04.2002</v>
      </c>
      <c r="D33" s="479"/>
      <c r="E33" s="631">
        <v>392</v>
      </c>
      <c r="F33" s="104"/>
      <c r="G33" s="104"/>
      <c r="H33" s="104"/>
      <c r="I33" s="104"/>
      <c r="J33" s="150"/>
    </row>
    <row r="34" spans="1:10" x14ac:dyDescent="0.2">
      <c r="A34" s="101"/>
      <c r="B34" s="228" t="str">
        <f>VLOOKUP($E34,УЧАСТНИКИ!$A$29:$L$1673,3,FALSE)</f>
        <v>Никитин Олег</v>
      </c>
      <c r="C34" s="143" t="str">
        <f>VLOOKUP($E34,УЧАСТНИКИ!$A$29:$L$1673,4,FALSE)</f>
        <v>06.06.1997</v>
      </c>
      <c r="D34" s="479"/>
      <c r="E34" s="631">
        <v>394</v>
      </c>
      <c r="F34" s="104"/>
      <c r="G34" s="104"/>
      <c r="H34" s="104"/>
      <c r="I34" s="104"/>
      <c r="J34" s="150"/>
    </row>
    <row r="35" spans="1:10" x14ac:dyDescent="0.2">
      <c r="A35" s="101"/>
      <c r="B35" s="228" t="str">
        <f>VLOOKUP($E35,УЧАСТНИКИ!$A$29:$L$1673,3,FALSE)</f>
        <v>Галацков Андрей</v>
      </c>
      <c r="C35" s="143" t="str">
        <f>VLOOKUP($E35,УЧАСТНИКИ!$A$29:$L$1673,4,FALSE)</f>
        <v>13.02.1992</v>
      </c>
      <c r="D35" s="479"/>
      <c r="E35" s="631">
        <v>390</v>
      </c>
      <c r="F35" s="104"/>
      <c r="G35" s="104"/>
      <c r="H35" s="104"/>
      <c r="I35" s="104"/>
      <c r="J35" s="150"/>
    </row>
    <row r="36" spans="1:10" x14ac:dyDescent="0.2">
      <c r="A36" s="101"/>
      <c r="B36" s="228" t="str">
        <f>VLOOKUP($E36,УЧАСТНИКИ!$A$29:$L$1673,3,FALSE)</f>
        <v>Федотов Артем</v>
      </c>
      <c r="C36" s="143" t="str">
        <f>VLOOKUP($E36,УЧАСТНИКИ!$A$29:$L$1673,4,FALSE)</f>
        <v>12.11.1991</v>
      </c>
      <c r="D36" s="479"/>
      <c r="E36" s="631">
        <v>397</v>
      </c>
      <c r="F36" s="104"/>
      <c r="G36" s="104"/>
      <c r="H36" s="104"/>
      <c r="I36" s="104"/>
      <c r="J36" s="150"/>
    </row>
    <row r="37" spans="1:10" x14ac:dyDescent="0.2">
      <c r="A37" s="101" t="s">
        <v>25</v>
      </c>
      <c r="B37" s="228"/>
      <c r="C37" s="143"/>
      <c r="D37" s="479" t="s">
        <v>882</v>
      </c>
      <c r="E37" s="631"/>
      <c r="F37" s="104"/>
      <c r="G37" s="104"/>
      <c r="H37" s="104"/>
      <c r="I37" s="104"/>
      <c r="J37" s="150"/>
    </row>
    <row r="38" spans="1:10" x14ac:dyDescent="0.2">
      <c r="A38" s="101"/>
      <c r="B38" s="228" t="str">
        <f>VLOOKUP($E38,УЧАСТНИКИ!$A$29:$L$1673,3,FALSE)</f>
        <v>Рутенко Владимир</v>
      </c>
      <c r="C38" s="143" t="str">
        <f>VLOOKUP($E38,УЧАСТНИКИ!$A$29:$L$1673,4,FALSE)</f>
        <v>02.11.2002</v>
      </c>
      <c r="D38" s="479"/>
      <c r="E38" s="631">
        <v>178</v>
      </c>
      <c r="F38" s="104"/>
      <c r="G38" s="104"/>
      <c r="H38" s="104"/>
      <c r="I38" s="104"/>
      <c r="J38" s="150"/>
    </row>
    <row r="39" spans="1:10" x14ac:dyDescent="0.2">
      <c r="A39" s="101"/>
      <c r="B39" s="228" t="str">
        <f>VLOOKUP($E39,УЧАСТНИКИ!$A$29:$L$1673,3,FALSE)</f>
        <v>Бекоев Павел</v>
      </c>
      <c r="C39" s="143" t="str">
        <f>VLOOKUP($E39,УЧАСТНИКИ!$A$29:$L$1673,4,FALSE)</f>
        <v>04.07.2003</v>
      </c>
      <c r="D39" s="479"/>
      <c r="E39" s="631">
        <v>176</v>
      </c>
      <c r="F39" s="104"/>
      <c r="G39" s="104"/>
      <c r="H39" s="104"/>
      <c r="I39" s="104"/>
      <c r="J39" s="150"/>
    </row>
    <row r="40" spans="1:10" x14ac:dyDescent="0.2">
      <c r="A40" s="101"/>
      <c r="B40" s="228" t="str">
        <f>VLOOKUP($E40,УЧАСТНИКИ!$A$29:$L$1673,3,FALSE)</f>
        <v>Лямин Кирилл</v>
      </c>
      <c r="C40" s="143" t="str">
        <f>VLOOKUP($E40,УЧАСТНИКИ!$A$29:$L$1673,4,FALSE)</f>
        <v>17.05.1996</v>
      </c>
      <c r="D40" s="479"/>
      <c r="E40" s="631">
        <v>177</v>
      </c>
      <c r="F40" s="104"/>
      <c r="G40" s="104"/>
      <c r="H40" s="104"/>
      <c r="I40" s="104"/>
      <c r="J40" s="150"/>
    </row>
    <row r="41" spans="1:10" x14ac:dyDescent="0.2">
      <c r="A41" s="101"/>
      <c r="B41" s="228" t="str">
        <f>VLOOKUP($E41,УЧАСТНИКИ!$A$29:$L$1673,3,FALSE)</f>
        <v>Чернышов Андрей</v>
      </c>
      <c r="C41" s="143" t="str">
        <f>VLOOKUP($E41,УЧАСТНИКИ!$A$29:$L$1673,4,FALSE)</f>
        <v>05.05.1993</v>
      </c>
      <c r="D41" s="479"/>
      <c r="E41" s="631">
        <v>179</v>
      </c>
      <c r="F41" s="104"/>
      <c r="G41" s="104"/>
      <c r="H41" s="104"/>
      <c r="I41" s="104"/>
      <c r="J41" s="150"/>
    </row>
    <row r="42" spans="1:10" x14ac:dyDescent="0.2">
      <c r="A42" s="101" t="s">
        <v>67</v>
      </c>
      <c r="B42" s="228"/>
      <c r="C42" s="143"/>
      <c r="D42" s="479" t="s">
        <v>116</v>
      </c>
      <c r="E42" s="631"/>
      <c r="F42" s="104"/>
      <c r="G42" s="104"/>
      <c r="H42" s="104"/>
      <c r="I42" s="104"/>
      <c r="J42" s="150"/>
    </row>
    <row r="43" spans="1:10" ht="12" customHeight="1" x14ac:dyDescent="0.25">
      <c r="A43" s="83"/>
      <c r="B43" s="7"/>
      <c r="C43" s="7"/>
      <c r="D43" s="7"/>
      <c r="E43" s="83"/>
      <c r="F43" s="83"/>
      <c r="G43" s="83"/>
      <c r="H43" s="83"/>
      <c r="I43" s="83"/>
      <c r="J43" s="127"/>
    </row>
    <row r="44" spans="1:10" x14ac:dyDescent="0.2">
      <c r="A44" s="83"/>
      <c r="B44" s="111" t="s">
        <v>50</v>
      </c>
      <c r="C44" s="131"/>
      <c r="D44" s="113" t="s">
        <v>44</v>
      </c>
      <c r="E44" s="113"/>
      <c r="F44" s="83"/>
      <c r="G44" s="83"/>
      <c r="H44" s="83"/>
      <c r="I44" s="83"/>
      <c r="J44" s="119"/>
    </row>
    <row r="45" spans="1:10" x14ac:dyDescent="0.2">
      <c r="B45" s="113" t="s">
        <v>42</v>
      </c>
      <c r="C45" s="55"/>
      <c r="D45" s="113" t="s">
        <v>43</v>
      </c>
    </row>
  </sheetData>
  <sortState ref="A38:M41">
    <sortCondition ref="A38"/>
  </sortState>
  <mergeCells count="7">
    <mergeCell ref="C1:H1"/>
    <mergeCell ref="C6:H6"/>
    <mergeCell ref="D7:G7"/>
    <mergeCell ref="D8:G8"/>
    <mergeCell ref="C2:H2"/>
    <mergeCell ref="C3:I4"/>
    <mergeCell ref="C5:I5"/>
  </mergeCells>
  <phoneticPr fontId="2" type="noConversion"/>
  <printOptions horizontalCentered="1"/>
  <pageMargins left="0" right="0" top="0" bottom="0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indexed="34"/>
  </sheetPr>
  <dimension ref="A1:M143"/>
  <sheetViews>
    <sheetView topLeftCell="A13" zoomScaleNormal="100" workbookViewId="0">
      <selection activeCell="F15" sqref="F15:F31"/>
    </sheetView>
  </sheetViews>
  <sheetFormatPr defaultColWidth="9.140625" defaultRowHeight="12.75" x14ac:dyDescent="0.2"/>
  <cols>
    <col min="1" max="1" width="4" style="54" customWidth="1"/>
    <col min="2" max="2" width="19.42578125" style="54" customWidth="1"/>
    <col min="3" max="3" width="8.85546875" style="54" customWidth="1"/>
    <col min="4" max="4" width="19.28515625" style="54" customWidth="1"/>
    <col min="5" max="5" width="5.5703125" style="54" customWidth="1"/>
    <col min="6" max="6" width="6" style="54" customWidth="1"/>
    <col min="7" max="7" width="6.7109375" style="54" customWidth="1"/>
    <col min="8" max="8" width="6.28515625" style="54" customWidth="1"/>
    <col min="9" max="9" width="5.7109375" style="54" customWidth="1"/>
    <col min="10" max="10" width="5.42578125" style="54" customWidth="1"/>
    <col min="11" max="11" width="6.28515625" style="54" customWidth="1"/>
    <col min="12" max="12" width="6.7109375" style="54" customWidth="1"/>
    <col min="13" max="13" width="6" style="1" customWidth="1"/>
    <col min="14" max="16384" width="9.140625" style="7"/>
  </cols>
  <sheetData>
    <row r="1" spans="1:13" customFormat="1" x14ac:dyDescent="0.2">
      <c r="A1" s="79"/>
      <c r="B1" s="79"/>
      <c r="C1" s="781" t="s">
        <v>47</v>
      </c>
      <c r="D1" s="781"/>
      <c r="E1" s="781"/>
      <c r="F1" s="781"/>
      <c r="G1" s="781"/>
      <c r="H1" s="781"/>
      <c r="I1" s="781"/>
      <c r="J1" s="781"/>
      <c r="K1" s="83"/>
      <c r="L1" s="83"/>
      <c r="M1" s="8"/>
    </row>
    <row r="2" spans="1:13" customFormat="1" ht="15" x14ac:dyDescent="0.2">
      <c r="A2" s="79"/>
      <c r="B2" s="79"/>
      <c r="C2" s="83"/>
      <c r="D2" s="83"/>
      <c r="E2" s="45"/>
      <c r="F2" s="45"/>
      <c r="G2" s="45"/>
      <c r="H2" s="45"/>
      <c r="I2" s="83"/>
      <c r="J2" s="83"/>
      <c r="K2" s="83"/>
      <c r="L2" s="83"/>
      <c r="M2" s="8"/>
    </row>
    <row r="3" spans="1:13" customFormat="1" ht="25.5" x14ac:dyDescent="0.2">
      <c r="A3" s="79"/>
      <c r="B3" s="79"/>
      <c r="C3" s="780" t="s">
        <v>15</v>
      </c>
      <c r="D3" s="780"/>
      <c r="E3" s="780"/>
      <c r="F3" s="780"/>
      <c r="G3" s="780"/>
      <c r="H3" s="780"/>
      <c r="I3" s="780"/>
      <c r="J3" s="780"/>
      <c r="K3" s="83"/>
      <c r="L3" s="83"/>
      <c r="M3" s="8"/>
    </row>
    <row r="4" spans="1:13" customFormat="1" ht="25.5" customHeight="1" x14ac:dyDescent="0.2">
      <c r="A4" s="79" t="s">
        <v>16</v>
      </c>
      <c r="B4" s="501" t="s">
        <v>401</v>
      </c>
      <c r="C4" s="785" t="s">
        <v>412</v>
      </c>
      <c r="D4" s="785"/>
      <c r="E4" s="785"/>
      <c r="F4" s="785"/>
      <c r="G4" s="785"/>
      <c r="H4" s="785"/>
      <c r="I4" s="785"/>
      <c r="J4" s="785"/>
      <c r="K4" s="84" t="s">
        <v>344</v>
      </c>
      <c r="L4" s="54"/>
    </row>
    <row r="5" spans="1:13" customFormat="1" ht="24" customHeight="1" x14ac:dyDescent="0.2">
      <c r="A5" s="79" t="s">
        <v>17</v>
      </c>
      <c r="B5" s="501" t="s">
        <v>402</v>
      </c>
      <c r="C5" s="785"/>
      <c r="D5" s="785"/>
      <c r="E5" s="785"/>
      <c r="F5" s="785"/>
      <c r="G5" s="785"/>
      <c r="H5" s="785"/>
      <c r="I5" s="785"/>
      <c r="J5" s="785"/>
      <c r="K5" s="86" t="s">
        <v>114</v>
      </c>
      <c r="L5" s="79" t="s">
        <v>361</v>
      </c>
    </row>
    <row r="6" spans="1:13" customFormat="1" ht="18" customHeight="1" x14ac:dyDescent="0.2">
      <c r="A6" s="79" t="s">
        <v>18</v>
      </c>
      <c r="B6" s="510" t="s">
        <v>403</v>
      </c>
      <c r="C6" s="789"/>
      <c r="D6" s="789"/>
      <c r="E6" s="789"/>
      <c r="F6" s="789"/>
      <c r="G6" s="789"/>
      <c r="H6" s="789"/>
      <c r="I6" s="789"/>
      <c r="J6" s="789"/>
      <c r="K6" s="86" t="s">
        <v>20</v>
      </c>
      <c r="L6" s="54"/>
    </row>
    <row r="7" spans="1:13" customFormat="1" ht="16.5" customHeight="1" x14ac:dyDescent="0.2">
      <c r="A7" s="79" t="s">
        <v>0</v>
      </c>
      <c r="B7" s="86"/>
      <c r="C7" s="786"/>
      <c r="D7" s="786"/>
      <c r="E7" s="786"/>
      <c r="F7" s="786"/>
      <c r="G7" s="786"/>
      <c r="H7" s="786"/>
      <c r="I7" s="786"/>
      <c r="J7" s="786"/>
      <c r="K7" s="79"/>
      <c r="L7" s="54"/>
    </row>
    <row r="8" spans="1:13" customFormat="1" ht="16.5" customHeight="1" x14ac:dyDescent="0.2">
      <c r="A8" s="79"/>
      <c r="B8" s="86"/>
      <c r="C8" s="87"/>
      <c r="D8" s="87"/>
      <c r="E8" s="87"/>
      <c r="F8" s="87"/>
      <c r="G8" s="87"/>
      <c r="H8" s="87"/>
      <c r="I8" s="87"/>
      <c r="J8" s="87"/>
      <c r="K8" s="79"/>
      <c r="L8" s="54"/>
    </row>
    <row r="9" spans="1:13" customFormat="1" ht="18.75" x14ac:dyDescent="0.2">
      <c r="A9" s="196" t="str">
        <f>Заголовки!A12</f>
        <v>г.Сочи, стадион  ФГБУ"Юг Спорт"</v>
      </c>
      <c r="B9" s="79"/>
      <c r="C9" s="89"/>
      <c r="D9" s="782" t="s">
        <v>356</v>
      </c>
      <c r="E9" s="782"/>
      <c r="F9" s="782"/>
      <c r="G9" s="782"/>
      <c r="H9" s="782"/>
      <c r="I9" s="79"/>
      <c r="J9" s="79"/>
      <c r="K9" s="91" t="s">
        <v>21</v>
      </c>
      <c r="L9" s="79"/>
    </row>
    <row r="10" spans="1:13" ht="18.75" customHeight="1" x14ac:dyDescent="0.2">
      <c r="A10" s="86"/>
      <c r="B10" s="79"/>
      <c r="C10" s="79"/>
      <c r="D10" s="783" t="s">
        <v>355</v>
      </c>
      <c r="E10" s="783"/>
      <c r="F10" s="783"/>
      <c r="G10" s="783"/>
      <c r="H10" s="783"/>
      <c r="I10" s="79"/>
      <c r="J10" s="79"/>
      <c r="K10" s="79"/>
      <c r="L10" s="91"/>
      <c r="M10" s="6"/>
    </row>
    <row r="11" spans="1:13" ht="26.25" customHeight="1" thickBo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8"/>
      <c r="M11" s="6"/>
    </row>
    <row r="12" spans="1:13" ht="15" customHeight="1" thickBot="1" x14ac:dyDescent="0.25">
      <c r="A12" s="775" t="s">
        <v>48</v>
      </c>
      <c r="B12" s="775" t="s">
        <v>49</v>
      </c>
      <c r="C12" s="777" t="s">
        <v>46</v>
      </c>
      <c r="D12" s="775" t="s">
        <v>45</v>
      </c>
      <c r="E12" s="775" t="s">
        <v>34</v>
      </c>
      <c r="F12" s="775" t="s">
        <v>9</v>
      </c>
      <c r="G12" s="775" t="s">
        <v>128</v>
      </c>
      <c r="H12" s="775" t="s">
        <v>129</v>
      </c>
      <c r="I12" s="791" t="s">
        <v>33</v>
      </c>
      <c r="J12" s="792"/>
      <c r="K12" s="793"/>
      <c r="L12" s="775" t="s">
        <v>10</v>
      </c>
      <c r="M12" s="775" t="s">
        <v>52</v>
      </c>
    </row>
    <row r="13" spans="1:13" ht="15.75" customHeight="1" thickBot="1" x14ac:dyDescent="0.25">
      <c r="A13" s="776"/>
      <c r="B13" s="776"/>
      <c r="C13" s="778"/>
      <c r="D13" s="776"/>
      <c r="E13" s="776"/>
      <c r="F13" s="776"/>
      <c r="G13" s="776"/>
      <c r="H13" s="776"/>
      <c r="I13" s="95"/>
      <c r="J13" s="95"/>
      <c r="K13" s="95"/>
      <c r="L13" s="776"/>
      <c r="M13" s="776"/>
    </row>
    <row r="14" spans="1:13" ht="15.75" customHeight="1" thickBot="1" x14ac:dyDescent="0.25">
      <c r="A14" s="96"/>
      <c r="B14" s="380"/>
      <c r="C14" s="99"/>
      <c r="D14" s="99"/>
      <c r="E14" s="139"/>
      <c r="F14" s="99"/>
      <c r="G14" s="99"/>
      <c r="H14" s="99"/>
      <c r="I14" s="99"/>
      <c r="J14" s="99"/>
      <c r="K14" s="99"/>
      <c r="L14" s="99"/>
      <c r="M14" s="379"/>
    </row>
    <row r="15" spans="1:13" ht="15.75" customHeight="1" x14ac:dyDescent="0.2">
      <c r="A15" s="101" t="s">
        <v>12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1046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04"/>
      <c r="J15" s="104"/>
      <c r="K15" s="104"/>
      <c r="L15" s="104"/>
      <c r="M15" s="106"/>
    </row>
    <row r="16" spans="1:13" ht="15.75" customHeight="1" x14ac:dyDescent="0.2">
      <c r="A16" s="104" t="s">
        <v>13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1976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06"/>
    </row>
    <row r="17" spans="1:13" ht="15.75" customHeight="1" x14ac:dyDescent="0.2">
      <c r="A17" s="101" t="s">
        <v>14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1508</v>
      </c>
      <c r="G17" s="105" t="e">
        <f>VLOOKUP($F17,УЧАСТНИКИ!$A$29:$M$1081,12,FALSE)</f>
        <v>#N/A</v>
      </c>
      <c r="H17" s="105"/>
      <c r="I17" s="104"/>
      <c r="J17" s="104"/>
      <c r="K17" s="104"/>
      <c r="L17" s="104"/>
      <c r="M17" s="106"/>
    </row>
    <row r="18" spans="1:13" ht="15.75" customHeight="1" x14ac:dyDescent="0.2">
      <c r="A18" s="104" t="s">
        <v>22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1511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06"/>
    </row>
    <row r="19" spans="1:13" ht="15.75" customHeight="1" x14ac:dyDescent="0.2">
      <c r="A19" s="101" t="s">
        <v>23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1972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06"/>
    </row>
    <row r="20" spans="1:13" ht="15.75" customHeight="1" x14ac:dyDescent="0.2">
      <c r="A20" s="104" t="s">
        <v>24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316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04"/>
      <c r="J20" s="104"/>
      <c r="K20" s="104"/>
      <c r="L20" s="104"/>
      <c r="M20" s="106"/>
    </row>
    <row r="21" spans="1:13" ht="15.75" customHeight="1" x14ac:dyDescent="0.2">
      <c r="A21" s="101" t="s">
        <v>25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1973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06"/>
    </row>
    <row r="22" spans="1:13" ht="15.75" customHeight="1" x14ac:dyDescent="0.2">
      <c r="A22" s="104" t="s">
        <v>67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1509</v>
      </c>
      <c r="G22" s="105" t="e">
        <f>VLOOKUP($F22,УЧАСТНИКИ!$A$29:$M$1081,12,FALSE)</f>
        <v>#N/A</v>
      </c>
      <c r="H22" s="105"/>
      <c r="I22" s="104"/>
      <c r="J22" s="104"/>
      <c r="K22" s="104"/>
      <c r="L22" s="104"/>
      <c r="M22" s="106"/>
    </row>
    <row r="23" spans="1:13" ht="15.75" customHeight="1" x14ac:dyDescent="0.2">
      <c r="A23" s="101" t="s">
        <v>74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1512</v>
      </c>
      <c r="G23" s="105" t="e">
        <f>VLOOKUP($F23,УЧАСТНИКИ!$A$29:$M$1081,12,FALSE)</f>
        <v>#N/A</v>
      </c>
      <c r="H23" s="105"/>
      <c r="I23" s="104"/>
      <c r="J23" s="104"/>
      <c r="K23" s="104"/>
      <c r="L23" s="104"/>
      <c r="M23" s="106"/>
    </row>
    <row r="24" spans="1:13" ht="15.75" customHeight="1" x14ac:dyDescent="0.2">
      <c r="A24" s="104" t="s">
        <v>73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1893</v>
      </c>
      <c r="G24" s="105" t="e">
        <f>VLOOKUP($F24,УЧАСТНИКИ!$A$29:$M$1081,12,FALSE)</f>
        <v>#N/A</v>
      </c>
      <c r="H24" s="105"/>
      <c r="I24" s="104"/>
      <c r="J24" s="104"/>
      <c r="K24" s="104"/>
      <c r="L24" s="104"/>
      <c r="M24" s="106"/>
    </row>
    <row r="25" spans="1:13" ht="15.75" customHeight="1" x14ac:dyDescent="0.2">
      <c r="A25" s="101" t="s">
        <v>72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318</v>
      </c>
      <c r="G25" s="105" t="e">
        <f>VLOOKUP($F25,УЧАСТНИКИ!$A$29:$M$1081,12,FALSE)</f>
        <v>#N/A</v>
      </c>
      <c r="H25" s="105"/>
      <c r="I25" s="104"/>
      <c r="J25" s="104"/>
      <c r="K25" s="104"/>
      <c r="L25" s="104"/>
      <c r="M25" s="106"/>
    </row>
    <row r="26" spans="1:13" ht="15.75" customHeight="1" x14ac:dyDescent="0.2">
      <c r="A26" s="104" t="s">
        <v>71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1035</v>
      </c>
      <c r="G26" s="105" t="e">
        <f>VLOOKUP($F26,УЧАСТНИКИ!$A$29:$M$1081,12,FALSE)</f>
        <v>#N/A</v>
      </c>
      <c r="H26" s="105"/>
      <c r="I26" s="104"/>
      <c r="J26" s="104"/>
      <c r="K26" s="104"/>
      <c r="L26" s="104"/>
      <c r="M26" s="106" t="e">
        <f>VLOOKUP($F26,УЧАСТНИКИ!$A$29:$M$1081,9,FALSE)</f>
        <v>#N/A</v>
      </c>
    </row>
    <row r="27" spans="1:13" ht="15.75" customHeight="1" x14ac:dyDescent="0.2">
      <c r="A27" s="101" t="s">
        <v>70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1982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04"/>
      <c r="J27" s="104"/>
      <c r="K27" s="104"/>
      <c r="L27" s="104"/>
      <c r="M27" s="106"/>
    </row>
    <row r="28" spans="1:13" ht="15.75" customHeight="1" x14ac:dyDescent="0.2">
      <c r="A28" s="101" t="s">
        <v>69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166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04"/>
      <c r="J28" s="104"/>
      <c r="K28" s="104"/>
      <c r="L28" s="104"/>
      <c r="M28" s="106"/>
    </row>
    <row r="29" spans="1:13" ht="15.75" customHeight="1" x14ac:dyDescent="0.2">
      <c r="A29" s="101" t="s">
        <v>68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1033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04"/>
      <c r="J29" s="104"/>
      <c r="K29" s="104"/>
      <c r="L29" s="104"/>
      <c r="M29" s="106" t="e">
        <f>VLOOKUP($F29,УЧАСТНИКИ!$A$29:$M$1081,9,FALSE)</f>
        <v>#N/A</v>
      </c>
    </row>
    <row r="30" spans="1:13" ht="15.75" customHeight="1" x14ac:dyDescent="0.2">
      <c r="A30" s="101" t="s">
        <v>75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2002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04"/>
      <c r="J30" s="104"/>
      <c r="K30" s="104"/>
      <c r="L30" s="104"/>
      <c r="M30" s="106" t="e">
        <f>VLOOKUP($F30,УЧАСТНИКИ!$A$29:$M$1081,9,FALSE)</f>
        <v>#N/A</v>
      </c>
    </row>
    <row r="31" spans="1:13" ht="15.75" customHeight="1" x14ac:dyDescent="0.2">
      <c r="A31" s="101" t="s">
        <v>76</v>
      </c>
      <c r="B31" s="102" t="e">
        <f>VLOOKUP($F31,УЧАСТНИКИ!$A$29:$M$1081,3,FALSE)</f>
        <v>#N/A</v>
      </c>
      <c r="C31" s="103" t="e">
        <f>VLOOKUP($F31,УЧАСТНИКИ!$A$29:$M$1081,4,FALSE)</f>
        <v>#N/A</v>
      </c>
      <c r="D31" s="168" t="e">
        <f>VLOOKUP($F31,УЧАСТНИКИ!$A$29:$M$1081,5,FALSE)</f>
        <v>#N/A</v>
      </c>
      <c r="E31" s="385" t="e">
        <f>VLOOKUP($F31,УЧАСТНИКИ!$A$29:$M$1081,8,FALSE)</f>
        <v>#N/A</v>
      </c>
      <c r="F31" s="532" t="s">
        <v>2010</v>
      </c>
      <c r="G31" s="105" t="e">
        <f>VLOOKUP($F31,УЧАСТНИКИ!$A$29:$M$1081,12,FALSE)</f>
        <v>#N/A</v>
      </c>
      <c r="H31" s="105" t="e">
        <f>VLOOKUP($F31,УЧАСТНИКИ!$A$29:$M$1081,13,FALSE)</f>
        <v>#N/A</v>
      </c>
      <c r="I31" s="104"/>
      <c r="J31" s="104"/>
      <c r="K31" s="104"/>
      <c r="L31" s="104"/>
      <c r="M31" s="106" t="e">
        <f>VLOOKUP($F31,УЧАСТНИКИ!$A$29:$M$1081,9,FALSE)</f>
        <v>#N/A</v>
      </c>
    </row>
    <row r="32" spans="1:13" ht="15.75" customHeight="1" x14ac:dyDescent="0.2">
      <c r="A32" s="83"/>
      <c r="B32" s="134"/>
      <c r="C32" s="137"/>
      <c r="D32" s="134"/>
      <c r="E32" s="83"/>
      <c r="F32" s="136"/>
      <c r="G32" s="136"/>
      <c r="H32" s="83"/>
      <c r="I32" s="83"/>
      <c r="J32" s="83"/>
      <c r="K32" s="83"/>
      <c r="L32" s="133"/>
    </row>
    <row r="33" spans="1:12" ht="15.75" customHeight="1" x14ac:dyDescent="0.2">
      <c r="A33" s="83"/>
      <c r="B33" s="111" t="s">
        <v>2035</v>
      </c>
      <c r="C33" s="131"/>
      <c r="D33" s="113" t="s">
        <v>44</v>
      </c>
      <c r="E33" s="83"/>
      <c r="F33" s="83"/>
      <c r="G33" s="83"/>
      <c r="H33" s="83"/>
      <c r="I33" s="83"/>
      <c r="J33" s="83"/>
      <c r="K33" s="83"/>
      <c r="L33" s="83"/>
    </row>
    <row r="34" spans="1:12" ht="15.75" customHeight="1" x14ac:dyDescent="0.2">
      <c r="A34" s="83"/>
      <c r="B34" s="111"/>
      <c r="C34" s="131"/>
      <c r="D34" s="113"/>
      <c r="E34" s="83"/>
      <c r="F34" s="83"/>
      <c r="G34" s="83"/>
      <c r="H34" s="83"/>
      <c r="I34" s="83"/>
      <c r="J34" s="83"/>
      <c r="K34" s="83"/>
      <c r="L34" s="83"/>
    </row>
    <row r="35" spans="1:12" ht="15.75" customHeight="1" x14ac:dyDescent="0.2">
      <c r="A35" s="83"/>
      <c r="B35" s="113" t="s">
        <v>42</v>
      </c>
      <c r="C35" s="55"/>
      <c r="D35" s="113" t="s">
        <v>43</v>
      </c>
      <c r="E35" s="83"/>
      <c r="F35" s="83"/>
      <c r="G35" s="83"/>
      <c r="H35" s="83"/>
      <c r="I35" s="83"/>
      <c r="J35" s="83"/>
      <c r="K35" s="83"/>
      <c r="L35" s="83"/>
    </row>
    <row r="36" spans="1:12" ht="15.75" customHeight="1" x14ac:dyDescent="0.2"/>
    <row r="37" spans="1:12" ht="15.75" customHeight="1" x14ac:dyDescent="0.2"/>
    <row r="38" spans="1:12" ht="15.75" customHeight="1" x14ac:dyDescent="0.2"/>
    <row r="39" spans="1:12" ht="15.75" customHeight="1" x14ac:dyDescent="0.2"/>
    <row r="40" spans="1:12" ht="15" customHeight="1" x14ac:dyDescent="0.2"/>
    <row r="41" spans="1:12" ht="15" customHeight="1" x14ac:dyDescent="0.2"/>
    <row r="42" spans="1:12" ht="15.75" customHeight="1" x14ac:dyDescent="0.2"/>
    <row r="43" spans="1:12" ht="15.75" customHeight="1" x14ac:dyDescent="0.2"/>
    <row r="44" spans="1:12" ht="15.75" customHeight="1" x14ac:dyDescent="0.2"/>
    <row r="45" spans="1:12" ht="15.75" customHeight="1" x14ac:dyDescent="0.2"/>
    <row r="46" spans="1:12" ht="15.75" customHeight="1" x14ac:dyDescent="0.2"/>
    <row r="47" spans="1:12" ht="15.75" customHeight="1" x14ac:dyDescent="0.2"/>
    <row r="48" spans="1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6" customHeight="1" x14ac:dyDescent="0.2"/>
    <row r="53" ht="15.75" customHeight="1" x14ac:dyDescent="0.2"/>
    <row r="54" ht="15.75" customHeight="1" x14ac:dyDescent="0.2"/>
    <row r="55" ht="26.25" customHeight="1" x14ac:dyDescent="0.2"/>
    <row r="56" ht="9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6" ht="26.25" customHeight="1" x14ac:dyDescent="0.2"/>
    <row r="107" ht="9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</sheetData>
  <mergeCells count="18">
    <mergeCell ref="I12:K12"/>
    <mergeCell ref="L12:L13"/>
    <mergeCell ref="M12:M13"/>
    <mergeCell ref="D9:H9"/>
    <mergeCell ref="D10:H10"/>
    <mergeCell ref="F12:F13"/>
    <mergeCell ref="G12:G13"/>
    <mergeCell ref="H12:H13"/>
    <mergeCell ref="A12:A13"/>
    <mergeCell ref="B12:B13"/>
    <mergeCell ref="C12:C13"/>
    <mergeCell ref="D12:D13"/>
    <mergeCell ref="E12:E13"/>
    <mergeCell ref="C1:J1"/>
    <mergeCell ref="C3:J3"/>
    <mergeCell ref="C4:J5"/>
    <mergeCell ref="C6:J6"/>
    <mergeCell ref="C7:J7"/>
  </mergeCells>
  <phoneticPr fontId="2" type="noConversion"/>
  <printOptions horizontalCentered="1"/>
  <pageMargins left="0" right="0" top="0" bottom="0" header="0" footer="0"/>
  <pageSetup paperSize="9" scale="90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rgb="FFFF0000"/>
  </sheetPr>
  <dimension ref="A1:AH64"/>
  <sheetViews>
    <sheetView topLeftCell="A10" zoomScaleNormal="100" workbookViewId="0">
      <selection activeCell="F13" sqref="F13:F30"/>
    </sheetView>
  </sheetViews>
  <sheetFormatPr defaultRowHeight="12.75" x14ac:dyDescent="0.2"/>
  <cols>
    <col min="1" max="1" width="3.42578125" style="54" customWidth="1"/>
    <col min="2" max="2" width="19.42578125" style="54" customWidth="1"/>
    <col min="3" max="3" width="7.85546875" style="54" customWidth="1"/>
    <col min="4" max="4" width="21.28515625" style="54" customWidth="1"/>
    <col min="5" max="5" width="4.7109375" style="54" customWidth="1"/>
    <col min="6" max="6" width="4.42578125" style="54" customWidth="1"/>
    <col min="7" max="7" width="3.85546875" style="54" customWidth="1"/>
    <col min="8" max="8" width="4" style="54" customWidth="1"/>
    <col min="9" max="31" width="2.28515625" style="54" customWidth="1"/>
    <col min="32" max="32" width="6" style="54" customWidth="1"/>
    <col min="33" max="33" width="4.140625" style="54" customWidth="1"/>
    <col min="34" max="34" width="4.85546875" style="54" customWidth="1"/>
  </cols>
  <sheetData>
    <row r="1" spans="1:34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 s="803"/>
      <c r="AH1" s="803"/>
    </row>
    <row r="2" spans="1:34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</row>
    <row r="3" spans="1:34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34" ht="19.5" customHeight="1" x14ac:dyDescent="0.2">
      <c r="A4" s="79" t="s">
        <v>16</v>
      </c>
      <c r="B4" s="510" t="s">
        <v>282</v>
      </c>
      <c r="C4" s="805" t="s">
        <v>413</v>
      </c>
      <c r="D4" s="805"/>
      <c r="E4" s="805"/>
      <c r="F4" s="805"/>
      <c r="G4" s="805"/>
      <c r="H4" s="805"/>
      <c r="I4" s="805"/>
      <c r="J4" s="805"/>
      <c r="K4" s="805"/>
      <c r="L4" s="805"/>
      <c r="M4" s="805"/>
      <c r="N4" s="805"/>
      <c r="O4" s="805"/>
      <c r="P4" s="805"/>
      <c r="Q4" s="805"/>
      <c r="R4" s="805"/>
      <c r="S4" s="805"/>
      <c r="T4" s="805"/>
      <c r="U4" s="805"/>
      <c r="V4" s="805"/>
      <c r="W4" s="805"/>
      <c r="X4" s="805"/>
      <c r="Y4" s="805"/>
      <c r="Z4" s="805"/>
      <c r="AA4" s="180"/>
      <c r="AB4" s="180"/>
      <c r="AC4" s="180"/>
      <c r="AD4" s="180"/>
      <c r="AE4" s="180"/>
      <c r="AF4" s="84" t="s">
        <v>347</v>
      </c>
      <c r="AG4" s="79"/>
    </row>
    <row r="5" spans="1:34" ht="24" customHeight="1" x14ac:dyDescent="0.2">
      <c r="A5" s="79" t="s">
        <v>17</v>
      </c>
      <c r="B5" s="516" t="s">
        <v>407</v>
      </c>
      <c r="C5" s="805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/>
      <c r="V5" s="805"/>
      <c r="W5" s="805"/>
      <c r="X5" s="805"/>
      <c r="Y5" s="805"/>
      <c r="Z5" s="805"/>
      <c r="AA5" s="180"/>
      <c r="AB5" s="180"/>
      <c r="AC5" s="180"/>
      <c r="AD5" s="180"/>
      <c r="AE5" s="180"/>
      <c r="AF5" s="811" t="s">
        <v>99</v>
      </c>
      <c r="AG5" s="811"/>
      <c r="AH5" s="811"/>
    </row>
    <row r="6" spans="1:34" ht="19.5" x14ac:dyDescent="0.2">
      <c r="A6" s="79" t="s">
        <v>18</v>
      </c>
      <c r="B6" s="510" t="s">
        <v>281</v>
      </c>
      <c r="C6" s="79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5"/>
      <c r="S6" s="805"/>
      <c r="T6" s="805"/>
      <c r="U6" s="805"/>
      <c r="V6" s="805"/>
      <c r="W6" s="805"/>
      <c r="X6" s="805"/>
      <c r="Y6" s="805"/>
      <c r="Z6" s="805"/>
      <c r="AA6" s="805"/>
      <c r="AB6" s="805"/>
      <c r="AC6" s="805"/>
      <c r="AD6" s="152"/>
      <c r="AE6" s="152"/>
      <c r="AF6" s="86" t="s">
        <v>20</v>
      </c>
      <c r="AG6" s="86"/>
    </row>
    <row r="7" spans="1:34" ht="19.5" x14ac:dyDescent="0.2">
      <c r="A7" s="79" t="s">
        <v>0</v>
      </c>
      <c r="B7" s="499" t="s">
        <v>408</v>
      </c>
      <c r="C7" s="79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86"/>
      <c r="AG7" s="86"/>
    </row>
    <row r="8" spans="1:3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34" ht="18.75" x14ac:dyDescent="0.2">
      <c r="A9" s="86" t="s">
        <v>150</v>
      </c>
      <c r="B9" s="79"/>
      <c r="C9" s="79"/>
      <c r="D9" s="808" t="s">
        <v>37</v>
      </c>
      <c r="E9" s="808"/>
      <c r="F9" s="808"/>
      <c r="G9" s="808"/>
      <c r="H9" s="808"/>
      <c r="I9" s="808"/>
      <c r="J9" s="808"/>
      <c r="K9" s="808"/>
      <c r="L9" s="808"/>
      <c r="M9" s="808"/>
      <c r="N9" s="808"/>
      <c r="O9" s="808"/>
      <c r="P9" s="808"/>
      <c r="Q9" s="808"/>
      <c r="R9" s="808"/>
      <c r="S9" s="808"/>
      <c r="T9" s="808"/>
      <c r="U9" s="808"/>
      <c r="V9" s="808"/>
      <c r="W9" s="808"/>
      <c r="X9" s="495"/>
      <c r="Y9" s="495"/>
      <c r="Z9" s="495"/>
      <c r="AA9" s="495"/>
      <c r="AB9" s="495"/>
      <c r="AC9" s="495"/>
      <c r="AD9" s="495"/>
      <c r="AE9" s="495"/>
      <c r="AF9" s="91" t="s">
        <v>21</v>
      </c>
    </row>
    <row r="10" spans="1:34" ht="19.5" thickBot="1" x14ac:dyDescent="0.25">
      <c r="A10" s="86"/>
      <c r="B10" s="79"/>
      <c r="C10" s="79"/>
      <c r="D10" s="79"/>
      <c r="E10" s="79"/>
      <c r="F10" s="804" t="s">
        <v>153</v>
      </c>
      <c r="G10" s="804"/>
      <c r="H10" s="804"/>
      <c r="I10" s="804"/>
      <c r="J10" s="804"/>
      <c r="K10" s="804"/>
      <c r="L10" s="804"/>
      <c r="M10" s="804"/>
      <c r="N10" s="804"/>
      <c r="O10" s="804"/>
      <c r="U10" s="79" t="s">
        <v>2089</v>
      </c>
      <c r="V10" s="153"/>
      <c r="AA10" s="90"/>
      <c r="AB10" s="90"/>
      <c r="AC10" s="90"/>
      <c r="AD10" s="90"/>
      <c r="AE10" s="90"/>
      <c r="AF10" s="91"/>
    </row>
    <row r="11" spans="1:34" ht="32.25" thickBot="1" x14ac:dyDescent="0.25">
      <c r="A11" s="154" t="s">
        <v>8</v>
      </c>
      <c r="B11" s="155" t="s">
        <v>30</v>
      </c>
      <c r="C11" s="156" t="s">
        <v>46</v>
      </c>
      <c r="D11" s="155" t="s">
        <v>45</v>
      </c>
      <c r="E11" s="809" t="s">
        <v>34</v>
      </c>
      <c r="F11" s="813" t="s">
        <v>9</v>
      </c>
      <c r="G11" s="806" t="s">
        <v>128</v>
      </c>
      <c r="H11" s="806" t="s">
        <v>129</v>
      </c>
      <c r="I11" s="815" t="s">
        <v>60</v>
      </c>
      <c r="J11" s="816"/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16"/>
      <c r="W11" s="816"/>
      <c r="X11" s="816"/>
      <c r="Y11" s="816"/>
      <c r="Z11" s="816"/>
      <c r="AA11" s="816"/>
      <c r="AB11" s="816"/>
      <c r="AC11" s="816"/>
      <c r="AD11" s="812" t="s">
        <v>62</v>
      </c>
      <c r="AE11" s="812" t="s">
        <v>61</v>
      </c>
      <c r="AF11" s="159" t="s">
        <v>10</v>
      </c>
      <c r="AG11" s="160" t="s">
        <v>31</v>
      </c>
      <c r="AH11" s="160" t="s">
        <v>52</v>
      </c>
    </row>
    <row r="12" spans="1:34" ht="13.5" thickBot="1" x14ac:dyDescent="0.25">
      <c r="A12" s="161"/>
      <c r="B12" s="162"/>
      <c r="C12" s="163"/>
      <c r="D12" s="162"/>
      <c r="E12" s="810"/>
      <c r="F12" s="814"/>
      <c r="G12" s="807"/>
      <c r="H12" s="807"/>
      <c r="I12" s="798" t="s">
        <v>1050</v>
      </c>
      <c r="J12" s="799"/>
      <c r="K12" s="800"/>
      <c r="L12" s="795" t="s">
        <v>1009</v>
      </c>
      <c r="M12" s="796"/>
      <c r="N12" s="802"/>
      <c r="O12" s="798" t="s">
        <v>2090</v>
      </c>
      <c r="P12" s="799"/>
      <c r="Q12" s="800"/>
      <c r="R12" s="795" t="s">
        <v>1266</v>
      </c>
      <c r="S12" s="796"/>
      <c r="T12" s="802"/>
      <c r="U12" s="795" t="s">
        <v>1523</v>
      </c>
      <c r="V12" s="796"/>
      <c r="W12" s="802"/>
      <c r="X12" s="795" t="s">
        <v>1522</v>
      </c>
      <c r="Y12" s="796"/>
      <c r="Z12" s="802"/>
      <c r="AA12" s="795" t="s">
        <v>2091</v>
      </c>
      <c r="AB12" s="796"/>
      <c r="AC12" s="797"/>
      <c r="AD12" s="812"/>
      <c r="AE12" s="812"/>
      <c r="AF12" s="552"/>
      <c r="AG12" s="167"/>
      <c r="AH12" s="167"/>
    </row>
    <row r="13" spans="1:34" ht="14.1" customHeight="1" thickBot="1" x14ac:dyDescent="0.25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532" t="s">
        <v>1408</v>
      </c>
      <c r="G13" s="105"/>
      <c r="H13" s="105"/>
      <c r="I13" s="169"/>
      <c r="J13" s="170"/>
      <c r="K13" s="171"/>
      <c r="L13" s="169"/>
      <c r="M13" s="170"/>
      <c r="N13" s="171"/>
      <c r="O13" s="169"/>
      <c r="P13" s="170"/>
      <c r="Q13" s="171"/>
      <c r="R13" s="169"/>
      <c r="S13" s="170"/>
      <c r="T13" s="171"/>
      <c r="U13" s="169"/>
      <c r="V13" s="170"/>
      <c r="W13" s="171"/>
      <c r="X13" s="169"/>
      <c r="Y13" s="170"/>
      <c r="Z13" s="171"/>
      <c r="AA13" s="169"/>
      <c r="AB13" s="170"/>
      <c r="AC13" s="170"/>
      <c r="AD13" s="170"/>
      <c r="AE13" s="553"/>
      <c r="AF13" s="169"/>
      <c r="AG13" s="170"/>
      <c r="AH13" s="106"/>
    </row>
    <row r="14" spans="1:34" ht="14.1" customHeight="1" thickBot="1" x14ac:dyDescent="0.25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1654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69"/>
      <c r="J14" s="170"/>
      <c r="K14" s="171"/>
      <c r="L14" s="169"/>
      <c r="M14" s="170"/>
      <c r="N14" s="171"/>
      <c r="O14" s="169"/>
      <c r="P14" s="170"/>
      <c r="Q14" s="171"/>
      <c r="R14" s="169"/>
      <c r="S14" s="170"/>
      <c r="T14" s="171"/>
      <c r="U14" s="169"/>
      <c r="V14" s="170"/>
      <c r="W14" s="171"/>
      <c r="X14" s="169"/>
      <c r="Y14" s="170"/>
      <c r="Z14" s="171"/>
      <c r="AA14" s="169"/>
      <c r="AB14" s="170"/>
      <c r="AC14" s="170"/>
      <c r="AD14" s="170"/>
      <c r="AE14" s="551"/>
      <c r="AF14" s="169"/>
      <c r="AG14" s="170"/>
      <c r="AH14" s="106" t="e">
        <f>VLOOKUP($F14,УЧАСТНИКИ!$A$29:$M$1081,9,FALSE)</f>
        <v>#N/A</v>
      </c>
    </row>
    <row r="15" spans="1:34" ht="14.1" customHeight="1" thickBot="1" x14ac:dyDescent="0.25">
      <c r="A15" s="104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1403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69"/>
      <c r="J15" s="170"/>
      <c r="K15" s="171"/>
      <c r="L15" s="169"/>
      <c r="M15" s="170"/>
      <c r="N15" s="171"/>
      <c r="O15" s="169"/>
      <c r="P15" s="170"/>
      <c r="Q15" s="171"/>
      <c r="R15" s="169"/>
      <c r="S15" s="170"/>
      <c r="T15" s="171"/>
      <c r="U15" s="169"/>
      <c r="V15" s="170"/>
      <c r="W15" s="171"/>
      <c r="X15" s="169"/>
      <c r="Y15" s="170"/>
      <c r="Z15" s="171"/>
      <c r="AA15" s="169"/>
      <c r="AB15" s="170"/>
      <c r="AC15" s="170"/>
      <c r="AD15" s="170"/>
      <c r="AE15" s="551"/>
      <c r="AF15" s="169"/>
      <c r="AG15" s="170"/>
      <c r="AH15" s="106"/>
    </row>
    <row r="16" spans="1:34" ht="14.1" customHeight="1" thickBot="1" x14ac:dyDescent="0.25">
      <c r="A16" s="101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1965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69"/>
      <c r="J16" s="170"/>
      <c r="K16" s="171"/>
      <c r="L16" s="169"/>
      <c r="M16" s="170"/>
      <c r="N16" s="171"/>
      <c r="O16" s="169"/>
      <c r="P16" s="170"/>
      <c r="Q16" s="171"/>
      <c r="R16" s="169"/>
      <c r="S16" s="170"/>
      <c r="T16" s="171"/>
      <c r="U16" s="169"/>
      <c r="V16" s="170"/>
      <c r="W16" s="171"/>
      <c r="X16" s="169"/>
      <c r="Y16" s="170"/>
      <c r="Z16" s="171"/>
      <c r="AA16" s="169"/>
      <c r="AB16" s="170"/>
      <c r="AC16" s="170"/>
      <c r="AD16" s="170"/>
      <c r="AE16" s="551"/>
      <c r="AF16" s="169"/>
      <c r="AG16" s="170"/>
      <c r="AH16" s="106"/>
    </row>
    <row r="17" spans="1:34" ht="14.1" customHeight="1" thickBot="1" x14ac:dyDescent="0.25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1520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69"/>
      <c r="J17" s="170"/>
      <c r="K17" s="171"/>
      <c r="L17" s="169"/>
      <c r="M17" s="170"/>
      <c r="N17" s="171"/>
      <c r="O17" s="169"/>
      <c r="P17" s="170"/>
      <c r="Q17" s="171"/>
      <c r="R17" s="169"/>
      <c r="S17" s="170"/>
      <c r="T17" s="171"/>
      <c r="U17" s="169"/>
      <c r="V17" s="170"/>
      <c r="W17" s="171"/>
      <c r="X17" s="169"/>
      <c r="Y17" s="170"/>
      <c r="Z17" s="171"/>
      <c r="AA17" s="169"/>
      <c r="AB17" s="170"/>
      <c r="AC17" s="170"/>
      <c r="AD17" s="170"/>
      <c r="AE17" s="551"/>
      <c r="AF17" s="169"/>
      <c r="AG17" s="170"/>
      <c r="AH17" s="106"/>
    </row>
    <row r="18" spans="1:34" ht="14.1" customHeight="1" thickBot="1" x14ac:dyDescent="0.25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1951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69"/>
      <c r="J18" s="170"/>
      <c r="K18" s="171"/>
      <c r="L18" s="169"/>
      <c r="M18" s="170"/>
      <c r="N18" s="171"/>
      <c r="O18" s="169"/>
      <c r="P18" s="170"/>
      <c r="Q18" s="171"/>
      <c r="R18" s="169"/>
      <c r="S18" s="170"/>
      <c r="T18" s="171"/>
      <c r="U18" s="169"/>
      <c r="V18" s="170"/>
      <c r="W18" s="171"/>
      <c r="X18" s="169"/>
      <c r="Y18" s="170"/>
      <c r="Z18" s="171"/>
      <c r="AA18" s="169"/>
      <c r="AB18" s="170"/>
      <c r="AC18" s="170"/>
      <c r="AD18" s="170"/>
      <c r="AE18" s="551"/>
      <c r="AF18" s="169"/>
      <c r="AG18" s="170"/>
      <c r="AH18" s="106"/>
    </row>
    <row r="19" spans="1:34" ht="14.1" customHeight="1" thickBot="1" x14ac:dyDescent="0.25">
      <c r="A19" s="104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1953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69"/>
      <c r="J19" s="170"/>
      <c r="K19" s="171"/>
      <c r="L19" s="169"/>
      <c r="M19" s="170"/>
      <c r="N19" s="171"/>
      <c r="O19" s="169"/>
      <c r="P19" s="170"/>
      <c r="Q19" s="171"/>
      <c r="R19" s="169"/>
      <c r="S19" s="170"/>
      <c r="T19" s="171"/>
      <c r="U19" s="169"/>
      <c r="V19" s="170"/>
      <c r="W19" s="171"/>
      <c r="X19" s="169"/>
      <c r="Y19" s="170"/>
      <c r="Z19" s="171"/>
      <c r="AA19" s="169"/>
      <c r="AB19" s="170"/>
      <c r="AC19" s="170"/>
      <c r="AD19" s="170"/>
      <c r="AE19" s="551"/>
      <c r="AF19" s="169"/>
      <c r="AG19" s="170"/>
      <c r="AH19" s="106"/>
    </row>
    <row r="20" spans="1:34" ht="14.1" customHeight="1" thickBot="1" x14ac:dyDescent="0.25">
      <c r="A20" s="101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1813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69"/>
      <c r="J20" s="170"/>
      <c r="K20" s="171"/>
      <c r="L20" s="169"/>
      <c r="M20" s="170"/>
      <c r="N20" s="171"/>
      <c r="O20" s="169"/>
      <c r="P20" s="170"/>
      <c r="Q20" s="171"/>
      <c r="R20" s="169"/>
      <c r="S20" s="170"/>
      <c r="T20" s="171"/>
      <c r="U20" s="169"/>
      <c r="V20" s="170"/>
      <c r="W20" s="171"/>
      <c r="X20" s="169"/>
      <c r="Y20" s="170"/>
      <c r="Z20" s="171"/>
      <c r="AA20" s="169"/>
      <c r="AB20" s="170"/>
      <c r="AC20" s="170"/>
      <c r="AD20" s="170"/>
      <c r="AE20" s="551"/>
      <c r="AF20" s="169"/>
      <c r="AG20" s="170"/>
      <c r="AH20" s="106"/>
    </row>
    <row r="21" spans="1:34" ht="14.1" customHeight="1" thickBot="1" x14ac:dyDescent="0.25">
      <c r="A21" s="101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1586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69"/>
      <c r="J21" s="170"/>
      <c r="K21" s="171"/>
      <c r="L21" s="169"/>
      <c r="M21" s="170"/>
      <c r="N21" s="171"/>
      <c r="O21" s="169"/>
      <c r="P21" s="170"/>
      <c r="Q21" s="171"/>
      <c r="R21" s="169"/>
      <c r="S21" s="170"/>
      <c r="T21" s="171"/>
      <c r="U21" s="169"/>
      <c r="V21" s="170"/>
      <c r="W21" s="171"/>
      <c r="X21" s="169"/>
      <c r="Y21" s="170"/>
      <c r="Z21" s="171"/>
      <c r="AA21" s="169"/>
      <c r="AB21" s="170"/>
      <c r="AC21" s="170"/>
      <c r="AD21" s="170"/>
      <c r="AE21" s="551"/>
      <c r="AF21" s="169"/>
      <c r="AG21" s="170"/>
      <c r="AH21" s="106"/>
    </row>
    <row r="22" spans="1:34" ht="14.1" customHeight="1" thickBot="1" x14ac:dyDescent="0.25">
      <c r="A22" s="104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1416</v>
      </c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69"/>
      <c r="J22" s="170"/>
      <c r="K22" s="171"/>
      <c r="L22" s="169"/>
      <c r="M22" s="170"/>
      <c r="N22" s="171"/>
      <c r="O22" s="169"/>
      <c r="P22" s="170"/>
      <c r="Q22" s="171"/>
      <c r="R22" s="169"/>
      <c r="S22" s="170"/>
      <c r="T22" s="171"/>
      <c r="U22" s="169"/>
      <c r="V22" s="170"/>
      <c r="W22" s="171"/>
      <c r="X22" s="169"/>
      <c r="Y22" s="170"/>
      <c r="Z22" s="171"/>
      <c r="AA22" s="169"/>
      <c r="AB22" s="170"/>
      <c r="AC22" s="170"/>
      <c r="AD22" s="170"/>
      <c r="AE22" s="551"/>
      <c r="AF22" s="169"/>
      <c r="AG22" s="170"/>
      <c r="AH22" s="106"/>
    </row>
    <row r="23" spans="1:34" ht="14.1" customHeight="1" thickBot="1" x14ac:dyDescent="0.25">
      <c r="A23" s="104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1534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69"/>
      <c r="J23" s="170"/>
      <c r="K23" s="171"/>
      <c r="L23" s="169"/>
      <c r="M23" s="170"/>
      <c r="N23" s="171"/>
      <c r="O23" s="169"/>
      <c r="P23" s="170"/>
      <c r="Q23" s="171"/>
      <c r="R23" s="169"/>
      <c r="S23" s="170"/>
      <c r="T23" s="171"/>
      <c r="U23" s="169"/>
      <c r="V23" s="170"/>
      <c r="W23" s="171"/>
      <c r="X23" s="169"/>
      <c r="Y23" s="170"/>
      <c r="Z23" s="171"/>
      <c r="AA23" s="169"/>
      <c r="AB23" s="170"/>
      <c r="AC23" s="170"/>
      <c r="AD23" s="170"/>
      <c r="AE23" s="551"/>
      <c r="AF23" s="169"/>
      <c r="AG23" s="170"/>
      <c r="AH23" s="106"/>
    </row>
    <row r="24" spans="1:34" ht="14.1" customHeight="1" thickBot="1" x14ac:dyDescent="0.25">
      <c r="A24" s="101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2003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69"/>
      <c r="J24" s="170"/>
      <c r="K24" s="171"/>
      <c r="L24" s="169"/>
      <c r="M24" s="170"/>
      <c r="N24" s="171"/>
      <c r="O24" s="169"/>
      <c r="P24" s="170"/>
      <c r="Q24" s="171"/>
      <c r="R24" s="169"/>
      <c r="S24" s="170"/>
      <c r="T24" s="171"/>
      <c r="U24" s="169"/>
      <c r="V24" s="170"/>
      <c r="W24" s="171"/>
      <c r="X24" s="169"/>
      <c r="Y24" s="170"/>
      <c r="Z24" s="171"/>
      <c r="AA24" s="169"/>
      <c r="AB24" s="170"/>
      <c r="AC24" s="170"/>
      <c r="AD24" s="170"/>
      <c r="AE24" s="551"/>
      <c r="AF24" s="169"/>
      <c r="AG24" s="170"/>
      <c r="AH24" s="106"/>
    </row>
    <row r="25" spans="1:34" ht="14.1" customHeight="1" thickBot="1" x14ac:dyDescent="0.25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995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69"/>
      <c r="J25" s="170"/>
      <c r="K25" s="171"/>
      <c r="L25" s="169"/>
      <c r="M25" s="170"/>
      <c r="N25" s="171"/>
      <c r="O25" s="169"/>
      <c r="P25" s="170"/>
      <c r="Q25" s="171"/>
      <c r="R25" s="169"/>
      <c r="S25" s="170"/>
      <c r="T25" s="171"/>
      <c r="U25" s="169"/>
      <c r="V25" s="170"/>
      <c r="W25" s="171"/>
      <c r="X25" s="169"/>
      <c r="Y25" s="170"/>
      <c r="Z25" s="171"/>
      <c r="AA25" s="169"/>
      <c r="AB25" s="170"/>
      <c r="AC25" s="170"/>
      <c r="AD25" s="170"/>
      <c r="AE25" s="551"/>
      <c r="AF25" s="169"/>
      <c r="AG25" s="170"/>
      <c r="AH25" s="106"/>
    </row>
    <row r="26" spans="1:34" ht="14.1" customHeight="1" thickBot="1" x14ac:dyDescent="0.25">
      <c r="A26" s="104" t="s">
        <v>69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305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169"/>
      <c r="J26" s="170"/>
      <c r="K26" s="171"/>
      <c r="L26" s="169"/>
      <c r="M26" s="170"/>
      <c r="N26" s="171"/>
      <c r="O26" s="169"/>
      <c r="P26" s="170"/>
      <c r="Q26" s="171"/>
      <c r="R26" s="169"/>
      <c r="S26" s="170"/>
      <c r="T26" s="171"/>
      <c r="U26" s="169"/>
      <c r="V26" s="170"/>
      <c r="W26" s="171"/>
      <c r="X26" s="169"/>
      <c r="Y26" s="170"/>
      <c r="Z26" s="171"/>
      <c r="AA26" s="169"/>
      <c r="AB26" s="170"/>
      <c r="AC26" s="170"/>
      <c r="AD26" s="170"/>
      <c r="AE26" s="551"/>
      <c r="AF26" s="169"/>
      <c r="AG26" s="170"/>
      <c r="AH26" s="106"/>
    </row>
    <row r="27" spans="1:34" ht="14.1" customHeight="1" thickBot="1" x14ac:dyDescent="0.25">
      <c r="A27" s="104" t="s">
        <v>68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709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69"/>
      <c r="J27" s="170"/>
      <c r="K27" s="171"/>
      <c r="L27" s="169"/>
      <c r="M27" s="170"/>
      <c r="N27" s="171"/>
      <c r="O27" s="169"/>
      <c r="P27" s="170"/>
      <c r="Q27" s="171"/>
      <c r="R27" s="169"/>
      <c r="S27" s="170"/>
      <c r="T27" s="171"/>
      <c r="U27" s="169"/>
      <c r="V27" s="170"/>
      <c r="W27" s="171"/>
      <c r="X27" s="169"/>
      <c r="Y27" s="170"/>
      <c r="Z27" s="171"/>
      <c r="AA27" s="169"/>
      <c r="AB27" s="170"/>
      <c r="AC27" s="170"/>
      <c r="AD27" s="170"/>
      <c r="AE27" s="551"/>
      <c r="AF27" s="169"/>
      <c r="AG27" s="170"/>
      <c r="AH27" s="106"/>
    </row>
    <row r="28" spans="1:34" ht="14.1" customHeight="1" thickBot="1" x14ac:dyDescent="0.25">
      <c r="A28" s="101" t="s">
        <v>75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1156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69"/>
      <c r="J28" s="170"/>
      <c r="K28" s="171"/>
      <c r="L28" s="169"/>
      <c r="M28" s="170"/>
      <c r="N28" s="171"/>
      <c r="O28" s="169"/>
      <c r="P28" s="170"/>
      <c r="Q28" s="171"/>
      <c r="R28" s="169"/>
      <c r="S28" s="170"/>
      <c r="T28" s="171"/>
      <c r="U28" s="169"/>
      <c r="V28" s="170"/>
      <c r="W28" s="171"/>
      <c r="X28" s="169"/>
      <c r="Y28" s="170"/>
      <c r="Z28" s="171"/>
      <c r="AA28" s="169"/>
      <c r="AB28" s="170"/>
      <c r="AC28" s="170"/>
      <c r="AD28" s="170"/>
      <c r="AE28" s="551"/>
      <c r="AF28" s="169"/>
      <c r="AG28" s="170"/>
      <c r="AH28" s="106"/>
    </row>
    <row r="29" spans="1:34" ht="14.1" customHeight="1" thickBot="1" x14ac:dyDescent="0.25">
      <c r="A29" s="101" t="s">
        <v>76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467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69"/>
      <c r="J29" s="170"/>
      <c r="K29" s="171"/>
      <c r="L29" s="169"/>
      <c r="M29" s="170"/>
      <c r="N29" s="171"/>
      <c r="O29" s="169"/>
      <c r="P29" s="170"/>
      <c r="Q29" s="171"/>
      <c r="R29" s="169"/>
      <c r="S29" s="170"/>
      <c r="T29" s="171"/>
      <c r="U29" s="169"/>
      <c r="V29" s="170"/>
      <c r="W29" s="171"/>
      <c r="X29" s="169"/>
      <c r="Y29" s="170"/>
      <c r="Z29" s="171"/>
      <c r="AA29" s="169"/>
      <c r="AB29" s="170"/>
      <c r="AC29" s="170"/>
      <c r="AD29" s="170"/>
      <c r="AE29" s="551"/>
      <c r="AF29" s="169"/>
      <c r="AG29" s="170"/>
      <c r="AH29" s="106"/>
    </row>
    <row r="30" spans="1:34" ht="14.1" customHeight="1" x14ac:dyDescent="0.2">
      <c r="A30" s="104" t="s">
        <v>77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870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69"/>
      <c r="J30" s="170"/>
      <c r="K30" s="171"/>
      <c r="L30" s="169"/>
      <c r="M30" s="170"/>
      <c r="N30" s="171"/>
      <c r="O30" s="169"/>
      <c r="P30" s="170"/>
      <c r="Q30" s="171"/>
      <c r="R30" s="169"/>
      <c r="S30" s="170"/>
      <c r="T30" s="171"/>
      <c r="U30" s="169"/>
      <c r="V30" s="170"/>
      <c r="W30" s="171"/>
      <c r="X30" s="169"/>
      <c r="Y30" s="170"/>
      <c r="Z30" s="171"/>
      <c r="AA30" s="169"/>
      <c r="AB30" s="170"/>
      <c r="AC30" s="170"/>
      <c r="AD30" s="170"/>
      <c r="AE30" s="551"/>
      <c r="AF30" s="169"/>
      <c r="AG30" s="170"/>
      <c r="AH30" s="106"/>
    </row>
    <row r="31" spans="1:34" x14ac:dyDescent="0.2">
      <c r="A31" s="83"/>
      <c r="B31" s="119"/>
      <c r="C31" s="114"/>
      <c r="D31" s="119"/>
      <c r="E31" s="119"/>
      <c r="F31" s="88"/>
      <c r="G31" s="88"/>
      <c r="H31" s="88"/>
      <c r="AH31" s="114"/>
    </row>
    <row r="32" spans="1:34" ht="15.75" x14ac:dyDescent="0.25">
      <c r="A32" s="83"/>
      <c r="B32" s="119" t="s">
        <v>59</v>
      </c>
      <c r="C32" s="114"/>
      <c r="D32" s="119" t="s">
        <v>81</v>
      </c>
      <c r="E32" s="119"/>
      <c r="F32" s="83"/>
      <c r="G32" s="83"/>
      <c r="H32" s="83"/>
      <c r="I32" s="83"/>
      <c r="J32" s="127" t="s">
        <v>57</v>
      </c>
      <c r="X32" s="127" t="s">
        <v>43</v>
      </c>
    </row>
    <row r="33" spans="1:13" x14ac:dyDescent="0.2">
      <c r="A33" s="83"/>
      <c r="B33" s="119"/>
      <c r="C33" s="114"/>
      <c r="D33" s="119"/>
      <c r="E33" s="119"/>
      <c r="F33" s="88"/>
      <c r="G33" s="88"/>
      <c r="H33" s="88"/>
    </row>
    <row r="34" spans="1:13" x14ac:dyDescent="0.2">
      <c r="A34" s="78"/>
      <c r="B34" s="79"/>
      <c r="C34" s="79"/>
      <c r="D34" s="79"/>
      <c r="E34" s="79"/>
      <c r="F34" s="78"/>
      <c r="G34" s="78"/>
      <c r="H34" s="78"/>
      <c r="I34" s="79"/>
      <c r="J34" s="79"/>
      <c r="K34" s="79"/>
      <c r="L34" s="78"/>
      <c r="M34" s="79"/>
    </row>
    <row r="35" spans="1:13" ht="14.25" x14ac:dyDescent="0.2">
      <c r="A35" s="53"/>
      <c r="B35" s="53"/>
      <c r="C35" s="53"/>
      <c r="D35" s="53"/>
      <c r="E35" s="53"/>
      <c r="F35" s="53"/>
      <c r="G35" s="53"/>
      <c r="H35" s="53"/>
      <c r="I35" s="118"/>
      <c r="J35" s="80"/>
      <c r="K35" s="128"/>
      <c r="L35" s="53"/>
      <c r="M35" s="53"/>
    </row>
    <row r="36" spans="1:13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</row>
    <row r="37" spans="1:13" ht="15.75" x14ac:dyDescent="0.25">
      <c r="B37" s="801"/>
      <c r="C37" s="801"/>
    </row>
    <row r="38" spans="1:13" ht="15.75" x14ac:dyDescent="0.25">
      <c r="A38" s="83"/>
      <c r="B38" s="127"/>
      <c r="C38" s="127"/>
      <c r="D38" s="127"/>
      <c r="E38" s="127"/>
      <c r="F38" s="83"/>
      <c r="G38" s="83"/>
      <c r="H38" s="83"/>
      <c r="I38" s="83"/>
      <c r="J38" s="83"/>
      <c r="K38" s="83"/>
      <c r="L38" s="83"/>
      <c r="M38" s="127"/>
    </row>
    <row r="39" spans="1:13" ht="15.75" x14ac:dyDescent="0.25">
      <c r="A39" s="83"/>
      <c r="B39" s="127"/>
      <c r="C39" s="127"/>
      <c r="D39" s="127"/>
      <c r="E39" s="127"/>
      <c r="F39" s="83"/>
      <c r="G39" s="83"/>
      <c r="H39" s="83"/>
      <c r="I39" s="83"/>
      <c r="J39" s="83"/>
      <c r="K39" s="83"/>
      <c r="L39" s="83"/>
      <c r="M39" s="127"/>
    </row>
    <row r="40" spans="1:13" ht="15.75" x14ac:dyDescent="0.25">
      <c r="A40" s="83"/>
      <c r="B40" s="127"/>
      <c r="C40" s="127"/>
      <c r="D40" s="127"/>
      <c r="E40" s="127"/>
      <c r="F40" s="83"/>
      <c r="G40" s="83"/>
      <c r="H40" s="83"/>
      <c r="I40" s="83"/>
      <c r="J40" s="83"/>
      <c r="K40" s="83"/>
      <c r="L40" s="83"/>
      <c r="M40" s="127"/>
    </row>
    <row r="41" spans="1:13" ht="15.75" x14ac:dyDescent="0.25">
      <c r="A41" s="83"/>
      <c r="B41" s="127"/>
      <c r="C41" s="127"/>
      <c r="D41" s="127"/>
      <c r="E41" s="127"/>
      <c r="F41" s="83"/>
      <c r="G41" s="83"/>
      <c r="H41" s="83"/>
      <c r="I41" s="83"/>
      <c r="J41" s="83"/>
      <c r="K41" s="83"/>
      <c r="L41" s="83"/>
      <c r="M41" s="127"/>
    </row>
    <row r="42" spans="1:13" ht="15.75" x14ac:dyDescent="0.25">
      <c r="A42" s="83"/>
      <c r="B42" s="127"/>
      <c r="C42" s="127"/>
      <c r="D42" s="127"/>
      <c r="E42" s="127"/>
      <c r="F42" s="83"/>
      <c r="G42" s="83"/>
      <c r="H42" s="83"/>
      <c r="I42" s="83"/>
      <c r="J42" s="83"/>
      <c r="K42" s="83"/>
      <c r="L42" s="83"/>
      <c r="M42" s="127"/>
    </row>
    <row r="43" spans="1:13" ht="15.75" x14ac:dyDescent="0.25">
      <c r="A43" s="83"/>
      <c r="B43" s="127"/>
      <c r="C43" s="127"/>
      <c r="D43" s="127"/>
      <c r="E43" s="127"/>
      <c r="F43" s="83"/>
      <c r="G43" s="83"/>
      <c r="H43" s="83"/>
      <c r="I43" s="83"/>
      <c r="J43" s="83"/>
      <c r="K43" s="83"/>
      <c r="L43" s="83"/>
      <c r="M43" s="127"/>
    </row>
    <row r="44" spans="1:13" ht="15.75" x14ac:dyDescent="0.25">
      <c r="A44" s="83"/>
      <c r="B44" s="127"/>
      <c r="C44" s="127"/>
      <c r="D44" s="127"/>
      <c r="E44" s="127"/>
      <c r="F44" s="83"/>
      <c r="G44" s="83"/>
      <c r="H44" s="83"/>
      <c r="I44" s="83"/>
      <c r="J44" s="83"/>
      <c r="K44" s="83"/>
      <c r="L44" s="83"/>
      <c r="M44" s="127"/>
    </row>
    <row r="45" spans="1:13" ht="15.75" x14ac:dyDescent="0.25">
      <c r="A45" s="83"/>
      <c r="B45" s="127"/>
      <c r="C45" s="127"/>
      <c r="D45" s="127"/>
      <c r="E45" s="127"/>
      <c r="F45" s="83"/>
      <c r="G45" s="83"/>
      <c r="H45" s="83"/>
      <c r="I45" s="83"/>
      <c r="J45" s="83"/>
      <c r="K45" s="83"/>
      <c r="L45" s="83"/>
      <c r="M45" s="127"/>
    </row>
    <row r="46" spans="1:13" ht="15.75" x14ac:dyDescent="0.25">
      <c r="A46" s="83"/>
      <c r="B46" s="127"/>
      <c r="C46" s="127"/>
      <c r="D46" s="127"/>
      <c r="E46" s="127"/>
      <c r="F46" s="83"/>
      <c r="G46" s="83"/>
      <c r="H46" s="83"/>
      <c r="I46" s="83"/>
      <c r="J46" s="83"/>
      <c r="K46" s="83"/>
      <c r="L46" s="83"/>
      <c r="M46" s="127"/>
    </row>
    <row r="47" spans="1:13" x14ac:dyDescent="0.2">
      <c r="B47" s="116"/>
    </row>
    <row r="48" spans="1:13" ht="15.75" x14ac:dyDescent="0.25">
      <c r="A48" s="83"/>
      <c r="B48" s="127"/>
      <c r="C48" s="127"/>
      <c r="D48" s="127"/>
      <c r="E48" s="127"/>
      <c r="F48" s="83"/>
      <c r="G48" s="83"/>
      <c r="H48" s="83"/>
      <c r="I48" s="83"/>
      <c r="J48" s="83"/>
      <c r="K48" s="83"/>
      <c r="L48" s="83"/>
      <c r="M48" s="127"/>
    </row>
    <row r="49" spans="1:13" ht="15.75" x14ac:dyDescent="0.25">
      <c r="A49" s="83"/>
      <c r="B49" s="127"/>
      <c r="C49" s="127"/>
      <c r="D49" s="127"/>
      <c r="E49" s="127"/>
      <c r="F49" s="83"/>
      <c r="G49" s="83"/>
      <c r="H49" s="83"/>
      <c r="I49" s="83"/>
      <c r="J49" s="83"/>
      <c r="K49" s="83"/>
      <c r="L49" s="83"/>
      <c r="M49" s="127"/>
    </row>
    <row r="50" spans="1:13" ht="15.75" x14ac:dyDescent="0.25">
      <c r="A50" s="83"/>
      <c r="B50" s="127"/>
      <c r="C50" s="127"/>
      <c r="D50" s="127"/>
      <c r="E50" s="127"/>
      <c r="F50" s="83"/>
      <c r="G50" s="83"/>
      <c r="H50" s="83"/>
      <c r="I50" s="83"/>
      <c r="J50" s="83"/>
      <c r="K50" s="83"/>
      <c r="L50" s="83"/>
      <c r="M50" s="127"/>
    </row>
    <row r="51" spans="1:13" ht="15.75" x14ac:dyDescent="0.25">
      <c r="A51" s="83"/>
      <c r="B51" s="127"/>
      <c r="C51" s="127"/>
      <c r="D51" s="127"/>
      <c r="E51" s="127"/>
      <c r="F51" s="83"/>
      <c r="G51" s="83"/>
      <c r="H51" s="83"/>
      <c r="I51" s="83"/>
      <c r="J51" s="83"/>
      <c r="K51" s="83"/>
      <c r="L51" s="83"/>
      <c r="M51" s="127"/>
    </row>
    <row r="52" spans="1:13" ht="15.75" x14ac:dyDescent="0.25">
      <c r="A52" s="83"/>
      <c r="B52" s="127"/>
      <c r="C52" s="127"/>
      <c r="D52" s="127"/>
      <c r="E52" s="127"/>
      <c r="F52" s="83"/>
      <c r="G52" s="83"/>
      <c r="H52" s="83"/>
      <c r="I52" s="83"/>
      <c r="J52" s="83"/>
      <c r="K52" s="83"/>
      <c r="L52" s="83"/>
      <c r="M52" s="127"/>
    </row>
    <row r="53" spans="1:13" ht="15.75" x14ac:dyDescent="0.25">
      <c r="A53" s="83"/>
      <c r="B53" s="127"/>
      <c r="C53" s="127"/>
      <c r="D53" s="127"/>
      <c r="E53" s="127"/>
      <c r="F53" s="83"/>
      <c r="G53" s="83"/>
      <c r="H53" s="83"/>
      <c r="I53" s="83"/>
      <c r="J53" s="83"/>
      <c r="K53" s="83"/>
      <c r="L53" s="83"/>
      <c r="M53" s="127"/>
    </row>
    <row r="54" spans="1:13" ht="15.75" x14ac:dyDescent="0.25">
      <c r="A54" s="83"/>
      <c r="B54" s="127"/>
      <c r="C54" s="127"/>
      <c r="D54" s="127"/>
      <c r="E54" s="127"/>
      <c r="F54" s="83"/>
      <c r="G54" s="83"/>
      <c r="H54" s="83"/>
      <c r="I54" s="83"/>
      <c r="J54" s="83"/>
      <c r="K54" s="83"/>
      <c r="L54" s="83"/>
      <c r="M54" s="127"/>
    </row>
    <row r="55" spans="1:13" ht="15.75" x14ac:dyDescent="0.25">
      <c r="A55" s="83"/>
      <c r="B55" s="127"/>
      <c r="C55" s="127"/>
      <c r="D55" s="127"/>
      <c r="E55" s="127"/>
      <c r="F55" s="83"/>
      <c r="G55" s="83"/>
      <c r="H55" s="83"/>
      <c r="I55" s="83"/>
      <c r="J55" s="83"/>
      <c r="K55" s="83"/>
      <c r="L55" s="83"/>
      <c r="M55" s="127"/>
    </row>
    <row r="56" spans="1:13" ht="15.75" x14ac:dyDescent="0.25">
      <c r="A56" s="83"/>
      <c r="B56" s="127"/>
      <c r="C56" s="127"/>
      <c r="D56" s="127"/>
      <c r="E56" s="127"/>
      <c r="F56" s="83"/>
      <c r="G56" s="83"/>
      <c r="H56" s="83"/>
      <c r="I56" s="83"/>
      <c r="J56" s="83"/>
      <c r="K56" s="83"/>
      <c r="L56" s="83"/>
      <c r="M56" s="127"/>
    </row>
    <row r="57" spans="1:13" x14ac:dyDescent="0.2">
      <c r="B57" s="116"/>
    </row>
    <row r="58" spans="1:13" ht="15.75" x14ac:dyDescent="0.25">
      <c r="A58" s="83"/>
      <c r="B58" s="127"/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127"/>
    </row>
    <row r="59" spans="1:13" ht="15.75" x14ac:dyDescent="0.25">
      <c r="A59" s="83"/>
      <c r="B59" s="127"/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127"/>
    </row>
    <row r="60" spans="1:13" ht="15.75" x14ac:dyDescent="0.25">
      <c r="A60" s="83"/>
      <c r="B60" s="127"/>
      <c r="C60" s="127"/>
      <c r="D60" s="127"/>
      <c r="E60" s="127"/>
      <c r="F60" s="83"/>
      <c r="G60" s="83"/>
      <c r="H60" s="83"/>
      <c r="I60" s="83"/>
      <c r="J60" s="83"/>
      <c r="K60" s="83"/>
      <c r="L60" s="83"/>
      <c r="M60" s="127"/>
    </row>
    <row r="61" spans="1:13" ht="15.75" x14ac:dyDescent="0.25">
      <c r="A61" s="83"/>
      <c r="B61" s="127"/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127"/>
    </row>
    <row r="62" spans="1:13" ht="15.75" x14ac:dyDescent="0.25">
      <c r="A62" s="83"/>
      <c r="B62" s="127"/>
      <c r="C62" s="127"/>
      <c r="D62" s="127"/>
      <c r="E62" s="127"/>
      <c r="F62" s="83"/>
      <c r="G62" s="83"/>
      <c r="H62" s="83"/>
      <c r="I62" s="83"/>
      <c r="J62" s="83"/>
      <c r="K62" s="83"/>
      <c r="L62" s="83"/>
      <c r="M62" s="127"/>
    </row>
    <row r="63" spans="1:13" ht="15.75" x14ac:dyDescent="0.25">
      <c r="A63" s="83"/>
      <c r="B63" s="127"/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127"/>
    </row>
    <row r="64" spans="1:13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127"/>
    </row>
  </sheetData>
  <mergeCells count="22">
    <mergeCell ref="A1:AH1"/>
    <mergeCell ref="A2:AH2"/>
    <mergeCell ref="F10:O10"/>
    <mergeCell ref="C4:Z5"/>
    <mergeCell ref="H11:H12"/>
    <mergeCell ref="D9:W9"/>
    <mergeCell ref="E11:E12"/>
    <mergeCell ref="AF5:AH5"/>
    <mergeCell ref="D6:AC6"/>
    <mergeCell ref="AD11:AD12"/>
    <mergeCell ref="AE11:AE12"/>
    <mergeCell ref="F11:F12"/>
    <mergeCell ref="G11:G12"/>
    <mergeCell ref="L12:N12"/>
    <mergeCell ref="I11:AC11"/>
    <mergeCell ref="U12:W12"/>
    <mergeCell ref="AA12:AC12"/>
    <mergeCell ref="I12:K12"/>
    <mergeCell ref="B37:C37"/>
    <mergeCell ref="R12:T12"/>
    <mergeCell ref="O12:Q12"/>
    <mergeCell ref="X12:Z12"/>
  </mergeCells>
  <phoneticPr fontId="2" type="noConversion"/>
  <printOptions horizontalCentered="1"/>
  <pageMargins left="0" right="0" top="0" bottom="0" header="0" footer="0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>
    <tabColor rgb="FFFF0000"/>
  </sheetPr>
  <dimension ref="A1:AP79"/>
  <sheetViews>
    <sheetView workbookViewId="0">
      <selection activeCell="C4" sqref="C4:Z5"/>
    </sheetView>
  </sheetViews>
  <sheetFormatPr defaultRowHeight="12.75" x14ac:dyDescent="0.2"/>
  <cols>
    <col min="1" max="1" width="3.42578125" style="54" customWidth="1"/>
    <col min="2" max="2" width="19.42578125" style="54" customWidth="1"/>
    <col min="3" max="3" width="7.85546875" style="54" customWidth="1"/>
    <col min="4" max="4" width="21.28515625" style="54" customWidth="1"/>
    <col min="5" max="5" width="4.7109375" style="54" customWidth="1"/>
    <col min="6" max="6" width="4.42578125" style="54" customWidth="1"/>
    <col min="7" max="7" width="3.85546875" style="54" customWidth="1"/>
    <col min="8" max="8" width="4" style="54" customWidth="1"/>
    <col min="9" max="29" width="2.28515625" style="54" customWidth="1"/>
    <col min="30" max="30" width="6" style="54" customWidth="1"/>
    <col min="31" max="31" width="4.140625" style="54" customWidth="1"/>
    <col min="32" max="32" width="4.85546875" style="54" customWidth="1"/>
    <col min="33" max="38" width="2.140625" style="54" customWidth="1"/>
    <col min="39" max="39" width="2" style="54" customWidth="1"/>
    <col min="40" max="40" width="6.28515625" style="54" customWidth="1"/>
    <col min="41" max="41" width="4.140625" style="54" customWidth="1"/>
    <col min="42" max="42" width="4.85546875" style="54" customWidth="1"/>
  </cols>
  <sheetData>
    <row r="1" spans="1:42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/>
      <c r="AH1"/>
      <c r="AI1"/>
      <c r="AJ1"/>
      <c r="AK1"/>
      <c r="AL1"/>
      <c r="AM1"/>
      <c r="AN1"/>
      <c r="AO1"/>
      <c r="AP1"/>
    </row>
    <row r="2" spans="1:42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/>
      <c r="AH2"/>
      <c r="AI2"/>
      <c r="AJ2"/>
      <c r="AK2"/>
      <c r="AL2"/>
      <c r="AM2"/>
      <c r="AN2"/>
      <c r="AO2"/>
      <c r="AP2"/>
    </row>
    <row r="3" spans="1:42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AG3"/>
      <c r="AH3"/>
      <c r="AI3"/>
      <c r="AJ3"/>
      <c r="AK3"/>
      <c r="AL3"/>
      <c r="AM3"/>
      <c r="AN3"/>
      <c r="AO3"/>
      <c r="AP3"/>
    </row>
    <row r="4" spans="1:42" ht="19.5" customHeight="1" x14ac:dyDescent="0.2">
      <c r="A4" s="79" t="s">
        <v>16</v>
      </c>
      <c r="B4" s="510" t="s">
        <v>282</v>
      </c>
      <c r="C4" s="805" t="s">
        <v>413</v>
      </c>
      <c r="D4" s="805"/>
      <c r="E4" s="805"/>
      <c r="F4" s="805"/>
      <c r="G4" s="805"/>
      <c r="H4" s="805"/>
      <c r="I4" s="805"/>
      <c r="J4" s="805"/>
      <c r="K4" s="805"/>
      <c r="L4" s="805"/>
      <c r="M4" s="805"/>
      <c r="N4" s="805"/>
      <c r="O4" s="805"/>
      <c r="P4" s="805"/>
      <c r="Q4" s="805"/>
      <c r="R4" s="805"/>
      <c r="S4" s="805"/>
      <c r="T4" s="805"/>
      <c r="U4" s="805"/>
      <c r="V4" s="805"/>
      <c r="W4" s="805"/>
      <c r="X4" s="805"/>
      <c r="Y4" s="805"/>
      <c r="Z4" s="805"/>
      <c r="AA4" s="180"/>
      <c r="AB4" s="180"/>
      <c r="AC4" s="180"/>
      <c r="AD4" s="84" t="s">
        <v>347</v>
      </c>
      <c r="AE4" s="79"/>
      <c r="AG4"/>
      <c r="AH4"/>
      <c r="AI4"/>
      <c r="AJ4"/>
      <c r="AK4"/>
      <c r="AL4"/>
      <c r="AM4"/>
      <c r="AN4"/>
      <c r="AO4"/>
      <c r="AP4"/>
    </row>
    <row r="5" spans="1:42" ht="24" customHeight="1" x14ac:dyDescent="0.2">
      <c r="A5" s="79" t="s">
        <v>17</v>
      </c>
      <c r="B5" s="516" t="s">
        <v>407</v>
      </c>
      <c r="C5" s="805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/>
      <c r="V5" s="805"/>
      <c r="W5" s="805"/>
      <c r="X5" s="805"/>
      <c r="Y5" s="805"/>
      <c r="Z5" s="805"/>
      <c r="AA5" s="180"/>
      <c r="AB5" s="180"/>
      <c r="AC5" s="180"/>
      <c r="AD5" s="811" t="s">
        <v>99</v>
      </c>
      <c r="AE5" s="811"/>
      <c r="AF5" s="811"/>
      <c r="AG5"/>
      <c r="AH5"/>
      <c r="AI5"/>
      <c r="AJ5"/>
      <c r="AK5"/>
      <c r="AL5"/>
      <c r="AM5"/>
      <c r="AN5"/>
      <c r="AO5"/>
      <c r="AP5"/>
    </row>
    <row r="6" spans="1:42" ht="19.5" x14ac:dyDescent="0.2">
      <c r="A6" s="79" t="s">
        <v>18</v>
      </c>
      <c r="B6" s="510" t="s">
        <v>281</v>
      </c>
      <c r="C6" s="79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5"/>
      <c r="S6" s="805"/>
      <c r="T6" s="805"/>
      <c r="U6" s="805"/>
      <c r="V6" s="805"/>
      <c r="W6" s="805"/>
      <c r="X6" s="805"/>
      <c r="Y6" s="805"/>
      <c r="Z6" s="805"/>
      <c r="AA6" s="805"/>
      <c r="AB6" s="805"/>
      <c r="AC6" s="805"/>
      <c r="AD6" s="86" t="s">
        <v>20</v>
      </c>
      <c r="AE6" s="86"/>
      <c r="AG6"/>
      <c r="AH6"/>
      <c r="AI6"/>
      <c r="AJ6"/>
      <c r="AK6"/>
      <c r="AL6"/>
      <c r="AM6"/>
      <c r="AN6"/>
      <c r="AO6"/>
      <c r="AP6"/>
    </row>
    <row r="7" spans="1:42" ht="19.5" x14ac:dyDescent="0.2">
      <c r="A7" s="79" t="s">
        <v>0</v>
      </c>
      <c r="B7" s="499" t="s">
        <v>408</v>
      </c>
      <c r="C7" s="79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86"/>
      <c r="AE7" s="86"/>
      <c r="AG7"/>
      <c r="AH7"/>
      <c r="AI7"/>
      <c r="AJ7"/>
      <c r="AK7"/>
      <c r="AL7"/>
      <c r="AM7"/>
      <c r="AN7"/>
      <c r="AO7"/>
      <c r="AP7"/>
    </row>
    <row r="8" spans="1:42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AG8"/>
      <c r="AH8"/>
      <c r="AI8"/>
      <c r="AJ8"/>
      <c r="AK8"/>
      <c r="AL8"/>
      <c r="AM8"/>
      <c r="AN8"/>
      <c r="AO8"/>
      <c r="AP8"/>
    </row>
    <row r="9" spans="1:42" ht="18.75" x14ac:dyDescent="0.2">
      <c r="A9" s="86" t="s">
        <v>150</v>
      </c>
      <c r="B9" s="79"/>
      <c r="C9" s="79"/>
      <c r="D9" s="808" t="s">
        <v>37</v>
      </c>
      <c r="E9" s="808"/>
      <c r="F9" s="808"/>
      <c r="G9" s="808"/>
      <c r="H9" s="808"/>
      <c r="I9" s="808"/>
      <c r="J9" s="808"/>
      <c r="K9" s="808"/>
      <c r="L9" s="808"/>
      <c r="M9" s="808"/>
      <c r="N9" s="808"/>
      <c r="O9" s="808"/>
      <c r="P9" s="808"/>
      <c r="Q9" s="808"/>
      <c r="R9" s="808"/>
      <c r="S9" s="808"/>
      <c r="T9" s="808"/>
      <c r="U9" s="808"/>
      <c r="V9" s="808"/>
      <c r="W9" s="808"/>
      <c r="X9" s="495"/>
      <c r="Y9" s="495"/>
      <c r="Z9" s="495"/>
      <c r="AA9" s="495"/>
      <c r="AB9" s="495"/>
      <c r="AC9" s="495"/>
      <c r="AD9" s="91" t="s">
        <v>21</v>
      </c>
      <c r="AG9"/>
      <c r="AH9"/>
      <c r="AI9"/>
      <c r="AJ9"/>
      <c r="AK9"/>
      <c r="AL9"/>
      <c r="AM9"/>
      <c r="AN9"/>
      <c r="AO9"/>
      <c r="AP9"/>
    </row>
    <row r="10" spans="1:42" ht="19.5" thickBot="1" x14ac:dyDescent="0.25">
      <c r="A10" s="86"/>
      <c r="B10" s="79"/>
      <c r="C10" s="79"/>
      <c r="D10" s="79"/>
      <c r="E10" s="79"/>
      <c r="F10" s="804" t="s">
        <v>153</v>
      </c>
      <c r="G10" s="804"/>
      <c r="H10" s="804"/>
      <c r="I10" s="804"/>
      <c r="J10" s="804"/>
      <c r="K10" s="804"/>
      <c r="L10" s="804"/>
      <c r="M10" s="804"/>
      <c r="N10" s="804"/>
      <c r="O10" s="804"/>
      <c r="U10" s="79" t="s">
        <v>139</v>
      </c>
      <c r="V10" s="153"/>
      <c r="AA10" s="90"/>
      <c r="AB10" s="90"/>
      <c r="AC10" s="90"/>
      <c r="AD10" s="91"/>
      <c r="AG10"/>
      <c r="AH10"/>
      <c r="AI10"/>
      <c r="AJ10"/>
      <c r="AK10"/>
      <c r="AL10"/>
      <c r="AM10"/>
      <c r="AN10"/>
      <c r="AO10"/>
      <c r="AP10"/>
    </row>
    <row r="11" spans="1:42" ht="32.25" thickBot="1" x14ac:dyDescent="0.25">
      <c r="A11" s="154" t="s">
        <v>8</v>
      </c>
      <c r="B11" s="155" t="s">
        <v>30</v>
      </c>
      <c r="C11" s="156" t="s">
        <v>46</v>
      </c>
      <c r="D11" s="155" t="s">
        <v>45</v>
      </c>
      <c r="E11" s="809" t="s">
        <v>34</v>
      </c>
      <c r="F11" s="813" t="s">
        <v>9</v>
      </c>
      <c r="G11" s="806" t="s">
        <v>128</v>
      </c>
      <c r="H11" s="806" t="s">
        <v>129</v>
      </c>
      <c r="I11" s="815" t="s">
        <v>60</v>
      </c>
      <c r="J11" s="816"/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16"/>
      <c r="W11" s="816"/>
      <c r="X11" s="816"/>
      <c r="Y11" s="816"/>
      <c r="Z11" s="816"/>
      <c r="AA11" s="816"/>
      <c r="AB11" s="816"/>
      <c r="AC11" s="816"/>
      <c r="AD11" s="156" t="s">
        <v>10</v>
      </c>
      <c r="AE11" s="160" t="s">
        <v>31</v>
      </c>
      <c r="AF11" s="160" t="s">
        <v>52</v>
      </c>
      <c r="AG11"/>
      <c r="AH11"/>
      <c r="AI11"/>
      <c r="AJ11"/>
      <c r="AK11"/>
      <c r="AL11"/>
      <c r="AM11"/>
      <c r="AN11"/>
      <c r="AO11"/>
      <c r="AP11"/>
    </row>
    <row r="12" spans="1:42" ht="13.5" thickBot="1" x14ac:dyDescent="0.25">
      <c r="A12" s="161"/>
      <c r="B12" s="162"/>
      <c r="C12" s="163"/>
      <c r="D12" s="162"/>
      <c r="E12" s="810"/>
      <c r="F12" s="814"/>
      <c r="G12" s="807"/>
      <c r="H12" s="807"/>
      <c r="I12" s="798"/>
      <c r="J12" s="799"/>
      <c r="K12" s="800"/>
      <c r="L12" s="795"/>
      <c r="M12" s="796"/>
      <c r="N12" s="802"/>
      <c r="O12" s="798"/>
      <c r="P12" s="799"/>
      <c r="Q12" s="800"/>
      <c r="R12" s="795"/>
      <c r="S12" s="796"/>
      <c r="T12" s="802"/>
      <c r="U12" s="795"/>
      <c r="V12" s="796"/>
      <c r="W12" s="802"/>
      <c r="X12" s="795"/>
      <c r="Y12" s="796"/>
      <c r="Z12" s="802"/>
      <c r="AA12" s="795"/>
      <c r="AB12" s="796"/>
      <c r="AC12" s="802"/>
      <c r="AD12" s="163"/>
      <c r="AE12" s="167"/>
      <c r="AF12" s="167"/>
      <c r="AG12"/>
      <c r="AH12"/>
      <c r="AI12"/>
      <c r="AJ12"/>
      <c r="AK12"/>
      <c r="AL12"/>
      <c r="AM12"/>
      <c r="AN12"/>
      <c r="AO12"/>
      <c r="AP12"/>
    </row>
    <row r="13" spans="1:42" ht="14.1" customHeight="1" thickBot="1" x14ac:dyDescent="0.25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416"/>
      <c r="G13" s="105" t="e">
        <f>VLOOKUP($F13,УЧАСТНИКИ!$A$29:$M$1081,12,FALSE)</f>
        <v>#N/A</v>
      </c>
      <c r="H13" s="105" t="e">
        <f>VLOOKUP($F13,УЧАСТНИКИ!$A$29:$M$1081,13,FALSE)</f>
        <v>#N/A</v>
      </c>
      <c r="I13" s="169"/>
      <c r="J13" s="170"/>
      <c r="K13" s="171"/>
      <c r="L13" s="169"/>
      <c r="M13" s="170"/>
      <c r="N13" s="171"/>
      <c r="O13" s="169"/>
      <c r="P13" s="170"/>
      <c r="Q13" s="171"/>
      <c r="R13" s="169"/>
      <c r="S13" s="170"/>
      <c r="T13" s="171"/>
      <c r="U13" s="169"/>
      <c r="V13" s="170"/>
      <c r="W13" s="171"/>
      <c r="X13" s="169"/>
      <c r="Y13" s="170"/>
      <c r="Z13" s="171"/>
      <c r="AA13" s="169"/>
      <c r="AB13" s="170"/>
      <c r="AC13" s="171"/>
      <c r="AD13" s="169"/>
      <c r="AE13" s="170"/>
      <c r="AF13" s="106" t="e">
        <f>VLOOKUP($F13,УЧАСТНИКИ!$A$29:$M$1081,9,FALSE)</f>
        <v>#N/A</v>
      </c>
      <c r="AG13"/>
      <c r="AH13"/>
      <c r="AI13"/>
      <c r="AJ13"/>
      <c r="AK13"/>
      <c r="AL13"/>
      <c r="AM13"/>
      <c r="AN13"/>
      <c r="AO13"/>
      <c r="AP13"/>
    </row>
    <row r="14" spans="1:42" ht="14.1" customHeight="1" thickBot="1" x14ac:dyDescent="0.25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416"/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69"/>
      <c r="J14" s="170"/>
      <c r="K14" s="171"/>
      <c r="L14" s="169"/>
      <c r="M14" s="170"/>
      <c r="N14" s="171"/>
      <c r="O14" s="169"/>
      <c r="P14" s="170"/>
      <c r="Q14" s="171"/>
      <c r="R14" s="169"/>
      <c r="S14" s="170"/>
      <c r="T14" s="171"/>
      <c r="U14" s="169"/>
      <c r="V14" s="170"/>
      <c r="W14" s="171"/>
      <c r="X14" s="169"/>
      <c r="Y14" s="170"/>
      <c r="Z14" s="171"/>
      <c r="AA14" s="169"/>
      <c r="AB14" s="170"/>
      <c r="AC14" s="171"/>
      <c r="AD14" s="169"/>
      <c r="AE14" s="170"/>
      <c r="AF14" s="106" t="e">
        <f>VLOOKUP($F14,УЧАСТНИКИ!$A$29:$M$1081,9,FALSE)</f>
        <v>#N/A</v>
      </c>
      <c r="AG14"/>
      <c r="AH14"/>
      <c r="AI14"/>
      <c r="AJ14"/>
      <c r="AK14"/>
      <c r="AL14"/>
      <c r="AM14"/>
      <c r="AN14"/>
      <c r="AO14"/>
      <c r="AP14"/>
    </row>
    <row r="15" spans="1:42" ht="14.1" customHeight="1" thickBot="1" x14ac:dyDescent="0.25">
      <c r="A15" s="104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416"/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69"/>
      <c r="J15" s="170"/>
      <c r="K15" s="171"/>
      <c r="L15" s="169"/>
      <c r="M15" s="170"/>
      <c r="N15" s="171"/>
      <c r="O15" s="169"/>
      <c r="P15" s="170"/>
      <c r="Q15" s="171"/>
      <c r="R15" s="169"/>
      <c r="S15" s="170"/>
      <c r="T15" s="171"/>
      <c r="U15" s="169"/>
      <c r="V15" s="170"/>
      <c r="W15" s="171"/>
      <c r="X15" s="169"/>
      <c r="Y15" s="170"/>
      <c r="Z15" s="171"/>
      <c r="AA15" s="169"/>
      <c r="AB15" s="170"/>
      <c r="AC15" s="171"/>
      <c r="AD15" s="169"/>
      <c r="AE15" s="170"/>
      <c r="AF15" s="106" t="e">
        <f>VLOOKUP($F15,УЧАСТНИКИ!$A$29:$M$1081,9,FALSE)</f>
        <v>#N/A</v>
      </c>
      <c r="AG15"/>
      <c r="AH15"/>
      <c r="AI15"/>
      <c r="AJ15"/>
      <c r="AK15"/>
      <c r="AL15"/>
      <c r="AM15"/>
      <c r="AN15"/>
      <c r="AO15"/>
      <c r="AP15"/>
    </row>
    <row r="16" spans="1:42" ht="14.1" customHeight="1" thickBot="1" x14ac:dyDescent="0.25">
      <c r="A16" s="101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416"/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69"/>
      <c r="J16" s="170"/>
      <c r="K16" s="171"/>
      <c r="L16" s="169"/>
      <c r="M16" s="170"/>
      <c r="N16" s="171"/>
      <c r="O16" s="169"/>
      <c r="P16" s="170"/>
      <c r="Q16" s="171"/>
      <c r="R16" s="169"/>
      <c r="S16" s="170"/>
      <c r="T16" s="171"/>
      <c r="U16" s="169"/>
      <c r="V16" s="170"/>
      <c r="W16" s="171"/>
      <c r="X16" s="169"/>
      <c r="Y16" s="170"/>
      <c r="Z16" s="171"/>
      <c r="AA16" s="169"/>
      <c r="AB16" s="170"/>
      <c r="AC16" s="171"/>
      <c r="AD16" s="169"/>
      <c r="AE16" s="170"/>
      <c r="AF16" s="106" t="e">
        <f>VLOOKUP($F16,УЧАСТНИКИ!$A$29:$M$1081,9,FALSE)</f>
        <v>#N/A</v>
      </c>
      <c r="AG16"/>
      <c r="AH16"/>
      <c r="AI16"/>
      <c r="AJ16"/>
      <c r="AK16"/>
      <c r="AL16"/>
      <c r="AM16"/>
      <c r="AN16"/>
      <c r="AO16"/>
      <c r="AP16"/>
    </row>
    <row r="17" spans="1:42" ht="14.1" customHeight="1" thickBot="1" x14ac:dyDescent="0.25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416"/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69"/>
      <c r="J17" s="170"/>
      <c r="K17" s="171"/>
      <c r="L17" s="169"/>
      <c r="M17" s="170"/>
      <c r="N17" s="171"/>
      <c r="O17" s="169"/>
      <c r="P17" s="170"/>
      <c r="Q17" s="171"/>
      <c r="R17" s="169"/>
      <c r="S17" s="170"/>
      <c r="T17" s="171"/>
      <c r="U17" s="169"/>
      <c r="V17" s="170"/>
      <c r="W17" s="171"/>
      <c r="X17" s="169"/>
      <c r="Y17" s="170"/>
      <c r="Z17" s="171"/>
      <c r="AA17" s="169"/>
      <c r="AB17" s="170"/>
      <c r="AC17" s="171"/>
      <c r="AD17" s="169"/>
      <c r="AE17" s="170"/>
      <c r="AF17" s="106" t="e">
        <f>VLOOKUP($F17,УЧАСТНИКИ!$A$29:$M$1081,9,FALSE)</f>
        <v>#N/A</v>
      </c>
      <c r="AG17"/>
      <c r="AH17"/>
      <c r="AI17"/>
      <c r="AJ17"/>
      <c r="AK17"/>
      <c r="AL17"/>
      <c r="AM17"/>
      <c r="AN17"/>
      <c r="AO17"/>
      <c r="AP17"/>
    </row>
    <row r="18" spans="1:42" ht="14.1" customHeight="1" thickBot="1" x14ac:dyDescent="0.25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416"/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69"/>
      <c r="J18" s="170"/>
      <c r="K18" s="171"/>
      <c r="L18" s="169"/>
      <c r="M18" s="170"/>
      <c r="N18" s="171"/>
      <c r="O18" s="169"/>
      <c r="P18" s="170"/>
      <c r="Q18" s="171"/>
      <c r="R18" s="169"/>
      <c r="S18" s="170"/>
      <c r="T18" s="171"/>
      <c r="U18" s="169"/>
      <c r="V18" s="170"/>
      <c r="W18" s="171"/>
      <c r="X18" s="169"/>
      <c r="Y18" s="170"/>
      <c r="Z18" s="171"/>
      <c r="AA18" s="169"/>
      <c r="AB18" s="170"/>
      <c r="AC18" s="171"/>
      <c r="AD18" s="169"/>
      <c r="AE18" s="170"/>
      <c r="AF18" s="106" t="e">
        <f>VLOOKUP($F18,УЧАСТНИКИ!$A$29:$M$1081,9,FALSE)</f>
        <v>#N/A</v>
      </c>
      <c r="AG18"/>
      <c r="AH18"/>
      <c r="AI18"/>
      <c r="AJ18"/>
      <c r="AK18"/>
      <c r="AL18"/>
      <c r="AM18"/>
      <c r="AN18"/>
      <c r="AO18"/>
      <c r="AP18"/>
    </row>
    <row r="19" spans="1:42" ht="14.1" customHeight="1" thickBot="1" x14ac:dyDescent="0.25">
      <c r="A19" s="104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416"/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69"/>
      <c r="J19" s="170"/>
      <c r="K19" s="171"/>
      <c r="L19" s="169"/>
      <c r="M19" s="170"/>
      <c r="N19" s="171"/>
      <c r="O19" s="169"/>
      <c r="P19" s="170"/>
      <c r="Q19" s="171"/>
      <c r="R19" s="169"/>
      <c r="S19" s="170"/>
      <c r="T19" s="171"/>
      <c r="U19" s="169"/>
      <c r="V19" s="170"/>
      <c r="W19" s="171"/>
      <c r="X19" s="169"/>
      <c r="Y19" s="170"/>
      <c r="Z19" s="171"/>
      <c r="AA19" s="169"/>
      <c r="AB19" s="170"/>
      <c r="AC19" s="171"/>
      <c r="AD19" s="169"/>
      <c r="AE19" s="170"/>
      <c r="AF19" s="106" t="e">
        <f>VLOOKUP($F19,УЧАСТНИКИ!$A$29:$M$1081,9,FALSE)</f>
        <v>#N/A</v>
      </c>
      <c r="AG19"/>
      <c r="AH19"/>
      <c r="AI19"/>
      <c r="AJ19"/>
      <c r="AK19"/>
      <c r="AL19"/>
      <c r="AM19"/>
      <c r="AN19"/>
      <c r="AO19"/>
      <c r="AP19"/>
    </row>
    <row r="20" spans="1:42" ht="14.1" customHeight="1" thickBot="1" x14ac:dyDescent="0.25">
      <c r="A20" s="101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416"/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69"/>
      <c r="J20" s="170"/>
      <c r="K20" s="171"/>
      <c r="L20" s="169"/>
      <c r="M20" s="170"/>
      <c r="N20" s="171"/>
      <c r="O20" s="169"/>
      <c r="P20" s="170"/>
      <c r="Q20" s="171"/>
      <c r="R20" s="169"/>
      <c r="S20" s="170"/>
      <c r="T20" s="171"/>
      <c r="U20" s="169"/>
      <c r="V20" s="170"/>
      <c r="W20" s="171"/>
      <c r="X20" s="169"/>
      <c r="Y20" s="170"/>
      <c r="Z20" s="171"/>
      <c r="AA20" s="169"/>
      <c r="AB20" s="170"/>
      <c r="AC20" s="171"/>
      <c r="AD20" s="169"/>
      <c r="AE20" s="170"/>
      <c r="AF20" s="106" t="e">
        <f>VLOOKUP($F20,УЧАСТНИКИ!$A$29:$M$1081,9,FALSE)</f>
        <v>#N/A</v>
      </c>
      <c r="AG20"/>
      <c r="AH20"/>
      <c r="AI20"/>
      <c r="AJ20"/>
      <c r="AK20"/>
      <c r="AL20"/>
      <c r="AM20"/>
      <c r="AN20"/>
      <c r="AO20"/>
      <c r="AP20"/>
    </row>
    <row r="21" spans="1:42" ht="14.1" customHeight="1" thickBot="1" x14ac:dyDescent="0.25">
      <c r="A21" s="101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416"/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69"/>
      <c r="J21" s="170"/>
      <c r="K21" s="171"/>
      <c r="L21" s="169"/>
      <c r="M21" s="170"/>
      <c r="N21" s="171"/>
      <c r="O21" s="169"/>
      <c r="P21" s="170"/>
      <c r="Q21" s="171"/>
      <c r="R21" s="169"/>
      <c r="S21" s="170"/>
      <c r="T21" s="171"/>
      <c r="U21" s="169"/>
      <c r="V21" s="170"/>
      <c r="W21" s="171"/>
      <c r="X21" s="169"/>
      <c r="Y21" s="170"/>
      <c r="Z21" s="171"/>
      <c r="AA21" s="169"/>
      <c r="AB21" s="170"/>
      <c r="AC21" s="171"/>
      <c r="AD21" s="169"/>
      <c r="AE21" s="170"/>
      <c r="AF21" s="106" t="e">
        <f>VLOOKUP($F21,УЧАСТНИКИ!$A$29:$M$1081,9,FALSE)</f>
        <v>#N/A</v>
      </c>
      <c r="AG21"/>
      <c r="AH21"/>
      <c r="AI21"/>
      <c r="AJ21"/>
      <c r="AK21"/>
      <c r="AL21"/>
      <c r="AM21"/>
      <c r="AN21"/>
      <c r="AO21"/>
      <c r="AP21"/>
    </row>
    <row r="22" spans="1:42" ht="14.1" customHeight="1" thickBot="1" x14ac:dyDescent="0.25">
      <c r="A22" s="104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416"/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69"/>
      <c r="J22" s="170"/>
      <c r="K22" s="171"/>
      <c r="L22" s="169"/>
      <c r="M22" s="170"/>
      <c r="N22" s="171"/>
      <c r="O22" s="169"/>
      <c r="P22" s="170"/>
      <c r="Q22" s="171"/>
      <c r="R22" s="169"/>
      <c r="S22" s="170"/>
      <c r="T22" s="171"/>
      <c r="U22" s="169"/>
      <c r="V22" s="170"/>
      <c r="W22" s="171"/>
      <c r="X22" s="169"/>
      <c r="Y22" s="170"/>
      <c r="Z22" s="171"/>
      <c r="AA22" s="169"/>
      <c r="AB22" s="170"/>
      <c r="AC22" s="171"/>
      <c r="AD22" s="169"/>
      <c r="AE22" s="170"/>
      <c r="AF22" s="106" t="e">
        <f>VLOOKUP($F22,УЧАСТНИКИ!$A$29:$M$1081,9,FALSE)</f>
        <v>#N/A</v>
      </c>
      <c r="AG22"/>
      <c r="AH22"/>
      <c r="AI22"/>
      <c r="AJ22"/>
      <c r="AK22"/>
      <c r="AL22"/>
      <c r="AM22"/>
      <c r="AN22"/>
      <c r="AO22"/>
      <c r="AP22"/>
    </row>
    <row r="23" spans="1:42" ht="14.1" customHeight="1" thickBot="1" x14ac:dyDescent="0.25">
      <c r="A23" s="104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416"/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69"/>
      <c r="J23" s="170"/>
      <c r="K23" s="171"/>
      <c r="L23" s="169"/>
      <c r="M23" s="170"/>
      <c r="N23" s="171"/>
      <c r="O23" s="169"/>
      <c r="P23" s="170"/>
      <c r="Q23" s="171"/>
      <c r="R23" s="169"/>
      <c r="S23" s="170"/>
      <c r="T23" s="171"/>
      <c r="U23" s="169"/>
      <c r="V23" s="170"/>
      <c r="W23" s="171"/>
      <c r="X23" s="169"/>
      <c r="Y23" s="170"/>
      <c r="Z23" s="171"/>
      <c r="AA23" s="169"/>
      <c r="AB23" s="170"/>
      <c r="AC23" s="171"/>
      <c r="AD23" s="169"/>
      <c r="AE23" s="170"/>
      <c r="AF23" s="106" t="e">
        <f>VLOOKUP($F23,УЧАСТНИКИ!$A$29:$M$1081,9,FALSE)</f>
        <v>#N/A</v>
      </c>
      <c r="AG23"/>
      <c r="AH23"/>
      <c r="AI23"/>
      <c r="AJ23"/>
      <c r="AK23"/>
      <c r="AL23"/>
      <c r="AM23"/>
      <c r="AN23"/>
      <c r="AO23"/>
      <c r="AP23"/>
    </row>
    <row r="24" spans="1:42" ht="14.1" customHeight="1" thickBot="1" x14ac:dyDescent="0.25">
      <c r="A24" s="101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416"/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69"/>
      <c r="J24" s="170"/>
      <c r="K24" s="171"/>
      <c r="L24" s="169"/>
      <c r="M24" s="170"/>
      <c r="N24" s="171"/>
      <c r="O24" s="169"/>
      <c r="P24" s="170"/>
      <c r="Q24" s="171"/>
      <c r="R24" s="169"/>
      <c r="S24" s="170"/>
      <c r="T24" s="171"/>
      <c r="U24" s="169"/>
      <c r="V24" s="170"/>
      <c r="W24" s="171"/>
      <c r="X24" s="169"/>
      <c r="Y24" s="170"/>
      <c r="Z24" s="171"/>
      <c r="AA24" s="169"/>
      <c r="AB24" s="170"/>
      <c r="AC24" s="171"/>
      <c r="AD24" s="169"/>
      <c r="AE24" s="170"/>
      <c r="AF24" s="106" t="e">
        <f>VLOOKUP($F24,УЧАСТНИКИ!$A$29:$M$1081,9,FALSE)</f>
        <v>#N/A</v>
      </c>
      <c r="AG24"/>
      <c r="AH24"/>
      <c r="AI24"/>
      <c r="AJ24"/>
      <c r="AK24"/>
      <c r="AL24"/>
      <c r="AM24"/>
      <c r="AN24"/>
      <c r="AO24"/>
      <c r="AP24"/>
    </row>
    <row r="25" spans="1:42" ht="14.1" customHeight="1" thickBot="1" x14ac:dyDescent="0.25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416"/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69"/>
      <c r="J25" s="170"/>
      <c r="K25" s="171"/>
      <c r="L25" s="169"/>
      <c r="M25" s="170"/>
      <c r="N25" s="171"/>
      <c r="O25" s="169"/>
      <c r="P25" s="170"/>
      <c r="Q25" s="171"/>
      <c r="R25" s="169"/>
      <c r="S25" s="170"/>
      <c r="T25" s="171"/>
      <c r="U25" s="169"/>
      <c r="V25" s="170"/>
      <c r="W25" s="171"/>
      <c r="X25" s="169"/>
      <c r="Y25" s="170"/>
      <c r="Z25" s="171"/>
      <c r="AA25" s="169"/>
      <c r="AB25" s="170"/>
      <c r="AC25" s="171"/>
      <c r="AD25" s="169"/>
      <c r="AE25" s="170"/>
      <c r="AF25" s="106" t="e">
        <f>VLOOKUP($F25,УЧАСТНИКИ!$A$29:$M$1081,9,FALSE)</f>
        <v>#N/A</v>
      </c>
      <c r="AG25"/>
      <c r="AH25"/>
      <c r="AI25"/>
      <c r="AJ25"/>
      <c r="AK25"/>
      <c r="AL25"/>
      <c r="AM25"/>
      <c r="AN25"/>
      <c r="AO25"/>
      <c r="AP25"/>
    </row>
    <row r="26" spans="1:42" ht="14.1" customHeight="1" thickBot="1" x14ac:dyDescent="0.25">
      <c r="A26" s="104" t="s">
        <v>69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416"/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169"/>
      <c r="J26" s="170"/>
      <c r="K26" s="171"/>
      <c r="L26" s="169"/>
      <c r="M26" s="170"/>
      <c r="N26" s="171"/>
      <c r="O26" s="169"/>
      <c r="P26" s="170"/>
      <c r="Q26" s="171"/>
      <c r="R26" s="169"/>
      <c r="S26" s="170"/>
      <c r="T26" s="171"/>
      <c r="U26" s="169"/>
      <c r="V26" s="170"/>
      <c r="W26" s="171"/>
      <c r="X26" s="169"/>
      <c r="Y26" s="170"/>
      <c r="Z26" s="171"/>
      <c r="AA26" s="169"/>
      <c r="AB26" s="170"/>
      <c r="AC26" s="171"/>
      <c r="AD26" s="169"/>
      <c r="AE26" s="170"/>
      <c r="AF26" s="106" t="e">
        <f>VLOOKUP($F26,УЧАСТНИКИ!$A$29:$M$1081,9,FALSE)</f>
        <v>#N/A</v>
      </c>
      <c r="AG26"/>
      <c r="AH26"/>
      <c r="AI26"/>
      <c r="AJ26"/>
      <c r="AK26"/>
      <c r="AL26"/>
      <c r="AM26"/>
      <c r="AN26"/>
      <c r="AO26"/>
      <c r="AP26"/>
    </row>
    <row r="27" spans="1:42" ht="14.1" customHeight="1" thickBot="1" x14ac:dyDescent="0.25">
      <c r="A27" s="104" t="s">
        <v>68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416"/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69"/>
      <c r="J27" s="170"/>
      <c r="K27" s="171"/>
      <c r="L27" s="169"/>
      <c r="M27" s="170"/>
      <c r="N27" s="171"/>
      <c r="O27" s="169"/>
      <c r="P27" s="170"/>
      <c r="Q27" s="171"/>
      <c r="R27" s="169"/>
      <c r="S27" s="170"/>
      <c r="T27" s="171"/>
      <c r="U27" s="169"/>
      <c r="V27" s="170"/>
      <c r="W27" s="171"/>
      <c r="X27" s="169"/>
      <c r="Y27" s="170"/>
      <c r="Z27" s="171"/>
      <c r="AA27" s="169"/>
      <c r="AB27" s="170"/>
      <c r="AC27" s="171"/>
      <c r="AD27" s="169"/>
      <c r="AE27" s="170"/>
      <c r="AF27" s="106" t="e">
        <f>VLOOKUP($F27,УЧАСТНИКИ!$A$29:$M$1081,9,FALSE)</f>
        <v>#N/A</v>
      </c>
      <c r="AG27"/>
      <c r="AH27"/>
      <c r="AI27"/>
      <c r="AJ27"/>
      <c r="AK27"/>
      <c r="AL27"/>
      <c r="AM27"/>
      <c r="AN27"/>
      <c r="AO27"/>
      <c r="AP27"/>
    </row>
    <row r="28" spans="1:42" ht="14.1" customHeight="1" thickBot="1" x14ac:dyDescent="0.25">
      <c r="A28" s="101" t="s">
        <v>75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416"/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69"/>
      <c r="J28" s="170"/>
      <c r="K28" s="171"/>
      <c r="L28" s="169"/>
      <c r="M28" s="170"/>
      <c r="N28" s="171"/>
      <c r="O28" s="169"/>
      <c r="P28" s="170"/>
      <c r="Q28" s="171"/>
      <c r="R28" s="169"/>
      <c r="S28" s="170"/>
      <c r="T28" s="171"/>
      <c r="U28" s="169"/>
      <c r="V28" s="170"/>
      <c r="W28" s="171"/>
      <c r="X28" s="169"/>
      <c r="Y28" s="170"/>
      <c r="Z28" s="171"/>
      <c r="AA28" s="169"/>
      <c r="AB28" s="170"/>
      <c r="AC28" s="171"/>
      <c r="AD28" s="169"/>
      <c r="AE28" s="170"/>
      <c r="AF28" s="106" t="e">
        <f>VLOOKUP($F28,УЧАСТНИКИ!$A$29:$M$1081,9,FALSE)</f>
        <v>#N/A</v>
      </c>
      <c r="AG28"/>
      <c r="AH28"/>
      <c r="AI28"/>
      <c r="AJ28"/>
      <c r="AK28"/>
      <c r="AL28"/>
      <c r="AM28"/>
      <c r="AN28"/>
      <c r="AO28"/>
      <c r="AP28"/>
    </row>
    <row r="29" spans="1:42" ht="14.1" customHeight="1" thickBot="1" x14ac:dyDescent="0.25">
      <c r="A29" s="101" t="s">
        <v>76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416"/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69"/>
      <c r="J29" s="170"/>
      <c r="K29" s="171"/>
      <c r="L29" s="169"/>
      <c r="M29" s="170"/>
      <c r="N29" s="171"/>
      <c r="O29" s="169"/>
      <c r="P29" s="170"/>
      <c r="Q29" s="171"/>
      <c r="R29" s="169"/>
      <c r="S29" s="170"/>
      <c r="T29" s="171"/>
      <c r="U29" s="169"/>
      <c r="V29" s="170"/>
      <c r="W29" s="171"/>
      <c r="X29" s="169"/>
      <c r="Y29" s="170"/>
      <c r="Z29" s="171"/>
      <c r="AA29" s="169"/>
      <c r="AB29" s="170"/>
      <c r="AC29" s="171"/>
      <c r="AD29" s="169"/>
      <c r="AE29" s="170"/>
      <c r="AF29" s="106" t="e">
        <f>VLOOKUP($F29,УЧАСТНИКИ!$A$29:$M$1081,9,FALSE)</f>
        <v>#N/A</v>
      </c>
      <c r="AG29"/>
      <c r="AH29"/>
      <c r="AI29"/>
      <c r="AJ29"/>
      <c r="AK29"/>
      <c r="AL29"/>
      <c r="AM29"/>
      <c r="AN29"/>
      <c r="AO29"/>
      <c r="AP29"/>
    </row>
    <row r="30" spans="1:42" ht="14.1" customHeight="1" thickBot="1" x14ac:dyDescent="0.25">
      <c r="A30" s="104" t="s">
        <v>77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416"/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69"/>
      <c r="J30" s="170"/>
      <c r="K30" s="171"/>
      <c r="L30" s="169"/>
      <c r="M30" s="170"/>
      <c r="N30" s="171"/>
      <c r="O30" s="169"/>
      <c r="P30" s="170"/>
      <c r="Q30" s="171"/>
      <c r="R30" s="169"/>
      <c r="S30" s="170"/>
      <c r="T30" s="171"/>
      <c r="U30" s="169"/>
      <c r="V30" s="170"/>
      <c r="W30" s="171"/>
      <c r="X30" s="169"/>
      <c r="Y30" s="170"/>
      <c r="Z30" s="171"/>
      <c r="AA30" s="169"/>
      <c r="AB30" s="170"/>
      <c r="AC30" s="171"/>
      <c r="AD30" s="169"/>
      <c r="AE30" s="170"/>
      <c r="AF30" s="106" t="e">
        <f>VLOOKUP($F30,УЧАСТНИКИ!$A$29:$M$1081,9,FALSE)</f>
        <v>#N/A</v>
      </c>
      <c r="AG30"/>
      <c r="AH30"/>
      <c r="AI30"/>
      <c r="AJ30"/>
      <c r="AK30"/>
      <c r="AL30"/>
      <c r="AM30"/>
      <c r="AN30"/>
      <c r="AO30"/>
      <c r="AP30"/>
    </row>
    <row r="31" spans="1:42" ht="14.1" customHeight="1" thickBot="1" x14ac:dyDescent="0.25">
      <c r="A31" s="104" t="s">
        <v>78</v>
      </c>
      <c r="B31" s="102" t="e">
        <f>VLOOKUP($F31,УЧАСТНИКИ!$A$29:$M$1081,3,FALSE)</f>
        <v>#N/A</v>
      </c>
      <c r="C31" s="103" t="e">
        <f>VLOOKUP($F31,УЧАСТНИКИ!$A$29:$M$1081,4,FALSE)</f>
        <v>#N/A</v>
      </c>
      <c r="D31" s="168" t="e">
        <f>VLOOKUP($F31,УЧАСТНИКИ!$A$29:$M$1081,5,FALSE)</f>
        <v>#N/A</v>
      </c>
      <c r="E31" s="385" t="e">
        <f>VLOOKUP($F31,УЧАСТНИКИ!$A$29:$M$1081,8,FALSE)</f>
        <v>#N/A</v>
      </c>
      <c r="F31" s="416"/>
      <c r="G31" s="105" t="e">
        <f>VLOOKUP($F31,УЧАСТНИКИ!$A$29:$M$1081,12,FALSE)</f>
        <v>#N/A</v>
      </c>
      <c r="H31" s="105" t="e">
        <f>VLOOKUP($F31,УЧАСТНИКИ!$A$29:$M$1081,13,FALSE)</f>
        <v>#N/A</v>
      </c>
      <c r="I31" s="169"/>
      <c r="J31" s="170"/>
      <c r="K31" s="171"/>
      <c r="L31" s="169"/>
      <c r="M31" s="170"/>
      <c r="N31" s="171"/>
      <c r="O31" s="169"/>
      <c r="P31" s="170"/>
      <c r="Q31" s="171"/>
      <c r="R31" s="169"/>
      <c r="S31" s="170"/>
      <c r="T31" s="171"/>
      <c r="U31" s="169"/>
      <c r="V31" s="170"/>
      <c r="W31" s="171"/>
      <c r="X31" s="169"/>
      <c r="Y31" s="170"/>
      <c r="Z31" s="171"/>
      <c r="AA31" s="169"/>
      <c r="AB31" s="170"/>
      <c r="AC31" s="171"/>
      <c r="AD31" s="169"/>
      <c r="AE31" s="170"/>
      <c r="AF31" s="106" t="e">
        <f>VLOOKUP($F31,УЧАСТНИКИ!$A$29:$M$1081,9,FALSE)</f>
        <v>#N/A</v>
      </c>
      <c r="AG31"/>
      <c r="AH31"/>
      <c r="AI31"/>
      <c r="AJ31"/>
      <c r="AK31"/>
      <c r="AL31"/>
      <c r="AM31"/>
      <c r="AN31"/>
      <c r="AO31"/>
      <c r="AP31"/>
    </row>
    <row r="32" spans="1:42" ht="14.1" customHeight="1" thickBot="1" x14ac:dyDescent="0.25">
      <c r="A32" s="104" t="s">
        <v>79</v>
      </c>
      <c r="B32" s="102" t="e">
        <f>VLOOKUP($F32,УЧАСТНИКИ!$A$29:$M$1081,3,FALSE)</f>
        <v>#N/A</v>
      </c>
      <c r="C32" s="103" t="e">
        <f>VLOOKUP($F32,УЧАСТНИКИ!$A$29:$M$1081,4,FALSE)</f>
        <v>#N/A</v>
      </c>
      <c r="D32" s="168" t="e">
        <f>VLOOKUP($F32,УЧАСТНИКИ!$A$29:$M$1081,5,FALSE)</f>
        <v>#N/A</v>
      </c>
      <c r="E32" s="385" t="e">
        <f>VLOOKUP($F32,УЧАСТНИКИ!$A$29:$M$1081,8,FALSE)</f>
        <v>#N/A</v>
      </c>
      <c r="F32" s="416"/>
      <c r="G32" s="105" t="e">
        <f>VLOOKUP($F32,УЧАСТНИКИ!$A$29:$M$1081,12,FALSE)</f>
        <v>#N/A</v>
      </c>
      <c r="H32" s="105" t="e">
        <f>VLOOKUP($F32,УЧАСТНИКИ!$A$29:$M$1081,13,FALSE)</f>
        <v>#N/A</v>
      </c>
      <c r="I32" s="169"/>
      <c r="J32" s="170"/>
      <c r="K32" s="171"/>
      <c r="L32" s="169"/>
      <c r="M32" s="170"/>
      <c r="N32" s="171"/>
      <c r="O32" s="169"/>
      <c r="P32" s="170"/>
      <c r="Q32" s="171"/>
      <c r="R32" s="169"/>
      <c r="S32" s="170"/>
      <c r="T32" s="171"/>
      <c r="U32" s="169"/>
      <c r="V32" s="170"/>
      <c r="W32" s="171"/>
      <c r="X32" s="169"/>
      <c r="Y32" s="170"/>
      <c r="Z32" s="171"/>
      <c r="AA32" s="169"/>
      <c r="AB32" s="170"/>
      <c r="AC32" s="171"/>
      <c r="AD32" s="169"/>
      <c r="AE32" s="170"/>
      <c r="AF32" s="106" t="e">
        <f>VLOOKUP($F32,УЧАСТНИКИ!$A$29:$M$1081,9,FALSE)</f>
        <v>#N/A</v>
      </c>
      <c r="AG32"/>
      <c r="AH32"/>
      <c r="AI32"/>
      <c r="AJ32"/>
      <c r="AK32"/>
      <c r="AL32"/>
      <c r="AM32"/>
      <c r="AN32"/>
      <c r="AO32"/>
      <c r="AP32"/>
    </row>
    <row r="33" spans="1:42" ht="14.1" customHeight="1" x14ac:dyDescent="0.2">
      <c r="A33" s="104" t="s">
        <v>80</v>
      </c>
      <c r="B33" s="102" t="e">
        <f>VLOOKUP($F33,УЧАСТНИКИ!$A$29:$M$1081,3,FALSE)</f>
        <v>#N/A</v>
      </c>
      <c r="C33" s="103" t="e">
        <f>VLOOKUP($F33,УЧАСТНИКИ!$A$29:$M$1081,4,FALSE)</f>
        <v>#N/A</v>
      </c>
      <c r="D33" s="168" t="e">
        <f>VLOOKUP($F33,УЧАСТНИКИ!$A$29:$M$1081,5,FALSE)</f>
        <v>#N/A</v>
      </c>
      <c r="E33" s="385" t="e">
        <f>VLOOKUP($F33,УЧАСТНИКИ!$A$29:$M$1081,8,FALSE)</f>
        <v>#N/A</v>
      </c>
      <c r="F33" s="416"/>
      <c r="G33" s="105" t="e">
        <f>VLOOKUP($F33,УЧАСТНИКИ!$A$29:$M$1081,12,FALSE)</f>
        <v>#N/A</v>
      </c>
      <c r="H33" s="105" t="e">
        <f>VLOOKUP($F33,УЧАСТНИКИ!$A$29:$M$1081,13,FALSE)</f>
        <v>#N/A</v>
      </c>
      <c r="I33" s="169"/>
      <c r="J33" s="170"/>
      <c r="K33" s="171"/>
      <c r="L33" s="169"/>
      <c r="M33" s="170"/>
      <c r="N33" s="171"/>
      <c r="O33" s="169"/>
      <c r="P33" s="170"/>
      <c r="Q33" s="171"/>
      <c r="R33" s="169"/>
      <c r="S33" s="170"/>
      <c r="T33" s="171"/>
      <c r="U33" s="169"/>
      <c r="V33" s="170"/>
      <c r="W33" s="171"/>
      <c r="X33" s="169"/>
      <c r="Y33" s="170"/>
      <c r="Z33" s="171"/>
      <c r="AA33" s="169"/>
      <c r="AB33" s="170"/>
      <c r="AC33" s="171"/>
      <c r="AD33" s="169"/>
      <c r="AE33" s="170"/>
      <c r="AF33" s="106" t="e">
        <f>VLOOKUP($F33,УЧАСТНИКИ!$A$29:$M$1081,9,FALSE)</f>
        <v>#N/A</v>
      </c>
      <c r="AG33"/>
      <c r="AH33"/>
      <c r="AI33"/>
      <c r="AJ33"/>
      <c r="AK33"/>
      <c r="AL33"/>
      <c r="AM33"/>
      <c r="AN33"/>
      <c r="AO33"/>
      <c r="AP33"/>
    </row>
    <row r="34" spans="1:42" x14ac:dyDescent="0.2">
      <c r="A34" s="83"/>
      <c r="B34" s="119"/>
      <c r="C34" s="114"/>
      <c r="D34" s="119"/>
      <c r="E34" s="119"/>
      <c r="F34" s="88"/>
      <c r="G34" s="88"/>
      <c r="H34" s="88"/>
      <c r="AF34" s="114"/>
      <c r="AG34"/>
      <c r="AH34"/>
      <c r="AI34"/>
      <c r="AJ34"/>
      <c r="AK34"/>
      <c r="AL34"/>
      <c r="AM34"/>
      <c r="AN34"/>
      <c r="AO34"/>
      <c r="AP34"/>
    </row>
    <row r="35" spans="1:42" ht="15.75" x14ac:dyDescent="0.25">
      <c r="A35" s="83"/>
      <c r="B35" s="119" t="s">
        <v>59</v>
      </c>
      <c r="C35" s="114"/>
      <c r="D35" s="119" t="s">
        <v>81</v>
      </c>
      <c r="E35" s="119"/>
      <c r="F35" s="83"/>
      <c r="G35" s="83"/>
      <c r="H35" s="83"/>
      <c r="I35" s="83"/>
      <c r="J35" s="127" t="s">
        <v>57</v>
      </c>
      <c r="X35" s="127" t="s">
        <v>43</v>
      </c>
      <c r="AG35"/>
      <c r="AH35"/>
      <c r="AI35"/>
      <c r="AJ35"/>
      <c r="AK35"/>
      <c r="AL35"/>
      <c r="AM35"/>
      <c r="AN35"/>
      <c r="AO35"/>
      <c r="AP35"/>
    </row>
    <row r="36" spans="1:42" x14ac:dyDescent="0.2">
      <c r="A36" s="83"/>
      <c r="B36" s="119"/>
      <c r="C36" s="114"/>
      <c r="D36" s="119"/>
      <c r="E36" s="119"/>
      <c r="F36" s="88"/>
      <c r="G36" s="88"/>
      <c r="H36" s="88"/>
    </row>
    <row r="37" spans="1:42" x14ac:dyDescent="0.2">
      <c r="A37" s="78"/>
      <c r="B37" s="79"/>
      <c r="C37" s="79"/>
      <c r="D37" s="79"/>
      <c r="E37" s="79"/>
      <c r="F37" s="78"/>
      <c r="G37" s="78"/>
      <c r="H37" s="78"/>
      <c r="I37" s="79"/>
      <c r="J37" s="79"/>
      <c r="K37" s="79"/>
      <c r="L37" s="78"/>
      <c r="M37" s="79"/>
    </row>
    <row r="38" spans="1:42" ht="14.25" x14ac:dyDescent="0.2">
      <c r="A38" s="53"/>
      <c r="B38" s="53"/>
      <c r="C38" s="53"/>
      <c r="D38" s="53"/>
      <c r="E38" s="53"/>
      <c r="F38" s="53"/>
      <c r="G38" s="53"/>
      <c r="H38" s="53"/>
      <c r="I38" s="118"/>
      <c r="J38" s="80"/>
      <c r="K38" s="128"/>
      <c r="L38" s="53"/>
      <c r="M38" s="53"/>
    </row>
    <row r="39" spans="1:42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1:42" ht="15.75" x14ac:dyDescent="0.25">
      <c r="B40" s="801"/>
      <c r="C40" s="801"/>
    </row>
    <row r="41" spans="1:42" ht="15.75" x14ac:dyDescent="0.25">
      <c r="A41" s="83"/>
      <c r="B41" s="127"/>
      <c r="C41" s="127"/>
      <c r="D41" s="127"/>
      <c r="E41" s="127"/>
      <c r="F41" s="83"/>
      <c r="G41" s="83"/>
      <c r="H41" s="83"/>
      <c r="I41" s="83"/>
      <c r="J41" s="83"/>
      <c r="K41" s="83"/>
      <c r="L41" s="83"/>
      <c r="M41" s="127"/>
    </row>
    <row r="42" spans="1:42" ht="15.75" x14ac:dyDescent="0.25">
      <c r="A42" s="83"/>
      <c r="B42" s="127"/>
      <c r="C42" s="127"/>
      <c r="D42" s="127"/>
      <c r="E42" s="127"/>
      <c r="F42" s="83"/>
      <c r="G42" s="83"/>
      <c r="H42" s="83"/>
      <c r="I42" s="83"/>
      <c r="J42" s="83"/>
      <c r="K42" s="83"/>
      <c r="L42" s="83"/>
      <c r="M42" s="127"/>
    </row>
    <row r="43" spans="1:42" ht="15.75" x14ac:dyDescent="0.25">
      <c r="A43" s="83"/>
      <c r="B43" s="127"/>
      <c r="C43" s="127"/>
      <c r="D43" s="127"/>
      <c r="E43" s="127"/>
      <c r="F43" s="83"/>
      <c r="G43" s="83"/>
      <c r="H43" s="83"/>
      <c r="I43" s="83"/>
      <c r="J43" s="83"/>
      <c r="K43" s="83"/>
      <c r="L43" s="83"/>
      <c r="M43" s="127"/>
    </row>
    <row r="44" spans="1:42" ht="15.75" x14ac:dyDescent="0.25">
      <c r="A44" s="83"/>
      <c r="B44" s="127"/>
      <c r="C44" s="127"/>
      <c r="D44" s="127"/>
      <c r="E44" s="127"/>
      <c r="F44" s="83"/>
      <c r="G44" s="83"/>
      <c r="H44" s="83"/>
      <c r="I44" s="83"/>
      <c r="J44" s="83"/>
      <c r="K44" s="83"/>
      <c r="L44" s="83"/>
      <c r="M44" s="127"/>
    </row>
    <row r="45" spans="1:42" ht="15.75" x14ac:dyDescent="0.25">
      <c r="A45" s="83"/>
      <c r="B45" s="127"/>
      <c r="C45" s="127"/>
      <c r="D45" s="127"/>
      <c r="E45" s="127"/>
      <c r="F45" s="83"/>
      <c r="G45" s="83"/>
      <c r="H45" s="83"/>
      <c r="I45" s="83"/>
      <c r="J45" s="83"/>
      <c r="K45" s="83"/>
      <c r="L45" s="83"/>
      <c r="M45" s="127"/>
    </row>
    <row r="46" spans="1:42" ht="15.75" x14ac:dyDescent="0.25">
      <c r="A46" s="83"/>
      <c r="B46" s="127"/>
      <c r="C46" s="127"/>
      <c r="D46" s="127"/>
      <c r="E46" s="127"/>
      <c r="F46" s="83"/>
      <c r="G46" s="83"/>
      <c r="H46" s="83"/>
      <c r="I46" s="83"/>
      <c r="J46" s="83"/>
      <c r="K46" s="83"/>
      <c r="L46" s="83"/>
      <c r="M46" s="127"/>
    </row>
    <row r="47" spans="1:42" ht="15.75" x14ac:dyDescent="0.25">
      <c r="A47" s="83"/>
      <c r="B47" s="127"/>
      <c r="C47" s="127"/>
      <c r="D47" s="127"/>
      <c r="E47" s="127"/>
      <c r="F47" s="83"/>
      <c r="G47" s="83"/>
      <c r="H47" s="83"/>
      <c r="I47" s="83"/>
      <c r="J47" s="83"/>
      <c r="K47" s="83"/>
      <c r="L47" s="83"/>
      <c r="M47" s="127"/>
    </row>
    <row r="48" spans="1:42" ht="15.75" x14ac:dyDescent="0.25">
      <c r="A48" s="83"/>
      <c r="B48" s="127"/>
      <c r="C48" s="127"/>
      <c r="D48" s="127"/>
      <c r="E48" s="127"/>
      <c r="F48" s="83"/>
      <c r="G48" s="83"/>
      <c r="H48" s="83"/>
      <c r="I48" s="83"/>
      <c r="J48" s="83"/>
      <c r="K48" s="83"/>
      <c r="L48" s="83"/>
      <c r="M48" s="127"/>
    </row>
    <row r="49" spans="1:13" ht="15.75" x14ac:dyDescent="0.25">
      <c r="A49" s="83"/>
      <c r="B49" s="127"/>
      <c r="C49" s="127"/>
      <c r="D49" s="127"/>
      <c r="E49" s="127"/>
      <c r="F49" s="83"/>
      <c r="G49" s="83"/>
      <c r="H49" s="83"/>
      <c r="I49" s="83"/>
      <c r="J49" s="83"/>
      <c r="K49" s="83"/>
      <c r="L49" s="83"/>
      <c r="M49" s="127"/>
    </row>
    <row r="50" spans="1:13" x14ac:dyDescent="0.2">
      <c r="B50" s="116"/>
    </row>
    <row r="51" spans="1:13" ht="15.75" x14ac:dyDescent="0.25">
      <c r="A51" s="83"/>
      <c r="B51" s="127"/>
      <c r="C51" s="127"/>
      <c r="D51" s="127"/>
      <c r="E51" s="127"/>
      <c r="F51" s="83"/>
      <c r="G51" s="83"/>
      <c r="H51" s="83"/>
      <c r="I51" s="83"/>
      <c r="J51" s="83"/>
      <c r="K51" s="83"/>
      <c r="L51" s="83"/>
      <c r="M51" s="127"/>
    </row>
    <row r="52" spans="1:13" ht="15.75" x14ac:dyDescent="0.25">
      <c r="A52" s="83"/>
      <c r="B52" s="127"/>
      <c r="C52" s="127"/>
      <c r="D52" s="127"/>
      <c r="E52" s="127"/>
      <c r="F52" s="83"/>
      <c r="G52" s="83"/>
      <c r="H52" s="83"/>
      <c r="I52" s="83"/>
      <c r="J52" s="83"/>
      <c r="K52" s="83"/>
      <c r="L52" s="83"/>
      <c r="M52" s="127"/>
    </row>
    <row r="53" spans="1:13" ht="15.75" x14ac:dyDescent="0.25">
      <c r="A53" s="83"/>
      <c r="B53" s="127"/>
      <c r="C53" s="127"/>
      <c r="D53" s="127"/>
      <c r="E53" s="127"/>
      <c r="F53" s="83"/>
      <c r="G53" s="83"/>
      <c r="H53" s="83"/>
      <c r="I53" s="83"/>
      <c r="J53" s="83"/>
      <c r="K53" s="83"/>
      <c r="L53" s="83"/>
      <c r="M53" s="127"/>
    </row>
    <row r="54" spans="1:13" ht="15.75" x14ac:dyDescent="0.25">
      <c r="A54" s="83"/>
      <c r="B54" s="127"/>
      <c r="C54" s="127"/>
      <c r="D54" s="127"/>
      <c r="E54" s="127"/>
      <c r="F54" s="83"/>
      <c r="G54" s="83"/>
      <c r="H54" s="83"/>
      <c r="I54" s="83"/>
      <c r="J54" s="83"/>
      <c r="K54" s="83"/>
      <c r="L54" s="83"/>
      <c r="M54" s="127"/>
    </row>
    <row r="55" spans="1:13" ht="15.75" x14ac:dyDescent="0.25">
      <c r="A55" s="83"/>
      <c r="B55" s="127"/>
      <c r="C55" s="127"/>
      <c r="D55" s="127"/>
      <c r="E55" s="127"/>
      <c r="F55" s="83"/>
      <c r="G55" s="83"/>
      <c r="H55" s="83"/>
      <c r="I55" s="83"/>
      <c r="J55" s="83"/>
      <c r="K55" s="83"/>
      <c r="L55" s="83"/>
      <c r="M55" s="127"/>
    </row>
    <row r="56" spans="1:13" ht="15.75" x14ac:dyDescent="0.25">
      <c r="A56" s="83"/>
      <c r="B56" s="127"/>
      <c r="C56" s="127"/>
      <c r="D56" s="127"/>
      <c r="E56" s="127"/>
      <c r="F56" s="83"/>
      <c r="G56" s="83"/>
      <c r="H56" s="83"/>
      <c r="I56" s="83"/>
      <c r="J56" s="83"/>
      <c r="K56" s="83"/>
      <c r="L56" s="83"/>
      <c r="M56" s="127"/>
    </row>
    <row r="57" spans="1:13" ht="15.75" x14ac:dyDescent="0.25">
      <c r="A57" s="83"/>
      <c r="B57" s="127"/>
      <c r="C57" s="127"/>
      <c r="D57" s="127"/>
      <c r="E57" s="127"/>
      <c r="F57" s="83"/>
      <c r="G57" s="83"/>
      <c r="H57" s="83"/>
      <c r="I57" s="83"/>
      <c r="J57" s="83"/>
      <c r="K57" s="83"/>
      <c r="L57" s="83"/>
      <c r="M57" s="127"/>
    </row>
    <row r="58" spans="1:13" ht="15.75" x14ac:dyDescent="0.25">
      <c r="A58" s="83"/>
      <c r="B58" s="127"/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127"/>
    </row>
    <row r="59" spans="1:13" ht="15.75" x14ac:dyDescent="0.25">
      <c r="A59" s="83"/>
      <c r="B59" s="127"/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127"/>
    </row>
    <row r="60" spans="1:13" x14ac:dyDescent="0.2">
      <c r="B60" s="116"/>
    </row>
    <row r="61" spans="1:13" ht="15.75" x14ac:dyDescent="0.25">
      <c r="A61" s="83"/>
      <c r="B61" s="127"/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127"/>
    </row>
    <row r="62" spans="1:13" ht="15.75" x14ac:dyDescent="0.25">
      <c r="A62" s="83"/>
      <c r="B62" s="127"/>
      <c r="C62" s="127"/>
      <c r="D62" s="127"/>
      <c r="E62" s="127"/>
      <c r="F62" s="83"/>
      <c r="G62" s="83"/>
      <c r="H62" s="83"/>
      <c r="I62" s="83"/>
      <c r="J62" s="83"/>
      <c r="K62" s="83"/>
      <c r="L62" s="83"/>
      <c r="M62" s="127"/>
    </row>
    <row r="63" spans="1:13" ht="15.75" x14ac:dyDescent="0.25">
      <c r="A63" s="83"/>
      <c r="B63" s="127"/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127"/>
    </row>
    <row r="64" spans="1:13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127"/>
    </row>
    <row r="65" spans="1:13" ht="15.75" x14ac:dyDescent="0.25">
      <c r="A65" s="83"/>
      <c r="B65" s="127"/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127"/>
    </row>
    <row r="66" spans="1:13" ht="15.75" x14ac:dyDescent="0.25">
      <c r="A66" s="83"/>
      <c r="B66" s="127"/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127"/>
    </row>
    <row r="67" spans="1:13" ht="15.75" x14ac:dyDescent="0.25">
      <c r="A67" s="83"/>
      <c r="B67" s="127"/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127"/>
    </row>
    <row r="68" spans="1:13" ht="15.75" x14ac:dyDescent="0.25">
      <c r="A68" s="83"/>
      <c r="B68" s="127"/>
      <c r="C68" s="127"/>
      <c r="D68" s="127"/>
      <c r="E68" s="127"/>
      <c r="F68" s="83"/>
      <c r="G68" s="83"/>
      <c r="H68" s="83"/>
      <c r="I68" s="83"/>
      <c r="J68" s="83"/>
      <c r="K68" s="83"/>
      <c r="L68" s="83"/>
      <c r="M68" s="127"/>
    </row>
    <row r="69" spans="1:13" ht="15.75" x14ac:dyDescent="0.25">
      <c r="A69" s="83"/>
      <c r="B69" s="127"/>
      <c r="C69" s="127"/>
      <c r="D69" s="127"/>
      <c r="E69" s="127"/>
      <c r="F69" s="83"/>
      <c r="G69" s="83"/>
      <c r="H69" s="83"/>
      <c r="I69" s="83"/>
      <c r="J69" s="83"/>
      <c r="K69" s="83"/>
      <c r="L69" s="83"/>
      <c r="M69" s="127"/>
    </row>
    <row r="70" spans="1:13" x14ac:dyDescent="0.2">
      <c r="B70" s="116"/>
    </row>
    <row r="71" spans="1:13" ht="15.75" x14ac:dyDescent="0.25">
      <c r="A71" s="83"/>
      <c r="B71" s="127"/>
      <c r="C71" s="127"/>
      <c r="D71" s="127"/>
      <c r="E71" s="127"/>
      <c r="F71" s="83"/>
      <c r="G71" s="83"/>
      <c r="H71" s="83"/>
      <c r="I71" s="83"/>
      <c r="J71" s="83"/>
      <c r="K71" s="83"/>
      <c r="L71" s="83"/>
      <c r="M71" s="127"/>
    </row>
    <row r="72" spans="1:13" ht="15.75" x14ac:dyDescent="0.25">
      <c r="A72" s="83"/>
      <c r="B72" s="127"/>
      <c r="C72" s="127"/>
      <c r="D72" s="127"/>
      <c r="E72" s="127"/>
      <c r="F72" s="83"/>
      <c r="G72" s="83"/>
      <c r="H72" s="83"/>
      <c r="I72" s="83"/>
      <c r="J72" s="83"/>
      <c r="K72" s="83"/>
      <c r="L72" s="83"/>
      <c r="M72" s="127"/>
    </row>
    <row r="73" spans="1:13" ht="15.75" x14ac:dyDescent="0.25">
      <c r="A73" s="83"/>
      <c r="B73" s="127"/>
      <c r="C73" s="127"/>
      <c r="D73" s="127"/>
      <c r="E73" s="127"/>
      <c r="F73" s="83"/>
      <c r="G73" s="83"/>
      <c r="H73" s="83"/>
      <c r="I73" s="83"/>
      <c r="J73" s="83"/>
      <c r="K73" s="83"/>
      <c r="L73" s="83"/>
      <c r="M73" s="127"/>
    </row>
    <row r="74" spans="1:13" ht="15.75" x14ac:dyDescent="0.25">
      <c r="A74" s="83"/>
      <c r="B74" s="127"/>
      <c r="C74" s="127"/>
      <c r="D74" s="127"/>
      <c r="E74" s="127"/>
      <c r="F74" s="83"/>
      <c r="G74" s="83"/>
      <c r="H74" s="83"/>
      <c r="I74" s="83"/>
      <c r="J74" s="83"/>
      <c r="K74" s="83"/>
      <c r="L74" s="83"/>
      <c r="M74" s="127"/>
    </row>
    <row r="75" spans="1:13" ht="15.75" x14ac:dyDescent="0.25">
      <c r="A75" s="83"/>
      <c r="B75" s="127"/>
      <c r="C75" s="127"/>
      <c r="D75" s="127"/>
      <c r="E75" s="127"/>
      <c r="F75" s="83"/>
      <c r="G75" s="83"/>
      <c r="H75" s="83"/>
      <c r="I75" s="83"/>
      <c r="J75" s="83"/>
      <c r="K75" s="83"/>
      <c r="L75" s="83"/>
      <c r="M75" s="127"/>
    </row>
    <row r="76" spans="1:13" ht="15.75" x14ac:dyDescent="0.25">
      <c r="A76" s="83"/>
      <c r="B76" s="127"/>
      <c r="C76" s="127"/>
      <c r="D76" s="127"/>
      <c r="E76" s="127"/>
      <c r="F76" s="83"/>
      <c r="G76" s="83"/>
      <c r="H76" s="83"/>
      <c r="I76" s="83"/>
      <c r="J76" s="83"/>
      <c r="K76" s="83"/>
      <c r="L76" s="83"/>
      <c r="M76" s="127"/>
    </row>
    <row r="77" spans="1:13" ht="15.75" x14ac:dyDescent="0.25">
      <c r="A77" s="83"/>
      <c r="B77" s="127"/>
      <c r="C77" s="127"/>
      <c r="D77" s="127"/>
      <c r="E77" s="127"/>
      <c r="F77" s="83"/>
      <c r="G77" s="83"/>
      <c r="H77" s="83"/>
      <c r="I77" s="83"/>
      <c r="J77" s="83"/>
      <c r="K77" s="83"/>
      <c r="L77" s="83"/>
      <c r="M77" s="127"/>
    </row>
    <row r="78" spans="1:13" ht="15.75" x14ac:dyDescent="0.25">
      <c r="A78" s="83"/>
      <c r="B78" s="127"/>
      <c r="C78" s="127"/>
      <c r="D78" s="127"/>
      <c r="E78" s="127"/>
      <c r="F78" s="83"/>
      <c r="G78" s="83"/>
      <c r="H78" s="83"/>
      <c r="I78" s="83"/>
      <c r="J78" s="83"/>
      <c r="K78" s="83"/>
      <c r="L78" s="83"/>
      <c r="M78" s="127"/>
    </row>
    <row r="79" spans="1:13" x14ac:dyDescent="0.2">
      <c r="A79" s="83"/>
      <c r="B79" s="178"/>
      <c r="C79" s="817"/>
      <c r="D79" s="817"/>
      <c r="E79" s="351"/>
      <c r="F79" s="818"/>
      <c r="G79" s="818"/>
      <c r="H79" s="818"/>
      <c r="I79" s="818"/>
      <c r="J79" s="817"/>
      <c r="K79" s="817"/>
      <c r="L79" s="817"/>
      <c r="M79" s="83"/>
    </row>
  </sheetData>
  <mergeCells count="23">
    <mergeCell ref="U12:W12"/>
    <mergeCell ref="D6:AC6"/>
    <mergeCell ref="F10:O10"/>
    <mergeCell ref="I12:K12"/>
    <mergeCell ref="L12:N12"/>
    <mergeCell ref="O12:Q12"/>
    <mergeCell ref="R12:T12"/>
    <mergeCell ref="C79:D79"/>
    <mergeCell ref="B40:C40"/>
    <mergeCell ref="F79:I79"/>
    <mergeCell ref="J79:L79"/>
    <mergeCell ref="A1:AF1"/>
    <mergeCell ref="A2:AF2"/>
    <mergeCell ref="C4:Z5"/>
    <mergeCell ref="E11:E12"/>
    <mergeCell ref="F11:F12"/>
    <mergeCell ref="G11:G12"/>
    <mergeCell ref="X12:Z12"/>
    <mergeCell ref="AA12:AC12"/>
    <mergeCell ref="AD5:AF5"/>
    <mergeCell ref="D9:W9"/>
    <mergeCell ref="H11:H12"/>
    <mergeCell ref="I11:AC11"/>
  </mergeCells>
  <phoneticPr fontId="2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10"/>
    <pageSetUpPr fitToPage="1"/>
  </sheetPr>
  <dimension ref="A1:AR71"/>
  <sheetViews>
    <sheetView topLeftCell="A10" zoomScale="96" zoomScaleNormal="96" workbookViewId="0">
      <selection activeCell="F13" sqref="F13:F25"/>
    </sheetView>
  </sheetViews>
  <sheetFormatPr defaultRowHeight="12.75" x14ac:dyDescent="0.2"/>
  <cols>
    <col min="1" max="1" width="3.42578125" style="54" customWidth="1"/>
    <col min="2" max="2" width="17.7109375" style="54" customWidth="1"/>
    <col min="3" max="3" width="7.85546875" style="54" customWidth="1"/>
    <col min="4" max="4" width="20.140625" style="54" customWidth="1"/>
    <col min="5" max="5" width="6" style="54" customWidth="1"/>
    <col min="6" max="6" width="4.42578125" style="54" customWidth="1"/>
    <col min="7" max="7" width="3.85546875" style="54" customWidth="1"/>
    <col min="8" max="9" width="4" style="54" customWidth="1"/>
    <col min="10" max="41" width="2.140625" style="54" customWidth="1"/>
    <col min="42" max="42" width="5.28515625" style="54" customWidth="1"/>
    <col min="43" max="43" width="4.140625" style="54" customWidth="1"/>
    <col min="44" max="44" width="5.140625" style="54" customWidth="1"/>
  </cols>
  <sheetData>
    <row r="1" spans="1:44" x14ac:dyDescent="0.2">
      <c r="D1" s="803" t="s">
        <v>47</v>
      </c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 s="803"/>
      <c r="AH1" s="803"/>
      <c r="AI1" s="803"/>
      <c r="AJ1" s="803"/>
      <c r="AK1" s="803"/>
      <c r="AL1" s="803"/>
      <c r="AM1" s="803"/>
      <c r="AN1" s="230"/>
      <c r="AO1" s="230"/>
    </row>
    <row r="2" spans="1:44" ht="25.5" x14ac:dyDescent="0.2">
      <c r="A2" s="179"/>
      <c r="B2" s="179"/>
      <c r="D2" s="780" t="s">
        <v>15</v>
      </c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  <c r="AI2" s="780"/>
      <c r="AJ2" s="780"/>
      <c r="AK2" s="780"/>
      <c r="AL2" s="780"/>
      <c r="AM2" s="780"/>
      <c r="AN2" s="229"/>
      <c r="AO2" s="229"/>
      <c r="AP2" s="179"/>
      <c r="AQ2" s="179"/>
      <c r="AR2" s="179"/>
    </row>
    <row r="3" spans="1:44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44" ht="19.5" customHeight="1" x14ac:dyDescent="0.2">
      <c r="A4" s="79" t="s">
        <v>16</v>
      </c>
      <c r="B4" s="500" t="s">
        <v>282</v>
      </c>
      <c r="D4" s="610"/>
      <c r="E4" s="785" t="s">
        <v>3883</v>
      </c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610"/>
      <c r="AD4" s="610"/>
      <c r="AE4" s="610"/>
      <c r="AF4" s="610"/>
      <c r="AG4" s="610"/>
      <c r="AH4" s="610"/>
      <c r="AI4" s="610"/>
      <c r="AJ4" s="610"/>
      <c r="AK4" s="610"/>
      <c r="AL4" s="610"/>
      <c r="AM4" s="610"/>
      <c r="AN4" s="610"/>
      <c r="AO4" s="610"/>
      <c r="AP4" s="84" t="s">
        <v>2226</v>
      </c>
      <c r="AQ4" s="79"/>
    </row>
    <row r="5" spans="1:44" ht="29.25" customHeight="1" x14ac:dyDescent="0.2">
      <c r="A5" s="79" t="s">
        <v>17</v>
      </c>
      <c r="B5" s="827" t="s">
        <v>407</v>
      </c>
      <c r="C5" s="827"/>
      <c r="D5" s="610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85" t="s">
        <v>114</v>
      </c>
      <c r="AQ5" s="85"/>
      <c r="AR5" s="85" t="s">
        <v>424</v>
      </c>
    </row>
    <row r="6" spans="1:44" ht="19.5" customHeight="1" x14ac:dyDescent="0.2">
      <c r="A6" s="79" t="s">
        <v>18</v>
      </c>
      <c r="B6" s="500" t="s">
        <v>281</v>
      </c>
      <c r="C6" s="79"/>
      <c r="D6" s="180"/>
      <c r="E6" s="506" t="s">
        <v>3870</v>
      </c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180"/>
      <c r="AP6" s="86" t="s">
        <v>20</v>
      </c>
      <c r="AQ6" s="86"/>
    </row>
    <row r="7" spans="1:44" ht="19.5" x14ac:dyDescent="0.2">
      <c r="A7" s="79"/>
      <c r="B7" s="499"/>
      <c r="C7" s="79"/>
      <c r="D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P7" s="86"/>
      <c r="AQ7" s="86"/>
    </row>
    <row r="8" spans="1:44" ht="15" customHeight="1" x14ac:dyDescent="0.2">
      <c r="A8" s="196" t="str">
        <f>Заголовки!A12</f>
        <v>г.Сочи, стадион  ФГБУ"Юг Спорт"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44" ht="12.75" customHeight="1" x14ac:dyDescent="0.2">
      <c r="A9" s="196"/>
      <c r="B9" s="79"/>
      <c r="C9" s="79"/>
      <c r="D9" s="782" t="s">
        <v>37</v>
      </c>
      <c r="E9" s="782"/>
      <c r="F9" s="782"/>
      <c r="G9" s="782"/>
      <c r="H9" s="782"/>
      <c r="I9" s="782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2"/>
      <c r="U9" s="782"/>
      <c r="V9" s="782"/>
      <c r="W9" s="782"/>
      <c r="X9" s="782"/>
      <c r="Y9" s="782"/>
      <c r="Z9" s="782"/>
      <c r="AA9" s="782"/>
      <c r="AB9" s="782"/>
      <c r="AC9" s="782"/>
      <c r="AD9" s="782"/>
      <c r="AE9" s="782"/>
      <c r="AF9" s="782"/>
      <c r="AG9" s="782"/>
      <c r="AH9" s="782"/>
      <c r="AI9" s="782"/>
      <c r="AJ9" s="782"/>
      <c r="AK9" s="782"/>
      <c r="AL9" s="782"/>
      <c r="AM9" s="782"/>
      <c r="AN9" s="90"/>
      <c r="AO9" s="90"/>
      <c r="AP9" s="91" t="s">
        <v>21</v>
      </c>
    </row>
    <row r="10" spans="1:44" ht="16.5" customHeight="1" thickBot="1" x14ac:dyDescent="0.25">
      <c r="A10" s="181"/>
      <c r="B10" s="79"/>
      <c r="C10" s="79"/>
      <c r="D10" s="784" t="s">
        <v>131</v>
      </c>
      <c r="E10" s="784"/>
      <c r="F10" s="784"/>
      <c r="G10" s="784"/>
      <c r="H10" s="784"/>
      <c r="I10" s="784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4"/>
      <c r="AE10" s="784"/>
      <c r="AF10" s="784"/>
      <c r="AG10" s="784"/>
      <c r="AH10" s="784"/>
      <c r="AI10" s="784"/>
      <c r="AJ10" s="784"/>
      <c r="AK10" s="784"/>
      <c r="AL10" s="784"/>
      <c r="AM10" s="784"/>
      <c r="AN10" s="182"/>
      <c r="AO10" s="182"/>
      <c r="AP10" s="183"/>
      <c r="AQ10" s="183"/>
      <c r="AR10" s="183"/>
    </row>
    <row r="11" spans="1:44" ht="53.25" customHeight="1" thickBot="1" x14ac:dyDescent="0.25">
      <c r="A11" s="154" t="s">
        <v>8</v>
      </c>
      <c r="B11" s="155" t="s">
        <v>30</v>
      </c>
      <c r="C11" s="156" t="s">
        <v>46</v>
      </c>
      <c r="D11" s="155" t="s">
        <v>45</v>
      </c>
      <c r="E11" s="809" t="s">
        <v>34</v>
      </c>
      <c r="F11" s="813" t="s">
        <v>9</v>
      </c>
      <c r="G11" s="806" t="s">
        <v>129</v>
      </c>
      <c r="H11" s="806" t="s">
        <v>129</v>
      </c>
      <c r="I11" s="821"/>
      <c r="J11" s="815" t="s">
        <v>60</v>
      </c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16"/>
      <c r="W11" s="816"/>
      <c r="X11" s="816"/>
      <c r="Y11" s="816"/>
      <c r="Z11" s="816"/>
      <c r="AA11" s="816"/>
      <c r="AB11" s="816"/>
      <c r="AC11" s="816"/>
      <c r="AD11" s="816"/>
      <c r="AE11" s="816"/>
      <c r="AF11" s="816"/>
      <c r="AG11" s="816"/>
      <c r="AH11" s="816"/>
      <c r="AI11" s="816"/>
      <c r="AJ11" s="816"/>
      <c r="AK11" s="816"/>
      <c r="AL11" s="816"/>
      <c r="AM11" s="823"/>
      <c r="AN11" s="235"/>
      <c r="AO11" s="235"/>
      <c r="AP11" s="159" t="s">
        <v>10</v>
      </c>
      <c r="AQ11" s="160" t="s">
        <v>31</v>
      </c>
      <c r="AR11" s="160" t="s">
        <v>52</v>
      </c>
    </row>
    <row r="12" spans="1:44" ht="13.5" thickBot="1" x14ac:dyDescent="0.25">
      <c r="A12" s="161"/>
      <c r="B12" s="162"/>
      <c r="C12" s="163"/>
      <c r="D12" s="162"/>
      <c r="E12" s="810"/>
      <c r="F12" s="819"/>
      <c r="G12" s="820"/>
      <c r="H12" s="820"/>
      <c r="I12" s="822"/>
      <c r="J12" s="798"/>
      <c r="K12" s="799"/>
      <c r="L12" s="800"/>
      <c r="M12" s="795"/>
      <c r="N12" s="796"/>
      <c r="O12" s="802"/>
      <c r="P12" s="798"/>
      <c r="Q12" s="799"/>
      <c r="R12" s="800"/>
      <c r="S12" s="795"/>
      <c r="T12" s="796"/>
      <c r="U12" s="802"/>
      <c r="V12" s="795"/>
      <c r="W12" s="796"/>
      <c r="X12" s="802"/>
      <c r="Y12" s="795"/>
      <c r="Z12" s="796"/>
      <c r="AA12" s="802"/>
      <c r="AB12" s="795"/>
      <c r="AC12" s="796"/>
      <c r="AD12" s="802"/>
      <c r="AE12" s="795"/>
      <c r="AF12" s="796"/>
      <c r="AG12" s="796"/>
      <c r="AH12" s="828"/>
      <c r="AI12" s="829"/>
      <c r="AJ12" s="830"/>
      <c r="AK12" s="824"/>
      <c r="AL12" s="825"/>
      <c r="AM12" s="826"/>
      <c r="AN12" s="566" t="s">
        <v>62</v>
      </c>
      <c r="AO12" s="236" t="s">
        <v>61</v>
      </c>
      <c r="AP12" s="166"/>
      <c r="AQ12" s="167"/>
      <c r="AR12" s="167"/>
    </row>
    <row r="13" spans="1:44" ht="15" customHeight="1" thickBot="1" x14ac:dyDescent="0.25">
      <c r="A13" s="101" t="s">
        <v>12</v>
      </c>
      <c r="B13" s="102" t="str">
        <f>VLOOKUP($F13,УЧАСТНИКИ!$A$29:$M$1081,3,FALSE)</f>
        <v>Вайс Илья</v>
      </c>
      <c r="C13" s="103" t="str">
        <f>VLOOKUP($F13,УЧАСТНИКИ!$A$29:$M$1081,4,FALSE)</f>
        <v>02.08.2004</v>
      </c>
      <c r="D13" s="168" t="str">
        <f>VLOOKUP($F13,УЧАСТНИКИ!$A$29:$M$1081,5,FALSE)</f>
        <v>Санкт-Петербург</v>
      </c>
      <c r="E13" s="385" t="str">
        <f>VLOOKUP($F13,УЧАСТНИКИ!$A$29:$M$1081,8,FALSE)</f>
        <v>КМС</v>
      </c>
      <c r="F13" s="531">
        <v>325</v>
      </c>
      <c r="G13" s="105" t="str">
        <f>VLOOKUP($F13,УЧАСТНИКИ!$A$29:$M$1081,12,FALSE)</f>
        <v>2.00</v>
      </c>
      <c r="H13" s="105" t="str">
        <f>VLOOKUP($F13,УЧАСТНИКИ!$A$29:$M$1081,13,FALSE)</f>
        <v>1.90</v>
      </c>
      <c r="I13" s="567"/>
      <c r="J13" s="223"/>
      <c r="K13" s="170"/>
      <c r="L13" s="171"/>
      <c r="M13" s="169"/>
      <c r="N13" s="170"/>
      <c r="O13" s="171"/>
      <c r="P13" s="169"/>
      <c r="Q13" s="170"/>
      <c r="R13" s="171"/>
      <c r="S13" s="169"/>
      <c r="T13" s="170"/>
      <c r="U13" s="171"/>
      <c r="V13" s="169"/>
      <c r="W13" s="170"/>
      <c r="X13" s="171"/>
      <c r="Y13" s="169"/>
      <c r="Z13" s="170"/>
      <c r="AA13" s="171"/>
      <c r="AB13" s="169"/>
      <c r="AC13" s="170"/>
      <c r="AD13" s="171"/>
      <c r="AE13" s="169"/>
      <c r="AF13" s="170"/>
      <c r="AG13" s="171"/>
      <c r="AH13" s="169"/>
      <c r="AI13" s="170"/>
      <c r="AJ13" s="171"/>
      <c r="AK13" s="169"/>
      <c r="AL13" s="170"/>
      <c r="AM13" s="171"/>
      <c r="AN13" s="169"/>
      <c r="AO13" s="169"/>
      <c r="AP13" s="169"/>
      <c r="AQ13" s="170"/>
      <c r="AR13" s="106" t="str">
        <f>VLOOKUP($F13,УЧАСТНИКИ!$A$29:$M$1081,9,FALSE)</f>
        <v>лич.</v>
      </c>
    </row>
    <row r="14" spans="1:44" ht="15" customHeight="1" thickBot="1" x14ac:dyDescent="0.25">
      <c r="A14" s="104" t="s">
        <v>13</v>
      </c>
      <c r="B14" s="102" t="str">
        <f>VLOOKUP($F14,УЧАСТНИКИ!$A$29:$M$1081,3,FALSE)</f>
        <v>Рудник Матвей</v>
      </c>
      <c r="C14" s="103" t="str">
        <f>VLOOKUP($F14,УЧАСТНИКИ!$A$29:$M$1081,4,FALSE)</f>
        <v>08.06.1999</v>
      </c>
      <c r="D14" s="168" t="str">
        <f>VLOOKUP($F14,УЧАСТНИКИ!$A$29:$M$1081,5,FALSE)</f>
        <v>Омская область-Кемеровская область</v>
      </c>
      <c r="E14" s="385" t="str">
        <f>VLOOKUP($F14,УЧАСТНИКИ!$A$29:$M$1081,8,FALSE)</f>
        <v>МС</v>
      </c>
      <c r="F14" s="531">
        <v>260</v>
      </c>
      <c r="G14" s="105" t="str">
        <f>VLOOKUP($F14,УЧАСТНИКИ!$A$29:$M$1081,12,FALSE)</f>
        <v>2.25</v>
      </c>
      <c r="H14" s="105"/>
      <c r="I14" s="564"/>
      <c r="J14" s="223"/>
      <c r="K14" s="170"/>
      <c r="L14" s="171"/>
      <c r="M14" s="169"/>
      <c r="N14" s="170"/>
      <c r="O14" s="171"/>
      <c r="P14" s="169"/>
      <c r="Q14" s="170"/>
      <c r="R14" s="171"/>
      <c r="S14" s="169"/>
      <c r="T14" s="170"/>
      <c r="U14" s="171"/>
      <c r="V14" s="169"/>
      <c r="W14" s="170"/>
      <c r="X14" s="171"/>
      <c r="Y14" s="169"/>
      <c r="Z14" s="170"/>
      <c r="AA14" s="171"/>
      <c r="AB14" s="169"/>
      <c r="AC14" s="170"/>
      <c r="AD14" s="171"/>
      <c r="AE14" s="169"/>
      <c r="AF14" s="170"/>
      <c r="AG14" s="171"/>
      <c r="AH14" s="169"/>
      <c r="AI14" s="170"/>
      <c r="AJ14" s="171"/>
      <c r="AK14" s="169"/>
      <c r="AL14" s="170"/>
      <c r="AM14" s="171"/>
      <c r="AN14" s="169"/>
      <c r="AO14" s="169"/>
      <c r="AP14" s="169"/>
      <c r="AQ14" s="170"/>
      <c r="AR14" s="106"/>
    </row>
    <row r="15" spans="1:44" ht="15" customHeight="1" thickBot="1" x14ac:dyDescent="0.25">
      <c r="A15" s="104" t="s">
        <v>14</v>
      </c>
      <c r="B15" s="102" t="str">
        <f>VLOOKUP($F15,УЧАСТНИКИ!$A$29:$M$1081,3,FALSE)</f>
        <v>Безякин Владимир</v>
      </c>
      <c r="C15" s="103" t="str">
        <f>VLOOKUP($F15,УЧАСТНИКИ!$A$29:$M$1081,4,FALSE)</f>
        <v>24.02.2003</v>
      </c>
      <c r="D15" s="168" t="str">
        <f>VLOOKUP($F15,УЧАСТНИКИ!$A$29:$M$1081,5,FALSE)</f>
        <v>Краснодарский край</v>
      </c>
      <c r="E15" s="385" t="str">
        <f>VLOOKUP($F15,УЧАСТНИКИ!$A$29:$M$1081,8,FALSE)</f>
        <v>КМС</v>
      </c>
      <c r="F15" s="531">
        <v>136</v>
      </c>
      <c r="G15" s="105" t="str">
        <f>VLOOKUP($F15,УЧАСТНИКИ!$A$29:$M$1081,12,FALSE)</f>
        <v>2.12</v>
      </c>
      <c r="H15" s="105" t="str">
        <f>VLOOKUP($F15,УЧАСТНИКИ!$A$29:$M$1081,13,FALSE)</f>
        <v>2.09</v>
      </c>
      <c r="I15" s="564"/>
      <c r="J15" s="223"/>
      <c r="K15" s="170"/>
      <c r="L15" s="171"/>
      <c r="M15" s="169"/>
      <c r="N15" s="170"/>
      <c r="O15" s="171"/>
      <c r="P15" s="169"/>
      <c r="Q15" s="170"/>
      <c r="R15" s="171"/>
      <c r="S15" s="169"/>
      <c r="T15" s="170"/>
      <c r="U15" s="171"/>
      <c r="V15" s="169"/>
      <c r="W15" s="170"/>
      <c r="X15" s="171"/>
      <c r="Y15" s="169"/>
      <c r="Z15" s="170"/>
      <c r="AA15" s="171"/>
      <c r="AB15" s="169"/>
      <c r="AC15" s="170"/>
      <c r="AD15" s="171"/>
      <c r="AE15" s="169"/>
      <c r="AF15" s="170"/>
      <c r="AG15" s="171"/>
      <c r="AH15" s="169"/>
      <c r="AI15" s="170"/>
      <c r="AJ15" s="171"/>
      <c r="AK15" s="169"/>
      <c r="AL15" s="170"/>
      <c r="AM15" s="171"/>
      <c r="AN15" s="169"/>
      <c r="AO15" s="169"/>
      <c r="AP15" s="169"/>
      <c r="AQ15" s="170"/>
      <c r="AR15" s="106" t="str">
        <f>VLOOKUP($F15,УЧАСТНИКИ!$A$29:$M$1081,9,FALSE)</f>
        <v>лич.</v>
      </c>
    </row>
    <row r="16" spans="1:44" ht="15" customHeight="1" thickBot="1" x14ac:dyDescent="0.25">
      <c r="A16" s="101" t="s">
        <v>22</v>
      </c>
      <c r="B16" s="102" t="str">
        <f>VLOOKUP($F16,УЧАСТНИКИ!$A$29:$M$1081,3,FALSE)</f>
        <v>Кимеклис Евгений</v>
      </c>
      <c r="C16" s="103" t="str">
        <f>VLOOKUP($F16,УЧАСТНИКИ!$A$29:$M$1081,4,FALSE)</f>
        <v>11.06.2002</v>
      </c>
      <c r="D16" s="168" t="str">
        <f>VLOOKUP($F16,УЧАСТНИКИ!$A$29:$M$1081,5,FALSE)</f>
        <v>Санкт-Петербург</v>
      </c>
      <c r="E16" s="385" t="str">
        <f>VLOOKUP($F16,УЧАСТНИКИ!$A$29:$M$1081,8,FALSE)</f>
        <v>КМС</v>
      </c>
      <c r="F16" s="531">
        <v>339</v>
      </c>
      <c r="G16" s="105" t="str">
        <f>VLOOKUP($F16,УЧАСТНИКИ!$A$29:$M$1081,12,FALSE)</f>
        <v>2.10</v>
      </c>
      <c r="H16" s="105" t="str">
        <f>VLOOKUP($F16,УЧАСТНИКИ!$A$29:$M$1081,13,FALSE)</f>
        <v>2.05</v>
      </c>
      <c r="I16" s="564"/>
      <c r="J16" s="223"/>
      <c r="K16" s="170"/>
      <c r="L16" s="171"/>
      <c r="M16" s="169"/>
      <c r="N16" s="170"/>
      <c r="O16" s="171"/>
      <c r="P16" s="169"/>
      <c r="Q16" s="170"/>
      <c r="R16" s="171"/>
      <c r="S16" s="169"/>
      <c r="T16" s="170"/>
      <c r="U16" s="171"/>
      <c r="V16" s="169"/>
      <c r="W16" s="170"/>
      <c r="X16" s="171"/>
      <c r="Y16" s="169"/>
      <c r="Z16" s="170"/>
      <c r="AA16" s="171"/>
      <c r="AB16" s="169"/>
      <c r="AC16" s="170"/>
      <c r="AD16" s="171"/>
      <c r="AE16" s="169"/>
      <c r="AF16" s="170"/>
      <c r="AG16" s="171"/>
      <c r="AH16" s="169"/>
      <c r="AI16" s="170"/>
      <c r="AJ16" s="171"/>
      <c r="AK16" s="169"/>
      <c r="AL16" s="170"/>
      <c r="AM16" s="171"/>
      <c r="AN16" s="169"/>
      <c r="AO16" s="169"/>
      <c r="AP16" s="169"/>
      <c r="AQ16" s="170"/>
      <c r="AR16" s="106" t="str">
        <f>VLOOKUP($F16,УЧАСТНИКИ!$A$29:$M$1081,9,FALSE)</f>
        <v>лич.</v>
      </c>
    </row>
    <row r="17" spans="1:44" ht="15" customHeight="1" thickBot="1" x14ac:dyDescent="0.25">
      <c r="A17" s="101" t="s">
        <v>23</v>
      </c>
      <c r="B17" s="102" t="str">
        <f>VLOOKUP($F17,УЧАСТНИКИ!$A$29:$M$1081,3,FALSE)</f>
        <v>Коньков Кирилл</v>
      </c>
      <c r="C17" s="103" t="str">
        <f>VLOOKUP($F17,УЧАСТНИКИ!$A$29:$M$1081,4,FALSE)</f>
        <v>18.01.2005</v>
      </c>
      <c r="D17" s="168" t="str">
        <f>VLOOKUP($F17,УЧАСТНИКИ!$A$29:$M$1081,5,FALSE)</f>
        <v>Красноярский край</v>
      </c>
      <c r="E17" s="385" t="str">
        <f>VLOOKUP($F17,УЧАСТНИКИ!$A$29:$M$1081,8,FALSE)</f>
        <v>КМС</v>
      </c>
      <c r="F17" s="531">
        <v>173</v>
      </c>
      <c r="G17" s="105" t="str">
        <f>VLOOKUP($F17,УЧАСТНИКИ!$A$29:$M$1081,12,FALSE)</f>
        <v>2.10</v>
      </c>
      <c r="H17" s="105" t="str">
        <f>VLOOKUP($F17,УЧАСТНИКИ!$A$29:$M$1081,13,FALSE)</f>
        <v>2.09</v>
      </c>
      <c r="I17" s="564"/>
      <c r="J17" s="223"/>
      <c r="K17" s="170"/>
      <c r="L17" s="171"/>
      <c r="M17" s="169"/>
      <c r="N17" s="170"/>
      <c r="O17" s="171"/>
      <c r="P17" s="169"/>
      <c r="Q17" s="170"/>
      <c r="R17" s="171"/>
      <c r="S17" s="169"/>
      <c r="T17" s="170"/>
      <c r="U17" s="171"/>
      <c r="V17" s="169"/>
      <c r="W17" s="170"/>
      <c r="X17" s="171"/>
      <c r="Y17" s="169"/>
      <c r="Z17" s="170"/>
      <c r="AA17" s="171"/>
      <c r="AB17" s="169"/>
      <c r="AC17" s="170"/>
      <c r="AD17" s="171"/>
      <c r="AE17" s="169"/>
      <c r="AF17" s="170"/>
      <c r="AG17" s="171"/>
      <c r="AH17" s="169"/>
      <c r="AI17" s="170"/>
      <c r="AJ17" s="171"/>
      <c r="AK17" s="169"/>
      <c r="AL17" s="170"/>
      <c r="AM17" s="171"/>
      <c r="AN17" s="169"/>
      <c r="AO17" s="169"/>
      <c r="AP17" s="169"/>
      <c r="AQ17" s="170"/>
      <c r="AR17" s="106"/>
    </row>
    <row r="18" spans="1:44" ht="15" customHeight="1" thickBot="1" x14ac:dyDescent="0.25">
      <c r="A18" s="104" t="s">
        <v>24</v>
      </c>
      <c r="B18" s="102" t="str">
        <f>VLOOKUP($F18,УЧАСТНИКИ!$A$29:$M$1081,3,FALSE)</f>
        <v>Перебиносов Вячеслав</v>
      </c>
      <c r="C18" s="103" t="str">
        <f>VLOOKUP($F18,УЧАСТНИКИ!$A$29:$M$1081,4,FALSE)</f>
        <v>25.08.2005</v>
      </c>
      <c r="D18" s="168" t="str">
        <f>VLOOKUP($F18,УЧАСТНИКИ!$A$29:$M$1081,5,FALSE)</f>
        <v>Омская область</v>
      </c>
      <c r="E18" s="385" t="str">
        <f>VLOOKUP($F18,УЧАСТНИКИ!$A$29:$M$1081,8,FALSE)</f>
        <v>КМС</v>
      </c>
      <c r="F18" s="531">
        <v>259</v>
      </c>
      <c r="G18" s="620" t="s">
        <v>1523</v>
      </c>
      <c r="H18" s="620" t="s">
        <v>1523</v>
      </c>
      <c r="I18" s="564"/>
      <c r="J18" s="223"/>
      <c r="K18" s="170"/>
      <c r="L18" s="171"/>
      <c r="M18" s="169"/>
      <c r="N18" s="170"/>
      <c r="O18" s="171"/>
      <c r="P18" s="169"/>
      <c r="Q18" s="170"/>
      <c r="R18" s="171"/>
      <c r="S18" s="169"/>
      <c r="T18" s="170"/>
      <c r="U18" s="171"/>
      <c r="V18" s="169"/>
      <c r="W18" s="170"/>
      <c r="X18" s="171"/>
      <c r="Y18" s="169"/>
      <c r="Z18" s="170"/>
      <c r="AA18" s="171"/>
      <c r="AB18" s="169"/>
      <c r="AC18" s="170"/>
      <c r="AD18" s="171"/>
      <c r="AE18" s="169"/>
      <c r="AF18" s="170"/>
      <c r="AG18" s="171"/>
      <c r="AH18" s="169"/>
      <c r="AI18" s="170"/>
      <c r="AJ18" s="171"/>
      <c r="AK18" s="169"/>
      <c r="AL18" s="170"/>
      <c r="AM18" s="171"/>
      <c r="AN18" s="169"/>
      <c r="AO18" s="169"/>
      <c r="AP18" s="169"/>
      <c r="AQ18" s="170"/>
      <c r="AR18" s="106" t="str">
        <f>VLOOKUP($F18,УЧАСТНИКИ!$A$29:$M$1081,9,FALSE)</f>
        <v>лич.</v>
      </c>
    </row>
    <row r="19" spans="1:44" ht="15" customHeight="1" thickBot="1" x14ac:dyDescent="0.25">
      <c r="A19" s="104" t="s">
        <v>25</v>
      </c>
      <c r="B19" s="102" t="str">
        <f>VLOOKUP($F19,УЧАСТНИКИ!$A$29:$M$1081,3,FALSE)</f>
        <v>Ефанов Алексей</v>
      </c>
      <c r="C19" s="103" t="str">
        <f>VLOOKUP($F19,УЧАСТНИКИ!$A$29:$M$1081,4,FALSE)</f>
        <v>06.10.1997</v>
      </c>
      <c r="D19" s="168" t="str">
        <f>VLOOKUP($F19,УЧАСТНИКИ!$A$29:$M$1081,5,FALSE)</f>
        <v>Москва-Липецкая область</v>
      </c>
      <c r="E19" s="385" t="str">
        <f>VLOOKUP($F19,УЧАСТНИКИ!$A$29:$M$1081,8,FALSE)</f>
        <v>МС</v>
      </c>
      <c r="F19" s="531">
        <v>188</v>
      </c>
      <c r="G19" s="105" t="str">
        <f>VLOOKUP($F19,УЧАСТНИКИ!$A$29:$M$1081,12,FALSE)</f>
        <v>2.23</v>
      </c>
      <c r="H19" s="105"/>
      <c r="I19" s="564"/>
      <c r="J19" s="223"/>
      <c r="K19" s="170"/>
      <c r="L19" s="171"/>
      <c r="M19" s="169"/>
      <c r="N19" s="170"/>
      <c r="O19" s="171"/>
      <c r="P19" s="169"/>
      <c r="Q19" s="170"/>
      <c r="R19" s="171"/>
      <c r="S19" s="169"/>
      <c r="T19" s="170"/>
      <c r="U19" s="171"/>
      <c r="V19" s="169"/>
      <c r="W19" s="170"/>
      <c r="X19" s="171"/>
      <c r="Y19" s="169"/>
      <c r="Z19" s="170"/>
      <c r="AA19" s="171"/>
      <c r="AB19" s="169"/>
      <c r="AC19" s="170"/>
      <c r="AD19" s="171"/>
      <c r="AE19" s="169"/>
      <c r="AF19" s="170"/>
      <c r="AG19" s="171"/>
      <c r="AH19" s="169"/>
      <c r="AI19" s="170"/>
      <c r="AJ19" s="171"/>
      <c r="AK19" s="169"/>
      <c r="AL19" s="170"/>
      <c r="AM19" s="171"/>
      <c r="AN19" s="169"/>
      <c r="AO19" s="169"/>
      <c r="AP19" s="169"/>
      <c r="AQ19" s="170"/>
      <c r="AR19" s="106" t="str">
        <f>VLOOKUP($F19,УЧАСТНИКИ!$A$29:$M$1081,9,FALSE)</f>
        <v>лич.</v>
      </c>
    </row>
    <row r="20" spans="1:44" ht="15" customHeight="1" thickBot="1" x14ac:dyDescent="0.25">
      <c r="A20" s="101" t="s">
        <v>67</v>
      </c>
      <c r="B20" s="102" t="str">
        <f>VLOOKUP($F20,УЧАСТНИКИ!$A$29:$M$1081,3,FALSE)</f>
        <v>Морозов Сергей</v>
      </c>
      <c r="C20" s="103" t="str">
        <f>VLOOKUP($F20,УЧАСТНИКИ!$A$29:$M$1081,4,FALSE)</f>
        <v>06.10.1999</v>
      </c>
      <c r="D20" s="168" t="str">
        <f>VLOOKUP($F20,УЧАСТНИКИ!$A$29:$M$1081,5,FALSE)</f>
        <v>Чувашская Республика</v>
      </c>
      <c r="E20" s="385" t="str">
        <f>VLOOKUP($F20,УЧАСТНИКИ!$A$29:$M$1081,8,FALSE)</f>
        <v>МС</v>
      </c>
      <c r="F20" s="531">
        <v>386</v>
      </c>
      <c r="G20" s="105" t="str">
        <f>VLOOKUP($F20,УЧАСТНИКИ!$A$29:$M$1081,12,FALSE)</f>
        <v>2.20</v>
      </c>
      <c r="H20" s="105" t="str">
        <f>VLOOKUP($F20,УЧАСТНИКИ!$A$29:$M$1081,13,FALSE)</f>
        <v>2.15</v>
      </c>
      <c r="I20" s="564"/>
      <c r="J20" s="223"/>
      <c r="K20" s="170"/>
      <c r="L20" s="171"/>
      <c r="M20" s="169"/>
      <c r="N20" s="170"/>
      <c r="O20" s="171"/>
      <c r="P20" s="169"/>
      <c r="Q20" s="170"/>
      <c r="R20" s="171"/>
      <c r="S20" s="169"/>
      <c r="T20" s="170"/>
      <c r="U20" s="171"/>
      <c r="V20" s="169"/>
      <c r="W20" s="170"/>
      <c r="X20" s="171"/>
      <c r="Y20" s="169"/>
      <c r="Z20" s="170"/>
      <c r="AA20" s="171"/>
      <c r="AB20" s="169"/>
      <c r="AC20" s="170"/>
      <c r="AD20" s="171"/>
      <c r="AE20" s="169"/>
      <c r="AF20" s="170"/>
      <c r="AG20" s="171"/>
      <c r="AH20" s="169"/>
      <c r="AI20" s="170"/>
      <c r="AJ20" s="171"/>
      <c r="AK20" s="169"/>
      <c r="AL20" s="170"/>
      <c r="AM20" s="171"/>
      <c r="AN20" s="169"/>
      <c r="AO20" s="169"/>
      <c r="AP20" s="169"/>
      <c r="AQ20" s="170"/>
      <c r="AR20" s="106"/>
    </row>
    <row r="21" spans="1:44" ht="15" customHeight="1" thickBot="1" x14ac:dyDescent="0.25">
      <c r="A21" s="101" t="s">
        <v>74</v>
      </c>
      <c r="B21" s="102" t="str">
        <f>VLOOKUP($F21,УЧАСТНИКИ!$A$29:$M$1081,3,FALSE)</f>
        <v>Тычинкин Матвей</v>
      </c>
      <c r="C21" s="103" t="str">
        <f>VLOOKUP($F21,УЧАСТНИКИ!$A$29:$M$1081,4,FALSE)</f>
        <v>28.12.2002</v>
      </c>
      <c r="D21" s="168" t="str">
        <f>VLOOKUP($F21,УЧАСТНИКИ!$A$29:$M$1081,5,FALSE)</f>
        <v>Республика Башкортостан</v>
      </c>
      <c r="E21" s="385" t="str">
        <f>VLOOKUP($F21,УЧАСТНИКИ!$A$29:$M$1081,8,FALSE)</f>
        <v>МС</v>
      </c>
      <c r="F21" s="531">
        <v>265</v>
      </c>
      <c r="G21" s="105" t="str">
        <f>VLOOKUP($F21,УЧАСТНИКИ!$A$29:$M$1081,12,FALSE)</f>
        <v>2.25</v>
      </c>
      <c r="H21" s="105" t="str">
        <f>VLOOKUP($F21,УЧАСТНИКИ!$A$29:$M$1081,13,FALSE)</f>
        <v>2.18</v>
      </c>
      <c r="I21" s="564"/>
      <c r="J21" s="223"/>
      <c r="K21" s="170"/>
      <c r="L21" s="171"/>
      <c r="M21" s="169"/>
      <c r="N21" s="170"/>
      <c r="O21" s="171"/>
      <c r="P21" s="169"/>
      <c r="Q21" s="170"/>
      <c r="R21" s="171"/>
      <c r="S21" s="169"/>
      <c r="T21" s="170"/>
      <c r="U21" s="171"/>
      <c r="V21" s="169"/>
      <c r="W21" s="170"/>
      <c r="X21" s="171"/>
      <c r="Y21" s="169"/>
      <c r="Z21" s="170"/>
      <c r="AA21" s="171"/>
      <c r="AB21" s="169"/>
      <c r="AC21" s="170"/>
      <c r="AD21" s="171"/>
      <c r="AE21" s="169"/>
      <c r="AF21" s="170"/>
      <c r="AG21" s="171"/>
      <c r="AH21" s="169"/>
      <c r="AI21" s="170"/>
      <c r="AJ21" s="171"/>
      <c r="AK21" s="169"/>
      <c r="AL21" s="170"/>
      <c r="AM21" s="171"/>
      <c r="AN21" s="169"/>
      <c r="AO21" s="169"/>
      <c r="AP21" s="169"/>
      <c r="AQ21" s="170"/>
      <c r="AR21" s="106" t="str">
        <f>VLOOKUP($F21,УЧАСТНИКИ!$A$29:$M$1081,9,FALSE)</f>
        <v>лич.</v>
      </c>
    </row>
    <row r="22" spans="1:44" ht="15" customHeight="1" thickBot="1" x14ac:dyDescent="0.25">
      <c r="A22" s="104" t="s">
        <v>73</v>
      </c>
      <c r="B22" s="102" t="str">
        <f>VLOOKUP($F22,УЧАСТНИКИ!$A$29:$M$1081,3,FALSE)</f>
        <v>Долин Данила</v>
      </c>
      <c r="C22" s="103" t="str">
        <f>VLOOKUP($F22,УЧАСТНИКИ!$A$29:$M$1081,4,FALSE)</f>
        <v>27.05.2002</v>
      </c>
      <c r="D22" s="168" t="str">
        <f>VLOOKUP($F22,УЧАСТНИКИ!$A$29:$M$1081,5,FALSE)</f>
        <v>Липецкая область</v>
      </c>
      <c r="E22" s="385" t="str">
        <f>VLOOKUP($F22,УЧАСТНИКИ!$A$29:$M$1081,8,FALSE)</f>
        <v>МС</v>
      </c>
      <c r="F22" s="531">
        <v>182</v>
      </c>
      <c r="G22" s="105" t="str">
        <f>VLOOKUP($F22,УЧАСТНИКИ!$A$29:$M$1081,12,FALSE)</f>
        <v>2.15</v>
      </c>
      <c r="H22" s="105" t="str">
        <f>VLOOKUP($F22,УЧАСТНИКИ!$A$29:$M$1081,13,FALSE)</f>
        <v>2.15</v>
      </c>
      <c r="I22" s="564"/>
      <c r="J22" s="223"/>
      <c r="K22" s="170"/>
      <c r="L22" s="171"/>
      <c r="M22" s="169"/>
      <c r="N22" s="170"/>
      <c r="O22" s="171"/>
      <c r="P22" s="169"/>
      <c r="Q22" s="170"/>
      <c r="R22" s="171"/>
      <c r="S22" s="169"/>
      <c r="T22" s="170"/>
      <c r="U22" s="171"/>
      <c r="V22" s="169"/>
      <c r="W22" s="170"/>
      <c r="X22" s="171"/>
      <c r="Y22" s="169"/>
      <c r="Z22" s="170"/>
      <c r="AA22" s="171"/>
      <c r="AB22" s="169"/>
      <c r="AC22" s="170"/>
      <c r="AD22" s="171"/>
      <c r="AE22" s="169"/>
      <c r="AF22" s="170"/>
      <c r="AG22" s="171"/>
      <c r="AH22" s="169"/>
      <c r="AI22" s="170"/>
      <c r="AJ22" s="171"/>
      <c r="AK22" s="169"/>
      <c r="AL22" s="170"/>
      <c r="AM22" s="171"/>
      <c r="AN22" s="169"/>
      <c r="AO22" s="169"/>
      <c r="AP22" s="169"/>
      <c r="AQ22" s="170"/>
      <c r="AR22" s="106"/>
    </row>
    <row r="23" spans="1:44" ht="15" customHeight="1" thickBot="1" x14ac:dyDescent="0.25">
      <c r="A23" s="104" t="s">
        <v>72</v>
      </c>
      <c r="B23" s="102" t="str">
        <f>VLOOKUP($F23,УЧАСТНИКИ!$A$29:$M$1081,3,FALSE)</f>
        <v>Федоренков Денис</v>
      </c>
      <c r="C23" s="103" t="str">
        <f>VLOOKUP($F23,УЧАСТНИКИ!$A$29:$M$1081,4,FALSE)</f>
        <v>18.03.1996</v>
      </c>
      <c r="D23" s="168" t="str">
        <f>VLOOKUP($F23,УЧАСТНИКИ!$A$29:$M$1081,5,FALSE)</f>
        <v>Санкт-Петербург</v>
      </c>
      <c r="E23" s="385" t="str">
        <f>VLOOKUP($F23,УЧАСТНИКИ!$A$29:$M$1081,8,FALSE)</f>
        <v>МС</v>
      </c>
      <c r="F23" s="531">
        <v>363</v>
      </c>
      <c r="G23" s="105" t="str">
        <f>VLOOKUP($F23,УЧАСТНИКИ!$A$29:$M$1081,12,FALSE)</f>
        <v>2.19</v>
      </c>
      <c r="H23" s="105" t="str">
        <f>VLOOKUP($F23,УЧАСТНИКИ!$A$29:$M$1081,13,FALSE)</f>
        <v>2.15</v>
      </c>
      <c r="I23" s="564"/>
      <c r="J23" s="223"/>
      <c r="K23" s="170"/>
      <c r="L23" s="171"/>
      <c r="M23" s="169"/>
      <c r="N23" s="170"/>
      <c r="O23" s="171"/>
      <c r="P23" s="169"/>
      <c r="Q23" s="170"/>
      <c r="R23" s="171"/>
      <c r="S23" s="169"/>
      <c r="T23" s="170"/>
      <c r="U23" s="171"/>
      <c r="V23" s="169"/>
      <c r="W23" s="170"/>
      <c r="X23" s="171"/>
      <c r="Y23" s="169"/>
      <c r="Z23" s="170"/>
      <c r="AA23" s="171"/>
      <c r="AB23" s="169"/>
      <c r="AC23" s="170"/>
      <c r="AD23" s="171"/>
      <c r="AE23" s="169"/>
      <c r="AF23" s="170"/>
      <c r="AG23" s="171"/>
      <c r="AH23" s="169"/>
      <c r="AI23" s="170"/>
      <c r="AJ23" s="171"/>
      <c r="AK23" s="169"/>
      <c r="AL23" s="170"/>
      <c r="AM23" s="171"/>
      <c r="AN23" s="169"/>
      <c r="AO23" s="169"/>
      <c r="AP23" s="169"/>
      <c r="AQ23" s="170"/>
      <c r="AR23" s="106"/>
    </row>
    <row r="24" spans="1:44" ht="15" customHeight="1" thickBot="1" x14ac:dyDescent="0.25">
      <c r="A24" s="101" t="s">
        <v>71</v>
      </c>
      <c r="B24" s="102" t="str">
        <f>VLOOKUP($F24,УЧАСТНИКИ!$A$29:$M$1081,3,FALSE)</f>
        <v>Тарабаров Георгий</v>
      </c>
      <c r="C24" s="103" t="str">
        <f>VLOOKUP($F24,УЧАСТНИКИ!$A$29:$M$1081,4,FALSE)</f>
        <v>03.02.2003</v>
      </c>
      <c r="D24" s="168" t="str">
        <f>VLOOKUP($F24,УЧАСТНИКИ!$A$29:$M$1081,5,FALSE)</f>
        <v>Хабаровский край</v>
      </c>
      <c r="E24" s="385" t="str">
        <f>VLOOKUP($F24,УЧАСТНИКИ!$A$29:$M$1081,8,FALSE)</f>
        <v>МС</v>
      </c>
      <c r="F24" s="531">
        <v>700</v>
      </c>
      <c r="G24" s="105" t="str">
        <f>VLOOKUP($F24,УЧАСТНИКИ!$A$29:$M$1081,12,FALSE)</f>
        <v>2.20</v>
      </c>
      <c r="H24" s="105" t="str">
        <f>VLOOKUP($F24,УЧАСТНИКИ!$A$29:$M$1081,13,FALSE)</f>
        <v>2.20</v>
      </c>
      <c r="I24" s="565"/>
      <c r="J24" s="223"/>
      <c r="K24" s="170"/>
      <c r="L24" s="171"/>
      <c r="M24" s="169"/>
      <c r="N24" s="170"/>
      <c r="O24" s="171"/>
      <c r="P24" s="169"/>
      <c r="Q24" s="170"/>
      <c r="R24" s="171"/>
      <c r="S24" s="169"/>
      <c r="T24" s="170"/>
      <c r="U24" s="171"/>
      <c r="V24" s="169"/>
      <c r="W24" s="170"/>
      <c r="X24" s="171"/>
      <c r="Y24" s="169"/>
      <c r="Z24" s="170"/>
      <c r="AA24" s="171"/>
      <c r="AB24" s="169"/>
      <c r="AC24" s="170"/>
      <c r="AD24" s="171"/>
      <c r="AE24" s="169"/>
      <c r="AF24" s="170"/>
      <c r="AG24" s="171"/>
      <c r="AH24" s="169"/>
      <c r="AI24" s="170"/>
      <c r="AJ24" s="171"/>
      <c r="AK24" s="169"/>
      <c r="AL24" s="170"/>
      <c r="AM24" s="171"/>
      <c r="AN24" s="169"/>
      <c r="AO24" s="169"/>
      <c r="AP24" s="169"/>
      <c r="AQ24" s="170"/>
      <c r="AR24" s="106"/>
    </row>
    <row r="25" spans="1:44" x14ac:dyDescent="0.2">
      <c r="A25" s="101" t="s">
        <v>70</v>
      </c>
      <c r="B25" s="102" t="str">
        <f>VLOOKUP($F25,УЧАСТНИКИ!$A$29:$M$1081,3,FALSE)</f>
        <v>Лысенко Данил</v>
      </c>
      <c r="C25" s="103" t="str">
        <f>VLOOKUP($F25,УЧАСТНИКИ!$A$29:$M$1081,4,FALSE)</f>
        <v>19.05.1997</v>
      </c>
      <c r="D25" s="168" t="str">
        <f>VLOOKUP($F25,УЧАСТНИКИ!$A$29:$M$1081,5,FALSE)</f>
        <v>Москва</v>
      </c>
      <c r="E25" s="385" t="str">
        <f>VLOOKUP($F25,УЧАСТНИКИ!$A$29:$M$1081,8,FALSE)</f>
        <v>МСМК</v>
      </c>
      <c r="F25" s="531">
        <v>202</v>
      </c>
      <c r="G25" s="105" t="str">
        <f>VLOOKUP($F25,УЧАСТНИКИ!$A$29:$M$1081,12,FALSE)</f>
        <v>2.38</v>
      </c>
      <c r="H25" s="105" t="str">
        <f>VLOOKUP($F25,УЧАСТНИКИ!$A$29:$M$1081,13,FALSE)</f>
        <v>2.38</v>
      </c>
      <c r="I25" s="565"/>
      <c r="J25" s="223"/>
      <c r="K25" s="170"/>
      <c r="L25" s="171"/>
      <c r="M25" s="169"/>
      <c r="N25" s="170"/>
      <c r="O25" s="171"/>
      <c r="P25" s="169"/>
      <c r="Q25" s="170"/>
      <c r="R25" s="171"/>
      <c r="S25" s="169"/>
      <c r="T25" s="170"/>
      <c r="U25" s="171"/>
      <c r="V25" s="169"/>
      <c r="W25" s="170"/>
      <c r="X25" s="171"/>
      <c r="Y25" s="169"/>
      <c r="Z25" s="170"/>
      <c r="AA25" s="171"/>
      <c r="AB25" s="169"/>
      <c r="AC25" s="170"/>
      <c r="AD25" s="171"/>
      <c r="AE25" s="169"/>
      <c r="AF25" s="170"/>
      <c r="AG25" s="171"/>
      <c r="AH25" s="169"/>
      <c r="AI25" s="170"/>
      <c r="AJ25" s="171"/>
      <c r="AK25" s="169"/>
      <c r="AL25" s="170"/>
      <c r="AM25" s="171"/>
      <c r="AN25" s="169"/>
      <c r="AO25" s="169"/>
      <c r="AP25" s="169"/>
      <c r="AQ25" s="170"/>
      <c r="AR25" s="106" t="str">
        <f>VLOOKUP($F25,УЧАСТНИКИ!$A$29:$M$1081,9,FALSE)</f>
        <v>лич.</v>
      </c>
    </row>
    <row r="26" spans="1:44" x14ac:dyDescent="0.2">
      <c r="A26" s="83"/>
      <c r="AR26" s="114"/>
    </row>
    <row r="27" spans="1:44" x14ac:dyDescent="0.2">
      <c r="A27" s="83"/>
      <c r="B27" s="119" t="s">
        <v>59</v>
      </c>
      <c r="C27" s="114"/>
      <c r="D27" s="119" t="s">
        <v>81</v>
      </c>
      <c r="E27" s="119"/>
      <c r="F27" s="88"/>
      <c r="G27" s="88"/>
      <c r="H27" s="88"/>
      <c r="I27" s="88"/>
      <c r="K27" s="119" t="s">
        <v>57</v>
      </c>
      <c r="Y27" s="119" t="s">
        <v>43</v>
      </c>
    </row>
    <row r="28" spans="1:44" x14ac:dyDescent="0.2">
      <c r="A28" s="83"/>
      <c r="B28" s="119"/>
      <c r="C28" s="114"/>
      <c r="D28" s="119"/>
      <c r="E28" s="119"/>
      <c r="F28" s="88"/>
      <c r="G28" s="88"/>
      <c r="H28" s="88"/>
      <c r="I28" s="88"/>
    </row>
    <row r="29" spans="1:44" x14ac:dyDescent="0.2">
      <c r="A29" s="78"/>
      <c r="B29" s="79"/>
      <c r="C29" s="79"/>
      <c r="D29" s="79"/>
      <c r="E29" s="79"/>
      <c r="F29" s="78"/>
      <c r="G29" s="78"/>
      <c r="H29" s="78"/>
      <c r="I29" s="78"/>
      <c r="J29" s="79"/>
      <c r="K29" s="79"/>
      <c r="L29" s="79"/>
      <c r="M29" s="78"/>
      <c r="N29" s="79"/>
    </row>
    <row r="30" spans="1:44" ht="14.25" x14ac:dyDescent="0.2">
      <c r="A30" s="53"/>
      <c r="B30" s="53"/>
      <c r="C30" s="53"/>
      <c r="D30" s="53"/>
      <c r="E30" s="53"/>
      <c r="F30" s="53"/>
      <c r="G30" s="53"/>
      <c r="H30" s="53"/>
      <c r="I30" s="53"/>
      <c r="J30" s="118"/>
      <c r="K30" s="80"/>
      <c r="L30" s="128"/>
      <c r="M30" s="53"/>
      <c r="N30" s="53"/>
    </row>
    <row r="31" spans="1:44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44" ht="15.75" x14ac:dyDescent="0.25">
      <c r="B32" s="801"/>
      <c r="C32" s="801"/>
    </row>
    <row r="33" spans="1:14" ht="15.75" x14ac:dyDescent="0.25">
      <c r="A33" s="83"/>
      <c r="B33" s="127"/>
      <c r="C33" s="127"/>
      <c r="D33" s="127"/>
      <c r="E33" s="127"/>
      <c r="F33" s="83"/>
      <c r="G33" s="83"/>
      <c r="H33" s="83"/>
      <c r="I33" s="83"/>
      <c r="J33" s="83"/>
      <c r="K33" s="83"/>
      <c r="L33" s="83"/>
      <c r="M33" s="83"/>
      <c r="N33" s="127"/>
    </row>
    <row r="34" spans="1:14" ht="15.75" x14ac:dyDescent="0.25">
      <c r="A34" s="83"/>
      <c r="B34" s="127"/>
      <c r="C34" s="127"/>
      <c r="D34" s="127"/>
      <c r="E34" s="127"/>
      <c r="F34" s="83"/>
      <c r="G34" s="83"/>
      <c r="H34" s="83"/>
      <c r="I34" s="83"/>
      <c r="J34" s="83"/>
      <c r="K34" s="83"/>
      <c r="L34" s="83"/>
      <c r="M34" s="83"/>
      <c r="N34" s="127"/>
    </row>
    <row r="35" spans="1:14" ht="15.75" x14ac:dyDescent="0.25">
      <c r="A35" s="83"/>
      <c r="B35" s="127"/>
      <c r="C35" s="127"/>
      <c r="D35" s="127"/>
      <c r="E35" s="127"/>
      <c r="F35" s="83"/>
      <c r="G35" s="83"/>
      <c r="H35" s="83"/>
      <c r="I35" s="83"/>
      <c r="J35" s="83"/>
      <c r="K35" s="83"/>
      <c r="L35" s="83"/>
      <c r="M35" s="83"/>
      <c r="N35" s="127"/>
    </row>
    <row r="36" spans="1:14" ht="15.75" x14ac:dyDescent="0.25">
      <c r="A36" s="83"/>
      <c r="B36" s="127"/>
      <c r="C36" s="127"/>
      <c r="D36" s="127"/>
      <c r="E36" s="127"/>
      <c r="F36" s="83"/>
      <c r="G36" s="83"/>
      <c r="H36" s="83"/>
      <c r="I36" s="83"/>
      <c r="J36" s="83"/>
      <c r="K36" s="83"/>
      <c r="L36" s="83"/>
      <c r="M36" s="83"/>
      <c r="N36" s="127"/>
    </row>
    <row r="37" spans="1:14" ht="15.75" x14ac:dyDescent="0.25">
      <c r="A37" s="83"/>
      <c r="B37" s="127"/>
      <c r="C37" s="127"/>
      <c r="D37" s="127"/>
      <c r="E37" s="127"/>
      <c r="F37" s="83"/>
      <c r="G37" s="83"/>
      <c r="H37" s="83"/>
      <c r="I37" s="83"/>
      <c r="J37" s="83"/>
      <c r="K37" s="83"/>
      <c r="L37" s="83"/>
      <c r="M37" s="83"/>
      <c r="N37" s="127"/>
    </row>
    <row r="38" spans="1:14" ht="15.75" x14ac:dyDescent="0.25">
      <c r="A38" s="83"/>
      <c r="B38" s="127"/>
      <c r="C38" s="127"/>
      <c r="D38" s="127"/>
      <c r="E38" s="127"/>
      <c r="F38" s="83"/>
      <c r="G38" s="83"/>
      <c r="H38" s="83"/>
      <c r="I38" s="83"/>
      <c r="J38" s="83"/>
      <c r="K38" s="83"/>
      <c r="L38" s="83"/>
      <c r="M38" s="83"/>
      <c r="N38" s="127"/>
    </row>
    <row r="39" spans="1:14" ht="15.75" x14ac:dyDescent="0.25">
      <c r="A39" s="83"/>
      <c r="B39" s="127"/>
      <c r="C39" s="127"/>
      <c r="D39" s="127"/>
      <c r="E39" s="127"/>
      <c r="F39" s="83"/>
      <c r="G39" s="83"/>
      <c r="H39" s="83"/>
      <c r="I39" s="83"/>
      <c r="J39" s="83"/>
      <c r="K39" s="83"/>
      <c r="L39" s="83"/>
      <c r="M39" s="83"/>
      <c r="N39" s="127"/>
    </row>
    <row r="40" spans="1:14" ht="15.75" x14ac:dyDescent="0.25">
      <c r="A40" s="83"/>
      <c r="B40" s="127"/>
      <c r="C40" s="127"/>
      <c r="D40" s="127"/>
      <c r="E40" s="127"/>
      <c r="F40" s="83"/>
      <c r="G40" s="83"/>
      <c r="H40" s="83"/>
      <c r="I40" s="83"/>
      <c r="J40" s="83"/>
      <c r="K40" s="83"/>
      <c r="L40" s="83"/>
      <c r="M40" s="83"/>
      <c r="N40" s="127"/>
    </row>
    <row r="41" spans="1:14" ht="15.75" x14ac:dyDescent="0.25">
      <c r="A41" s="83"/>
      <c r="B41" s="127"/>
      <c r="C41" s="127"/>
      <c r="D41" s="127"/>
      <c r="E41" s="127"/>
      <c r="F41" s="83"/>
      <c r="G41" s="83"/>
      <c r="H41" s="83"/>
      <c r="I41" s="83"/>
      <c r="J41" s="83"/>
      <c r="K41" s="83"/>
      <c r="L41" s="83"/>
      <c r="M41" s="83"/>
      <c r="N41" s="127"/>
    </row>
    <row r="42" spans="1:14" x14ac:dyDescent="0.2">
      <c r="B42" s="116"/>
    </row>
    <row r="43" spans="1:14" ht="15.75" x14ac:dyDescent="0.25">
      <c r="A43" s="83"/>
      <c r="B43" s="127"/>
      <c r="C43" s="127"/>
      <c r="D43" s="127"/>
      <c r="E43" s="127"/>
      <c r="F43" s="83"/>
      <c r="G43" s="83"/>
      <c r="H43" s="83"/>
      <c r="I43" s="83"/>
      <c r="J43" s="83"/>
      <c r="K43" s="83"/>
      <c r="L43" s="83"/>
      <c r="M43" s="83"/>
      <c r="N43" s="127"/>
    </row>
    <row r="44" spans="1:14" ht="15.75" x14ac:dyDescent="0.25">
      <c r="A44" s="83"/>
      <c r="B44" s="127"/>
      <c r="C44" s="127"/>
      <c r="D44" s="127"/>
      <c r="E44" s="127"/>
      <c r="F44" s="83"/>
      <c r="G44" s="83"/>
      <c r="H44" s="83"/>
      <c r="I44" s="83"/>
      <c r="J44" s="83"/>
      <c r="K44" s="83"/>
      <c r="L44" s="83"/>
      <c r="M44" s="83"/>
      <c r="N44" s="127"/>
    </row>
    <row r="45" spans="1:14" ht="15.75" x14ac:dyDescent="0.25">
      <c r="A45" s="83"/>
      <c r="B45" s="127"/>
      <c r="C45" s="127"/>
      <c r="D45" s="127"/>
      <c r="E45" s="127"/>
      <c r="F45" s="83"/>
      <c r="G45" s="83"/>
      <c r="H45" s="83"/>
      <c r="I45" s="83"/>
      <c r="J45" s="83"/>
      <c r="K45" s="83"/>
      <c r="L45" s="83"/>
      <c r="M45" s="83"/>
      <c r="N45" s="127"/>
    </row>
    <row r="46" spans="1:14" ht="15.75" x14ac:dyDescent="0.25">
      <c r="A46" s="83"/>
      <c r="B46" s="127"/>
      <c r="C46" s="127"/>
      <c r="D46" s="127"/>
      <c r="E46" s="127"/>
      <c r="F46" s="83"/>
      <c r="G46" s="83"/>
      <c r="H46" s="83"/>
      <c r="I46" s="83"/>
      <c r="J46" s="83"/>
      <c r="K46" s="83"/>
      <c r="L46" s="83"/>
      <c r="M46" s="83"/>
      <c r="N46" s="127"/>
    </row>
    <row r="47" spans="1:14" ht="15.75" x14ac:dyDescent="0.25">
      <c r="A47" s="83"/>
      <c r="B47" s="127"/>
      <c r="C47" s="127"/>
      <c r="D47" s="127"/>
      <c r="E47" s="127"/>
      <c r="F47" s="83"/>
      <c r="G47" s="83"/>
      <c r="H47" s="83"/>
      <c r="I47" s="83"/>
      <c r="J47" s="83"/>
      <c r="K47" s="83"/>
      <c r="L47" s="83"/>
      <c r="M47" s="83"/>
      <c r="N47" s="127"/>
    </row>
    <row r="48" spans="1:14" ht="15.75" x14ac:dyDescent="0.25">
      <c r="A48" s="83"/>
      <c r="B48" s="127"/>
      <c r="C48" s="127"/>
      <c r="D48" s="127"/>
      <c r="E48" s="127"/>
      <c r="F48" s="83"/>
      <c r="G48" s="83"/>
      <c r="H48" s="83"/>
      <c r="I48" s="83"/>
      <c r="J48" s="83"/>
      <c r="K48" s="83"/>
      <c r="L48" s="83"/>
      <c r="M48" s="83"/>
      <c r="N48" s="127"/>
    </row>
    <row r="49" spans="1:14" ht="15.75" x14ac:dyDescent="0.25">
      <c r="A49" s="83"/>
      <c r="B49" s="127"/>
      <c r="C49" s="127"/>
      <c r="D49" s="127"/>
      <c r="E49" s="127"/>
      <c r="F49" s="83"/>
      <c r="G49" s="83"/>
      <c r="H49" s="83"/>
      <c r="I49" s="83"/>
      <c r="J49" s="83"/>
      <c r="K49" s="83"/>
      <c r="L49" s="83"/>
      <c r="M49" s="83"/>
      <c r="N49" s="127"/>
    </row>
    <row r="50" spans="1:14" ht="15.75" x14ac:dyDescent="0.25">
      <c r="A50" s="83"/>
      <c r="B50" s="127"/>
      <c r="C50" s="127"/>
      <c r="D50" s="127"/>
      <c r="E50" s="127"/>
      <c r="F50" s="83"/>
      <c r="G50" s="83"/>
      <c r="H50" s="83"/>
      <c r="I50" s="83"/>
      <c r="J50" s="83"/>
      <c r="K50" s="83"/>
      <c r="L50" s="83"/>
      <c r="M50" s="83"/>
      <c r="N50" s="127"/>
    </row>
    <row r="51" spans="1:14" ht="15.75" x14ac:dyDescent="0.25">
      <c r="A51" s="83"/>
      <c r="B51" s="127"/>
      <c r="C51" s="127"/>
      <c r="D51" s="127"/>
      <c r="E51" s="127"/>
      <c r="F51" s="83"/>
      <c r="G51" s="83"/>
      <c r="H51" s="83"/>
      <c r="I51" s="83"/>
      <c r="J51" s="83"/>
      <c r="K51" s="83"/>
      <c r="L51" s="83"/>
      <c r="M51" s="83"/>
      <c r="N51" s="127"/>
    </row>
    <row r="52" spans="1:14" x14ac:dyDescent="0.2">
      <c r="B52" s="116"/>
    </row>
    <row r="53" spans="1:14" ht="15.75" x14ac:dyDescent="0.25">
      <c r="A53" s="83"/>
      <c r="B53" s="127"/>
      <c r="C53" s="127"/>
      <c r="D53" s="127"/>
      <c r="E53" s="127"/>
      <c r="F53" s="83"/>
      <c r="G53" s="83"/>
      <c r="H53" s="83"/>
      <c r="I53" s="83"/>
      <c r="J53" s="83"/>
      <c r="K53" s="83"/>
      <c r="L53" s="83"/>
      <c r="M53" s="83"/>
      <c r="N53" s="127"/>
    </row>
    <row r="54" spans="1:14" ht="15.75" x14ac:dyDescent="0.25">
      <c r="A54" s="83"/>
      <c r="B54" s="127"/>
      <c r="C54" s="127"/>
      <c r="D54" s="127"/>
      <c r="E54" s="127"/>
      <c r="F54" s="83"/>
      <c r="G54" s="83"/>
      <c r="H54" s="83"/>
      <c r="I54" s="83"/>
      <c r="J54" s="83"/>
      <c r="K54" s="83"/>
      <c r="L54" s="83"/>
      <c r="M54" s="83"/>
      <c r="N54" s="127"/>
    </row>
    <row r="55" spans="1:14" ht="15.75" x14ac:dyDescent="0.25">
      <c r="A55" s="83"/>
      <c r="B55" s="127"/>
      <c r="C55" s="127"/>
      <c r="D55" s="127"/>
      <c r="E55" s="127"/>
      <c r="F55" s="83"/>
      <c r="G55" s="83"/>
      <c r="H55" s="83"/>
      <c r="I55" s="83"/>
      <c r="J55" s="83"/>
      <c r="K55" s="83"/>
      <c r="L55" s="83"/>
      <c r="M55" s="83"/>
      <c r="N55" s="127"/>
    </row>
    <row r="56" spans="1:14" ht="15.75" x14ac:dyDescent="0.25">
      <c r="A56" s="83"/>
      <c r="B56" s="127"/>
      <c r="C56" s="127"/>
      <c r="D56" s="127"/>
      <c r="E56" s="127"/>
      <c r="F56" s="83"/>
      <c r="G56" s="83"/>
      <c r="H56" s="83"/>
      <c r="I56" s="83"/>
      <c r="J56" s="83"/>
      <c r="K56" s="83"/>
      <c r="L56" s="83"/>
      <c r="M56" s="83"/>
      <c r="N56" s="127"/>
    </row>
    <row r="57" spans="1:14" ht="15.75" x14ac:dyDescent="0.25">
      <c r="A57" s="83"/>
      <c r="B57" s="127"/>
      <c r="C57" s="127"/>
      <c r="D57" s="127"/>
      <c r="E57" s="127"/>
      <c r="F57" s="83"/>
      <c r="G57" s="83"/>
      <c r="H57" s="83"/>
      <c r="I57" s="83"/>
      <c r="J57" s="83"/>
      <c r="K57" s="83"/>
      <c r="L57" s="83"/>
      <c r="M57" s="83"/>
      <c r="N57" s="127"/>
    </row>
    <row r="58" spans="1:14" ht="15.75" x14ac:dyDescent="0.25">
      <c r="A58" s="83"/>
      <c r="B58" s="127"/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83"/>
      <c r="N58" s="127"/>
    </row>
    <row r="59" spans="1:14" ht="15.75" x14ac:dyDescent="0.25">
      <c r="A59" s="83"/>
      <c r="B59" s="127"/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83"/>
      <c r="N59" s="127"/>
    </row>
    <row r="60" spans="1:14" ht="15.75" x14ac:dyDescent="0.25">
      <c r="A60" s="83"/>
      <c r="B60" s="127"/>
      <c r="C60" s="127"/>
      <c r="D60" s="127"/>
      <c r="E60" s="127"/>
      <c r="F60" s="83"/>
      <c r="G60" s="83"/>
      <c r="H60" s="83"/>
      <c r="I60" s="83"/>
      <c r="J60" s="83"/>
      <c r="K60" s="83"/>
      <c r="L60" s="83"/>
      <c r="M60" s="83"/>
      <c r="N60" s="127"/>
    </row>
    <row r="61" spans="1:14" ht="15.75" x14ac:dyDescent="0.25">
      <c r="A61" s="83"/>
      <c r="B61" s="127"/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83"/>
      <c r="N61" s="127"/>
    </row>
    <row r="62" spans="1:14" x14ac:dyDescent="0.2">
      <c r="B62" s="116"/>
    </row>
    <row r="63" spans="1:14" ht="15.75" x14ac:dyDescent="0.25">
      <c r="A63" s="83"/>
      <c r="B63" s="127"/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83"/>
      <c r="N63" s="127"/>
    </row>
    <row r="64" spans="1:14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83"/>
      <c r="N64" s="127"/>
    </row>
    <row r="65" spans="1:14" ht="15.75" x14ac:dyDescent="0.25">
      <c r="A65" s="83"/>
      <c r="B65" s="127"/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83"/>
      <c r="N65" s="127"/>
    </row>
    <row r="66" spans="1:14" ht="15.75" x14ac:dyDescent="0.25">
      <c r="A66" s="83"/>
      <c r="B66" s="127"/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83"/>
      <c r="N66" s="127"/>
    </row>
    <row r="67" spans="1:14" ht="15.75" x14ac:dyDescent="0.25">
      <c r="A67" s="83"/>
      <c r="B67" s="127"/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83"/>
      <c r="N67" s="127"/>
    </row>
    <row r="68" spans="1:14" ht="15.75" x14ac:dyDescent="0.25">
      <c r="A68" s="83"/>
      <c r="B68" s="127"/>
      <c r="C68" s="127"/>
      <c r="D68" s="127"/>
      <c r="E68" s="127"/>
      <c r="F68" s="83"/>
      <c r="G68" s="83"/>
      <c r="H68" s="83"/>
      <c r="I68" s="83"/>
      <c r="J68" s="83"/>
      <c r="K68" s="83"/>
      <c r="L68" s="83"/>
      <c r="M68" s="83"/>
      <c r="N68" s="127"/>
    </row>
    <row r="69" spans="1:14" ht="15.75" x14ac:dyDescent="0.25">
      <c r="A69" s="83"/>
      <c r="B69" s="127"/>
      <c r="C69" s="127"/>
      <c r="D69" s="127"/>
      <c r="E69" s="127"/>
      <c r="F69" s="83"/>
      <c r="G69" s="83"/>
      <c r="H69" s="83"/>
      <c r="I69" s="83"/>
      <c r="J69" s="83"/>
      <c r="K69" s="83"/>
      <c r="L69" s="83"/>
      <c r="M69" s="83"/>
      <c r="N69" s="127"/>
    </row>
    <row r="70" spans="1:14" ht="15.75" x14ac:dyDescent="0.25">
      <c r="A70" s="83"/>
      <c r="B70" s="127"/>
      <c r="C70" s="127"/>
      <c r="D70" s="127"/>
      <c r="E70" s="127"/>
      <c r="F70" s="83"/>
      <c r="G70" s="83"/>
      <c r="H70" s="83"/>
      <c r="I70" s="83"/>
      <c r="J70" s="83"/>
      <c r="K70" s="83"/>
      <c r="L70" s="83"/>
      <c r="M70" s="83"/>
      <c r="N70" s="127"/>
    </row>
    <row r="71" spans="1:14" x14ac:dyDescent="0.2">
      <c r="A71" s="83"/>
      <c r="B71" s="178"/>
      <c r="C71" s="817"/>
      <c r="D71" s="817"/>
      <c r="E71" s="351"/>
      <c r="F71" s="818"/>
      <c r="G71" s="818"/>
      <c r="H71" s="818"/>
      <c r="I71" s="818"/>
      <c r="J71" s="818"/>
      <c r="K71" s="817"/>
      <c r="L71" s="817"/>
      <c r="M71" s="817"/>
      <c r="N71" s="83"/>
    </row>
  </sheetData>
  <mergeCells count="26">
    <mergeCell ref="B5:C5"/>
    <mergeCell ref="Y12:AA12"/>
    <mergeCell ref="V12:X12"/>
    <mergeCell ref="S12:U12"/>
    <mergeCell ref="M12:O12"/>
    <mergeCell ref="P12:R12"/>
    <mergeCell ref="D10:AM10"/>
    <mergeCell ref="AB12:AD12"/>
    <mergeCell ref="E4:AB5"/>
    <mergeCell ref="AH12:AJ12"/>
    <mergeCell ref="D1:AM1"/>
    <mergeCell ref="D2:AM2"/>
    <mergeCell ref="D9:AM9"/>
    <mergeCell ref="C71:D71"/>
    <mergeCell ref="F71:J71"/>
    <mergeCell ref="K71:M71"/>
    <mergeCell ref="B32:C32"/>
    <mergeCell ref="F11:F12"/>
    <mergeCell ref="G11:G12"/>
    <mergeCell ref="H11:H12"/>
    <mergeCell ref="I11:I12"/>
    <mergeCell ref="J12:L12"/>
    <mergeCell ref="E11:E12"/>
    <mergeCell ref="J11:AM11"/>
    <mergeCell ref="AE12:AG12"/>
    <mergeCell ref="AK12:AM12"/>
  </mergeCells>
  <phoneticPr fontId="2" type="noConversion"/>
  <printOptions horizontalCentered="1"/>
  <pageMargins left="0" right="0" top="0.43307086614173229" bottom="0" header="0" footer="0"/>
  <pageSetup paperSize="9" scale="95" fitToHeight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2">
    <tabColor indexed="10"/>
    <pageSetUpPr fitToPage="1"/>
  </sheetPr>
  <dimension ref="A1:AQ35"/>
  <sheetViews>
    <sheetView zoomScaleNormal="100" workbookViewId="0">
      <selection activeCell="F13" sqref="F13:F30"/>
    </sheetView>
  </sheetViews>
  <sheetFormatPr defaultRowHeight="12.75" x14ac:dyDescent="0.2"/>
  <cols>
    <col min="1" max="1" width="3.42578125" style="54" customWidth="1"/>
    <col min="2" max="2" width="19.42578125" style="54" customWidth="1"/>
    <col min="3" max="3" width="7.85546875" style="54" customWidth="1"/>
    <col min="4" max="4" width="21.28515625" style="54" customWidth="1"/>
    <col min="5" max="5" width="5.42578125" style="54" customWidth="1"/>
    <col min="6" max="6" width="4.42578125" style="54" customWidth="1"/>
    <col min="7" max="7" width="3.85546875" style="54" customWidth="1"/>
    <col min="8" max="8" width="5.28515625" style="54" customWidth="1"/>
    <col min="9" max="39" width="2.140625" style="54" customWidth="1"/>
    <col min="40" max="40" width="2" style="54" customWidth="1"/>
    <col min="41" max="41" width="6" style="54" customWidth="1"/>
    <col min="42" max="42" width="4.140625" style="54" customWidth="1"/>
    <col min="43" max="43" width="4.85546875" style="54" customWidth="1"/>
  </cols>
  <sheetData>
    <row r="1" spans="1:43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 s="803"/>
      <c r="AH1" s="803"/>
      <c r="AI1" s="803"/>
      <c r="AJ1" s="803"/>
      <c r="AK1" s="803"/>
      <c r="AL1" s="803"/>
      <c r="AM1" s="803"/>
      <c r="AN1" s="803"/>
      <c r="AO1" s="803"/>
      <c r="AP1" s="803"/>
      <c r="AQ1" s="803"/>
    </row>
    <row r="2" spans="1:43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  <c r="AI2" s="780"/>
      <c r="AJ2" s="780"/>
      <c r="AK2" s="780"/>
      <c r="AL2" s="780"/>
      <c r="AM2" s="780"/>
      <c r="AN2" s="780"/>
      <c r="AO2" s="780"/>
      <c r="AP2" s="780"/>
      <c r="AQ2" s="780"/>
    </row>
    <row r="3" spans="1:43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43" ht="15" customHeight="1" x14ac:dyDescent="0.2">
      <c r="A4" s="79" t="s">
        <v>16</v>
      </c>
      <c r="B4" s="500" t="s">
        <v>410</v>
      </c>
      <c r="C4" s="831" t="s">
        <v>414</v>
      </c>
      <c r="D4" s="831"/>
      <c r="E4" s="831"/>
      <c r="F4" s="831"/>
      <c r="G4" s="831"/>
      <c r="H4" s="831"/>
      <c r="I4" s="831"/>
      <c r="J4" s="831"/>
      <c r="K4" s="831"/>
      <c r="L4" s="831"/>
      <c r="M4" s="831"/>
      <c r="N4" s="831"/>
      <c r="O4" s="831"/>
      <c r="P4" s="831"/>
      <c r="Q4" s="831"/>
      <c r="R4" s="831"/>
      <c r="S4" s="831"/>
      <c r="T4" s="831"/>
      <c r="U4" s="831"/>
      <c r="V4" s="831"/>
      <c r="W4" s="831"/>
      <c r="X4" s="831"/>
      <c r="Y4" s="831"/>
      <c r="Z4" s="831"/>
      <c r="AA4" s="831"/>
      <c r="AB4" s="831"/>
      <c r="AC4" s="831"/>
      <c r="AD4" s="831"/>
      <c r="AE4" s="831"/>
      <c r="AF4" s="831"/>
      <c r="AG4" s="831"/>
      <c r="AH4" s="831"/>
      <c r="AI4" s="831"/>
      <c r="AJ4" s="831"/>
      <c r="AK4" s="831"/>
      <c r="AL4" s="831"/>
      <c r="AM4" s="831"/>
      <c r="AN4" s="831"/>
      <c r="AO4" s="84" t="s">
        <v>347</v>
      </c>
      <c r="AP4" s="79"/>
    </row>
    <row r="5" spans="1:43" x14ac:dyDescent="0.2">
      <c r="A5" s="79" t="s">
        <v>17</v>
      </c>
      <c r="B5" s="500" t="s">
        <v>410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1"/>
      <c r="T5" s="831"/>
      <c r="U5" s="831"/>
      <c r="V5" s="831"/>
      <c r="W5" s="831"/>
      <c r="X5" s="831"/>
      <c r="Y5" s="831"/>
      <c r="Z5" s="831"/>
      <c r="AA5" s="831"/>
      <c r="AB5" s="831"/>
      <c r="AC5" s="831"/>
      <c r="AD5" s="831"/>
      <c r="AE5" s="831"/>
      <c r="AF5" s="831"/>
      <c r="AG5" s="831"/>
      <c r="AH5" s="831"/>
      <c r="AI5" s="831"/>
      <c r="AJ5" s="831"/>
      <c r="AK5" s="831"/>
      <c r="AL5" s="831"/>
      <c r="AM5" s="831"/>
      <c r="AN5" s="831"/>
      <c r="AO5" s="811" t="s">
        <v>362</v>
      </c>
      <c r="AP5" s="811"/>
      <c r="AQ5" s="811"/>
    </row>
    <row r="6" spans="1:43" ht="15.75" customHeight="1" x14ac:dyDescent="0.2">
      <c r="A6" s="79" t="s">
        <v>18</v>
      </c>
      <c r="B6" s="500" t="s">
        <v>283</v>
      </c>
      <c r="C6" s="79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5"/>
      <c r="S6" s="805"/>
      <c r="T6" s="805"/>
      <c r="U6" s="805"/>
      <c r="V6" s="805"/>
      <c r="W6" s="805"/>
      <c r="X6" s="805"/>
      <c r="Y6" s="805"/>
      <c r="Z6" s="805"/>
      <c r="AA6" s="805"/>
      <c r="AB6" s="805"/>
      <c r="AC6" s="805"/>
      <c r="AD6" s="805"/>
      <c r="AE6" s="805"/>
      <c r="AO6" s="86" t="s">
        <v>20</v>
      </c>
      <c r="AP6" s="86"/>
    </row>
    <row r="7" spans="1:43" ht="19.5" x14ac:dyDescent="0.2">
      <c r="A7" s="79" t="s">
        <v>0</v>
      </c>
      <c r="B7" s="499" t="s">
        <v>411</v>
      </c>
      <c r="C7" s="79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O7" s="86"/>
      <c r="AP7" s="86"/>
    </row>
    <row r="8" spans="1:43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43" ht="18.75" x14ac:dyDescent="0.2">
      <c r="A9" s="86" t="s">
        <v>150</v>
      </c>
      <c r="B9" s="79"/>
      <c r="C9" s="79"/>
      <c r="D9" s="832" t="s">
        <v>138</v>
      </c>
      <c r="E9" s="832"/>
      <c r="F9" s="832"/>
      <c r="G9" s="832"/>
      <c r="H9" s="832"/>
      <c r="I9" s="832"/>
      <c r="J9" s="832"/>
      <c r="K9" s="832"/>
      <c r="L9" s="832"/>
      <c r="M9" s="832"/>
      <c r="N9" s="832"/>
      <c r="O9" s="832"/>
      <c r="P9" s="832"/>
      <c r="Q9" s="832"/>
      <c r="R9" s="832"/>
      <c r="S9" s="832"/>
      <c r="T9" s="832"/>
      <c r="U9" s="832"/>
      <c r="V9" s="832"/>
      <c r="W9" s="832"/>
      <c r="X9" s="832"/>
      <c r="Y9" s="832"/>
      <c r="Z9" s="832"/>
      <c r="AA9" s="832"/>
      <c r="AB9" s="832"/>
      <c r="AC9" s="832"/>
      <c r="AD9" s="832"/>
      <c r="AE9" s="832"/>
      <c r="AF9" s="832"/>
      <c r="AG9" s="832"/>
      <c r="AH9" s="832"/>
      <c r="AI9" s="832"/>
      <c r="AJ9" s="832"/>
      <c r="AK9" s="832"/>
      <c r="AL9" s="832"/>
      <c r="AM9" s="832"/>
      <c r="AN9" s="832"/>
      <c r="AO9" s="91" t="s">
        <v>21</v>
      </c>
    </row>
    <row r="10" spans="1:43" ht="19.5" thickBot="1" x14ac:dyDescent="0.25">
      <c r="A10" s="86"/>
      <c r="B10" s="79"/>
      <c r="C10" s="79"/>
      <c r="D10" s="79"/>
      <c r="E10" s="79"/>
      <c r="F10" s="804" t="s">
        <v>153</v>
      </c>
      <c r="G10" s="804"/>
      <c r="H10" s="804"/>
      <c r="I10" s="804"/>
      <c r="J10" s="804"/>
      <c r="K10" s="804"/>
      <c r="L10" s="804"/>
      <c r="M10" s="804"/>
      <c r="N10" s="804"/>
      <c r="O10" s="804"/>
      <c r="U10" s="79" t="s">
        <v>2099</v>
      </c>
      <c r="V10" s="153"/>
      <c r="AA10" s="90"/>
      <c r="AB10" s="90"/>
      <c r="AC10" s="90"/>
      <c r="AD10" s="90"/>
      <c r="AE10" s="90"/>
      <c r="AO10" s="91"/>
    </row>
    <row r="11" spans="1:43" ht="32.25" thickBot="1" x14ac:dyDescent="0.25">
      <c r="A11" s="154" t="s">
        <v>8</v>
      </c>
      <c r="B11" s="155" t="s">
        <v>30</v>
      </c>
      <c r="C11" s="156" t="s">
        <v>46</v>
      </c>
      <c r="D11" s="155" t="s">
        <v>45</v>
      </c>
      <c r="E11" s="809" t="s">
        <v>34</v>
      </c>
      <c r="F11" s="813" t="s">
        <v>9</v>
      </c>
      <c r="G11" s="806" t="s">
        <v>128</v>
      </c>
      <c r="H11" s="806" t="s">
        <v>129</v>
      </c>
      <c r="I11" s="815" t="s">
        <v>60</v>
      </c>
      <c r="J11" s="816"/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16"/>
      <c r="W11" s="816"/>
      <c r="X11" s="816"/>
      <c r="Y11" s="816"/>
      <c r="Z11" s="816"/>
      <c r="AA11" s="816"/>
      <c r="AB11" s="816"/>
      <c r="AC11" s="816"/>
      <c r="AD11" s="816"/>
      <c r="AE11" s="816"/>
      <c r="AF11" s="816"/>
      <c r="AG11" s="816"/>
      <c r="AH11" s="816"/>
      <c r="AI11" s="816"/>
      <c r="AJ11" s="816"/>
      <c r="AK11" s="816"/>
      <c r="AL11" s="823"/>
      <c r="AM11" s="157"/>
      <c r="AN11" s="158"/>
      <c r="AO11" s="159" t="s">
        <v>10</v>
      </c>
      <c r="AP11" s="160" t="s">
        <v>31</v>
      </c>
      <c r="AQ11" s="160" t="s">
        <v>52</v>
      </c>
    </row>
    <row r="12" spans="1:43" ht="13.5" thickBot="1" x14ac:dyDescent="0.25">
      <c r="A12" s="161"/>
      <c r="B12" s="162"/>
      <c r="C12" s="163"/>
      <c r="D12" s="162"/>
      <c r="E12" s="810"/>
      <c r="F12" s="819"/>
      <c r="G12" s="807"/>
      <c r="H12" s="807"/>
      <c r="I12" s="798" t="s">
        <v>2092</v>
      </c>
      <c r="J12" s="799"/>
      <c r="K12" s="800"/>
      <c r="L12" s="795" t="s">
        <v>1179</v>
      </c>
      <c r="M12" s="796"/>
      <c r="N12" s="802"/>
      <c r="O12" s="798" t="s">
        <v>677</v>
      </c>
      <c r="P12" s="799"/>
      <c r="Q12" s="800"/>
      <c r="R12" s="795" t="s">
        <v>2093</v>
      </c>
      <c r="S12" s="796"/>
      <c r="T12" s="802"/>
      <c r="U12" s="795" t="s">
        <v>2094</v>
      </c>
      <c r="V12" s="796"/>
      <c r="W12" s="802"/>
      <c r="X12" s="795" t="s">
        <v>2095</v>
      </c>
      <c r="Y12" s="796"/>
      <c r="Z12" s="802"/>
      <c r="AA12" s="795" t="s">
        <v>2096</v>
      </c>
      <c r="AB12" s="796"/>
      <c r="AC12" s="802"/>
      <c r="AD12" s="795" t="s">
        <v>2097</v>
      </c>
      <c r="AE12" s="796"/>
      <c r="AF12" s="796"/>
      <c r="AG12" s="828" t="s">
        <v>2098</v>
      </c>
      <c r="AH12" s="829"/>
      <c r="AI12" s="830"/>
      <c r="AJ12" s="824" t="s">
        <v>919</v>
      </c>
      <c r="AK12" s="825"/>
      <c r="AL12" s="826"/>
      <c r="AM12" s="164" t="s">
        <v>62</v>
      </c>
      <c r="AN12" s="165" t="s">
        <v>61</v>
      </c>
      <c r="AO12" s="166"/>
      <c r="AP12" s="167"/>
      <c r="AQ12" s="167"/>
    </row>
    <row r="13" spans="1:43" ht="13.5" thickBot="1" x14ac:dyDescent="0.25">
      <c r="A13" s="101" t="s">
        <v>12</v>
      </c>
      <c r="B13" s="102" t="e">
        <f>VLOOKUP($F13,УЧАСТНИКИ!$A$29:$M$1181,3,FALSE)</f>
        <v>#N/A</v>
      </c>
      <c r="C13" s="103" t="e">
        <f>VLOOKUP($F13,УЧАСТНИКИ!$A$29:$M$1181,4,FALSE)</f>
        <v>#N/A</v>
      </c>
      <c r="D13" s="168" t="e">
        <f>VLOOKUP($F13,УЧАСТНИКИ!$A$29:$M$1181,5,FALSE)</f>
        <v>#N/A</v>
      </c>
      <c r="E13" s="385" t="e">
        <f>VLOOKUP($F13,УЧАСТНИКИ!$A$29:$M$1181,8,FALSE)</f>
        <v>#N/A</v>
      </c>
      <c r="F13" s="532" t="s">
        <v>1974</v>
      </c>
      <c r="G13" s="105"/>
      <c r="H13" s="105"/>
      <c r="I13" s="105"/>
      <c r="J13" s="170"/>
      <c r="K13" s="171"/>
      <c r="L13" s="169"/>
      <c r="M13" s="170"/>
      <c r="N13" s="171"/>
      <c r="O13" s="169"/>
      <c r="P13" s="170"/>
      <c r="Q13" s="171"/>
      <c r="R13" s="169"/>
      <c r="S13" s="170"/>
      <c r="T13" s="171"/>
      <c r="U13" s="169"/>
      <c r="V13" s="170"/>
      <c r="W13" s="171"/>
      <c r="X13" s="169"/>
      <c r="Y13" s="170"/>
      <c r="Z13" s="171"/>
      <c r="AA13" s="169"/>
      <c r="AB13" s="170"/>
      <c r="AC13" s="171"/>
      <c r="AD13" s="169"/>
      <c r="AE13" s="170"/>
      <c r="AF13" s="171"/>
      <c r="AG13" s="169"/>
      <c r="AH13" s="170"/>
      <c r="AI13" s="171"/>
      <c r="AJ13" s="169"/>
      <c r="AK13" s="170"/>
      <c r="AL13" s="171"/>
      <c r="AM13" s="172"/>
      <c r="AN13" s="172"/>
      <c r="AO13" s="169"/>
      <c r="AP13" s="170"/>
      <c r="AQ13" s="106"/>
    </row>
    <row r="14" spans="1:43" ht="13.5" thickBot="1" x14ac:dyDescent="0.25">
      <c r="A14" s="104" t="s">
        <v>13</v>
      </c>
      <c r="B14" s="102" t="e">
        <f>VLOOKUP($F14,УЧАСТНИКИ!$A$29:$M$1181,3,FALSE)</f>
        <v>#N/A</v>
      </c>
      <c r="C14" s="103" t="e">
        <f>VLOOKUP($F14,УЧАСТНИКИ!$A$29:$M$1181,4,FALSE)</f>
        <v>#N/A</v>
      </c>
      <c r="D14" s="168" t="e">
        <f>VLOOKUP($F14,УЧАСТНИКИ!$A$29:$M$1181,5,FALSE)</f>
        <v>#N/A</v>
      </c>
      <c r="E14" s="385" t="e">
        <f>VLOOKUP($F14,УЧАСТНИКИ!$A$29:$M$1181,8,FALSE)</f>
        <v>#N/A</v>
      </c>
      <c r="F14" s="532" t="s">
        <v>918</v>
      </c>
      <c r="G14" s="105" t="e">
        <f>VLOOKUP($F14,УЧАСТНИКИ!$A$29:$M$1181,12,FALSE)</f>
        <v>#N/A</v>
      </c>
      <c r="H14" s="105" t="e">
        <f>VLOOKUP($F14,УЧАСТНИКИ!$A$29:$M$1181,13,FALSE)</f>
        <v>#N/A</v>
      </c>
      <c r="I14" s="169"/>
      <c r="J14" s="170"/>
      <c r="K14" s="171"/>
      <c r="L14" s="169"/>
      <c r="M14" s="170"/>
      <c r="N14" s="171"/>
      <c r="O14" s="169"/>
      <c r="P14" s="170"/>
      <c r="Q14" s="171"/>
      <c r="R14" s="169"/>
      <c r="S14" s="170"/>
      <c r="T14" s="171"/>
      <c r="U14" s="169"/>
      <c r="V14" s="170"/>
      <c r="W14" s="171"/>
      <c r="X14" s="169"/>
      <c r="Y14" s="170"/>
      <c r="Z14" s="171"/>
      <c r="AA14" s="169"/>
      <c r="AB14" s="170"/>
      <c r="AC14" s="171"/>
      <c r="AD14" s="169"/>
      <c r="AE14" s="170"/>
      <c r="AF14" s="171"/>
      <c r="AG14" s="169"/>
      <c r="AH14" s="170"/>
      <c r="AI14" s="171"/>
      <c r="AJ14" s="169"/>
      <c r="AK14" s="170"/>
      <c r="AL14" s="171"/>
      <c r="AM14" s="172"/>
      <c r="AN14" s="172"/>
      <c r="AO14" s="169"/>
      <c r="AP14" s="170"/>
      <c r="AQ14" s="106"/>
    </row>
    <row r="15" spans="1:43" ht="13.5" thickBot="1" x14ac:dyDescent="0.25">
      <c r="A15" s="104" t="s">
        <v>14</v>
      </c>
      <c r="B15" s="102" t="e">
        <f>VLOOKUP($F15,УЧАСТНИКИ!$A$29:$M$1181,3,FALSE)</f>
        <v>#N/A</v>
      </c>
      <c r="C15" s="103" t="e">
        <f>VLOOKUP($F15,УЧАСТНИКИ!$A$29:$M$1181,4,FALSE)</f>
        <v>#N/A</v>
      </c>
      <c r="D15" s="168" t="e">
        <f>VLOOKUP($F15,УЧАСТНИКИ!$A$29:$M$1181,5,FALSE)</f>
        <v>#N/A</v>
      </c>
      <c r="E15" s="385" t="e">
        <f>VLOOKUP($F15,УЧАСТНИКИ!$A$29:$M$1181,8,FALSE)</f>
        <v>#N/A</v>
      </c>
      <c r="F15" s="532" t="s">
        <v>593</v>
      </c>
      <c r="G15" s="105" t="e">
        <f>VLOOKUP($F15,УЧАСТНИКИ!$A$29:$M$1181,12,FALSE)</f>
        <v>#N/A</v>
      </c>
      <c r="H15" s="105" t="e">
        <f>VLOOKUP($F15,УЧАСТНИКИ!$A$29:$M$1181,13,FALSE)</f>
        <v>#N/A</v>
      </c>
      <c r="I15" s="169"/>
      <c r="J15" s="170"/>
      <c r="K15" s="171"/>
      <c r="L15" s="169"/>
      <c r="M15" s="170"/>
      <c r="N15" s="171"/>
      <c r="O15" s="169"/>
      <c r="P15" s="170"/>
      <c r="Q15" s="171"/>
      <c r="R15" s="169"/>
      <c r="S15" s="170"/>
      <c r="T15" s="171"/>
      <c r="U15" s="169"/>
      <c r="V15" s="170"/>
      <c r="W15" s="171"/>
      <c r="X15" s="169"/>
      <c r="Y15" s="170"/>
      <c r="Z15" s="171"/>
      <c r="AA15" s="169"/>
      <c r="AB15" s="170"/>
      <c r="AC15" s="171"/>
      <c r="AD15" s="169"/>
      <c r="AE15" s="170"/>
      <c r="AF15" s="171"/>
      <c r="AG15" s="169"/>
      <c r="AH15" s="170"/>
      <c r="AI15" s="171"/>
      <c r="AJ15" s="169"/>
      <c r="AK15" s="170"/>
      <c r="AL15" s="171"/>
      <c r="AM15" s="172"/>
      <c r="AN15" s="172"/>
      <c r="AO15" s="169"/>
      <c r="AP15" s="170"/>
      <c r="AQ15" s="106"/>
    </row>
    <row r="16" spans="1:43" ht="13.5" thickBot="1" x14ac:dyDescent="0.25">
      <c r="A16" s="101" t="s">
        <v>22</v>
      </c>
      <c r="B16" s="102" t="e">
        <f>VLOOKUP($F16,УЧАСТНИКИ!$A$29:$M$1181,3,FALSE)</f>
        <v>#N/A</v>
      </c>
      <c r="C16" s="103" t="e">
        <f>VLOOKUP($F16,УЧАСТНИКИ!$A$29:$M$1181,4,FALSE)</f>
        <v>#N/A</v>
      </c>
      <c r="D16" s="168" t="e">
        <f>VLOOKUP($F16,УЧАСТНИКИ!$A$29:$M$1181,5,FALSE)</f>
        <v>#N/A</v>
      </c>
      <c r="E16" s="385" t="e">
        <f>VLOOKUP($F16,УЧАСТНИКИ!$A$29:$M$1181,8,FALSE)</f>
        <v>#N/A</v>
      </c>
      <c r="F16" s="532" t="s">
        <v>327</v>
      </c>
      <c r="G16" s="105" t="e">
        <f>VLOOKUP($F16,УЧАСТНИКИ!$A$29:$M$1181,12,FALSE)</f>
        <v>#N/A</v>
      </c>
      <c r="H16" s="105" t="e">
        <f>VLOOKUP($F16,УЧАСТНИКИ!$A$29:$M$1181,13,FALSE)</f>
        <v>#N/A</v>
      </c>
      <c r="I16" s="169"/>
      <c r="J16" s="170"/>
      <c r="K16" s="171"/>
      <c r="L16" s="169"/>
      <c r="M16" s="170"/>
      <c r="N16" s="171"/>
      <c r="O16" s="169"/>
      <c r="P16" s="170"/>
      <c r="Q16" s="171"/>
      <c r="R16" s="169"/>
      <c r="S16" s="170"/>
      <c r="T16" s="171"/>
      <c r="U16" s="169"/>
      <c r="V16" s="170"/>
      <c r="W16" s="171"/>
      <c r="X16" s="169"/>
      <c r="Y16" s="170"/>
      <c r="Z16" s="171"/>
      <c r="AA16" s="169"/>
      <c r="AB16" s="170"/>
      <c r="AC16" s="171"/>
      <c r="AD16" s="169"/>
      <c r="AE16" s="170"/>
      <c r="AF16" s="171"/>
      <c r="AG16" s="169"/>
      <c r="AH16" s="170"/>
      <c r="AI16" s="171"/>
      <c r="AJ16" s="169"/>
      <c r="AK16" s="170"/>
      <c r="AL16" s="171"/>
      <c r="AM16" s="172"/>
      <c r="AN16" s="172"/>
      <c r="AO16" s="169"/>
      <c r="AP16" s="170"/>
      <c r="AQ16" s="106"/>
    </row>
    <row r="17" spans="1:43" ht="13.5" thickBot="1" x14ac:dyDescent="0.25">
      <c r="A17" s="101" t="s">
        <v>23</v>
      </c>
      <c r="B17" s="102" t="e">
        <f>VLOOKUP($F17,УЧАСТНИКИ!$A$29:$M$1181,3,FALSE)</f>
        <v>#N/A</v>
      </c>
      <c r="C17" s="103" t="e">
        <f>VLOOKUP($F17,УЧАСТНИКИ!$A$29:$M$1181,4,FALSE)</f>
        <v>#N/A</v>
      </c>
      <c r="D17" s="168" t="e">
        <f>VLOOKUP($F17,УЧАСТНИКИ!$A$29:$M$1181,5,FALSE)</f>
        <v>#N/A</v>
      </c>
      <c r="E17" s="385" t="e">
        <f>VLOOKUP($F17,УЧАСТНИКИ!$A$29:$M$1181,8,FALSE)</f>
        <v>#N/A</v>
      </c>
      <c r="F17" s="532" t="s">
        <v>1967</v>
      </c>
      <c r="G17" s="105" t="e">
        <f>VLOOKUP($F17,УЧАСТНИКИ!$A$29:$M$1181,12,FALSE)</f>
        <v>#N/A</v>
      </c>
      <c r="H17" s="105" t="e">
        <f>VLOOKUP($F17,УЧАСТНИКИ!$A$29:$M$1181,13,FALSE)</f>
        <v>#N/A</v>
      </c>
      <c r="I17" s="169"/>
      <c r="J17" s="170"/>
      <c r="K17" s="171"/>
      <c r="L17" s="169"/>
      <c r="M17" s="170"/>
      <c r="N17" s="171"/>
      <c r="O17" s="169"/>
      <c r="P17" s="170"/>
      <c r="Q17" s="171"/>
      <c r="R17" s="169"/>
      <c r="S17" s="170"/>
      <c r="T17" s="171"/>
      <c r="U17" s="169"/>
      <c r="V17" s="170"/>
      <c r="W17" s="171"/>
      <c r="X17" s="169"/>
      <c r="Y17" s="170"/>
      <c r="Z17" s="171"/>
      <c r="AA17" s="169"/>
      <c r="AB17" s="170"/>
      <c r="AC17" s="171"/>
      <c r="AD17" s="169"/>
      <c r="AE17" s="170"/>
      <c r="AF17" s="171"/>
      <c r="AG17" s="169"/>
      <c r="AH17" s="170"/>
      <c r="AI17" s="171"/>
      <c r="AJ17" s="169"/>
      <c r="AK17" s="170"/>
      <c r="AL17" s="171"/>
      <c r="AM17" s="172"/>
      <c r="AN17" s="172"/>
      <c r="AO17" s="169"/>
      <c r="AP17" s="170"/>
      <c r="AQ17" s="106"/>
    </row>
    <row r="18" spans="1:43" ht="13.5" thickBot="1" x14ac:dyDescent="0.25">
      <c r="A18" s="104" t="s">
        <v>24</v>
      </c>
      <c r="B18" s="102" t="e">
        <f>VLOOKUP($F18,УЧАСТНИКИ!$A$29:$M$1181,3,FALSE)</f>
        <v>#N/A</v>
      </c>
      <c r="C18" s="103" t="e">
        <f>VLOOKUP($F18,УЧАСТНИКИ!$A$29:$M$1181,4,FALSE)</f>
        <v>#N/A</v>
      </c>
      <c r="D18" s="168" t="e">
        <f>VLOOKUP($F18,УЧАСТНИКИ!$A$29:$M$1181,5,FALSE)</f>
        <v>#N/A</v>
      </c>
      <c r="E18" s="385" t="e">
        <f>VLOOKUP($F18,УЧАСТНИКИ!$A$29:$M$1181,8,FALSE)</f>
        <v>#N/A</v>
      </c>
      <c r="F18" s="532" t="s">
        <v>155</v>
      </c>
      <c r="G18" s="105" t="e">
        <f>VLOOKUP($F18,УЧАСТНИКИ!$A$29:$M$1181,12,FALSE)</f>
        <v>#N/A</v>
      </c>
      <c r="H18" s="105" t="e">
        <f>VLOOKUP($F18,УЧАСТНИКИ!$A$29:$M$1181,13,FALSE)</f>
        <v>#N/A</v>
      </c>
      <c r="I18" s="169"/>
      <c r="J18" s="170"/>
      <c r="K18" s="171"/>
      <c r="L18" s="169"/>
      <c r="M18" s="170"/>
      <c r="N18" s="171"/>
      <c r="O18" s="169"/>
      <c r="P18" s="170"/>
      <c r="Q18" s="171"/>
      <c r="R18" s="169"/>
      <c r="S18" s="170"/>
      <c r="T18" s="171"/>
      <c r="U18" s="169"/>
      <c r="V18" s="170"/>
      <c r="W18" s="171"/>
      <c r="X18" s="169"/>
      <c r="Y18" s="170"/>
      <c r="Z18" s="171"/>
      <c r="AA18" s="169"/>
      <c r="AB18" s="170"/>
      <c r="AC18" s="171"/>
      <c r="AD18" s="169"/>
      <c r="AE18" s="170"/>
      <c r="AF18" s="171"/>
      <c r="AG18" s="169"/>
      <c r="AH18" s="170"/>
      <c r="AI18" s="171"/>
      <c r="AJ18" s="169"/>
      <c r="AK18" s="170"/>
      <c r="AL18" s="171"/>
      <c r="AM18" s="172"/>
      <c r="AN18" s="172"/>
      <c r="AO18" s="169"/>
      <c r="AP18" s="170"/>
      <c r="AQ18" s="106"/>
    </row>
    <row r="19" spans="1:43" ht="13.5" thickBot="1" x14ac:dyDescent="0.25">
      <c r="A19" s="104" t="s">
        <v>25</v>
      </c>
      <c r="B19" s="102" t="e">
        <f>VLOOKUP($F19,УЧАСТНИКИ!$A$29:$M$1181,3,FALSE)</f>
        <v>#N/A</v>
      </c>
      <c r="C19" s="103" t="e">
        <f>VLOOKUP($F19,УЧАСТНИКИ!$A$29:$M$1181,4,FALSE)</f>
        <v>#N/A</v>
      </c>
      <c r="D19" s="168" t="e">
        <f>VLOOKUP($F19,УЧАСТНИКИ!$A$29:$M$1181,5,FALSE)</f>
        <v>#N/A</v>
      </c>
      <c r="E19" s="385" t="e">
        <f>VLOOKUP($F19,УЧАСТНИКИ!$A$29:$M$1181,8,FALSE)</f>
        <v>#N/A</v>
      </c>
      <c r="F19" s="205" t="s">
        <v>1015</v>
      </c>
      <c r="G19" s="105" t="e">
        <f>VLOOKUP($F19,УЧАСТНИКИ!$A$29:$M$1181,12,FALSE)</f>
        <v>#N/A</v>
      </c>
      <c r="H19" s="105" t="e">
        <f>VLOOKUP($F19,УЧАСТНИКИ!$A$29:$M$1181,13,FALSE)</f>
        <v>#N/A</v>
      </c>
      <c r="I19" s="169"/>
      <c r="J19" s="170"/>
      <c r="K19" s="171"/>
      <c r="L19" s="169"/>
      <c r="M19" s="170"/>
      <c r="N19" s="171"/>
      <c r="O19" s="169"/>
      <c r="P19" s="170"/>
      <c r="Q19" s="171"/>
      <c r="R19" s="169"/>
      <c r="S19" s="170"/>
      <c r="T19" s="171"/>
      <c r="U19" s="169"/>
      <c r="V19" s="170"/>
      <c r="W19" s="171"/>
      <c r="X19" s="169"/>
      <c r="Y19" s="170"/>
      <c r="Z19" s="171"/>
      <c r="AA19" s="169"/>
      <c r="AB19" s="170"/>
      <c r="AC19" s="171"/>
      <c r="AD19" s="169"/>
      <c r="AE19" s="170"/>
      <c r="AF19" s="171"/>
      <c r="AG19" s="169"/>
      <c r="AH19" s="170"/>
      <c r="AI19" s="171"/>
      <c r="AJ19" s="169"/>
      <c r="AK19" s="170"/>
      <c r="AL19" s="171"/>
      <c r="AM19" s="172"/>
      <c r="AN19" s="172"/>
      <c r="AO19" s="169"/>
      <c r="AP19" s="170"/>
      <c r="AQ19" s="106"/>
    </row>
    <row r="20" spans="1:43" ht="13.5" thickBot="1" x14ac:dyDescent="0.25">
      <c r="A20" s="101" t="s">
        <v>67</v>
      </c>
      <c r="B20" s="102" t="e">
        <f>VLOOKUP($F20,УЧАСТНИКИ!$A$29:$M$1181,3,FALSE)</f>
        <v>#N/A</v>
      </c>
      <c r="C20" s="103" t="e">
        <f>VLOOKUP($F20,УЧАСТНИКИ!$A$29:$M$1181,4,FALSE)</f>
        <v>#N/A</v>
      </c>
      <c r="D20" s="168" t="e">
        <f>VLOOKUP($F20,УЧАСТНИКИ!$A$29:$M$1181,5,FALSE)</f>
        <v>#N/A</v>
      </c>
      <c r="E20" s="385" t="e">
        <f>VLOOKUP($F20,УЧАСТНИКИ!$A$29:$M$1181,8,FALSE)</f>
        <v>#N/A</v>
      </c>
      <c r="F20" s="532" t="s">
        <v>681</v>
      </c>
      <c r="G20" s="105" t="e">
        <f>VLOOKUP($F20,УЧАСТНИКИ!$A$29:$M$1181,12,FALSE)</f>
        <v>#N/A</v>
      </c>
      <c r="H20" s="105" t="e">
        <f>VLOOKUP($F20,УЧАСТНИКИ!$A$29:$M$1181,13,FALSE)</f>
        <v>#N/A</v>
      </c>
      <c r="I20" s="169"/>
      <c r="J20" s="170"/>
      <c r="K20" s="171"/>
      <c r="L20" s="169"/>
      <c r="M20" s="170"/>
      <c r="N20" s="171"/>
      <c r="O20" s="169"/>
      <c r="P20" s="170"/>
      <c r="Q20" s="171"/>
      <c r="R20" s="169"/>
      <c r="S20" s="170"/>
      <c r="T20" s="171"/>
      <c r="U20" s="169"/>
      <c r="V20" s="170"/>
      <c r="W20" s="171"/>
      <c r="X20" s="169"/>
      <c r="Y20" s="170"/>
      <c r="Z20" s="171"/>
      <c r="AA20" s="169"/>
      <c r="AB20" s="170"/>
      <c r="AC20" s="171"/>
      <c r="AD20" s="169"/>
      <c r="AE20" s="170"/>
      <c r="AF20" s="171"/>
      <c r="AG20" s="169"/>
      <c r="AH20" s="170"/>
      <c r="AI20" s="171"/>
      <c r="AJ20" s="169"/>
      <c r="AK20" s="170"/>
      <c r="AL20" s="171"/>
      <c r="AM20" s="172"/>
      <c r="AN20" s="172"/>
      <c r="AO20" s="169"/>
      <c r="AP20" s="170"/>
      <c r="AQ20" s="106"/>
    </row>
    <row r="21" spans="1:43" ht="13.5" thickBot="1" x14ac:dyDescent="0.25">
      <c r="A21" s="101" t="s">
        <v>74</v>
      </c>
      <c r="B21" s="102" t="e">
        <f>VLOOKUP($F21,УЧАСТНИКИ!$A$29:$M$1181,3,FALSE)</f>
        <v>#N/A</v>
      </c>
      <c r="C21" s="103" t="e">
        <f>VLOOKUP($F21,УЧАСТНИКИ!$A$29:$M$1181,4,FALSE)</f>
        <v>#N/A</v>
      </c>
      <c r="D21" s="168" t="e">
        <f>VLOOKUP($F21,УЧАСТНИКИ!$A$29:$M$1181,5,FALSE)</f>
        <v>#N/A</v>
      </c>
      <c r="E21" s="385" t="e">
        <f>VLOOKUP($F21,УЧАСТНИКИ!$A$29:$M$1181,8,FALSE)</f>
        <v>#N/A</v>
      </c>
      <c r="F21" s="532" t="s">
        <v>125</v>
      </c>
      <c r="G21" s="105" t="e">
        <f>VLOOKUP($F21,УЧАСТНИКИ!$A$29:$M$1181,12,FALSE)</f>
        <v>#N/A</v>
      </c>
      <c r="H21" s="105" t="e">
        <f>VLOOKUP($F21,УЧАСТНИКИ!$A$29:$M$1181,13,FALSE)</f>
        <v>#N/A</v>
      </c>
      <c r="I21" s="169"/>
      <c r="J21" s="170"/>
      <c r="K21" s="171"/>
      <c r="L21" s="169"/>
      <c r="M21" s="170"/>
      <c r="N21" s="171"/>
      <c r="O21" s="169"/>
      <c r="P21" s="170"/>
      <c r="Q21" s="171"/>
      <c r="R21" s="169"/>
      <c r="S21" s="170"/>
      <c r="T21" s="171"/>
      <c r="U21" s="169"/>
      <c r="V21" s="170"/>
      <c r="W21" s="171"/>
      <c r="X21" s="169"/>
      <c r="Y21" s="170"/>
      <c r="Z21" s="171"/>
      <c r="AA21" s="169"/>
      <c r="AB21" s="170"/>
      <c r="AC21" s="171"/>
      <c r="AD21" s="169"/>
      <c r="AE21" s="170"/>
      <c r="AF21" s="171"/>
      <c r="AG21" s="169"/>
      <c r="AH21" s="170"/>
      <c r="AI21" s="171"/>
      <c r="AJ21" s="169"/>
      <c r="AK21" s="170"/>
      <c r="AL21" s="171"/>
      <c r="AM21" s="172"/>
      <c r="AN21" s="172"/>
      <c r="AO21" s="169"/>
      <c r="AP21" s="170"/>
      <c r="AQ21" s="106"/>
    </row>
    <row r="22" spans="1:43" ht="13.5" thickBot="1" x14ac:dyDescent="0.25">
      <c r="A22" s="104" t="s">
        <v>73</v>
      </c>
      <c r="B22" s="102" t="e">
        <f>VLOOKUP($F22,УЧАСТНИКИ!$A$29:$M$1181,3,FALSE)</f>
        <v>#N/A</v>
      </c>
      <c r="C22" s="103" t="e">
        <f>VLOOKUP($F22,УЧАСТНИКИ!$A$29:$M$1181,4,FALSE)</f>
        <v>#N/A</v>
      </c>
      <c r="D22" s="168" t="e">
        <f>VLOOKUP($F22,УЧАСТНИКИ!$A$29:$M$1181,5,FALSE)</f>
        <v>#N/A</v>
      </c>
      <c r="E22" s="385" t="e">
        <f>VLOOKUP($F22,УЧАСТНИКИ!$A$29:$M$1181,8,FALSE)</f>
        <v>#N/A</v>
      </c>
      <c r="F22" s="532" t="s">
        <v>939</v>
      </c>
      <c r="G22" s="105" t="e">
        <f>VLOOKUP($F22,УЧАСТНИКИ!$A$29:$M$1181,12,FALSE)</f>
        <v>#N/A</v>
      </c>
      <c r="H22" s="105" t="e">
        <f>VLOOKUP($F22,УЧАСТНИКИ!$A$29:$M$1181,13,FALSE)</f>
        <v>#N/A</v>
      </c>
      <c r="I22" s="169"/>
      <c r="J22" s="170"/>
      <c r="K22" s="171"/>
      <c r="L22" s="169"/>
      <c r="M22" s="170"/>
      <c r="N22" s="171"/>
      <c r="O22" s="169"/>
      <c r="P22" s="170"/>
      <c r="Q22" s="171"/>
      <c r="R22" s="169"/>
      <c r="S22" s="170"/>
      <c r="T22" s="171"/>
      <c r="U22" s="169"/>
      <c r="V22" s="170"/>
      <c r="W22" s="171"/>
      <c r="X22" s="169"/>
      <c r="Y22" s="170"/>
      <c r="Z22" s="171"/>
      <c r="AA22" s="169"/>
      <c r="AB22" s="170"/>
      <c r="AC22" s="171"/>
      <c r="AD22" s="169"/>
      <c r="AE22" s="170"/>
      <c r="AF22" s="171"/>
      <c r="AG22" s="169"/>
      <c r="AH22" s="170"/>
      <c r="AI22" s="171"/>
      <c r="AJ22" s="169"/>
      <c r="AK22" s="170"/>
      <c r="AL22" s="171"/>
      <c r="AM22" s="172"/>
      <c r="AN22" s="172"/>
      <c r="AO22" s="169"/>
      <c r="AP22" s="170"/>
      <c r="AQ22" s="106" t="e">
        <f>VLOOKUP($F22,УЧАСТНИКИ!$A$29:$M$1181,9,FALSE)</f>
        <v>#N/A</v>
      </c>
    </row>
    <row r="23" spans="1:43" ht="13.5" thickBot="1" x14ac:dyDescent="0.25">
      <c r="A23" s="104" t="s">
        <v>72</v>
      </c>
      <c r="B23" s="102" t="e">
        <f>VLOOKUP($F23,УЧАСТНИКИ!$A$29:$M$1181,3,FALSE)</f>
        <v>#N/A</v>
      </c>
      <c r="C23" s="103" t="e">
        <f>VLOOKUP($F23,УЧАСТНИКИ!$A$29:$M$1181,4,FALSE)</f>
        <v>#N/A</v>
      </c>
      <c r="D23" s="168" t="e">
        <f>VLOOKUP($F23,УЧАСТНИКИ!$A$29:$M$1181,5,FALSE)</f>
        <v>#N/A</v>
      </c>
      <c r="E23" s="385" t="e">
        <f>VLOOKUP($F23,УЧАСТНИКИ!$A$29:$M$1181,8,FALSE)</f>
        <v>#N/A</v>
      </c>
      <c r="F23" s="532" t="s">
        <v>1327</v>
      </c>
      <c r="G23" s="105" t="e">
        <f>VLOOKUP($F23,УЧАСТНИКИ!$A$29:$M$1181,12,FALSE)</f>
        <v>#N/A</v>
      </c>
      <c r="H23" s="105" t="e">
        <f>VLOOKUP($F23,УЧАСТНИКИ!$A$29:$M$1181,13,FALSE)</f>
        <v>#N/A</v>
      </c>
      <c r="I23" s="169"/>
      <c r="J23" s="170"/>
      <c r="K23" s="171"/>
      <c r="L23" s="169"/>
      <c r="M23" s="170"/>
      <c r="N23" s="171"/>
      <c r="O23" s="169"/>
      <c r="P23" s="170"/>
      <c r="Q23" s="171"/>
      <c r="R23" s="169"/>
      <c r="S23" s="170"/>
      <c r="T23" s="171"/>
      <c r="U23" s="169"/>
      <c r="V23" s="170"/>
      <c r="W23" s="171"/>
      <c r="X23" s="169"/>
      <c r="Y23" s="170"/>
      <c r="Z23" s="171"/>
      <c r="AA23" s="169"/>
      <c r="AB23" s="170"/>
      <c r="AC23" s="171"/>
      <c r="AD23" s="169"/>
      <c r="AE23" s="170"/>
      <c r="AF23" s="171"/>
      <c r="AG23" s="169"/>
      <c r="AH23" s="170"/>
      <c r="AI23" s="171"/>
      <c r="AJ23" s="169"/>
      <c r="AK23" s="170"/>
      <c r="AL23" s="171"/>
      <c r="AM23" s="172"/>
      <c r="AN23" s="172"/>
      <c r="AO23" s="169"/>
      <c r="AP23" s="170"/>
      <c r="AQ23" s="106"/>
    </row>
    <row r="24" spans="1:43" ht="13.5" thickBot="1" x14ac:dyDescent="0.25">
      <c r="A24" s="101" t="s">
        <v>71</v>
      </c>
      <c r="B24" s="102" t="e">
        <f>VLOOKUP($F24,УЧАСТНИКИ!$A$29:$M$1181,3,FALSE)</f>
        <v>#N/A</v>
      </c>
      <c r="C24" s="103" t="e">
        <f>VLOOKUP($F24,УЧАСТНИКИ!$A$29:$M$1181,4,FALSE)</f>
        <v>#N/A</v>
      </c>
      <c r="D24" s="168" t="e">
        <f>VLOOKUP($F24,УЧАСТНИКИ!$A$29:$M$1181,5,FALSE)</f>
        <v>#N/A</v>
      </c>
      <c r="E24" s="385" t="e">
        <f>VLOOKUP($F24,УЧАСТНИКИ!$A$29:$M$1181,8,FALSE)</f>
        <v>#N/A</v>
      </c>
      <c r="F24" s="532" t="s">
        <v>999</v>
      </c>
      <c r="G24" s="105" t="e">
        <f>VLOOKUP($F24,УЧАСТНИКИ!$A$29:$M$1181,12,FALSE)</f>
        <v>#N/A</v>
      </c>
      <c r="H24" s="105" t="e">
        <f>VLOOKUP($F24,УЧАСТНИКИ!$A$29:$M$1181,13,FALSE)</f>
        <v>#N/A</v>
      </c>
      <c r="I24" s="173"/>
      <c r="J24" s="174"/>
      <c r="K24" s="175"/>
      <c r="L24" s="173"/>
      <c r="M24" s="174"/>
      <c r="N24" s="175"/>
      <c r="O24" s="173"/>
      <c r="P24" s="174"/>
      <c r="Q24" s="175"/>
      <c r="R24" s="173"/>
      <c r="S24" s="174"/>
      <c r="T24" s="175"/>
      <c r="U24" s="173"/>
      <c r="V24" s="174"/>
      <c r="W24" s="175"/>
      <c r="X24" s="173"/>
      <c r="Y24" s="174"/>
      <c r="Z24" s="175"/>
      <c r="AA24" s="173"/>
      <c r="AB24" s="174"/>
      <c r="AC24" s="175"/>
      <c r="AD24" s="173"/>
      <c r="AE24" s="174"/>
      <c r="AF24" s="175"/>
      <c r="AG24" s="173"/>
      <c r="AH24" s="174"/>
      <c r="AI24" s="175"/>
      <c r="AJ24" s="173"/>
      <c r="AK24" s="174"/>
      <c r="AL24" s="175"/>
      <c r="AM24" s="176"/>
      <c r="AN24" s="176"/>
      <c r="AO24" s="169"/>
      <c r="AP24" s="170"/>
      <c r="AQ24" s="106"/>
    </row>
    <row r="25" spans="1:43" ht="13.5" thickBot="1" x14ac:dyDescent="0.25">
      <c r="A25" s="101" t="s">
        <v>70</v>
      </c>
      <c r="B25" s="102" t="e">
        <f>VLOOKUP($F25,УЧАСТНИКИ!$A$29:$M$1181,3,FALSE)</f>
        <v>#N/A</v>
      </c>
      <c r="C25" s="103" t="e">
        <f>VLOOKUP($F25,УЧАСТНИКИ!$A$29:$M$1181,4,FALSE)</f>
        <v>#N/A</v>
      </c>
      <c r="D25" s="168" t="e">
        <f>VLOOKUP($F25,УЧАСТНИКИ!$A$29:$M$1181,5,FALSE)</f>
        <v>#N/A</v>
      </c>
      <c r="E25" s="385" t="e">
        <f>VLOOKUP($F25,УЧАСТНИКИ!$A$29:$M$1181,8,FALSE)</f>
        <v>#N/A</v>
      </c>
      <c r="F25" s="532" t="s">
        <v>2029</v>
      </c>
      <c r="G25" s="105" t="e">
        <f>VLOOKUP($F25,УЧАСТНИКИ!$A$29:$M$1181,12,FALSE)</f>
        <v>#N/A</v>
      </c>
      <c r="H25" s="105" t="e">
        <f>VLOOKUP($F25,УЧАСТНИКИ!$A$29:$M$1181,13,FALSE)</f>
        <v>#N/A</v>
      </c>
      <c r="I25" s="169"/>
      <c r="J25" s="170"/>
      <c r="K25" s="171"/>
      <c r="L25" s="169"/>
      <c r="M25" s="170"/>
      <c r="N25" s="171"/>
      <c r="O25" s="169"/>
      <c r="P25" s="170"/>
      <c r="Q25" s="171"/>
      <c r="R25" s="169"/>
      <c r="S25" s="170"/>
      <c r="T25" s="171"/>
      <c r="U25" s="169"/>
      <c r="V25" s="170"/>
      <c r="W25" s="171"/>
      <c r="X25" s="169"/>
      <c r="Y25" s="170"/>
      <c r="Z25" s="171"/>
      <c r="AA25" s="169"/>
      <c r="AB25" s="170"/>
      <c r="AC25" s="171"/>
      <c r="AD25" s="169"/>
      <c r="AE25" s="170"/>
      <c r="AF25" s="171"/>
      <c r="AG25" s="169"/>
      <c r="AH25" s="170"/>
      <c r="AI25" s="171"/>
      <c r="AJ25" s="169"/>
      <c r="AK25" s="170"/>
      <c r="AL25" s="171"/>
      <c r="AM25" s="172"/>
      <c r="AN25" s="172"/>
      <c r="AO25" s="169"/>
      <c r="AP25" s="170"/>
      <c r="AQ25" s="106"/>
    </row>
    <row r="26" spans="1:43" ht="13.5" thickBot="1" x14ac:dyDescent="0.25">
      <c r="A26" s="104" t="s">
        <v>69</v>
      </c>
      <c r="B26" s="102" t="e">
        <f>VLOOKUP($F26,УЧАСТНИКИ!$A$29:$M$1181,3,FALSE)</f>
        <v>#N/A</v>
      </c>
      <c r="C26" s="103" t="e">
        <f>VLOOKUP($F26,УЧАСТНИКИ!$A$29:$M$1181,4,FALSE)</f>
        <v>#N/A</v>
      </c>
      <c r="D26" s="168" t="e">
        <f>VLOOKUP($F26,УЧАСТНИКИ!$A$29:$M$1181,5,FALSE)</f>
        <v>#N/A</v>
      </c>
      <c r="E26" s="385" t="e">
        <f>VLOOKUP($F26,УЧАСТНИКИ!$A$29:$M$1181,8,FALSE)</f>
        <v>#N/A</v>
      </c>
      <c r="F26" s="532" t="s">
        <v>625</v>
      </c>
      <c r="G26" s="105" t="e">
        <f>VLOOKUP($F26,УЧАСТНИКИ!$A$29:$M$1181,12,FALSE)</f>
        <v>#N/A</v>
      </c>
      <c r="H26" s="105" t="e">
        <f>VLOOKUP($F26,УЧАСТНИКИ!$A$29:$M$1181,13,FALSE)</f>
        <v>#N/A</v>
      </c>
      <c r="I26" s="169"/>
      <c r="J26" s="170"/>
      <c r="K26" s="171"/>
      <c r="L26" s="169"/>
      <c r="M26" s="170"/>
      <c r="N26" s="171"/>
      <c r="O26" s="169"/>
      <c r="P26" s="170"/>
      <c r="Q26" s="171"/>
      <c r="R26" s="169"/>
      <c r="S26" s="170"/>
      <c r="T26" s="171"/>
      <c r="U26" s="169"/>
      <c r="V26" s="170"/>
      <c r="W26" s="171"/>
      <c r="X26" s="169"/>
      <c r="Y26" s="170"/>
      <c r="Z26" s="171"/>
      <c r="AA26" s="169"/>
      <c r="AB26" s="170"/>
      <c r="AC26" s="171"/>
      <c r="AD26" s="169"/>
      <c r="AE26" s="170"/>
      <c r="AF26" s="171"/>
      <c r="AG26" s="169"/>
      <c r="AH26" s="170"/>
      <c r="AI26" s="171"/>
      <c r="AJ26" s="169"/>
      <c r="AK26" s="170"/>
      <c r="AL26" s="171"/>
      <c r="AM26" s="172"/>
      <c r="AN26" s="172"/>
      <c r="AO26" s="169"/>
      <c r="AP26" s="170"/>
      <c r="AQ26" s="106"/>
    </row>
    <row r="27" spans="1:43" ht="13.5" thickBot="1" x14ac:dyDescent="0.25">
      <c r="A27" s="104" t="s">
        <v>68</v>
      </c>
      <c r="B27" s="102" t="e">
        <f>VLOOKUP($F27,УЧАСТНИКИ!$A$29:$M$1181,3,FALSE)</f>
        <v>#N/A</v>
      </c>
      <c r="C27" s="103" t="e">
        <f>VLOOKUP($F27,УЧАСТНИКИ!$A$29:$M$1181,4,FALSE)</f>
        <v>#N/A</v>
      </c>
      <c r="D27" s="168" t="e">
        <f>VLOOKUP($F27,УЧАСТНИКИ!$A$29:$M$1181,5,FALSE)</f>
        <v>#N/A</v>
      </c>
      <c r="E27" s="385" t="e">
        <f>VLOOKUP($F27,УЧАСТНИКИ!$A$29:$M$1181,8,FALSE)</f>
        <v>#N/A</v>
      </c>
      <c r="F27" s="532" t="s">
        <v>118</v>
      </c>
      <c r="G27" s="105" t="e">
        <f>VLOOKUP($F27,УЧАСТНИКИ!$A$29:$M$1181,12,FALSE)</f>
        <v>#N/A</v>
      </c>
      <c r="H27" s="105" t="e">
        <f>VLOOKUP($F27,УЧАСТНИКИ!$A$29:$M$1181,13,FALSE)</f>
        <v>#N/A</v>
      </c>
      <c r="I27" s="169"/>
      <c r="J27" s="170"/>
      <c r="K27" s="171"/>
      <c r="L27" s="169"/>
      <c r="M27" s="170"/>
      <c r="N27" s="171"/>
      <c r="O27" s="169"/>
      <c r="P27" s="170"/>
      <c r="Q27" s="171"/>
      <c r="R27" s="169"/>
      <c r="S27" s="170"/>
      <c r="T27" s="171"/>
      <c r="U27" s="169"/>
      <c r="V27" s="170"/>
      <c r="W27" s="171"/>
      <c r="X27" s="169"/>
      <c r="Y27" s="170"/>
      <c r="Z27" s="171"/>
      <c r="AA27" s="169"/>
      <c r="AB27" s="170"/>
      <c r="AC27" s="171"/>
      <c r="AD27" s="169"/>
      <c r="AE27" s="170"/>
      <c r="AF27" s="171"/>
      <c r="AG27" s="169"/>
      <c r="AH27" s="170"/>
      <c r="AI27" s="171"/>
      <c r="AJ27" s="169"/>
      <c r="AK27" s="170"/>
      <c r="AL27" s="171"/>
      <c r="AM27" s="172"/>
      <c r="AN27" s="172"/>
      <c r="AO27" s="169"/>
      <c r="AP27" s="170"/>
      <c r="AQ27" s="106"/>
    </row>
    <row r="28" spans="1:43" ht="13.5" thickBot="1" x14ac:dyDescent="0.25">
      <c r="A28" s="101" t="s">
        <v>75</v>
      </c>
      <c r="B28" s="102" t="e">
        <f>VLOOKUP($F28,УЧАСТНИКИ!$A$29:$M$1181,3,FALSE)</f>
        <v>#N/A</v>
      </c>
      <c r="C28" s="103" t="e">
        <f>VLOOKUP($F28,УЧАСТНИКИ!$A$29:$M$1181,4,FALSE)</f>
        <v>#N/A</v>
      </c>
      <c r="D28" s="168" t="e">
        <f>VLOOKUP($F28,УЧАСТНИКИ!$A$29:$M$1181,5,FALSE)</f>
        <v>#N/A</v>
      </c>
      <c r="E28" s="385" t="e">
        <f>VLOOKUP($F28,УЧАСТНИКИ!$A$29:$M$1181,8,FALSE)</f>
        <v>#N/A</v>
      </c>
      <c r="F28" s="532" t="s">
        <v>1765</v>
      </c>
      <c r="G28" s="105" t="e">
        <f>VLOOKUP($F28,УЧАСТНИКИ!$A$29:$M$1181,12,FALSE)</f>
        <v>#N/A</v>
      </c>
      <c r="H28" s="105" t="e">
        <f>VLOOKUP($F28,УЧАСТНИКИ!$A$29:$M$1181,13,FALSE)</f>
        <v>#N/A</v>
      </c>
      <c r="I28" s="169"/>
      <c r="J28" s="170"/>
      <c r="K28" s="171"/>
      <c r="L28" s="169"/>
      <c r="M28" s="170"/>
      <c r="N28" s="171"/>
      <c r="O28" s="169"/>
      <c r="P28" s="170"/>
      <c r="Q28" s="171"/>
      <c r="R28" s="169"/>
      <c r="S28" s="170"/>
      <c r="T28" s="171"/>
      <c r="U28" s="169"/>
      <c r="V28" s="170"/>
      <c r="W28" s="171"/>
      <c r="X28" s="169"/>
      <c r="Y28" s="170"/>
      <c r="Z28" s="171"/>
      <c r="AA28" s="169"/>
      <c r="AB28" s="170"/>
      <c r="AC28" s="171"/>
      <c r="AD28" s="169"/>
      <c r="AE28" s="170"/>
      <c r="AF28" s="171"/>
      <c r="AG28" s="169"/>
      <c r="AH28" s="170"/>
      <c r="AI28" s="171"/>
      <c r="AJ28" s="169"/>
      <c r="AK28" s="170"/>
      <c r="AL28" s="171"/>
      <c r="AM28" s="172"/>
      <c r="AN28" s="172"/>
      <c r="AO28" s="169"/>
      <c r="AP28" s="170"/>
      <c r="AQ28" s="106"/>
    </row>
    <row r="29" spans="1:43" ht="13.5" thickBot="1" x14ac:dyDescent="0.25">
      <c r="A29" s="101" t="s">
        <v>76</v>
      </c>
      <c r="B29" s="102" t="e">
        <f>VLOOKUP($F29,УЧАСТНИКИ!$A$29:$M$1181,3,FALSE)</f>
        <v>#N/A</v>
      </c>
      <c r="C29" s="103" t="e">
        <f>VLOOKUP($F29,УЧАСТНИКИ!$A$29:$M$1181,4,FALSE)</f>
        <v>#N/A</v>
      </c>
      <c r="D29" s="168" t="e">
        <f>VLOOKUP($F29,УЧАСТНИКИ!$A$29:$M$1181,5,FALSE)</f>
        <v>#N/A</v>
      </c>
      <c r="E29" s="385" t="e">
        <f>VLOOKUP($F29,УЧАСТНИКИ!$A$29:$M$1181,8,FALSE)</f>
        <v>#N/A</v>
      </c>
      <c r="F29" s="532" t="s">
        <v>1986</v>
      </c>
      <c r="G29" s="105" t="e">
        <f>VLOOKUP($F29,УЧАСТНИКИ!$A$29:$M$1181,12,FALSE)</f>
        <v>#N/A</v>
      </c>
      <c r="H29" s="105" t="e">
        <f>VLOOKUP($F29,УЧАСТНИКИ!$A$29:$M$1181,13,FALSE)</f>
        <v>#N/A</v>
      </c>
      <c r="I29" s="169"/>
      <c r="J29" s="170"/>
      <c r="K29" s="171"/>
      <c r="L29" s="169"/>
      <c r="M29" s="170"/>
      <c r="N29" s="171"/>
      <c r="O29" s="169"/>
      <c r="P29" s="170"/>
      <c r="Q29" s="171"/>
      <c r="R29" s="169"/>
      <c r="S29" s="170"/>
      <c r="T29" s="171"/>
      <c r="U29" s="169"/>
      <c r="V29" s="170"/>
      <c r="W29" s="171"/>
      <c r="X29" s="169"/>
      <c r="Y29" s="170"/>
      <c r="Z29" s="171"/>
      <c r="AA29" s="169"/>
      <c r="AB29" s="170"/>
      <c r="AC29" s="171"/>
      <c r="AD29" s="169"/>
      <c r="AE29" s="170"/>
      <c r="AF29" s="171"/>
      <c r="AG29" s="169"/>
      <c r="AH29" s="170"/>
      <c r="AI29" s="171"/>
      <c r="AJ29" s="169"/>
      <c r="AK29" s="170"/>
      <c r="AL29" s="171"/>
      <c r="AM29" s="172"/>
      <c r="AN29" s="172"/>
      <c r="AO29" s="169"/>
      <c r="AP29" s="170"/>
      <c r="AQ29" s="106"/>
    </row>
    <row r="30" spans="1:43" x14ac:dyDescent="0.2">
      <c r="A30" s="104" t="s">
        <v>77</v>
      </c>
      <c r="B30" s="102" t="e">
        <f>VLOOKUP($F30,УЧАСТНИКИ!$A$29:$M$1181,3,FALSE)</f>
        <v>#N/A</v>
      </c>
      <c r="C30" s="103" t="e">
        <f>VLOOKUP($F30,УЧАСТНИКИ!$A$29:$M$1181,4,FALSE)</f>
        <v>#N/A</v>
      </c>
      <c r="D30" s="168" t="e">
        <f>VLOOKUP($F30,УЧАСТНИКИ!$A$29:$M$1181,5,FALSE)</f>
        <v>#N/A</v>
      </c>
      <c r="E30" s="385" t="e">
        <f>VLOOKUP($F30,УЧАСТНИКИ!$A$29:$M$1181,8,FALSE)</f>
        <v>#N/A</v>
      </c>
      <c r="F30" s="532" t="s">
        <v>975</v>
      </c>
      <c r="G30" s="105" t="e">
        <f>VLOOKUP($F30,УЧАСТНИКИ!$A$29:$M$1181,12,FALSE)</f>
        <v>#N/A</v>
      </c>
      <c r="H30" s="105" t="e">
        <f>VLOOKUP($F30,УЧАСТНИКИ!$A$29:$M$1181,13,FALSE)</f>
        <v>#N/A</v>
      </c>
      <c r="I30" s="169"/>
      <c r="J30" s="170"/>
      <c r="K30" s="171"/>
      <c r="L30" s="169"/>
      <c r="M30" s="170"/>
      <c r="N30" s="171"/>
      <c r="O30" s="169"/>
      <c r="P30" s="170"/>
      <c r="Q30" s="171"/>
      <c r="R30" s="169"/>
      <c r="S30" s="170"/>
      <c r="T30" s="171"/>
      <c r="U30" s="169"/>
      <c r="V30" s="170"/>
      <c r="W30" s="171"/>
      <c r="X30" s="169"/>
      <c r="Y30" s="170"/>
      <c r="Z30" s="171"/>
      <c r="AA30" s="169"/>
      <c r="AB30" s="170"/>
      <c r="AC30" s="171"/>
      <c r="AD30" s="169"/>
      <c r="AE30" s="170"/>
      <c r="AF30" s="171"/>
      <c r="AG30" s="169"/>
      <c r="AH30" s="170"/>
      <c r="AI30" s="171"/>
      <c r="AJ30" s="169"/>
      <c r="AK30" s="170"/>
      <c r="AL30" s="171"/>
      <c r="AM30" s="172"/>
      <c r="AN30" s="172"/>
      <c r="AO30" s="169"/>
      <c r="AP30" s="170"/>
      <c r="AQ30" s="106"/>
    </row>
    <row r="31" spans="1:43" x14ac:dyDescent="0.2">
      <c r="A31" s="83"/>
      <c r="B31" s="119"/>
      <c r="C31" s="114"/>
      <c r="D31" s="119"/>
      <c r="E31" s="119"/>
      <c r="F31" s="88"/>
      <c r="G31" s="88"/>
      <c r="H31" s="88"/>
      <c r="AQ31" s="177"/>
    </row>
    <row r="32" spans="1:43" ht="15.75" x14ac:dyDescent="0.25">
      <c r="A32" s="83"/>
      <c r="B32" s="119" t="s">
        <v>59</v>
      </c>
      <c r="C32" s="114"/>
      <c r="D32" s="119" t="s">
        <v>81</v>
      </c>
      <c r="E32" s="119"/>
      <c r="F32" s="88"/>
      <c r="G32" s="88"/>
      <c r="H32" s="88"/>
      <c r="J32" s="127" t="s">
        <v>57</v>
      </c>
      <c r="X32" s="127" t="s">
        <v>43</v>
      </c>
      <c r="AQ32" s="114"/>
    </row>
    <row r="33" spans="1:43" x14ac:dyDescent="0.2">
      <c r="A33" s="83"/>
      <c r="B33" s="119"/>
      <c r="C33" s="114"/>
      <c r="D33" s="119"/>
      <c r="E33" s="119"/>
      <c r="F33" s="88"/>
      <c r="G33" s="88"/>
      <c r="H33" s="88"/>
      <c r="AQ33" s="114"/>
    </row>
    <row r="34" spans="1:43" ht="15.75" x14ac:dyDescent="0.25">
      <c r="A34" s="83"/>
      <c r="B34" s="127"/>
      <c r="C34" s="127"/>
      <c r="D34" s="127"/>
      <c r="E34" s="127"/>
      <c r="F34" s="83"/>
      <c r="G34" s="83"/>
      <c r="H34" s="83"/>
      <c r="I34" s="83"/>
      <c r="J34" s="83"/>
      <c r="K34" s="83"/>
      <c r="L34" s="83"/>
      <c r="M34" s="127"/>
    </row>
    <row r="35" spans="1:43" x14ac:dyDescent="0.2">
      <c r="A35" s="83"/>
      <c r="B35" s="119"/>
      <c r="C35" s="114"/>
      <c r="D35" s="119"/>
      <c r="E35" s="119"/>
      <c r="F35" s="88"/>
      <c r="G35" s="88"/>
      <c r="H35" s="88"/>
    </row>
  </sheetData>
  <mergeCells count="22">
    <mergeCell ref="L12:N12"/>
    <mergeCell ref="AD12:AF12"/>
    <mergeCell ref="X12:Z12"/>
    <mergeCell ref="AA12:AC12"/>
    <mergeCell ref="O12:Q12"/>
    <mergeCell ref="R12:T12"/>
    <mergeCell ref="U12:W12"/>
    <mergeCell ref="A1:AQ1"/>
    <mergeCell ref="A2:AQ2"/>
    <mergeCell ref="C4:AN5"/>
    <mergeCell ref="AO5:AQ5"/>
    <mergeCell ref="D6:AE6"/>
    <mergeCell ref="E11:E12"/>
    <mergeCell ref="D9:AN9"/>
    <mergeCell ref="AG12:AI12"/>
    <mergeCell ref="AJ12:AL12"/>
    <mergeCell ref="F10:O10"/>
    <mergeCell ref="F11:F12"/>
    <mergeCell ref="G11:G12"/>
    <mergeCell ref="H11:H12"/>
    <mergeCell ref="I11:AL11"/>
    <mergeCell ref="I12:K12"/>
  </mergeCells>
  <printOptions horizontalCentered="1"/>
  <pageMargins left="0" right="0" top="0" bottom="0" header="0" footer="0"/>
  <pageSetup paperSize="9" scale="95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indexed="10"/>
    <pageSetUpPr fitToPage="1"/>
  </sheetPr>
  <dimension ref="A1:AW69"/>
  <sheetViews>
    <sheetView topLeftCell="A4" zoomScale="90" zoomScaleNormal="90" workbookViewId="0">
      <selection activeCell="F13" sqref="F13:F21"/>
    </sheetView>
  </sheetViews>
  <sheetFormatPr defaultColWidth="9.140625" defaultRowHeight="12.75" x14ac:dyDescent="0.2"/>
  <cols>
    <col min="1" max="1" width="3.42578125" style="54" customWidth="1"/>
    <col min="2" max="2" width="15.5703125" style="54" customWidth="1"/>
    <col min="3" max="3" width="7.85546875" style="54" customWidth="1"/>
    <col min="4" max="4" width="21.42578125" style="54" customWidth="1"/>
    <col min="5" max="5" width="6.28515625" style="54" customWidth="1"/>
    <col min="6" max="9" width="5.140625" style="54" customWidth="1"/>
    <col min="10" max="10" width="2.140625" style="54" customWidth="1"/>
    <col min="11" max="11" width="1.85546875" style="54" customWidth="1"/>
    <col min="12" max="41" width="2.140625" style="54" customWidth="1"/>
    <col min="42" max="44" width="2" style="54" customWidth="1"/>
    <col min="45" max="45" width="5.28515625" style="54" customWidth="1"/>
    <col min="46" max="46" width="4.140625" style="54" customWidth="1"/>
    <col min="47" max="47" width="5" style="54" customWidth="1"/>
    <col min="48" max="16384" width="9.140625" style="11"/>
  </cols>
  <sheetData>
    <row r="1" spans="1:49" customFormat="1" x14ac:dyDescent="0.2">
      <c r="A1" s="54"/>
      <c r="B1" s="54"/>
      <c r="C1" s="54"/>
      <c r="D1" s="803" t="s">
        <v>47</v>
      </c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 s="803"/>
      <c r="AH1" s="803"/>
      <c r="AI1" s="803"/>
      <c r="AJ1" s="803"/>
      <c r="AK1" s="803"/>
      <c r="AL1" s="803"/>
      <c r="AM1" s="803"/>
      <c r="AN1" s="803"/>
      <c r="AO1" s="803"/>
      <c r="AP1" s="803"/>
      <c r="AQ1" s="230"/>
      <c r="AR1" s="230"/>
      <c r="AS1" s="54"/>
      <c r="AT1" s="54"/>
      <c r="AU1" s="54"/>
    </row>
    <row r="2" spans="1:49" customFormat="1" ht="25.5" x14ac:dyDescent="0.2">
      <c r="A2" s="179"/>
      <c r="B2" s="179"/>
      <c r="C2" s="54"/>
      <c r="D2" s="780" t="s">
        <v>15</v>
      </c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  <c r="T2" s="780"/>
      <c r="U2" s="780"/>
      <c r="V2" s="780"/>
      <c r="W2" s="780"/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  <c r="AI2" s="780"/>
      <c r="AJ2" s="780"/>
      <c r="AK2" s="780"/>
      <c r="AL2" s="780"/>
      <c r="AM2" s="780"/>
      <c r="AN2" s="780"/>
      <c r="AO2" s="780"/>
      <c r="AP2" s="780"/>
      <c r="AQ2" s="229"/>
      <c r="AR2" s="229"/>
      <c r="AS2" s="179"/>
      <c r="AT2" s="179"/>
      <c r="AU2" s="179"/>
    </row>
    <row r="3" spans="1:49" customFormat="1" ht="11.25" customHeigh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1:49" customFormat="1" ht="21" customHeight="1" x14ac:dyDescent="0.2">
      <c r="A4" s="79" t="s">
        <v>16</v>
      </c>
      <c r="B4" s="500" t="s">
        <v>410</v>
      </c>
      <c r="C4" s="54"/>
      <c r="D4" s="785" t="s">
        <v>4188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  <c r="W4" s="785"/>
      <c r="X4" s="785"/>
      <c r="Y4" s="785"/>
      <c r="Z4" s="785"/>
      <c r="AA4" s="785"/>
      <c r="AB4" s="785"/>
      <c r="AC4" s="785"/>
      <c r="AD4" s="785"/>
      <c r="AE4" s="785"/>
      <c r="AF4" s="785"/>
      <c r="AG4" s="785"/>
      <c r="AH4" s="785"/>
      <c r="AI4" s="785"/>
      <c r="AJ4" s="785"/>
      <c r="AK4" s="785"/>
      <c r="AL4" s="785"/>
      <c r="AM4" s="785"/>
      <c r="AN4" s="785"/>
      <c r="AO4" s="785"/>
      <c r="AP4" s="180"/>
      <c r="AQ4" s="152"/>
      <c r="AR4" s="152"/>
      <c r="AS4" s="84" t="s">
        <v>2228</v>
      </c>
      <c r="AT4" s="79"/>
      <c r="AU4" s="54"/>
    </row>
    <row r="5" spans="1:49" customFormat="1" ht="15.75" customHeight="1" x14ac:dyDescent="0.2">
      <c r="A5" s="79" t="s">
        <v>17</v>
      </c>
      <c r="B5" s="500" t="s">
        <v>410</v>
      </c>
      <c r="C5" s="180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785"/>
      <c r="AD5" s="785"/>
      <c r="AE5" s="785"/>
      <c r="AF5" s="785"/>
      <c r="AG5" s="785"/>
      <c r="AH5" s="785"/>
      <c r="AI5" s="785"/>
      <c r="AJ5" s="785"/>
      <c r="AK5" s="785"/>
      <c r="AL5" s="785"/>
      <c r="AM5" s="785"/>
      <c r="AN5" s="785"/>
      <c r="AO5" s="785"/>
      <c r="AP5" s="180"/>
      <c r="AQ5" s="152"/>
      <c r="AR5" s="152"/>
      <c r="AS5" s="811" t="s">
        <v>2236</v>
      </c>
      <c r="AT5" s="811"/>
      <c r="AU5" s="811"/>
    </row>
    <row r="6" spans="1:49" customFormat="1" ht="19.5" customHeight="1" x14ac:dyDescent="0.2">
      <c r="A6" s="79" t="s">
        <v>18</v>
      </c>
      <c r="B6" s="500" t="s">
        <v>283</v>
      </c>
      <c r="C6" s="79"/>
      <c r="D6" s="786" t="s">
        <v>3870</v>
      </c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786"/>
      <c r="S6" s="786"/>
      <c r="T6" s="786"/>
      <c r="U6" s="786"/>
      <c r="V6" s="786"/>
      <c r="W6" s="786"/>
      <c r="X6" s="786"/>
      <c r="Y6" s="786"/>
      <c r="Z6" s="786"/>
      <c r="AA6" s="786"/>
      <c r="AB6" s="786"/>
      <c r="AC6" s="786"/>
      <c r="AD6" s="786"/>
      <c r="AE6" s="786"/>
      <c r="AF6" s="786"/>
      <c r="AG6" s="786"/>
      <c r="AH6" s="786"/>
      <c r="AI6" s="786"/>
      <c r="AJ6" s="786"/>
      <c r="AK6" s="786"/>
      <c r="AL6" s="786"/>
      <c r="AM6" s="786"/>
      <c r="AN6" s="786"/>
      <c r="AO6" s="786"/>
      <c r="AP6" s="54"/>
      <c r="AQ6" s="54"/>
      <c r="AR6" s="54"/>
      <c r="AS6" s="86" t="s">
        <v>20</v>
      </c>
      <c r="AT6" s="86"/>
      <c r="AU6" s="54"/>
    </row>
    <row r="7" spans="1:49" customFormat="1" ht="19.5" x14ac:dyDescent="0.2">
      <c r="A7" s="79" t="s">
        <v>0</v>
      </c>
      <c r="B7" s="499" t="s">
        <v>411</v>
      </c>
      <c r="C7" s="79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86"/>
      <c r="AT7" s="86"/>
      <c r="AU7" s="54"/>
    </row>
    <row r="8" spans="1:49" customFormat="1" x14ac:dyDescent="0.2">
      <c r="A8" s="196" t="str">
        <f>Заголовки!A12</f>
        <v>г.Сочи, стадион  ФГБУ"Юг Спорт"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1:49" customFormat="1" ht="12.75" customHeight="1" x14ac:dyDescent="0.2">
      <c r="A9" s="196"/>
      <c r="B9" s="79"/>
      <c r="C9" s="79"/>
      <c r="D9" s="782" t="s">
        <v>113</v>
      </c>
      <c r="E9" s="782"/>
      <c r="F9" s="782"/>
      <c r="G9" s="782"/>
      <c r="H9" s="782"/>
      <c r="I9" s="782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2"/>
      <c r="U9" s="782"/>
      <c r="V9" s="782"/>
      <c r="W9" s="782"/>
      <c r="X9" s="782"/>
      <c r="Y9" s="782"/>
      <c r="Z9" s="782"/>
      <c r="AA9" s="782"/>
      <c r="AB9" s="782"/>
      <c r="AC9" s="782"/>
      <c r="AD9" s="782"/>
      <c r="AE9" s="782"/>
      <c r="AF9" s="782"/>
      <c r="AG9" s="782"/>
      <c r="AH9" s="782"/>
      <c r="AI9" s="782"/>
      <c r="AJ9" s="782"/>
      <c r="AK9" s="782"/>
      <c r="AL9" s="782"/>
      <c r="AM9" s="782"/>
      <c r="AN9" s="782"/>
      <c r="AO9" s="782"/>
      <c r="AP9" s="782"/>
      <c r="AQ9" s="90"/>
      <c r="AR9" s="90"/>
      <c r="AS9" s="91" t="s">
        <v>21</v>
      </c>
      <c r="AT9" s="54"/>
      <c r="AU9" s="54"/>
    </row>
    <row r="10" spans="1:49" customFormat="1" ht="16.5" customHeight="1" thickBot="1" x14ac:dyDescent="0.25">
      <c r="A10" s="181"/>
      <c r="B10" s="79"/>
      <c r="C10" s="79"/>
      <c r="D10" s="79"/>
      <c r="E10" s="79"/>
      <c r="F10" s="784" t="s">
        <v>131</v>
      </c>
      <c r="G10" s="784"/>
      <c r="H10" s="784"/>
      <c r="I10" s="784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4"/>
      <c r="AE10" s="784"/>
      <c r="AF10" s="784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</row>
    <row r="11" spans="1:49" ht="26.25" customHeight="1" thickBot="1" x14ac:dyDescent="0.25">
      <c r="A11" s="154" t="s">
        <v>8</v>
      </c>
      <c r="B11" s="155" t="s">
        <v>30</v>
      </c>
      <c r="C11" s="156" t="s">
        <v>46</v>
      </c>
      <c r="D11" s="155" t="s">
        <v>45</v>
      </c>
      <c r="E11" s="809" t="s">
        <v>34</v>
      </c>
      <c r="F11" s="813" t="s">
        <v>9</v>
      </c>
      <c r="G11" s="806" t="s">
        <v>128</v>
      </c>
      <c r="H11" s="806" t="s">
        <v>129</v>
      </c>
      <c r="I11" s="821"/>
      <c r="J11" s="815" t="s">
        <v>60</v>
      </c>
      <c r="K11" s="816"/>
      <c r="L11" s="816"/>
      <c r="M11" s="816"/>
      <c r="N11" s="816"/>
      <c r="O11" s="816"/>
      <c r="P11" s="816"/>
      <c r="Q11" s="816"/>
      <c r="R11" s="816"/>
      <c r="S11" s="816"/>
      <c r="T11" s="816"/>
      <c r="U11" s="816"/>
      <c r="V11" s="816"/>
      <c r="W11" s="816"/>
      <c r="X11" s="816"/>
      <c r="Y11" s="816"/>
      <c r="Z11" s="816"/>
      <c r="AA11" s="816"/>
      <c r="AB11" s="816"/>
      <c r="AC11" s="816"/>
      <c r="AD11" s="816"/>
      <c r="AE11" s="816"/>
      <c r="AF11" s="816"/>
      <c r="AG11" s="816"/>
      <c r="AH11" s="816"/>
      <c r="AI11" s="816"/>
      <c r="AJ11" s="816"/>
      <c r="AK11" s="816"/>
      <c r="AL11" s="816"/>
      <c r="AM11" s="816"/>
      <c r="AN11" s="816"/>
      <c r="AO11" s="816"/>
      <c r="AP11" s="823"/>
      <c r="AQ11" s="235"/>
      <c r="AR11" s="235"/>
      <c r="AS11" s="821" t="s">
        <v>10</v>
      </c>
      <c r="AT11" s="160" t="s">
        <v>31</v>
      </c>
      <c r="AU11" s="160" t="s">
        <v>52</v>
      </c>
    </row>
    <row r="12" spans="1:49" ht="18.75" customHeight="1" thickBot="1" x14ac:dyDescent="0.25">
      <c r="A12" s="572"/>
      <c r="B12" s="162"/>
      <c r="C12" s="163"/>
      <c r="D12" s="162"/>
      <c r="E12" s="810"/>
      <c r="F12" s="819"/>
      <c r="G12" s="807"/>
      <c r="H12" s="807"/>
      <c r="I12" s="833"/>
      <c r="J12" s="798"/>
      <c r="K12" s="799"/>
      <c r="L12" s="800"/>
      <c r="M12" s="795"/>
      <c r="N12" s="796"/>
      <c r="O12" s="802"/>
      <c r="P12" s="798"/>
      <c r="Q12" s="799"/>
      <c r="R12" s="800"/>
      <c r="S12" s="795"/>
      <c r="T12" s="796"/>
      <c r="U12" s="802"/>
      <c r="V12" s="795"/>
      <c r="W12" s="796"/>
      <c r="X12" s="802"/>
      <c r="Y12" s="795"/>
      <c r="Z12" s="796"/>
      <c r="AA12" s="802"/>
      <c r="AB12" s="795"/>
      <c r="AC12" s="796"/>
      <c r="AD12" s="802"/>
      <c r="AE12" s="795"/>
      <c r="AF12" s="796"/>
      <c r="AG12" s="796"/>
      <c r="AH12" s="795"/>
      <c r="AI12" s="796"/>
      <c r="AJ12" s="802"/>
      <c r="AK12" s="835"/>
      <c r="AL12" s="797"/>
      <c r="AM12" s="836"/>
      <c r="AN12" s="795"/>
      <c r="AO12" s="796"/>
      <c r="AP12" s="802"/>
      <c r="AQ12" s="468" t="s">
        <v>62</v>
      </c>
      <c r="AR12" s="468" t="s">
        <v>61</v>
      </c>
      <c r="AS12" s="834"/>
      <c r="AT12" s="167"/>
      <c r="AU12" s="167"/>
      <c r="AW12" s="18"/>
    </row>
    <row r="13" spans="1:49" ht="15.75" customHeight="1" thickBot="1" x14ac:dyDescent="0.25">
      <c r="A13" s="370" t="s">
        <v>12</v>
      </c>
      <c r="B13" s="102" t="str">
        <f>VLOOKUP($F13,УЧАСТНИКИ!$A$29:$M$1181,3,FALSE)</f>
        <v>Ивченко Тимофей</v>
      </c>
      <c r="C13" s="103" t="str">
        <f>VLOOKUP($F13,УЧАСТНИКИ!$A$29:$M$1181,4,FALSE)</f>
        <v>29.10.2006</v>
      </c>
      <c r="D13" s="168" t="str">
        <f>VLOOKUP($F13,УЧАСТНИКИ!$A$29:$M$1181,5,FALSE)</f>
        <v>Омская область</v>
      </c>
      <c r="E13" s="385" t="str">
        <f>VLOOKUP($F13,УЧАСТНИКИ!$A$29:$M$1181,8,FALSE)</f>
        <v>1</v>
      </c>
      <c r="F13" s="531">
        <v>258</v>
      </c>
      <c r="G13" s="105" t="str">
        <f>VLOOKUP($F13,УЧАСТНИКИ!$A$29:$M$1181,12,FALSE)</f>
        <v>430.00</v>
      </c>
      <c r="H13" s="105" t="str">
        <f>VLOOKUP($F13,УЧАСТНИКИ!$A$29:$M$1181,13,FALSE)</f>
        <v>4.35</v>
      </c>
      <c r="I13" s="563"/>
      <c r="J13" s="223"/>
      <c r="K13" s="170"/>
      <c r="L13" s="171"/>
      <c r="M13" s="169"/>
      <c r="N13" s="170"/>
      <c r="O13" s="171"/>
      <c r="P13" s="169"/>
      <c r="Q13" s="170"/>
      <c r="R13" s="171"/>
      <c r="S13" s="169"/>
      <c r="T13" s="170"/>
      <c r="U13" s="171"/>
      <c r="V13" s="169"/>
      <c r="W13" s="170"/>
      <c r="X13" s="171"/>
      <c r="Y13" s="169"/>
      <c r="Z13" s="170"/>
      <c r="AA13" s="171"/>
      <c r="AB13" s="169"/>
      <c r="AC13" s="170"/>
      <c r="AD13" s="171"/>
      <c r="AE13" s="169"/>
      <c r="AF13" s="170"/>
      <c r="AG13" s="171"/>
      <c r="AH13" s="169"/>
      <c r="AI13" s="170"/>
      <c r="AJ13" s="171"/>
      <c r="AK13" s="169"/>
      <c r="AL13" s="170"/>
      <c r="AM13" s="171"/>
      <c r="AN13" s="169"/>
      <c r="AO13" s="170"/>
      <c r="AP13" s="171"/>
      <c r="AQ13" s="176"/>
      <c r="AR13" s="176"/>
      <c r="AS13" s="169"/>
      <c r="AT13" s="170"/>
      <c r="AU13" s="106" t="str">
        <f>VLOOKUP($F13,УЧАСТНИКИ!$A$29:$M$1181,9,FALSE)</f>
        <v>лич.</v>
      </c>
    </row>
    <row r="14" spans="1:49" ht="15.75" customHeight="1" thickBot="1" x14ac:dyDescent="0.25">
      <c r="A14" s="370" t="s">
        <v>13</v>
      </c>
      <c r="B14" s="102" t="str">
        <f>VLOOKUP($F14,УЧАСТНИКИ!$A$29:$M$1181,3,FALSE)</f>
        <v>Долгов Фëдор</v>
      </c>
      <c r="C14" s="103" t="str">
        <f>VLOOKUP($F14,УЧАСТНИКИ!$A$29:$M$1181,4,FALSE)</f>
        <v>11.04.2006</v>
      </c>
      <c r="D14" s="168" t="str">
        <f>VLOOKUP($F14,УЧАСТНИКИ!$A$29:$M$1181,5,FALSE)</f>
        <v>Омская область</v>
      </c>
      <c r="E14" s="385" t="str">
        <f>VLOOKUP($F14,УЧАСТНИКИ!$A$29:$M$1181,8,FALSE)</f>
        <v>1</v>
      </c>
      <c r="F14" s="531">
        <v>257</v>
      </c>
      <c r="G14" s="105" t="str">
        <f>VLOOKUP($F14,УЧАСТНИКИ!$A$29:$M$1181,12,FALSE)</f>
        <v>450.00</v>
      </c>
      <c r="H14" s="105" t="str">
        <f>VLOOKUP($F14,УЧАСТНИКИ!$A$29:$M$1181,13,FALSE)</f>
        <v>440.00</v>
      </c>
      <c r="I14" s="563"/>
      <c r="J14" s="223"/>
      <c r="K14" s="170"/>
      <c r="L14" s="171"/>
      <c r="M14" s="169"/>
      <c r="N14" s="170"/>
      <c r="O14" s="171"/>
      <c r="P14" s="169"/>
      <c r="Q14" s="170"/>
      <c r="R14" s="171"/>
      <c r="S14" s="169"/>
      <c r="T14" s="170"/>
      <c r="U14" s="171"/>
      <c r="V14" s="169"/>
      <c r="W14" s="170"/>
      <c r="X14" s="171"/>
      <c r="Y14" s="169"/>
      <c r="Z14" s="170"/>
      <c r="AA14" s="171"/>
      <c r="AB14" s="169"/>
      <c r="AC14" s="170"/>
      <c r="AD14" s="171"/>
      <c r="AE14" s="169"/>
      <c r="AF14" s="170"/>
      <c r="AG14" s="171"/>
      <c r="AH14" s="169"/>
      <c r="AI14" s="170"/>
      <c r="AJ14" s="171"/>
      <c r="AK14" s="169"/>
      <c r="AL14" s="170"/>
      <c r="AM14" s="171"/>
      <c r="AN14" s="169"/>
      <c r="AO14" s="170"/>
      <c r="AP14" s="171"/>
      <c r="AQ14" s="176"/>
      <c r="AR14" s="176"/>
      <c r="AS14" s="169"/>
      <c r="AT14" s="170"/>
      <c r="AU14" s="106" t="str">
        <f>VLOOKUP($F14,УЧАСТНИКИ!$A$29:$M$1181,9,FALSE)</f>
        <v>лич.</v>
      </c>
    </row>
    <row r="15" spans="1:49" ht="15.75" customHeight="1" thickBot="1" x14ac:dyDescent="0.25">
      <c r="A15" s="370" t="s">
        <v>14</v>
      </c>
      <c r="B15" s="102" t="str">
        <f>VLOOKUP($F15,УЧАСТНИКИ!$A$29:$M$1181,3,FALSE)</f>
        <v>Скляров Федор</v>
      </c>
      <c r="C15" s="103" t="str">
        <f>VLOOKUP($F15,УЧАСТНИКИ!$A$29:$M$1181,4,FALSE)</f>
        <v>26.10.2002</v>
      </c>
      <c r="D15" s="168" t="str">
        <f>VLOOKUP($F15,УЧАСТНИКИ!$A$29:$M$1181,5,FALSE)</f>
        <v>Санкт-Петербург</v>
      </c>
      <c r="E15" s="385" t="str">
        <f>VLOOKUP($F15,УЧАСТНИКИ!$A$29:$M$1181,8,FALSE)</f>
        <v>МС</v>
      </c>
      <c r="F15" s="531">
        <v>356</v>
      </c>
      <c r="G15" s="105" t="str">
        <f>VLOOKUP($F15,УЧАСТНИКИ!$A$29:$M$1181,12,FALSE)</f>
        <v>5.25</v>
      </c>
      <c r="H15" s="105" t="str">
        <f>VLOOKUP($F15,УЧАСТНИКИ!$A$29:$M$1181,13,FALSE)</f>
        <v>4.95</v>
      </c>
      <c r="I15" s="563"/>
      <c r="J15" s="223"/>
      <c r="K15" s="170"/>
      <c r="L15" s="171"/>
      <c r="M15" s="169"/>
      <c r="N15" s="170"/>
      <c r="O15" s="171"/>
      <c r="P15" s="169"/>
      <c r="Q15" s="170"/>
      <c r="R15" s="171"/>
      <c r="S15" s="169"/>
      <c r="T15" s="170"/>
      <c r="U15" s="171"/>
      <c r="V15" s="169"/>
      <c r="W15" s="170"/>
      <c r="X15" s="171"/>
      <c r="Y15" s="169"/>
      <c r="Z15" s="170"/>
      <c r="AA15" s="171"/>
      <c r="AB15" s="169"/>
      <c r="AC15" s="170"/>
      <c r="AD15" s="171"/>
      <c r="AE15" s="169"/>
      <c r="AF15" s="170"/>
      <c r="AG15" s="171"/>
      <c r="AH15" s="169"/>
      <c r="AI15" s="170"/>
      <c r="AJ15" s="171"/>
      <c r="AK15" s="169"/>
      <c r="AL15" s="170"/>
      <c r="AM15" s="171"/>
      <c r="AN15" s="169"/>
      <c r="AO15" s="170"/>
      <c r="AP15" s="171"/>
      <c r="AQ15" s="176"/>
      <c r="AR15" s="176"/>
      <c r="AS15" s="169"/>
      <c r="AT15" s="170"/>
      <c r="AU15" s="106" t="str">
        <f>VLOOKUP($F15,УЧАСТНИКИ!$A$29:$M$1181,9,FALSE)</f>
        <v>лич.</v>
      </c>
    </row>
    <row r="16" spans="1:49" ht="15.75" customHeight="1" thickBot="1" x14ac:dyDescent="0.25">
      <c r="A16" s="370" t="s">
        <v>22</v>
      </c>
      <c r="B16" s="102" t="str">
        <f>VLOOKUP($F16,УЧАСТНИКИ!$A$29:$M$1181,3,FALSE)</f>
        <v>Грипич Александр</v>
      </c>
      <c r="C16" s="103" t="str">
        <f>VLOOKUP($F16,УЧАСТНИКИ!$A$29:$M$1181,4,FALSE)</f>
        <v>21.09.1986</v>
      </c>
      <c r="D16" s="168" t="str">
        <f>VLOOKUP($F16,УЧАСТНИКИ!$A$29:$M$1181,5,FALSE)</f>
        <v>Краснодарский край</v>
      </c>
      <c r="E16" s="385" t="str">
        <f>VLOOKUP($F16,УЧАСТНИКИ!$A$29:$M$1181,8,FALSE)</f>
        <v>ЗМС</v>
      </c>
      <c r="F16" s="531">
        <v>141</v>
      </c>
      <c r="G16" s="105" t="str">
        <f>VLOOKUP($F16,УЧАСТНИКИ!$A$29:$M$1181,12,FALSE)</f>
        <v>5.85</v>
      </c>
      <c r="H16" s="105" t="str">
        <f>VLOOKUP($F16,УЧАСТНИКИ!$A$29:$M$1181,13,FALSE)</f>
        <v>5.30</v>
      </c>
      <c r="I16" s="563"/>
      <c r="J16" s="223"/>
      <c r="K16" s="170"/>
      <c r="L16" s="171"/>
      <c r="M16" s="169"/>
      <c r="N16" s="170"/>
      <c r="O16" s="171"/>
      <c r="P16" s="169"/>
      <c r="Q16" s="170"/>
      <c r="R16" s="171"/>
      <c r="S16" s="169"/>
      <c r="T16" s="170"/>
      <c r="U16" s="171"/>
      <c r="V16" s="169"/>
      <c r="W16" s="170"/>
      <c r="X16" s="171"/>
      <c r="Y16" s="169"/>
      <c r="Z16" s="170"/>
      <c r="AA16" s="171"/>
      <c r="AB16" s="169"/>
      <c r="AC16" s="170"/>
      <c r="AD16" s="171"/>
      <c r="AE16" s="169"/>
      <c r="AF16" s="170"/>
      <c r="AG16" s="171"/>
      <c r="AH16" s="169"/>
      <c r="AI16" s="170"/>
      <c r="AJ16" s="171"/>
      <c r="AK16" s="169"/>
      <c r="AL16" s="170"/>
      <c r="AM16" s="171"/>
      <c r="AN16" s="169"/>
      <c r="AO16" s="170"/>
      <c r="AP16" s="171"/>
      <c r="AQ16" s="176"/>
      <c r="AR16" s="176"/>
      <c r="AS16" s="169"/>
      <c r="AT16" s="170"/>
      <c r="AU16" s="106"/>
    </row>
    <row r="17" spans="1:47" ht="15.75" customHeight="1" thickBot="1" x14ac:dyDescent="0.25">
      <c r="A17" s="370" t="s">
        <v>23</v>
      </c>
      <c r="B17" s="102" t="str">
        <f>VLOOKUP($F17,УЧАСТНИКИ!$A$29:$M$1181,3,FALSE)</f>
        <v>Ананьев Олег</v>
      </c>
      <c r="C17" s="103" t="str">
        <f>VLOOKUP($F17,УЧАСТНИКИ!$A$29:$M$1181,4,FALSE)</f>
        <v>18.08.2003</v>
      </c>
      <c r="D17" s="168" t="str">
        <f>VLOOKUP($F17,УЧАСТНИКИ!$A$29:$M$1181,5,FALSE)</f>
        <v>Иркутская область</v>
      </c>
      <c r="E17" s="385" t="str">
        <f>VLOOKUP($F17,УЧАСТНИКИ!$A$29:$M$1181,8,FALSE)</f>
        <v>МС</v>
      </c>
      <c r="F17" s="531">
        <v>124</v>
      </c>
      <c r="G17" s="105" t="str">
        <f>VLOOKUP($F17,УЧАСТНИКИ!$A$29:$M$1181,12,FALSE)</f>
        <v>5.40</v>
      </c>
      <c r="H17" s="105" t="str">
        <f>VLOOKUP($F17,УЧАСТНИКИ!$A$29:$M$1181,13,FALSE)</f>
        <v>5.30</v>
      </c>
      <c r="I17" s="571"/>
      <c r="J17" s="223"/>
      <c r="K17" s="170"/>
      <c r="L17" s="171"/>
      <c r="M17" s="169"/>
      <c r="N17" s="170"/>
      <c r="O17" s="171"/>
      <c r="P17" s="169"/>
      <c r="Q17" s="170"/>
      <c r="R17" s="171"/>
      <c r="S17" s="169"/>
      <c r="T17" s="170"/>
      <c r="U17" s="171"/>
      <c r="V17" s="169"/>
      <c r="W17" s="170"/>
      <c r="X17" s="171"/>
      <c r="Y17" s="169"/>
      <c r="Z17" s="170"/>
      <c r="AA17" s="171"/>
      <c r="AB17" s="169"/>
      <c r="AC17" s="170"/>
      <c r="AD17" s="171"/>
      <c r="AE17" s="169"/>
      <c r="AF17" s="170"/>
      <c r="AG17" s="171"/>
      <c r="AH17" s="169"/>
      <c r="AI17" s="170"/>
      <c r="AJ17" s="171"/>
      <c r="AK17" s="169"/>
      <c r="AL17" s="170"/>
      <c r="AM17" s="171"/>
      <c r="AN17" s="169"/>
      <c r="AO17" s="170"/>
      <c r="AP17" s="171"/>
      <c r="AQ17" s="176"/>
      <c r="AR17" s="176"/>
      <c r="AS17" s="169"/>
      <c r="AT17" s="170"/>
      <c r="AU17" s="106" t="str">
        <f>VLOOKUP($F17,УЧАСТНИКИ!$A$29:$M$1181,9,FALSE)</f>
        <v>лич.</v>
      </c>
    </row>
    <row r="18" spans="1:47" ht="15.75" customHeight="1" thickBot="1" x14ac:dyDescent="0.25">
      <c r="A18" s="370" t="s">
        <v>24</v>
      </c>
      <c r="B18" s="102" t="str">
        <f>VLOOKUP($F18,УЧАСТНИКИ!$A$29:$M$1181,3,FALSE)</f>
        <v>Кекин Степан</v>
      </c>
      <c r="C18" s="103" t="str">
        <f>VLOOKUP($F18,УЧАСТНИКИ!$A$29:$M$1181,4,FALSE)</f>
        <v>13.11.2000</v>
      </c>
      <c r="D18" s="168" t="str">
        <f>VLOOKUP($F18,УЧАСТНИКИ!$A$29:$M$1181,5,FALSE)</f>
        <v>Санкт-Петербург-Омская область</v>
      </c>
      <c r="E18" s="385" t="str">
        <f>VLOOKUP($F18,УЧАСТНИКИ!$A$29:$M$1181,8,FALSE)</f>
        <v>МС</v>
      </c>
      <c r="F18" s="531">
        <v>338</v>
      </c>
      <c r="G18" s="105" t="str">
        <f>VLOOKUP($F18,УЧАСТНИКИ!$A$29:$M$1181,12,FALSE)</f>
        <v>5.55</v>
      </c>
      <c r="H18" s="105" t="str">
        <f>VLOOKUP($F18,УЧАСТНИКИ!$A$29:$M$1181,13,FALSE)</f>
        <v>5.50</v>
      </c>
      <c r="I18" s="563"/>
      <c r="J18" s="223"/>
      <c r="K18" s="170"/>
      <c r="L18" s="171"/>
      <c r="M18" s="169"/>
      <c r="N18" s="170"/>
      <c r="O18" s="171"/>
      <c r="P18" s="169"/>
      <c r="Q18" s="170"/>
      <c r="R18" s="171"/>
      <c r="S18" s="169"/>
      <c r="T18" s="170"/>
      <c r="U18" s="171"/>
      <c r="V18" s="169"/>
      <c r="W18" s="170"/>
      <c r="X18" s="171"/>
      <c r="Y18" s="169"/>
      <c r="Z18" s="170"/>
      <c r="AA18" s="171"/>
      <c r="AB18" s="169"/>
      <c r="AC18" s="170"/>
      <c r="AD18" s="171"/>
      <c r="AE18" s="169"/>
      <c r="AF18" s="170"/>
      <c r="AG18" s="171"/>
      <c r="AH18" s="169"/>
      <c r="AI18" s="170"/>
      <c r="AJ18" s="171"/>
      <c r="AK18" s="169"/>
      <c r="AL18" s="170"/>
      <c r="AM18" s="171"/>
      <c r="AN18" s="169"/>
      <c r="AO18" s="170"/>
      <c r="AP18" s="171"/>
      <c r="AQ18" s="176"/>
      <c r="AR18" s="176"/>
      <c r="AS18" s="169"/>
      <c r="AT18" s="170"/>
      <c r="AU18" s="106"/>
    </row>
    <row r="19" spans="1:47" ht="15.75" customHeight="1" thickBot="1" x14ac:dyDescent="0.25">
      <c r="A19" s="370" t="s">
        <v>25</v>
      </c>
      <c r="B19" s="102" t="str">
        <f>VLOOKUP($F19,УЧАСТНИКИ!$A$29:$M$1181,3,FALSE)</f>
        <v>Качанов Дмитрий</v>
      </c>
      <c r="C19" s="103" t="str">
        <f>VLOOKUP($F19,УЧАСТНИКИ!$A$29:$M$1181,4,FALSE)</f>
        <v>08.01.2001</v>
      </c>
      <c r="D19" s="168" t="str">
        <f>VLOOKUP($F19,УЧАСТНИКИ!$A$29:$M$1181,5,FALSE)</f>
        <v>Москва</v>
      </c>
      <c r="E19" s="385" t="str">
        <f>VLOOKUP($F19,УЧАСТНИКИ!$A$29:$M$1181,8,FALSE)</f>
        <v>МС</v>
      </c>
      <c r="F19" s="531">
        <v>195</v>
      </c>
      <c r="G19" s="105" t="str">
        <f>VLOOKUP($F19,УЧАСТНИКИ!$A$29:$M$1181,12,FALSE)</f>
        <v>5.80</v>
      </c>
      <c r="H19" s="105" t="str">
        <f>VLOOKUP($F19,УЧАСТНИКИ!$A$29:$M$1181,13,FALSE)</f>
        <v>5.65</v>
      </c>
      <c r="I19" s="563"/>
      <c r="J19" s="223"/>
      <c r="K19" s="170"/>
      <c r="L19" s="171"/>
      <c r="M19" s="169"/>
      <c r="N19" s="170"/>
      <c r="O19" s="171"/>
      <c r="P19" s="169"/>
      <c r="Q19" s="170"/>
      <c r="R19" s="171"/>
      <c r="S19" s="169"/>
      <c r="T19" s="170"/>
      <c r="U19" s="171"/>
      <c r="V19" s="169"/>
      <c r="W19" s="170"/>
      <c r="X19" s="171"/>
      <c r="Y19" s="169"/>
      <c r="Z19" s="170"/>
      <c r="AA19" s="171"/>
      <c r="AB19" s="169"/>
      <c r="AC19" s="170"/>
      <c r="AD19" s="171"/>
      <c r="AE19" s="169"/>
      <c r="AF19" s="170"/>
      <c r="AG19" s="171"/>
      <c r="AH19" s="169"/>
      <c r="AI19" s="170"/>
      <c r="AJ19" s="171"/>
      <c r="AK19" s="169"/>
      <c r="AL19" s="170"/>
      <c r="AM19" s="171"/>
      <c r="AN19" s="169"/>
      <c r="AO19" s="170"/>
      <c r="AP19" s="171"/>
      <c r="AQ19" s="176"/>
      <c r="AR19" s="176"/>
      <c r="AS19" s="169"/>
      <c r="AT19" s="170"/>
      <c r="AU19" s="106" t="str">
        <f>VLOOKUP($F19,УЧАСТНИКИ!$A$29:$M$1181,9,FALSE)</f>
        <v>лич.</v>
      </c>
    </row>
    <row r="20" spans="1:47" ht="15.75" customHeight="1" thickBot="1" x14ac:dyDescent="0.25">
      <c r="A20" s="370" t="s">
        <v>67</v>
      </c>
      <c r="B20" s="102" t="str">
        <f>VLOOKUP($F20,УЧАСТНИКИ!$A$29:$M$1181,3,FALSE)</f>
        <v>Соловьев Александр</v>
      </c>
      <c r="C20" s="103" t="str">
        <f>VLOOKUP($F20,УЧАСТНИКИ!$A$29:$M$1181,4,FALSE)</f>
        <v>18.02.2002</v>
      </c>
      <c r="D20" s="168" t="str">
        <f>VLOOKUP($F20,УЧАСТНИКИ!$A$29:$M$1181,5,FALSE)</f>
        <v>Москва</v>
      </c>
      <c r="E20" s="385" t="str">
        <f>VLOOKUP($F20,УЧАСТНИКИ!$A$29:$M$1181,8,FALSE)</f>
        <v>МС</v>
      </c>
      <c r="F20" s="531">
        <v>213</v>
      </c>
      <c r="G20" s="105" t="str">
        <f>VLOOKUP($F20,УЧАСТНИКИ!$A$29:$M$1181,12,FALSE)</f>
        <v>5.70</v>
      </c>
      <c r="H20" s="105" t="str">
        <f>VLOOKUP($F20,УЧАСТНИКИ!$A$29:$M$1181,13,FALSE)</f>
        <v>5.70</v>
      </c>
      <c r="I20" s="563"/>
      <c r="J20" s="223"/>
      <c r="K20" s="170"/>
      <c r="L20" s="171"/>
      <c r="M20" s="169"/>
      <c r="N20" s="170"/>
      <c r="O20" s="171"/>
      <c r="P20" s="169"/>
      <c r="Q20" s="170"/>
      <c r="R20" s="171"/>
      <c r="S20" s="169"/>
      <c r="T20" s="170"/>
      <c r="U20" s="171"/>
      <c r="V20" s="169"/>
      <c r="W20" s="170"/>
      <c r="X20" s="171"/>
      <c r="Y20" s="169"/>
      <c r="Z20" s="170"/>
      <c r="AA20" s="171"/>
      <c r="AB20" s="169"/>
      <c r="AC20" s="170"/>
      <c r="AD20" s="171"/>
      <c r="AE20" s="169"/>
      <c r="AF20" s="170"/>
      <c r="AG20" s="171"/>
      <c r="AH20" s="169"/>
      <c r="AI20" s="170"/>
      <c r="AJ20" s="171"/>
      <c r="AK20" s="169"/>
      <c r="AL20" s="170"/>
      <c r="AM20" s="171"/>
      <c r="AN20" s="169"/>
      <c r="AO20" s="170"/>
      <c r="AP20" s="171"/>
      <c r="AQ20" s="176"/>
      <c r="AR20" s="176"/>
      <c r="AS20" s="169"/>
      <c r="AT20" s="170"/>
      <c r="AU20" s="106" t="str">
        <f>VLOOKUP($F20,УЧАСТНИКИ!$A$29:$M$1181,9,FALSE)</f>
        <v>лич.</v>
      </c>
    </row>
    <row r="21" spans="1:47" ht="15.75" customHeight="1" thickBot="1" x14ac:dyDescent="0.25">
      <c r="A21" s="370" t="s">
        <v>74</v>
      </c>
      <c r="B21" s="102" t="str">
        <f>VLOOKUP($F21,УЧАСТНИКИ!$A$29:$M$1181,3,FALSE)</f>
        <v>Шмыков Михаил</v>
      </c>
      <c r="C21" s="103" t="str">
        <f>VLOOKUP($F21,УЧАСТНИКИ!$A$29:$M$1181,4,FALSE)</f>
        <v>15.02.2001</v>
      </c>
      <c r="D21" s="168" t="str">
        <f>VLOOKUP($F21,УЧАСТНИКИ!$A$29:$M$1181,5,FALSE)</f>
        <v>Иркутская область</v>
      </c>
      <c r="E21" s="385" t="str">
        <f>VLOOKUP($F21,УЧАСТНИКИ!$A$29:$M$1181,8,FALSE)</f>
        <v>МС</v>
      </c>
      <c r="F21" s="531">
        <v>128</v>
      </c>
      <c r="G21" s="105" t="str">
        <f>VLOOKUP($F21,УЧАСТНИКИ!$A$29:$M$1181,12,FALSE)</f>
        <v>5.75</v>
      </c>
      <c r="H21" s="105" t="str">
        <f>VLOOKUP($F21,УЧАСТНИКИ!$A$29:$M$1181,13,FALSE)</f>
        <v>5.75</v>
      </c>
      <c r="I21" s="563"/>
      <c r="J21" s="223"/>
      <c r="K21" s="170"/>
      <c r="L21" s="171"/>
      <c r="M21" s="169"/>
      <c r="N21" s="170"/>
      <c r="O21" s="171"/>
      <c r="P21" s="169"/>
      <c r="Q21" s="170"/>
      <c r="R21" s="171"/>
      <c r="S21" s="169"/>
      <c r="T21" s="170"/>
      <c r="U21" s="171"/>
      <c r="V21" s="169"/>
      <c r="W21" s="170"/>
      <c r="X21" s="171"/>
      <c r="Y21" s="169"/>
      <c r="Z21" s="170"/>
      <c r="AA21" s="171"/>
      <c r="AB21" s="169"/>
      <c r="AC21" s="170"/>
      <c r="AD21" s="171"/>
      <c r="AE21" s="169"/>
      <c r="AF21" s="170"/>
      <c r="AG21" s="171"/>
      <c r="AH21" s="169"/>
      <c r="AI21" s="170"/>
      <c r="AJ21" s="171"/>
      <c r="AK21" s="169"/>
      <c r="AL21" s="170"/>
      <c r="AM21" s="171"/>
      <c r="AN21" s="169"/>
      <c r="AO21" s="170"/>
      <c r="AP21" s="171"/>
      <c r="AQ21" s="176"/>
      <c r="AR21" s="176"/>
      <c r="AS21" s="169"/>
      <c r="AT21" s="170"/>
      <c r="AU21" s="106"/>
    </row>
    <row r="22" spans="1:47" ht="15.75" customHeight="1" x14ac:dyDescent="0.2">
      <c r="A22" s="83"/>
      <c r="B22" s="119"/>
      <c r="C22" s="114"/>
      <c r="D22" s="119"/>
      <c r="E22" s="134"/>
      <c r="F22" s="234"/>
      <c r="G22" s="88"/>
      <c r="H22" s="88"/>
      <c r="I22" s="88"/>
      <c r="AU22" s="177"/>
    </row>
    <row r="23" spans="1:47" ht="15.75" customHeight="1" x14ac:dyDescent="0.25">
      <c r="A23" s="83"/>
      <c r="B23" s="119" t="s">
        <v>59</v>
      </c>
      <c r="C23" s="114"/>
      <c r="D23" s="119" t="s">
        <v>81</v>
      </c>
      <c r="E23" s="134"/>
      <c r="F23" s="88"/>
      <c r="G23" s="88"/>
      <c r="H23" s="88"/>
      <c r="I23" s="88"/>
      <c r="K23" s="127" t="s">
        <v>57</v>
      </c>
      <c r="Y23" s="127" t="s">
        <v>43</v>
      </c>
      <c r="AU23" s="114"/>
    </row>
    <row r="24" spans="1:47" ht="15.75" customHeight="1" x14ac:dyDescent="0.2">
      <c r="A24" s="83"/>
      <c r="B24" s="119"/>
      <c r="C24" s="114"/>
      <c r="D24" s="119"/>
      <c r="E24" s="134"/>
      <c r="F24" s="88"/>
      <c r="G24" s="88"/>
      <c r="H24" s="88"/>
      <c r="I24" s="88"/>
      <c r="AU24" s="114"/>
    </row>
    <row r="25" spans="1:47" ht="15.75" customHeight="1" x14ac:dyDescent="0.25">
      <c r="A25" s="83"/>
      <c r="B25" s="127"/>
      <c r="C25" s="127"/>
      <c r="D25" s="127"/>
      <c r="E25" s="134"/>
      <c r="F25" s="83"/>
      <c r="G25" s="83"/>
      <c r="H25" s="83"/>
      <c r="I25" s="83"/>
      <c r="J25" s="83"/>
      <c r="K25" s="83"/>
      <c r="L25" s="83"/>
      <c r="M25" s="83"/>
      <c r="N25" s="127"/>
    </row>
    <row r="26" spans="1:47" ht="15.75" customHeight="1" x14ac:dyDescent="0.2">
      <c r="A26" s="83"/>
      <c r="B26" s="119"/>
      <c r="C26" s="114"/>
      <c r="D26" s="119"/>
      <c r="E26" s="134"/>
      <c r="F26" s="88"/>
      <c r="G26" s="88"/>
      <c r="H26" s="88"/>
      <c r="I26" s="88"/>
    </row>
    <row r="27" spans="1:47" ht="15.75" customHeight="1" x14ac:dyDescent="0.2">
      <c r="A27" s="78"/>
      <c r="B27" s="79"/>
      <c r="C27" s="79"/>
      <c r="D27" s="79"/>
      <c r="E27" s="79"/>
      <c r="F27" s="78"/>
      <c r="G27" s="78"/>
      <c r="H27" s="78"/>
      <c r="I27" s="78"/>
      <c r="J27" s="79"/>
      <c r="K27" s="79"/>
      <c r="L27" s="79"/>
      <c r="M27" s="78"/>
      <c r="N27" s="79"/>
    </row>
    <row r="28" spans="1:47" ht="15.75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118"/>
      <c r="K28" s="80"/>
      <c r="L28" s="128"/>
      <c r="M28" s="53"/>
      <c r="N28" s="53"/>
    </row>
    <row r="29" spans="1:47" ht="15.75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47" ht="15" customHeight="1" x14ac:dyDescent="0.25">
      <c r="B30" s="801"/>
      <c r="C30" s="801"/>
    </row>
    <row r="31" spans="1:47" ht="15" customHeight="1" x14ac:dyDescent="0.25">
      <c r="A31" s="83"/>
      <c r="B31" s="127"/>
      <c r="C31" s="127"/>
      <c r="D31" s="127"/>
      <c r="E31" s="127"/>
      <c r="F31" s="83"/>
      <c r="G31" s="83"/>
      <c r="H31" s="83"/>
      <c r="I31" s="83"/>
      <c r="J31" s="83"/>
      <c r="K31" s="83"/>
      <c r="L31" s="83"/>
      <c r="M31" s="83"/>
      <c r="N31" s="127"/>
    </row>
    <row r="32" spans="1:47" ht="15.75" customHeight="1" x14ac:dyDescent="0.25">
      <c r="A32" s="83"/>
      <c r="B32" s="127"/>
      <c r="C32" s="127"/>
      <c r="D32" s="127"/>
      <c r="E32" s="127"/>
      <c r="F32" s="83"/>
      <c r="G32" s="83"/>
      <c r="H32" s="83"/>
      <c r="I32" s="83"/>
      <c r="J32" s="83"/>
      <c r="K32" s="83"/>
      <c r="L32" s="83"/>
      <c r="M32" s="83"/>
      <c r="N32" s="127"/>
    </row>
    <row r="33" spans="1:14" ht="15.75" customHeight="1" x14ac:dyDescent="0.25">
      <c r="A33" s="83"/>
      <c r="B33" s="127"/>
      <c r="C33" s="127"/>
      <c r="D33" s="127"/>
      <c r="E33" s="127"/>
      <c r="F33" s="83"/>
      <c r="G33" s="83"/>
      <c r="H33" s="83"/>
      <c r="I33" s="83"/>
      <c r="J33" s="83"/>
      <c r="K33" s="83"/>
      <c r="L33" s="83"/>
      <c r="M33" s="83"/>
      <c r="N33" s="127"/>
    </row>
    <row r="34" spans="1:14" ht="15.75" customHeight="1" x14ac:dyDescent="0.25">
      <c r="A34" s="83"/>
      <c r="B34" s="127"/>
      <c r="C34" s="127"/>
      <c r="D34" s="127"/>
      <c r="E34" s="127"/>
      <c r="F34" s="83"/>
      <c r="G34" s="83"/>
      <c r="H34" s="83"/>
      <c r="I34" s="83"/>
      <c r="J34" s="83"/>
      <c r="K34" s="83"/>
      <c r="L34" s="83"/>
      <c r="M34" s="83"/>
      <c r="N34" s="127"/>
    </row>
    <row r="35" spans="1:14" ht="15.75" customHeight="1" x14ac:dyDescent="0.25">
      <c r="A35" s="83"/>
      <c r="B35" s="127"/>
      <c r="C35" s="127"/>
      <c r="D35" s="127"/>
      <c r="E35" s="127"/>
      <c r="F35" s="83"/>
      <c r="G35" s="83"/>
      <c r="H35" s="83"/>
      <c r="I35" s="83"/>
      <c r="J35" s="83"/>
      <c r="K35" s="83"/>
      <c r="L35" s="83"/>
      <c r="M35" s="83"/>
      <c r="N35" s="127"/>
    </row>
    <row r="36" spans="1:14" ht="15.75" customHeight="1" x14ac:dyDescent="0.25">
      <c r="A36" s="83"/>
      <c r="B36" s="127"/>
      <c r="C36" s="127"/>
      <c r="D36" s="127"/>
      <c r="E36" s="127"/>
      <c r="F36" s="83"/>
      <c r="G36" s="83"/>
      <c r="H36" s="83"/>
      <c r="I36" s="83"/>
      <c r="J36" s="83"/>
      <c r="K36" s="83"/>
      <c r="L36" s="83"/>
      <c r="M36" s="83"/>
      <c r="N36" s="127"/>
    </row>
    <row r="37" spans="1:14" ht="15.75" customHeight="1" x14ac:dyDescent="0.25">
      <c r="A37" s="83"/>
      <c r="B37" s="127"/>
      <c r="C37" s="127"/>
      <c r="D37" s="127"/>
      <c r="E37" s="127"/>
      <c r="F37" s="83"/>
      <c r="G37" s="83"/>
      <c r="H37" s="83"/>
      <c r="I37" s="83"/>
      <c r="J37" s="83"/>
      <c r="K37" s="83"/>
      <c r="L37" s="83"/>
      <c r="M37" s="83"/>
      <c r="N37" s="127"/>
    </row>
    <row r="38" spans="1:14" ht="15.75" customHeight="1" x14ac:dyDescent="0.25">
      <c r="A38" s="83"/>
      <c r="B38" s="127"/>
      <c r="C38" s="127"/>
      <c r="D38" s="127"/>
      <c r="E38" s="127"/>
      <c r="F38" s="83"/>
      <c r="G38" s="83"/>
      <c r="H38" s="83"/>
      <c r="I38" s="83"/>
      <c r="J38" s="83"/>
      <c r="K38" s="83"/>
      <c r="L38" s="83"/>
      <c r="M38" s="83"/>
      <c r="N38" s="127"/>
    </row>
    <row r="39" spans="1:14" ht="15.75" customHeight="1" x14ac:dyDescent="0.25">
      <c r="A39" s="83"/>
      <c r="B39" s="127"/>
      <c r="C39" s="127"/>
      <c r="D39" s="127"/>
      <c r="E39" s="127"/>
      <c r="F39" s="83"/>
      <c r="G39" s="83"/>
      <c r="H39" s="83"/>
      <c r="I39" s="83"/>
      <c r="J39" s="83"/>
      <c r="K39" s="83"/>
      <c r="L39" s="83"/>
      <c r="M39" s="83"/>
      <c r="N39" s="127"/>
    </row>
    <row r="40" spans="1:14" ht="15.75" customHeight="1" x14ac:dyDescent="0.2">
      <c r="B40" s="116"/>
    </row>
    <row r="41" spans="1:14" ht="15.75" customHeight="1" x14ac:dyDescent="0.25">
      <c r="A41" s="83"/>
      <c r="B41" s="127"/>
      <c r="C41" s="127"/>
      <c r="D41" s="127"/>
      <c r="E41" s="127"/>
      <c r="F41" s="83"/>
      <c r="G41" s="83"/>
      <c r="H41" s="83"/>
      <c r="I41" s="83"/>
      <c r="J41" s="83"/>
      <c r="K41" s="83"/>
      <c r="L41" s="83"/>
      <c r="M41" s="83"/>
      <c r="N41" s="127"/>
    </row>
    <row r="42" spans="1:14" ht="15.75" customHeight="1" x14ac:dyDescent="0.25">
      <c r="A42" s="83"/>
      <c r="B42" s="127"/>
      <c r="C42" s="127"/>
      <c r="D42" s="127"/>
      <c r="E42" s="127"/>
      <c r="F42" s="83"/>
      <c r="G42" s="83"/>
      <c r="H42" s="83"/>
      <c r="I42" s="83"/>
      <c r="J42" s="83"/>
      <c r="K42" s="83"/>
      <c r="L42" s="83"/>
      <c r="M42" s="83"/>
      <c r="N42" s="127"/>
    </row>
    <row r="43" spans="1:14" ht="15.75" customHeight="1" x14ac:dyDescent="0.25">
      <c r="A43" s="83"/>
      <c r="B43" s="127"/>
      <c r="C43" s="127"/>
      <c r="D43" s="127"/>
      <c r="E43" s="127"/>
      <c r="F43" s="83"/>
      <c r="G43" s="83"/>
      <c r="H43" s="83"/>
      <c r="I43" s="83"/>
      <c r="J43" s="83"/>
      <c r="K43" s="83"/>
      <c r="L43" s="83"/>
      <c r="M43" s="83"/>
      <c r="N43" s="127"/>
    </row>
    <row r="44" spans="1:14" ht="15.75" customHeight="1" x14ac:dyDescent="0.25">
      <c r="A44" s="83"/>
      <c r="B44" s="127"/>
      <c r="C44" s="127"/>
      <c r="D44" s="127"/>
      <c r="E44" s="127"/>
      <c r="F44" s="83"/>
      <c r="G44" s="83"/>
      <c r="H44" s="83"/>
      <c r="I44" s="83"/>
      <c r="J44" s="83"/>
      <c r="K44" s="83"/>
      <c r="L44" s="83"/>
      <c r="M44" s="83"/>
      <c r="N44" s="127"/>
    </row>
    <row r="45" spans="1:14" ht="15.75" customHeight="1" x14ac:dyDescent="0.25">
      <c r="A45" s="83"/>
      <c r="B45" s="127"/>
      <c r="C45" s="127"/>
      <c r="D45" s="127"/>
      <c r="E45" s="127"/>
      <c r="F45" s="83"/>
      <c r="G45" s="83"/>
      <c r="H45" s="83"/>
      <c r="I45" s="83"/>
      <c r="J45" s="83"/>
      <c r="K45" s="83"/>
      <c r="L45" s="83"/>
      <c r="M45" s="83"/>
      <c r="N45" s="127"/>
    </row>
    <row r="46" spans="1:14" ht="15.75" customHeight="1" x14ac:dyDescent="0.25">
      <c r="A46" s="83"/>
      <c r="B46" s="127"/>
      <c r="C46" s="127"/>
      <c r="D46" s="127"/>
      <c r="E46" s="127"/>
      <c r="F46" s="83"/>
      <c r="G46" s="83"/>
      <c r="H46" s="83"/>
      <c r="I46" s="83"/>
      <c r="J46" s="83"/>
      <c r="K46" s="83"/>
      <c r="L46" s="83"/>
      <c r="M46" s="83"/>
      <c r="N46" s="127"/>
    </row>
    <row r="47" spans="1:14" ht="15.75" customHeight="1" x14ac:dyDescent="0.25">
      <c r="A47" s="83"/>
      <c r="B47" s="127"/>
      <c r="C47" s="127"/>
      <c r="D47" s="127"/>
      <c r="E47" s="127"/>
      <c r="F47" s="83"/>
      <c r="G47" s="83"/>
      <c r="H47" s="83"/>
      <c r="I47" s="83"/>
      <c r="J47" s="83"/>
      <c r="K47" s="83"/>
      <c r="L47" s="83"/>
      <c r="M47" s="83"/>
      <c r="N47" s="127"/>
    </row>
    <row r="48" spans="1:14" ht="15.75" customHeight="1" x14ac:dyDescent="0.25">
      <c r="A48" s="83"/>
      <c r="B48" s="127"/>
      <c r="C48" s="127"/>
      <c r="D48" s="127"/>
      <c r="E48" s="127"/>
      <c r="F48" s="83"/>
      <c r="G48" s="83"/>
      <c r="H48" s="83"/>
      <c r="I48" s="83"/>
      <c r="J48" s="83"/>
      <c r="K48" s="83"/>
      <c r="L48" s="83"/>
      <c r="M48" s="83"/>
      <c r="N48" s="127"/>
    </row>
    <row r="49" spans="1:14" ht="15.75" customHeight="1" x14ac:dyDescent="0.25">
      <c r="A49" s="83"/>
      <c r="B49" s="127"/>
      <c r="C49" s="127"/>
      <c r="D49" s="127"/>
      <c r="E49" s="127"/>
      <c r="F49" s="83"/>
      <c r="G49" s="83"/>
      <c r="H49" s="83"/>
      <c r="I49" s="83"/>
      <c r="J49" s="83"/>
      <c r="K49" s="83"/>
      <c r="L49" s="83"/>
      <c r="M49" s="83"/>
      <c r="N49" s="127"/>
    </row>
    <row r="50" spans="1:14" ht="15.75" customHeight="1" x14ac:dyDescent="0.2">
      <c r="B50" s="116"/>
    </row>
    <row r="51" spans="1:14" ht="15.75" customHeight="1" x14ac:dyDescent="0.25">
      <c r="A51" s="83"/>
      <c r="B51" s="127"/>
      <c r="C51" s="127"/>
      <c r="D51" s="127"/>
      <c r="E51" s="127"/>
      <c r="F51" s="83"/>
      <c r="G51" s="83"/>
      <c r="H51" s="83"/>
      <c r="I51" s="83"/>
      <c r="J51" s="83"/>
      <c r="K51" s="83"/>
      <c r="L51" s="83"/>
      <c r="M51" s="83"/>
      <c r="N51" s="127"/>
    </row>
    <row r="52" spans="1:14" ht="15.75" x14ac:dyDescent="0.25">
      <c r="A52" s="83"/>
      <c r="B52" s="127"/>
      <c r="C52" s="127"/>
      <c r="D52" s="127"/>
      <c r="E52" s="127"/>
      <c r="F52" s="83"/>
      <c r="G52" s="83"/>
      <c r="H52" s="83"/>
      <c r="I52" s="83"/>
      <c r="J52" s="83"/>
      <c r="K52" s="83"/>
      <c r="L52" s="83"/>
      <c r="M52" s="83"/>
      <c r="N52" s="127"/>
    </row>
    <row r="53" spans="1:14" ht="15.75" x14ac:dyDescent="0.25">
      <c r="A53" s="83"/>
      <c r="B53" s="127"/>
      <c r="C53" s="127"/>
      <c r="D53" s="127"/>
      <c r="E53" s="127"/>
      <c r="F53" s="83"/>
      <c r="G53" s="83"/>
      <c r="H53" s="83"/>
      <c r="I53" s="83"/>
      <c r="J53" s="83"/>
      <c r="K53" s="83"/>
      <c r="L53" s="83"/>
      <c r="M53" s="83"/>
      <c r="N53" s="127"/>
    </row>
    <row r="54" spans="1:14" ht="15.75" x14ac:dyDescent="0.25">
      <c r="A54" s="83"/>
      <c r="B54" s="127"/>
      <c r="C54" s="127"/>
      <c r="D54" s="127"/>
      <c r="E54" s="127"/>
      <c r="F54" s="83"/>
      <c r="G54" s="83"/>
      <c r="H54" s="83"/>
      <c r="I54" s="83"/>
      <c r="J54" s="83"/>
      <c r="K54" s="83"/>
      <c r="L54" s="83"/>
      <c r="M54" s="83"/>
      <c r="N54" s="127"/>
    </row>
    <row r="55" spans="1:14" ht="15.75" x14ac:dyDescent="0.25">
      <c r="A55" s="83"/>
      <c r="B55" s="127"/>
      <c r="C55" s="127"/>
      <c r="D55" s="127"/>
      <c r="E55" s="127"/>
      <c r="F55" s="83"/>
      <c r="G55" s="83"/>
      <c r="H55" s="83"/>
      <c r="I55" s="83"/>
      <c r="J55" s="83"/>
      <c r="K55" s="83"/>
      <c r="L55" s="83"/>
      <c r="M55" s="83"/>
      <c r="N55" s="127"/>
    </row>
    <row r="56" spans="1:14" ht="15.75" x14ac:dyDescent="0.25">
      <c r="A56" s="83"/>
      <c r="B56" s="127"/>
      <c r="C56" s="127"/>
      <c r="D56" s="127"/>
      <c r="E56" s="127"/>
      <c r="F56" s="83"/>
      <c r="G56" s="83"/>
      <c r="H56" s="83"/>
      <c r="I56" s="83"/>
      <c r="J56" s="83"/>
      <c r="K56" s="83"/>
      <c r="L56" s="83"/>
      <c r="M56" s="83"/>
      <c r="N56" s="127"/>
    </row>
    <row r="57" spans="1:14" ht="15.75" x14ac:dyDescent="0.25">
      <c r="A57" s="83"/>
      <c r="B57" s="127"/>
      <c r="C57" s="127"/>
      <c r="D57" s="127"/>
      <c r="E57" s="127"/>
      <c r="F57" s="83"/>
      <c r="G57" s="83"/>
      <c r="H57" s="83"/>
      <c r="I57" s="83"/>
      <c r="J57" s="83"/>
      <c r="K57" s="83"/>
      <c r="L57" s="83"/>
      <c r="M57" s="83"/>
      <c r="N57" s="127"/>
    </row>
    <row r="58" spans="1:14" ht="15.75" x14ac:dyDescent="0.25">
      <c r="A58" s="83"/>
      <c r="B58" s="127"/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83"/>
      <c r="N58" s="127"/>
    </row>
    <row r="59" spans="1:14" ht="15.75" x14ac:dyDescent="0.25">
      <c r="A59" s="83"/>
      <c r="B59" s="127"/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83"/>
      <c r="N59" s="127"/>
    </row>
    <row r="60" spans="1:14" x14ac:dyDescent="0.2">
      <c r="B60" s="116"/>
    </row>
    <row r="61" spans="1:14" ht="15.75" x14ac:dyDescent="0.25">
      <c r="A61" s="83"/>
      <c r="B61" s="127"/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83"/>
      <c r="N61" s="127"/>
    </row>
    <row r="62" spans="1:14" ht="15.75" x14ac:dyDescent="0.25">
      <c r="A62" s="83"/>
      <c r="B62" s="127"/>
      <c r="C62" s="127"/>
      <c r="D62" s="127"/>
      <c r="E62" s="127"/>
      <c r="F62" s="83"/>
      <c r="G62" s="83"/>
      <c r="H62" s="83"/>
      <c r="I62" s="83"/>
      <c r="J62" s="83"/>
      <c r="K62" s="83"/>
      <c r="L62" s="83"/>
      <c r="M62" s="83"/>
      <c r="N62" s="127"/>
    </row>
    <row r="63" spans="1:14" ht="15.75" x14ac:dyDescent="0.25">
      <c r="A63" s="83"/>
      <c r="B63" s="127"/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83"/>
      <c r="N63" s="127"/>
    </row>
    <row r="64" spans="1:14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83"/>
      <c r="N64" s="127"/>
    </row>
    <row r="65" spans="1:14" ht="15.75" x14ac:dyDescent="0.25">
      <c r="A65" s="83"/>
      <c r="B65" s="127"/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83"/>
      <c r="N65" s="127"/>
    </row>
    <row r="66" spans="1:14" ht="15.75" x14ac:dyDescent="0.25">
      <c r="A66" s="83"/>
      <c r="B66" s="127"/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83"/>
      <c r="N66" s="127"/>
    </row>
    <row r="67" spans="1:14" ht="15.75" x14ac:dyDescent="0.25">
      <c r="A67" s="83"/>
      <c r="B67" s="127"/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83"/>
      <c r="N67" s="127"/>
    </row>
    <row r="68" spans="1:14" ht="15.75" x14ac:dyDescent="0.25">
      <c r="A68" s="83"/>
      <c r="B68" s="127"/>
      <c r="C68" s="127"/>
      <c r="D68" s="127"/>
      <c r="E68" s="127"/>
      <c r="F68" s="83"/>
      <c r="G68" s="83"/>
      <c r="H68" s="83"/>
      <c r="I68" s="83"/>
      <c r="J68" s="83"/>
      <c r="K68" s="83"/>
      <c r="L68" s="83"/>
      <c r="M68" s="83"/>
      <c r="N68" s="127"/>
    </row>
    <row r="69" spans="1:14" x14ac:dyDescent="0.2">
      <c r="A69" s="83"/>
      <c r="B69" s="178"/>
      <c r="C69" s="817"/>
      <c r="D69" s="817"/>
      <c r="E69" s="351"/>
      <c r="F69" s="818"/>
      <c r="G69" s="818"/>
      <c r="H69" s="818"/>
      <c r="I69" s="818"/>
      <c r="J69" s="818"/>
      <c r="K69" s="817"/>
      <c r="L69" s="817"/>
      <c r="M69" s="817"/>
      <c r="N69" s="83"/>
    </row>
  </sheetData>
  <sortState ref="A13:AW25">
    <sortCondition ref="A13"/>
  </sortState>
  <mergeCells count="29">
    <mergeCell ref="D1:AP1"/>
    <mergeCell ref="D2:AP2"/>
    <mergeCell ref="F10:AF10"/>
    <mergeCell ref="D4:AO5"/>
    <mergeCell ref="D6:AO6"/>
    <mergeCell ref="AS5:AU5"/>
    <mergeCell ref="D9:AP9"/>
    <mergeCell ref="G11:G12"/>
    <mergeCell ref="H11:H12"/>
    <mergeCell ref="V12:X12"/>
    <mergeCell ref="F11:F12"/>
    <mergeCell ref="Y12:AA12"/>
    <mergeCell ref="AB12:AD12"/>
    <mergeCell ref="AE12:AG12"/>
    <mergeCell ref="AS11:AS12"/>
    <mergeCell ref="P12:R12"/>
    <mergeCell ref="S12:U12"/>
    <mergeCell ref="AH12:AJ12"/>
    <mergeCell ref="AK12:AM12"/>
    <mergeCell ref="AN12:AP12"/>
    <mergeCell ref="J11:AP11"/>
    <mergeCell ref="B30:C30"/>
    <mergeCell ref="C69:D69"/>
    <mergeCell ref="F69:J69"/>
    <mergeCell ref="K69:M69"/>
    <mergeCell ref="M12:O12"/>
    <mergeCell ref="J12:L12"/>
    <mergeCell ref="E11:E12"/>
    <mergeCell ref="I11:I12"/>
  </mergeCells>
  <phoneticPr fontId="2" type="noConversion"/>
  <printOptions horizontalCentered="1"/>
  <pageMargins left="0" right="0" top="0" bottom="0" header="0" footer="0"/>
  <pageSetup paperSize="9" scale="90" fitToHeight="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indexed="10"/>
  </sheetPr>
  <dimension ref="A1:R91"/>
  <sheetViews>
    <sheetView topLeftCell="A10" zoomScaleNormal="100" workbookViewId="0">
      <selection activeCell="F13" sqref="F13:F25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6" style="54" customWidth="1"/>
    <col min="6" max="6" width="6.5703125" style="54" customWidth="1"/>
    <col min="7" max="7" width="5.140625" style="54" customWidth="1"/>
    <col min="8" max="8" width="6.140625" style="54" customWidth="1"/>
    <col min="9" max="9" width="11.140625" style="54" customWidth="1"/>
    <col min="10" max="10" width="10.5703125" style="54" customWidth="1"/>
    <col min="11" max="11" width="11.28515625" style="54" customWidth="1"/>
    <col min="12" max="12" width="3.7109375" style="54" hidden="1" customWidth="1"/>
    <col min="13" max="15" width="7.7109375" style="54" hidden="1" customWidth="1"/>
    <col min="16" max="16" width="8.5703125" style="54" customWidth="1"/>
    <col min="17" max="17" width="6.28515625" style="54" customWidth="1"/>
    <col min="18" max="18" width="8.140625" style="54" customWidth="1"/>
  </cols>
  <sheetData>
    <row r="1" spans="1:18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</row>
    <row r="3" spans="1:18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8" ht="19.5" customHeight="1" x14ac:dyDescent="0.2">
      <c r="A4" s="79"/>
      <c r="B4" s="86"/>
      <c r="C4" s="840" t="s">
        <v>413</v>
      </c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122"/>
      <c r="P4" s="122"/>
      <c r="Q4" s="79"/>
    </row>
    <row r="5" spans="1:18" ht="19.5" customHeight="1" x14ac:dyDescent="0.2">
      <c r="A5" s="79" t="s">
        <v>16</v>
      </c>
      <c r="B5" s="500" t="s">
        <v>286</v>
      </c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122"/>
      <c r="P5" s="84" t="s">
        <v>344</v>
      </c>
      <c r="Q5" s="92"/>
      <c r="R5" s="184"/>
    </row>
    <row r="6" spans="1:18" ht="19.5" customHeight="1" x14ac:dyDescent="0.2">
      <c r="A6" s="79" t="s">
        <v>17</v>
      </c>
      <c r="B6" s="500" t="s">
        <v>285</v>
      </c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122"/>
      <c r="P6" s="86" t="s">
        <v>19</v>
      </c>
      <c r="Q6" s="86" t="s">
        <v>332</v>
      </c>
    </row>
    <row r="7" spans="1:18" ht="16.5" x14ac:dyDescent="0.2">
      <c r="A7" s="185" t="s">
        <v>18</v>
      </c>
      <c r="B7" s="500" t="s">
        <v>284</v>
      </c>
      <c r="C7" s="79"/>
      <c r="D7" s="186"/>
      <c r="E7" s="186"/>
      <c r="F7" s="79"/>
      <c r="G7" s="79"/>
      <c r="H7" s="79"/>
      <c r="I7" s="79"/>
      <c r="J7" s="79"/>
      <c r="K7" s="79"/>
      <c r="L7" s="79"/>
      <c r="P7" s="86" t="s">
        <v>20</v>
      </c>
    </row>
    <row r="8" spans="1:18" ht="16.5" x14ac:dyDescent="0.2">
      <c r="A8" s="185" t="s">
        <v>0</v>
      </c>
      <c r="B8" s="499" t="s">
        <v>416</v>
      </c>
      <c r="C8" s="79"/>
      <c r="D8" s="186"/>
      <c r="E8" s="186"/>
      <c r="F8" s="79"/>
      <c r="G8" s="79"/>
      <c r="H8" s="79"/>
      <c r="I8" s="79"/>
      <c r="J8" s="79"/>
      <c r="K8" s="79"/>
      <c r="L8" s="79"/>
      <c r="P8" s="86"/>
    </row>
    <row r="9" spans="1:18" ht="18.75" x14ac:dyDescent="0.2">
      <c r="A9" s="196" t="str">
        <f>Заголовки!A12</f>
        <v>г.Сочи, стадион  ФГБУ"Юг Спорт"</v>
      </c>
      <c r="B9" s="79"/>
      <c r="C9" s="79"/>
      <c r="D9" s="79"/>
      <c r="E9" s="79"/>
      <c r="F9" s="90" t="s">
        <v>63</v>
      </c>
      <c r="G9" s="90"/>
      <c r="H9" s="90"/>
      <c r="J9" s="79"/>
      <c r="K9" s="79"/>
      <c r="M9" s="79"/>
      <c r="P9" s="91" t="s">
        <v>21</v>
      </c>
    </row>
    <row r="10" spans="1:18" ht="13.5" thickBot="1" x14ac:dyDescent="0.25">
      <c r="A10" s="181"/>
      <c r="B10" s="79"/>
      <c r="D10" s="187"/>
      <c r="E10" s="187"/>
      <c r="F10" s="182" t="s">
        <v>2033</v>
      </c>
      <c r="G10" s="182"/>
      <c r="H10" s="182"/>
      <c r="I10" s="187"/>
      <c r="J10" s="187"/>
      <c r="K10" s="187"/>
      <c r="L10" s="187"/>
      <c r="M10" s="187"/>
      <c r="N10" s="187"/>
      <c r="O10" s="187"/>
      <c r="P10" s="187"/>
    </row>
    <row r="11" spans="1:18" ht="32.25" thickBot="1" x14ac:dyDescent="0.25">
      <c r="A11" s="154" t="s">
        <v>48</v>
      </c>
      <c r="B11" s="155" t="s">
        <v>56</v>
      </c>
      <c r="C11" s="156" t="s">
        <v>46</v>
      </c>
      <c r="D11" s="155" t="s">
        <v>51</v>
      </c>
      <c r="E11" s="809" t="s">
        <v>34</v>
      </c>
      <c r="F11" s="156" t="s">
        <v>9</v>
      </c>
      <c r="G11" s="806" t="s">
        <v>128</v>
      </c>
      <c r="H11" s="806" t="s">
        <v>129</v>
      </c>
      <c r="I11" s="837" t="s">
        <v>32</v>
      </c>
      <c r="J11" s="838"/>
      <c r="K11" s="838"/>
      <c r="L11" s="838"/>
      <c r="M11" s="838"/>
      <c r="N11" s="838"/>
      <c r="O11" s="839"/>
      <c r="P11" s="156" t="s">
        <v>10</v>
      </c>
      <c r="Q11" s="160" t="s">
        <v>31</v>
      </c>
      <c r="R11" s="160" t="s">
        <v>11</v>
      </c>
    </row>
    <row r="12" spans="1:18" ht="21.75" thickBot="1" x14ac:dyDescent="0.25">
      <c r="A12" s="161"/>
      <c r="B12" s="162"/>
      <c r="C12" s="163"/>
      <c r="D12" s="162"/>
      <c r="E12" s="810"/>
      <c r="F12" s="219"/>
      <c r="G12" s="807"/>
      <c r="H12" s="807"/>
      <c r="I12" s="188" t="s">
        <v>12</v>
      </c>
      <c r="J12" s="188" t="s">
        <v>13</v>
      </c>
      <c r="K12" s="188" t="s">
        <v>14</v>
      </c>
      <c r="L12" s="189" t="s">
        <v>48</v>
      </c>
      <c r="M12" s="188" t="s">
        <v>22</v>
      </c>
      <c r="N12" s="188" t="s">
        <v>23</v>
      </c>
      <c r="O12" s="188" t="s">
        <v>24</v>
      </c>
      <c r="P12" s="163"/>
      <c r="Q12" s="167"/>
      <c r="R12" s="167"/>
    </row>
    <row r="13" spans="1:18" ht="18" customHeight="1" x14ac:dyDescent="0.2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530" t="s">
        <v>1326</v>
      </c>
      <c r="G13" s="105" t="e">
        <f>VLOOKUP($F13,УЧАСТНИКИ!$A$29:$M$1081,12,FALSE)</f>
        <v>#N/A</v>
      </c>
      <c r="H13" s="105" t="e">
        <f>VLOOKUP($F13,УЧАСТНИКИ!$A$29:$M$1081,13,FALSE)</f>
        <v>#N/A</v>
      </c>
      <c r="I13" s="104"/>
      <c r="J13" s="104"/>
      <c r="K13" s="104"/>
      <c r="L13" s="104"/>
      <c r="M13" s="142"/>
      <c r="N13" s="145"/>
      <c r="O13" s="145"/>
      <c r="P13" s="145"/>
      <c r="Q13" s="145"/>
      <c r="R13" s="106"/>
    </row>
    <row r="14" spans="1:18" ht="18" customHeight="1" x14ac:dyDescent="0.2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0" t="s">
        <v>459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04"/>
      <c r="J14" s="104"/>
      <c r="K14" s="104"/>
      <c r="L14" s="104"/>
      <c r="M14" s="142"/>
      <c r="N14" s="145"/>
      <c r="O14" s="145"/>
      <c r="P14" s="145"/>
      <c r="Q14" s="145"/>
      <c r="R14" s="106"/>
    </row>
    <row r="15" spans="1:18" ht="18" customHeight="1" x14ac:dyDescent="0.2">
      <c r="A15" s="101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0" t="s">
        <v>463</v>
      </c>
      <c r="G15" s="105"/>
      <c r="H15" s="105"/>
      <c r="I15" s="104"/>
      <c r="J15" s="104"/>
      <c r="K15" s="104"/>
      <c r="L15" s="104"/>
      <c r="M15" s="142"/>
      <c r="N15" s="145"/>
      <c r="O15" s="145"/>
      <c r="P15" s="145"/>
      <c r="Q15" s="145"/>
      <c r="R15" s="106"/>
    </row>
    <row r="16" spans="1:18" ht="18" customHeight="1" x14ac:dyDescent="0.2">
      <c r="A16" s="104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0" t="s">
        <v>488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42"/>
      <c r="N16" s="145"/>
      <c r="O16" s="145"/>
      <c r="P16" s="145"/>
      <c r="Q16" s="145"/>
      <c r="R16" s="106"/>
    </row>
    <row r="17" spans="1:18" ht="18" customHeight="1" x14ac:dyDescent="0.2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0" t="s">
        <v>937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04"/>
      <c r="J17" s="104"/>
      <c r="K17" s="104"/>
      <c r="L17" s="104"/>
      <c r="M17" s="142"/>
      <c r="N17" s="145"/>
      <c r="O17" s="145"/>
      <c r="P17" s="145"/>
      <c r="Q17" s="145"/>
      <c r="R17" s="106"/>
    </row>
    <row r="18" spans="1:18" ht="18" customHeight="1" x14ac:dyDescent="0.2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0" t="s">
        <v>946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42"/>
      <c r="N18" s="145"/>
      <c r="O18" s="145"/>
      <c r="P18" s="145"/>
      <c r="Q18" s="145"/>
      <c r="R18" s="106" t="e">
        <f>VLOOKUP($F18,УЧАСТНИКИ!$A$29:$M$1081,9,FALSE)</f>
        <v>#N/A</v>
      </c>
    </row>
    <row r="19" spans="1:18" ht="18" customHeight="1" x14ac:dyDescent="0.2">
      <c r="A19" s="101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0" t="s">
        <v>496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42"/>
      <c r="N19" s="145"/>
      <c r="O19" s="145"/>
      <c r="P19" s="145"/>
      <c r="Q19" s="145"/>
      <c r="R19" s="106"/>
    </row>
    <row r="20" spans="1:18" ht="18" customHeight="1" x14ac:dyDescent="0.2">
      <c r="A20" s="104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0" t="s">
        <v>117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04"/>
      <c r="J20" s="104"/>
      <c r="K20" s="104"/>
      <c r="L20" s="104"/>
      <c r="M20" s="142"/>
      <c r="N20" s="145"/>
      <c r="O20" s="145"/>
      <c r="P20" s="145"/>
      <c r="Q20" s="145"/>
      <c r="R20" s="106"/>
    </row>
    <row r="21" spans="1:18" ht="18" customHeight="1" x14ac:dyDescent="0.2">
      <c r="A21" s="101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0" t="s">
        <v>115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42"/>
      <c r="N21" s="145"/>
      <c r="O21" s="145"/>
      <c r="P21" s="145"/>
      <c r="Q21" s="145"/>
      <c r="R21" s="106"/>
    </row>
    <row r="22" spans="1:18" ht="18" customHeight="1" x14ac:dyDescent="0.2">
      <c r="A22" s="104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0" t="s">
        <v>970</v>
      </c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04"/>
      <c r="J22" s="104"/>
      <c r="K22" s="104"/>
      <c r="L22" s="104"/>
      <c r="M22" s="142"/>
      <c r="N22" s="145"/>
      <c r="O22" s="145"/>
      <c r="P22" s="145"/>
      <c r="Q22" s="145"/>
      <c r="R22" s="106"/>
    </row>
    <row r="23" spans="1:18" ht="18" customHeight="1" x14ac:dyDescent="0.2">
      <c r="A23" s="101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0" t="s">
        <v>1289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04"/>
      <c r="J23" s="104"/>
      <c r="K23" s="104"/>
      <c r="L23" s="104"/>
      <c r="M23" s="142"/>
      <c r="N23" s="145"/>
      <c r="O23" s="145"/>
      <c r="P23" s="145"/>
      <c r="Q23" s="145"/>
      <c r="R23" s="106"/>
    </row>
    <row r="24" spans="1:18" ht="18" customHeight="1" x14ac:dyDescent="0.2">
      <c r="A24" s="101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0" t="s">
        <v>872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04"/>
      <c r="J24" s="104"/>
      <c r="K24" s="104"/>
      <c r="L24" s="104"/>
      <c r="M24" s="142"/>
      <c r="N24" s="145"/>
      <c r="O24" s="145"/>
      <c r="P24" s="145"/>
      <c r="Q24" s="145"/>
      <c r="R24" s="106"/>
    </row>
    <row r="25" spans="1:18" ht="20.25" customHeight="1" x14ac:dyDescent="0.2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0" t="s">
        <v>1267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04"/>
      <c r="J25" s="104"/>
      <c r="K25" s="104"/>
      <c r="L25" s="104"/>
      <c r="M25" s="142"/>
      <c r="N25" s="145"/>
      <c r="O25" s="145"/>
      <c r="P25" s="145"/>
      <c r="Q25" s="145"/>
      <c r="R25" s="106"/>
    </row>
    <row r="26" spans="1:18" x14ac:dyDescent="0.2">
      <c r="A26" s="83"/>
      <c r="B26" s="113"/>
      <c r="C26" s="55"/>
      <c r="D26" s="113"/>
      <c r="E26" s="113"/>
      <c r="F26" s="528"/>
      <c r="G26" s="83"/>
      <c r="H26" s="83"/>
      <c r="I26" s="83"/>
      <c r="J26" s="83"/>
      <c r="K26" s="83"/>
      <c r="L26" s="83"/>
      <c r="M26" s="119"/>
      <c r="R26" s="133"/>
    </row>
    <row r="27" spans="1:18" x14ac:dyDescent="0.2">
      <c r="A27" s="83"/>
      <c r="B27" s="119" t="s">
        <v>127</v>
      </c>
      <c r="C27" s="55"/>
      <c r="D27" s="119" t="s">
        <v>42</v>
      </c>
      <c r="E27" s="119"/>
      <c r="F27" s="83"/>
      <c r="G27" s="83"/>
      <c r="H27" s="83"/>
      <c r="I27" s="83"/>
      <c r="J27" s="119" t="s">
        <v>57</v>
      </c>
      <c r="K27" s="83"/>
      <c r="L27" s="83"/>
      <c r="M27" s="119"/>
      <c r="N27" s="119" t="s">
        <v>43</v>
      </c>
      <c r="R27" s="133"/>
    </row>
    <row r="28" spans="1:18" x14ac:dyDescent="0.2">
      <c r="A28" s="83"/>
      <c r="B28" s="113"/>
      <c r="C28" s="55"/>
      <c r="D28" s="113"/>
      <c r="E28" s="113"/>
      <c r="F28" s="83"/>
      <c r="G28" s="83"/>
      <c r="H28" s="83"/>
      <c r="I28" s="83"/>
      <c r="J28" s="83"/>
      <c r="K28" s="83"/>
      <c r="L28" s="83"/>
      <c r="M28" s="119"/>
      <c r="R28" s="133"/>
    </row>
    <row r="29" spans="1:18" x14ac:dyDescent="0.2">
      <c r="A29" s="83"/>
      <c r="R29" s="133"/>
    </row>
    <row r="30" spans="1:18" ht="18.75" x14ac:dyDescent="0.2">
      <c r="A30" s="86"/>
      <c r="B30" s="79"/>
      <c r="C30" s="79"/>
      <c r="D30" s="79"/>
      <c r="E30" s="79"/>
      <c r="F30" s="79"/>
      <c r="G30" s="79"/>
      <c r="H30" s="79"/>
      <c r="I30" s="90"/>
      <c r="J30" s="79"/>
      <c r="K30" s="79"/>
      <c r="M30" s="79"/>
      <c r="Q30" s="190"/>
      <c r="R30" s="133"/>
    </row>
    <row r="31" spans="1:18" x14ac:dyDescent="0.2">
      <c r="A31" s="181"/>
      <c r="B31" s="79"/>
      <c r="C31" s="79"/>
      <c r="D31" s="79"/>
      <c r="E31" s="79"/>
      <c r="I31" s="79"/>
      <c r="J31" s="79"/>
      <c r="M31" s="79"/>
      <c r="Q31" s="78"/>
      <c r="R31" s="133"/>
    </row>
    <row r="32" spans="1:18" ht="14.25" x14ac:dyDescent="0.2">
      <c r="A32" s="191"/>
      <c r="B32" s="46"/>
      <c r="C32" s="46"/>
      <c r="D32" s="46"/>
      <c r="E32" s="46"/>
      <c r="F32" s="46"/>
      <c r="G32" s="46"/>
      <c r="H32" s="46"/>
      <c r="I32" s="46"/>
      <c r="J32" s="192"/>
      <c r="K32" s="46"/>
      <c r="L32" s="193"/>
      <c r="M32" s="194"/>
      <c r="N32" s="46"/>
      <c r="O32" s="46"/>
      <c r="P32" s="46"/>
      <c r="Q32" s="77"/>
      <c r="R32" s="133"/>
    </row>
    <row r="33" spans="1:18" x14ac:dyDescent="0.2">
      <c r="A33" s="191"/>
      <c r="B33" s="46"/>
      <c r="C33" s="46"/>
      <c r="D33" s="46"/>
      <c r="E33" s="46"/>
      <c r="F33" s="46"/>
      <c r="G33" s="46"/>
      <c r="H33" s="46"/>
      <c r="I33" s="77"/>
      <c r="J33" s="77"/>
      <c r="K33" s="77"/>
      <c r="L33" s="46"/>
      <c r="M33" s="77"/>
      <c r="N33" s="77"/>
      <c r="O33" s="77"/>
      <c r="P33" s="46"/>
      <c r="Q33" s="77"/>
      <c r="R33" s="133"/>
    </row>
    <row r="34" spans="1:18" x14ac:dyDescent="0.2">
      <c r="A34" s="83"/>
      <c r="B34" s="119"/>
      <c r="C34" s="114"/>
      <c r="D34" s="119"/>
      <c r="E34" s="119"/>
      <c r="F34" s="83"/>
      <c r="G34" s="83"/>
      <c r="H34" s="83"/>
      <c r="I34" s="83"/>
      <c r="J34" s="83"/>
      <c r="K34" s="83"/>
      <c r="L34" s="83"/>
      <c r="M34" s="119"/>
      <c r="R34" s="133"/>
    </row>
    <row r="35" spans="1:18" x14ac:dyDescent="0.2">
      <c r="A35" s="83"/>
      <c r="B35" s="119"/>
      <c r="C35" s="114"/>
      <c r="D35" s="119"/>
      <c r="E35" s="119"/>
      <c r="F35" s="83"/>
      <c r="G35" s="83"/>
      <c r="H35" s="83"/>
      <c r="I35" s="83"/>
      <c r="J35" s="83"/>
      <c r="K35" s="83"/>
      <c r="L35" s="83"/>
      <c r="M35" s="119"/>
      <c r="R35" s="133"/>
    </row>
    <row r="36" spans="1:18" x14ac:dyDescent="0.2">
      <c r="A36" s="83"/>
      <c r="B36" s="119"/>
      <c r="C36" s="114"/>
      <c r="D36" s="119"/>
      <c r="E36" s="119"/>
      <c r="F36" s="83"/>
      <c r="G36" s="83"/>
      <c r="H36" s="83"/>
      <c r="I36" s="83"/>
      <c r="J36" s="83"/>
      <c r="K36" s="83"/>
      <c r="L36" s="83"/>
      <c r="M36" s="119"/>
      <c r="R36" s="133"/>
    </row>
    <row r="37" spans="1:18" x14ac:dyDescent="0.2">
      <c r="A37" s="83"/>
      <c r="B37" s="119"/>
      <c r="C37" s="114"/>
      <c r="D37" s="119"/>
      <c r="E37" s="119"/>
      <c r="F37" s="83"/>
      <c r="G37" s="83"/>
      <c r="H37" s="83"/>
      <c r="I37" s="83"/>
      <c r="J37" s="83"/>
      <c r="K37" s="83"/>
      <c r="L37" s="83"/>
      <c r="M37" s="119"/>
      <c r="R37" s="114"/>
    </row>
    <row r="38" spans="1:18" x14ac:dyDescent="0.2">
      <c r="A38" s="83"/>
      <c r="B38" s="119"/>
      <c r="C38" s="114"/>
      <c r="D38" s="119"/>
      <c r="E38" s="119"/>
      <c r="F38" s="83"/>
      <c r="G38" s="83"/>
      <c r="H38" s="83"/>
      <c r="I38" s="83"/>
      <c r="J38" s="83"/>
      <c r="K38" s="83"/>
      <c r="L38" s="83"/>
      <c r="M38" s="119"/>
      <c r="R38" s="114"/>
    </row>
    <row r="39" spans="1:18" x14ac:dyDescent="0.2">
      <c r="A39" s="83"/>
      <c r="B39" s="119"/>
      <c r="C39" s="114"/>
      <c r="D39" s="119"/>
      <c r="E39" s="119"/>
      <c r="F39" s="83"/>
      <c r="G39" s="83"/>
      <c r="H39" s="83"/>
      <c r="I39" s="83"/>
      <c r="J39" s="83"/>
      <c r="K39" s="83"/>
      <c r="L39" s="83"/>
      <c r="M39" s="119"/>
      <c r="R39" s="114"/>
    </row>
    <row r="40" spans="1:18" x14ac:dyDescent="0.2">
      <c r="A40" s="83"/>
      <c r="B40" s="119"/>
      <c r="C40" s="114"/>
      <c r="D40" s="119"/>
      <c r="E40" s="119"/>
      <c r="F40" s="83"/>
      <c r="G40" s="83"/>
      <c r="H40" s="83"/>
      <c r="I40" s="83"/>
      <c r="J40" s="83"/>
      <c r="K40" s="83"/>
      <c r="L40" s="83"/>
      <c r="M40" s="119"/>
      <c r="R40" s="114"/>
    </row>
    <row r="41" spans="1:18" x14ac:dyDescent="0.2">
      <c r="A41" s="83"/>
      <c r="B41" s="119"/>
      <c r="C41" s="114"/>
      <c r="D41" s="119"/>
      <c r="E41" s="119"/>
      <c r="F41" s="83"/>
      <c r="G41" s="83"/>
      <c r="H41" s="83"/>
      <c r="I41" s="83"/>
      <c r="J41" s="83"/>
      <c r="K41" s="83"/>
      <c r="L41" s="83"/>
      <c r="M41" s="119"/>
      <c r="R41" s="114"/>
    </row>
    <row r="42" spans="1:18" x14ac:dyDescent="0.2">
      <c r="A42" s="83"/>
      <c r="B42" s="119"/>
      <c r="C42" s="114"/>
      <c r="D42" s="119"/>
      <c r="E42" s="119"/>
      <c r="F42" s="83"/>
      <c r="G42" s="83"/>
      <c r="H42" s="83"/>
      <c r="I42" s="83"/>
      <c r="J42" s="83"/>
      <c r="K42" s="83"/>
      <c r="L42" s="83"/>
      <c r="M42" s="119"/>
      <c r="R42" s="114"/>
    </row>
    <row r="43" spans="1:18" x14ac:dyDescent="0.2">
      <c r="A43" s="83"/>
      <c r="B43" s="119"/>
      <c r="C43" s="114"/>
      <c r="D43" s="119"/>
      <c r="E43" s="119"/>
      <c r="F43" s="83"/>
      <c r="G43" s="83"/>
      <c r="H43" s="83"/>
      <c r="I43" s="83"/>
      <c r="J43" s="83"/>
      <c r="K43" s="83"/>
      <c r="L43" s="83"/>
      <c r="M43" s="119"/>
      <c r="R43" s="114"/>
    </row>
    <row r="44" spans="1:18" x14ac:dyDescent="0.2">
      <c r="A44" s="83"/>
      <c r="B44" s="119"/>
      <c r="C44" s="114"/>
      <c r="D44" s="119"/>
      <c r="E44" s="119"/>
      <c r="F44" s="83"/>
      <c r="G44" s="83"/>
      <c r="H44" s="83"/>
      <c r="I44" s="83"/>
      <c r="J44" s="83"/>
      <c r="K44" s="83"/>
      <c r="L44" s="83"/>
      <c r="M44" s="119"/>
      <c r="R44" s="114"/>
    </row>
    <row r="45" spans="1:18" x14ac:dyDescent="0.2">
      <c r="A45" s="83"/>
      <c r="B45" s="119"/>
      <c r="C45" s="114"/>
      <c r="D45" s="119"/>
      <c r="E45" s="119"/>
      <c r="F45" s="83"/>
      <c r="G45" s="83"/>
      <c r="H45" s="83"/>
      <c r="I45" s="83"/>
      <c r="J45" s="83"/>
      <c r="K45" s="83"/>
      <c r="L45" s="83"/>
      <c r="M45" s="119"/>
      <c r="R45" s="114"/>
    </row>
    <row r="46" spans="1:18" x14ac:dyDescent="0.2">
      <c r="I46" s="83"/>
      <c r="J46" s="83"/>
      <c r="K46" s="83"/>
      <c r="L46" s="83"/>
      <c r="M46" s="119"/>
      <c r="R46" s="114"/>
    </row>
    <row r="47" spans="1:18" x14ac:dyDescent="0.2">
      <c r="A47" s="83"/>
      <c r="B47" s="119"/>
      <c r="C47" s="114"/>
      <c r="D47" s="119"/>
      <c r="E47" s="119"/>
      <c r="F47" s="83"/>
      <c r="G47" s="83"/>
      <c r="H47" s="83"/>
      <c r="I47" s="83"/>
      <c r="J47" s="83"/>
      <c r="K47" s="83"/>
      <c r="L47" s="83"/>
      <c r="M47" s="119"/>
      <c r="R47" s="114"/>
    </row>
    <row r="48" spans="1:18" x14ac:dyDescent="0.2">
      <c r="A48" s="83"/>
      <c r="B48" s="119"/>
      <c r="C48" s="114"/>
      <c r="D48" s="119"/>
      <c r="E48" s="119"/>
      <c r="F48" s="83"/>
      <c r="G48" s="83"/>
      <c r="H48" s="83"/>
      <c r="I48" s="83"/>
      <c r="J48" s="83"/>
      <c r="K48" s="83"/>
      <c r="L48" s="83"/>
      <c r="M48" s="119"/>
      <c r="R48" s="114"/>
    </row>
    <row r="49" spans="1:18" x14ac:dyDescent="0.2">
      <c r="C49" s="119"/>
      <c r="F49" s="83"/>
      <c r="G49" s="83"/>
      <c r="H49" s="83"/>
      <c r="I49" s="83"/>
      <c r="J49" s="83"/>
      <c r="K49" s="83"/>
      <c r="L49" s="83"/>
      <c r="M49" s="119"/>
      <c r="R49" s="114"/>
    </row>
    <row r="50" spans="1:18" x14ac:dyDescent="0.2">
      <c r="C50" s="119"/>
      <c r="F50" s="83"/>
      <c r="G50" s="83"/>
      <c r="H50" s="83"/>
      <c r="I50" s="83"/>
      <c r="J50" s="83"/>
      <c r="K50" s="83"/>
      <c r="L50" s="83"/>
      <c r="M50" s="119"/>
      <c r="R50" s="114"/>
    </row>
    <row r="51" spans="1:18" x14ac:dyDescent="0.2">
      <c r="C51" s="119"/>
      <c r="F51" s="83"/>
      <c r="G51" s="83"/>
      <c r="H51" s="83"/>
      <c r="I51" s="83"/>
      <c r="J51" s="83"/>
      <c r="K51" s="83"/>
      <c r="L51" s="83"/>
      <c r="M51" s="119"/>
      <c r="R51" s="114"/>
    </row>
    <row r="52" spans="1:18" x14ac:dyDescent="0.2">
      <c r="C52" s="119"/>
      <c r="F52" s="83"/>
      <c r="G52" s="83"/>
      <c r="H52" s="83"/>
      <c r="I52" s="83"/>
      <c r="J52" s="83"/>
      <c r="K52" s="83"/>
      <c r="L52" s="83"/>
      <c r="M52" s="119"/>
      <c r="R52" s="114"/>
    </row>
    <row r="53" spans="1:18" x14ac:dyDescent="0.2">
      <c r="C53" s="119"/>
      <c r="F53" s="83"/>
      <c r="G53" s="83"/>
      <c r="H53" s="83"/>
      <c r="I53" s="83"/>
      <c r="J53" s="83"/>
      <c r="K53" s="83"/>
      <c r="L53" s="83"/>
      <c r="M53" s="119"/>
      <c r="R53" s="114"/>
    </row>
    <row r="54" spans="1:18" x14ac:dyDescent="0.2">
      <c r="C54" s="119"/>
      <c r="F54" s="83"/>
      <c r="G54" s="83"/>
      <c r="H54" s="83"/>
      <c r="I54" s="83"/>
      <c r="J54" s="83"/>
      <c r="K54" s="83"/>
      <c r="L54" s="83"/>
      <c r="M54" s="119"/>
      <c r="R54" s="114"/>
    </row>
    <row r="55" spans="1:18" x14ac:dyDescent="0.2">
      <c r="C55" s="119"/>
      <c r="F55" s="83"/>
      <c r="G55" s="83"/>
      <c r="H55" s="83"/>
      <c r="I55" s="83"/>
      <c r="J55" s="83"/>
      <c r="K55" s="83"/>
      <c r="L55" s="83"/>
      <c r="M55" s="119"/>
      <c r="R55" s="114"/>
    </row>
    <row r="56" spans="1:18" x14ac:dyDescent="0.2">
      <c r="A56" s="83"/>
      <c r="B56" s="119"/>
      <c r="C56" s="114"/>
      <c r="D56" s="119"/>
      <c r="E56" s="119"/>
      <c r="F56" s="83"/>
      <c r="G56" s="83"/>
      <c r="H56" s="83"/>
      <c r="I56" s="83"/>
      <c r="J56" s="83"/>
      <c r="K56" s="83"/>
      <c r="L56" s="83"/>
      <c r="M56" s="119"/>
      <c r="R56" s="114"/>
    </row>
    <row r="57" spans="1:18" ht="15.75" x14ac:dyDescent="0.25">
      <c r="C57" s="127"/>
      <c r="D57" s="127"/>
      <c r="E57" s="127"/>
      <c r="F57" s="83"/>
      <c r="G57" s="83"/>
      <c r="H57" s="83"/>
      <c r="I57" s="83"/>
      <c r="J57" s="83"/>
      <c r="K57" s="83"/>
      <c r="L57" s="83"/>
      <c r="M57" s="127"/>
    </row>
    <row r="58" spans="1:18" ht="15.75" x14ac:dyDescent="0.25"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127"/>
    </row>
    <row r="59" spans="1:18" ht="15.75" x14ac:dyDescent="0.25"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127"/>
    </row>
    <row r="60" spans="1:18" ht="15.75" x14ac:dyDescent="0.25">
      <c r="C60" s="127"/>
      <c r="D60" s="127"/>
      <c r="E60" s="127"/>
      <c r="F60" s="83"/>
      <c r="G60" s="83"/>
      <c r="H60" s="83"/>
      <c r="I60" s="83"/>
      <c r="J60" s="83"/>
      <c r="K60" s="83"/>
      <c r="L60" s="83"/>
      <c r="M60" s="127"/>
    </row>
    <row r="61" spans="1:18" ht="15.75" x14ac:dyDescent="0.25"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127"/>
    </row>
    <row r="63" spans="1:18" ht="15.75" x14ac:dyDescent="0.25"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127"/>
    </row>
    <row r="64" spans="1:18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127"/>
    </row>
    <row r="65" spans="1:13" ht="15.75" x14ac:dyDescent="0.25">
      <c r="A65" s="83"/>
      <c r="B65" s="127"/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127"/>
    </row>
    <row r="66" spans="1:13" ht="15.75" x14ac:dyDescent="0.25">
      <c r="A66" s="83"/>
      <c r="B66" s="127"/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127"/>
    </row>
    <row r="67" spans="1:13" ht="15.75" x14ac:dyDescent="0.25">
      <c r="A67" s="83"/>
      <c r="B67" s="127"/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127"/>
    </row>
    <row r="68" spans="1:13" ht="15.75" x14ac:dyDescent="0.25">
      <c r="A68" s="83"/>
      <c r="B68" s="127"/>
      <c r="C68" s="127"/>
      <c r="D68" s="127"/>
      <c r="E68" s="127"/>
      <c r="F68" s="83"/>
      <c r="G68" s="83"/>
      <c r="H68" s="83"/>
      <c r="I68" s="83"/>
      <c r="J68" s="83"/>
      <c r="K68" s="83"/>
      <c r="L68" s="83"/>
      <c r="M68" s="127"/>
    </row>
    <row r="69" spans="1:13" ht="15.75" x14ac:dyDescent="0.25">
      <c r="A69" s="83"/>
      <c r="B69" s="127"/>
      <c r="C69" s="127"/>
      <c r="D69" s="127"/>
      <c r="E69" s="127"/>
      <c r="F69" s="83"/>
      <c r="G69" s="83"/>
      <c r="H69" s="83"/>
      <c r="I69" s="83"/>
      <c r="J69" s="83"/>
      <c r="K69" s="83"/>
      <c r="L69" s="83"/>
      <c r="M69" s="127"/>
    </row>
    <row r="70" spans="1:13" ht="15.75" x14ac:dyDescent="0.25">
      <c r="A70" s="83"/>
      <c r="B70" s="127"/>
      <c r="C70" s="127"/>
      <c r="D70" s="127"/>
      <c r="E70" s="127"/>
      <c r="F70" s="83"/>
      <c r="G70" s="83"/>
      <c r="H70" s="83"/>
      <c r="I70" s="83"/>
      <c r="J70" s="83"/>
      <c r="K70" s="83"/>
      <c r="L70" s="83"/>
      <c r="M70" s="127"/>
    </row>
    <row r="71" spans="1:13" ht="15.75" x14ac:dyDescent="0.25">
      <c r="A71" s="83"/>
      <c r="B71" s="127"/>
      <c r="C71" s="127"/>
      <c r="D71" s="127"/>
      <c r="E71" s="127"/>
      <c r="F71" s="83"/>
      <c r="G71" s="83"/>
      <c r="H71" s="83"/>
      <c r="I71" s="83"/>
      <c r="J71" s="83"/>
      <c r="K71" s="83"/>
      <c r="L71" s="83"/>
      <c r="M71" s="127"/>
    </row>
    <row r="72" spans="1:13" x14ac:dyDescent="0.2">
      <c r="B72" s="116"/>
    </row>
    <row r="73" spans="1:13" ht="15.75" x14ac:dyDescent="0.25">
      <c r="A73" s="83"/>
      <c r="B73" s="127"/>
      <c r="C73" s="127"/>
      <c r="D73" s="127"/>
      <c r="E73" s="127"/>
      <c r="F73" s="83"/>
      <c r="G73" s="83"/>
      <c r="H73" s="83"/>
      <c r="I73" s="83"/>
      <c r="J73" s="83"/>
      <c r="K73" s="83"/>
      <c r="L73" s="83"/>
      <c r="M73" s="127"/>
    </row>
    <row r="74" spans="1:13" ht="15.75" x14ac:dyDescent="0.25">
      <c r="A74" s="83"/>
      <c r="B74" s="127"/>
      <c r="C74" s="127"/>
      <c r="D74" s="127"/>
      <c r="E74" s="127"/>
      <c r="F74" s="83"/>
      <c r="G74" s="83"/>
      <c r="H74" s="83"/>
      <c r="I74" s="83"/>
      <c r="J74" s="83"/>
      <c r="K74" s="83"/>
      <c r="L74" s="83"/>
      <c r="M74" s="127"/>
    </row>
    <row r="75" spans="1:13" ht="15.75" x14ac:dyDescent="0.25">
      <c r="A75" s="83"/>
      <c r="B75" s="127"/>
      <c r="C75" s="127"/>
      <c r="D75" s="127"/>
      <c r="E75" s="127"/>
      <c r="F75" s="83"/>
      <c r="G75" s="83"/>
      <c r="H75" s="83"/>
      <c r="I75" s="83"/>
      <c r="J75" s="83"/>
      <c r="K75" s="83"/>
      <c r="L75" s="83"/>
      <c r="M75" s="127"/>
    </row>
    <row r="76" spans="1:13" ht="15.75" x14ac:dyDescent="0.25">
      <c r="A76" s="83"/>
      <c r="B76" s="127"/>
      <c r="C76" s="127"/>
      <c r="D76" s="127"/>
      <c r="E76" s="127"/>
      <c r="F76" s="83"/>
      <c r="G76" s="83"/>
      <c r="H76" s="83"/>
      <c r="I76" s="83"/>
      <c r="J76" s="83"/>
      <c r="K76" s="83"/>
      <c r="L76" s="83"/>
      <c r="M76" s="127"/>
    </row>
    <row r="77" spans="1:13" ht="15.75" x14ac:dyDescent="0.25">
      <c r="A77" s="83"/>
      <c r="B77" s="127"/>
      <c r="C77" s="127"/>
      <c r="D77" s="127"/>
      <c r="E77" s="127"/>
      <c r="F77" s="83"/>
      <c r="G77" s="83"/>
      <c r="H77" s="83"/>
      <c r="I77" s="83"/>
      <c r="J77" s="83"/>
      <c r="K77" s="83"/>
      <c r="L77" s="83"/>
      <c r="M77" s="127"/>
    </row>
    <row r="78" spans="1:13" ht="15.75" x14ac:dyDescent="0.25">
      <c r="A78" s="83"/>
      <c r="B78" s="127"/>
      <c r="C78" s="127"/>
      <c r="D78" s="127"/>
      <c r="E78" s="127"/>
      <c r="F78" s="83"/>
      <c r="G78" s="83"/>
      <c r="H78" s="83"/>
      <c r="I78" s="83"/>
      <c r="J78" s="83"/>
      <c r="K78" s="83"/>
      <c r="L78" s="83"/>
      <c r="M78" s="127"/>
    </row>
    <row r="79" spans="1:13" ht="15.75" x14ac:dyDescent="0.25">
      <c r="A79" s="83"/>
      <c r="B79" s="127"/>
      <c r="C79" s="127"/>
      <c r="D79" s="127"/>
      <c r="E79" s="127"/>
      <c r="F79" s="83"/>
      <c r="G79" s="83"/>
      <c r="H79" s="83"/>
      <c r="I79" s="83"/>
      <c r="J79" s="83"/>
      <c r="K79" s="83"/>
      <c r="L79" s="83"/>
      <c r="M79" s="127"/>
    </row>
    <row r="80" spans="1:13" ht="15.75" x14ac:dyDescent="0.25">
      <c r="A80" s="83"/>
      <c r="B80" s="127"/>
      <c r="C80" s="127"/>
      <c r="D80" s="127"/>
      <c r="E80" s="127"/>
      <c r="F80" s="83"/>
      <c r="G80" s="83"/>
      <c r="H80" s="83"/>
      <c r="I80" s="83"/>
      <c r="J80" s="83"/>
      <c r="K80" s="83"/>
      <c r="L80" s="83"/>
      <c r="M80" s="127"/>
    </row>
    <row r="81" spans="1:13" ht="15.75" x14ac:dyDescent="0.25">
      <c r="A81" s="83"/>
      <c r="B81" s="127"/>
      <c r="C81" s="127"/>
      <c r="D81" s="127"/>
      <c r="E81" s="127"/>
      <c r="F81" s="83"/>
      <c r="G81" s="83"/>
      <c r="H81" s="83"/>
      <c r="I81" s="83"/>
      <c r="J81" s="83"/>
      <c r="K81" s="83"/>
      <c r="L81" s="83"/>
      <c r="M81" s="127"/>
    </row>
    <row r="82" spans="1:13" x14ac:dyDescent="0.2">
      <c r="B82" s="116"/>
    </row>
    <row r="83" spans="1:13" ht="15.75" x14ac:dyDescent="0.25">
      <c r="A83" s="83"/>
      <c r="B83" s="127"/>
      <c r="C83" s="127"/>
      <c r="D83" s="127"/>
      <c r="E83" s="127"/>
      <c r="F83" s="83"/>
      <c r="G83" s="83"/>
      <c r="H83" s="83"/>
      <c r="I83" s="83"/>
      <c r="J83" s="83"/>
      <c r="K83" s="83"/>
      <c r="L83" s="83"/>
      <c r="M83" s="127"/>
    </row>
    <row r="84" spans="1:13" ht="15.75" x14ac:dyDescent="0.25">
      <c r="A84" s="83"/>
      <c r="B84" s="127"/>
      <c r="C84" s="127"/>
      <c r="D84" s="127"/>
      <c r="E84" s="127"/>
      <c r="F84" s="83"/>
      <c r="G84" s="83"/>
      <c r="H84" s="83"/>
      <c r="I84" s="83"/>
      <c r="J84" s="83"/>
      <c r="K84" s="83"/>
      <c r="L84" s="83"/>
      <c r="M84" s="127"/>
    </row>
    <row r="85" spans="1:13" ht="15.75" x14ac:dyDescent="0.25">
      <c r="A85" s="83"/>
      <c r="B85" s="127"/>
      <c r="C85" s="127"/>
      <c r="D85" s="127"/>
      <c r="E85" s="127"/>
      <c r="F85" s="83"/>
      <c r="G85" s="83"/>
      <c r="H85" s="83"/>
      <c r="I85" s="83"/>
      <c r="J85" s="83"/>
      <c r="K85" s="83"/>
      <c r="L85" s="83"/>
      <c r="M85" s="127"/>
    </row>
    <row r="86" spans="1:13" ht="15.75" x14ac:dyDescent="0.25">
      <c r="A86" s="83"/>
      <c r="B86" s="127"/>
      <c r="C86" s="127"/>
      <c r="D86" s="127"/>
      <c r="E86" s="127"/>
      <c r="F86" s="83"/>
      <c r="G86" s="83"/>
      <c r="H86" s="83"/>
      <c r="I86" s="83"/>
      <c r="J86" s="83"/>
      <c r="K86" s="83"/>
      <c r="L86" s="83"/>
      <c r="M86" s="127"/>
    </row>
    <row r="87" spans="1:13" ht="15.75" x14ac:dyDescent="0.25">
      <c r="A87" s="83"/>
      <c r="B87" s="127"/>
      <c r="C87" s="127"/>
      <c r="D87" s="127"/>
      <c r="E87" s="127"/>
      <c r="F87" s="83"/>
      <c r="G87" s="83"/>
      <c r="H87" s="83"/>
      <c r="I87" s="83"/>
      <c r="J87" s="83"/>
      <c r="K87" s="83"/>
      <c r="L87" s="83"/>
      <c r="M87" s="127"/>
    </row>
    <row r="88" spans="1:13" ht="15.75" x14ac:dyDescent="0.25">
      <c r="A88" s="83"/>
      <c r="B88" s="127"/>
      <c r="C88" s="127"/>
      <c r="D88" s="127"/>
      <c r="E88" s="127"/>
      <c r="F88" s="83"/>
      <c r="G88" s="83"/>
      <c r="H88" s="83"/>
      <c r="I88" s="83"/>
      <c r="J88" s="83"/>
      <c r="K88" s="83"/>
      <c r="L88" s="83"/>
      <c r="M88" s="127"/>
    </row>
    <row r="89" spans="1:13" ht="15.75" x14ac:dyDescent="0.25">
      <c r="A89" s="83"/>
      <c r="B89" s="127"/>
      <c r="C89" s="127"/>
      <c r="D89" s="127"/>
      <c r="E89" s="127"/>
      <c r="F89" s="83"/>
      <c r="G89" s="83"/>
      <c r="H89" s="83"/>
      <c r="I89" s="83"/>
      <c r="J89" s="83"/>
      <c r="K89" s="83"/>
      <c r="L89" s="83"/>
      <c r="M89" s="127"/>
    </row>
    <row r="90" spans="1:13" ht="15.75" x14ac:dyDescent="0.25">
      <c r="A90" s="83"/>
      <c r="B90" s="127"/>
      <c r="C90" s="127"/>
      <c r="D90" s="127"/>
      <c r="E90" s="127"/>
      <c r="F90" s="83"/>
      <c r="G90" s="83"/>
      <c r="H90" s="83"/>
      <c r="I90" s="83"/>
      <c r="J90" s="83"/>
      <c r="K90" s="83"/>
      <c r="L90" s="83"/>
      <c r="M90" s="127"/>
    </row>
    <row r="91" spans="1:13" x14ac:dyDescent="0.2">
      <c r="A91" s="83"/>
      <c r="B91" s="178"/>
      <c r="C91" s="817"/>
      <c r="D91" s="817"/>
      <c r="E91" s="351"/>
      <c r="F91" s="818"/>
      <c r="G91" s="818"/>
      <c r="H91" s="818"/>
      <c r="I91" s="818"/>
      <c r="J91" s="817"/>
      <c r="K91" s="817"/>
      <c r="L91" s="817"/>
      <c r="M91" s="83"/>
    </row>
  </sheetData>
  <mergeCells count="10">
    <mergeCell ref="A1:R1"/>
    <mergeCell ref="A2:R2"/>
    <mergeCell ref="C91:D91"/>
    <mergeCell ref="F91:I91"/>
    <mergeCell ref="J91:L91"/>
    <mergeCell ref="I11:O11"/>
    <mergeCell ref="C4:N6"/>
    <mergeCell ref="G11:G12"/>
    <mergeCell ref="H11:H12"/>
    <mergeCell ref="E11:E12"/>
  </mergeCells>
  <phoneticPr fontId="2" type="noConversion"/>
  <printOptions horizontalCentered="1"/>
  <pageMargins left="0" right="0" top="0.35433070866141736" bottom="0.3543307086614173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H34"/>
  <sheetViews>
    <sheetView view="pageBreakPreview" topLeftCell="A7" zoomScale="81" zoomScaleNormal="100" workbookViewId="0">
      <selection activeCell="C25" sqref="C25"/>
    </sheetView>
  </sheetViews>
  <sheetFormatPr defaultColWidth="9.140625" defaultRowHeight="14.25" x14ac:dyDescent="0.2"/>
  <cols>
    <col min="1" max="1" width="4.140625" style="273" customWidth="1"/>
    <col min="2" max="2" width="17.5703125" style="273" customWidth="1"/>
    <col min="3" max="3" width="8.140625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3.7109375" style="273" customWidth="1"/>
    <col min="19" max="19" width="8.28515625" style="273" customWidth="1"/>
    <col min="20" max="20" width="8.5703125" style="274" customWidth="1"/>
    <col min="21" max="24" width="9.140625" style="11" hidden="1" customWidth="1"/>
    <col min="25" max="16384" width="9.140625" style="11"/>
  </cols>
  <sheetData>
    <row r="1" spans="1:34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</row>
    <row r="2" spans="1:34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</row>
    <row r="3" spans="1:34" s="23" customFormat="1" ht="12.95" customHeight="1" x14ac:dyDescent="0.15">
      <c r="A3" s="747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</row>
    <row r="4" spans="1:34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</row>
    <row r="5" spans="1:34" s="23" customFormat="1" ht="51.75" customHeight="1" x14ac:dyDescent="0.2">
      <c r="A5" s="748" t="s">
        <v>4523</v>
      </c>
      <c r="B5" s="749"/>
      <c r="C5" s="750" t="s">
        <v>4513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277"/>
      <c r="S5" s="751" t="s">
        <v>4427</v>
      </c>
      <c r="T5" s="751"/>
    </row>
    <row r="6" spans="1:34" s="23" customFormat="1" ht="17.100000000000001" customHeight="1" x14ac:dyDescent="0.2">
      <c r="A6" s="376" t="s">
        <v>16</v>
      </c>
      <c r="B6" s="303" t="s">
        <v>4430</v>
      </c>
      <c r="C6" s="241"/>
      <c r="O6" s="241"/>
    </row>
    <row r="7" spans="1:34" s="23" customFormat="1" ht="17.100000000000001" customHeight="1" x14ac:dyDescent="0.2">
      <c r="A7" s="376" t="s">
        <v>17</v>
      </c>
      <c r="B7" s="303" t="s">
        <v>4510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</row>
    <row r="8" spans="1:34" s="23" customFormat="1" ht="17.100000000000001" customHeight="1" x14ac:dyDescent="0.2">
      <c r="A8" s="377" t="s">
        <v>18</v>
      </c>
      <c r="B8" s="303" t="s">
        <v>4431</v>
      </c>
      <c r="C8" s="248"/>
      <c r="E8" s="752" t="s">
        <v>21</v>
      </c>
      <c r="F8" s="752"/>
      <c r="G8" s="752"/>
      <c r="H8" s="752"/>
      <c r="I8" s="752"/>
      <c r="J8" s="752"/>
      <c r="K8" s="752"/>
      <c r="L8" s="752"/>
      <c r="M8" s="752"/>
      <c r="N8" s="752"/>
      <c r="O8" s="751" t="s">
        <v>186</v>
      </c>
      <c r="P8" s="751"/>
      <c r="Q8" s="751" t="s">
        <v>187</v>
      </c>
      <c r="R8" s="751"/>
      <c r="T8" s="249" t="s">
        <v>188</v>
      </c>
    </row>
    <row r="9" spans="1:34" s="23" customFormat="1" ht="17.100000000000001" customHeight="1" x14ac:dyDescent="0.2">
      <c r="A9" s="377" t="s">
        <v>4428</v>
      </c>
      <c r="B9" s="303" t="s">
        <v>4511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3" t="s">
        <v>341</v>
      </c>
      <c r="P9" s="753"/>
      <c r="Q9" s="754" t="s">
        <v>4426</v>
      </c>
      <c r="R9" s="754"/>
      <c r="S9" s="421" t="s">
        <v>4525</v>
      </c>
      <c r="T9" s="243" t="s">
        <v>4507</v>
      </c>
    </row>
    <row r="10" spans="1:34" s="23" customFormat="1" ht="17.100000000000001" customHeight="1" x14ac:dyDescent="0.2">
      <c r="A10" s="377" t="s">
        <v>4429</v>
      </c>
      <c r="B10" s="303" t="s">
        <v>4512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753"/>
      <c r="Q10" s="753"/>
      <c r="R10" s="754"/>
      <c r="S10" s="754"/>
      <c r="T10" s="421"/>
    </row>
    <row r="11" spans="1:34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2"/>
      <c r="R11" s="252"/>
      <c r="S11" s="251"/>
      <c r="T11" s="253"/>
    </row>
    <row r="12" spans="1:34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255" t="s">
        <v>190</v>
      </c>
      <c r="T12" s="255" t="s">
        <v>182</v>
      </c>
      <c r="U12" s="383" t="s">
        <v>255</v>
      </c>
      <c r="V12" s="11" t="s">
        <v>379</v>
      </c>
      <c r="W12" s="11" t="s">
        <v>405</v>
      </c>
      <c r="X12" s="11" t="s">
        <v>36</v>
      </c>
      <c r="Y12" s="11"/>
      <c r="Z12" s="11"/>
      <c r="AA12" s="11"/>
      <c r="AB12" s="11"/>
      <c r="AC12" s="11"/>
      <c r="AD12" s="11"/>
      <c r="AE12" s="383"/>
      <c r="AF12" s="75"/>
      <c r="AG12" s="75"/>
      <c r="AH12" s="383"/>
    </row>
    <row r="13" spans="1:34" s="23" customFormat="1" ht="12.75" customHeight="1" x14ac:dyDescent="0.2">
      <c r="A13" s="256" t="s">
        <v>12</v>
      </c>
      <c r="B13" s="443" t="s">
        <v>548</v>
      </c>
      <c r="C13" s="444" t="s">
        <v>549</v>
      </c>
      <c r="D13" s="444" t="s">
        <v>2642</v>
      </c>
      <c r="E13" s="443" t="s">
        <v>533</v>
      </c>
      <c r="F13" s="542"/>
      <c r="G13" s="570" t="s">
        <v>4530</v>
      </c>
      <c r="H13" s="429"/>
      <c r="I13" s="570"/>
      <c r="J13" s="429"/>
      <c r="K13" s="570"/>
      <c r="L13" s="429"/>
      <c r="M13" s="570" t="s">
        <v>2115</v>
      </c>
      <c r="N13" s="429"/>
      <c r="O13" s="570" t="s">
        <v>2115</v>
      </c>
      <c r="P13" s="429"/>
      <c r="Q13" s="570" t="s">
        <v>2115</v>
      </c>
      <c r="R13" s="642"/>
      <c r="S13" s="265" t="s">
        <v>4530</v>
      </c>
      <c r="T13" s="265" t="s">
        <v>2642</v>
      </c>
      <c r="U13" s="64" t="e">
        <f>#REF!</f>
        <v>#REF!</v>
      </c>
      <c r="V13" s="64" t="str">
        <f t="shared" ref="V13:V20" si="0">T13</f>
        <v>МС</v>
      </c>
      <c r="W13" s="64">
        <f t="shared" ref="W13:W20" si="1">F13</f>
        <v>0</v>
      </c>
      <c r="X13" s="64" t="str">
        <f t="shared" ref="X13:X20" si="2">S13</f>
        <v>7.79</v>
      </c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s="23" customFormat="1" ht="12.75" customHeight="1" x14ac:dyDescent="0.2">
      <c r="A14" s="256" t="s">
        <v>13</v>
      </c>
      <c r="B14" s="443" t="s">
        <v>4509</v>
      </c>
      <c r="C14" s="602">
        <v>36929</v>
      </c>
      <c r="D14" s="444" t="s">
        <v>2642</v>
      </c>
      <c r="E14" s="443" t="s">
        <v>122</v>
      </c>
      <c r="F14" s="542"/>
      <c r="G14" s="570" t="s">
        <v>4531</v>
      </c>
      <c r="H14" s="429"/>
      <c r="I14" s="570"/>
      <c r="J14" s="429"/>
      <c r="K14" s="570"/>
      <c r="L14" s="429"/>
      <c r="M14" s="570" t="s">
        <v>4552</v>
      </c>
      <c r="N14" s="429"/>
      <c r="O14" s="570" t="s">
        <v>2115</v>
      </c>
      <c r="P14" s="429"/>
      <c r="Q14" s="570" t="s">
        <v>3231</v>
      </c>
      <c r="R14" s="642"/>
      <c r="S14" s="265" t="s">
        <v>3231</v>
      </c>
      <c r="T14" s="265" t="s">
        <v>2642</v>
      </c>
      <c r="U14" s="64" t="e">
        <f>#REF!</f>
        <v>#REF!</v>
      </c>
      <c r="V14" s="64" t="str">
        <f t="shared" si="0"/>
        <v>МС</v>
      </c>
      <c r="W14" s="64">
        <f t="shared" si="1"/>
        <v>0</v>
      </c>
      <c r="X14" s="64" t="str">
        <f t="shared" si="2"/>
        <v>7.62</v>
      </c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s="23" customFormat="1" ht="12.75" customHeight="1" x14ac:dyDescent="0.2">
      <c r="A15" s="256" t="s">
        <v>14</v>
      </c>
      <c r="B15" s="443" t="s">
        <v>4228</v>
      </c>
      <c r="C15" s="444" t="s">
        <v>2571</v>
      </c>
      <c r="D15" s="444"/>
      <c r="E15" s="443" t="s">
        <v>3819</v>
      </c>
      <c r="F15" s="542"/>
      <c r="G15" s="570" t="s">
        <v>2115</v>
      </c>
      <c r="H15" s="429"/>
      <c r="I15" s="570"/>
      <c r="J15" s="429"/>
      <c r="K15" s="570"/>
      <c r="L15" s="429"/>
      <c r="M15" s="570" t="s">
        <v>4551</v>
      </c>
      <c r="N15" s="429"/>
      <c r="O15" s="570" t="s">
        <v>2115</v>
      </c>
      <c r="P15" s="429"/>
      <c r="Q15" s="570" t="s">
        <v>4242</v>
      </c>
      <c r="R15" s="429"/>
      <c r="S15" s="260" t="s">
        <v>4551</v>
      </c>
      <c r="T15" s="265" t="s">
        <v>2642</v>
      </c>
      <c r="U15" s="64" t="e">
        <f>#REF!</f>
        <v>#REF!</v>
      </c>
      <c r="V15" s="64" t="str">
        <f t="shared" si="0"/>
        <v>МС</v>
      </c>
      <c r="W15" s="64">
        <f t="shared" si="1"/>
        <v>0</v>
      </c>
      <c r="X15" s="64" t="str">
        <f t="shared" si="2"/>
        <v>7.61</v>
      </c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s="64" customFormat="1" ht="14.45" customHeight="1" x14ac:dyDescent="0.2">
      <c r="A16" s="256" t="s">
        <v>22</v>
      </c>
      <c r="B16" s="443" t="s">
        <v>873</v>
      </c>
      <c r="C16" s="444" t="s">
        <v>874</v>
      </c>
      <c r="D16" s="444" t="s">
        <v>2645</v>
      </c>
      <c r="E16" s="443" t="s">
        <v>875</v>
      </c>
      <c r="F16" s="542"/>
      <c r="G16" s="570" t="s">
        <v>4245</v>
      </c>
      <c r="H16" s="429"/>
      <c r="I16" s="570"/>
      <c r="J16" s="429"/>
      <c r="K16" s="570"/>
      <c r="L16" s="429"/>
      <c r="M16" s="570" t="s">
        <v>2115</v>
      </c>
      <c r="N16" s="429"/>
      <c r="O16" s="570" t="s">
        <v>4556</v>
      </c>
      <c r="P16" s="429"/>
      <c r="Q16" s="570" t="s">
        <v>2115</v>
      </c>
      <c r="R16" s="642"/>
      <c r="S16" s="265" t="s">
        <v>4556</v>
      </c>
      <c r="T16" s="405" t="s">
        <v>2643</v>
      </c>
      <c r="U16" s="64" t="e">
        <f>#REF!</f>
        <v>#REF!</v>
      </c>
      <c r="V16" s="64" t="str">
        <f t="shared" si="0"/>
        <v>КМС</v>
      </c>
      <c r="W16" s="64">
        <f t="shared" si="1"/>
        <v>0</v>
      </c>
      <c r="X16" s="64" t="str">
        <f t="shared" si="2"/>
        <v>7.46</v>
      </c>
    </row>
    <row r="17" spans="1:33" s="64" customFormat="1" ht="14.45" customHeight="1" x14ac:dyDescent="0.2">
      <c r="A17" s="256" t="s">
        <v>23</v>
      </c>
      <c r="B17" s="443" t="s">
        <v>4458</v>
      </c>
      <c r="C17" s="444" t="s">
        <v>4459</v>
      </c>
      <c r="D17" s="444" t="s">
        <v>2644</v>
      </c>
      <c r="E17" s="443" t="s">
        <v>4508</v>
      </c>
      <c r="F17" s="542"/>
      <c r="G17" s="570" t="s">
        <v>4477</v>
      </c>
      <c r="H17" s="429"/>
      <c r="I17" s="570"/>
      <c r="J17" s="429"/>
      <c r="K17" s="570"/>
      <c r="L17" s="429"/>
      <c r="M17" s="570" t="s">
        <v>465</v>
      </c>
      <c r="N17" s="429"/>
      <c r="O17" s="570" t="s">
        <v>465</v>
      </c>
      <c r="P17" s="429"/>
      <c r="Q17" s="570" t="s">
        <v>3157</v>
      </c>
      <c r="R17" s="429"/>
      <c r="S17" s="260" t="s">
        <v>3157</v>
      </c>
      <c r="T17" s="265" t="s">
        <v>2643</v>
      </c>
      <c r="U17" s="64" t="e">
        <f>#REF!</f>
        <v>#REF!</v>
      </c>
      <c r="V17" s="64" t="str">
        <f t="shared" si="0"/>
        <v>КМС</v>
      </c>
      <c r="W17" s="64">
        <f t="shared" si="1"/>
        <v>0</v>
      </c>
      <c r="X17" s="64" t="str">
        <f t="shared" si="2"/>
        <v>7.33</v>
      </c>
    </row>
    <row r="18" spans="1:33" s="64" customFormat="1" ht="14.45" customHeight="1" x14ac:dyDescent="0.2">
      <c r="A18" s="256" t="s">
        <v>24</v>
      </c>
      <c r="B18" s="443" t="s">
        <v>1011</v>
      </c>
      <c r="C18" s="444" t="s">
        <v>586</v>
      </c>
      <c r="D18" s="444" t="s">
        <v>2642</v>
      </c>
      <c r="E18" s="443" t="s">
        <v>122</v>
      </c>
      <c r="F18" s="542"/>
      <c r="G18" s="570" t="s">
        <v>4246</v>
      </c>
      <c r="H18" s="429"/>
      <c r="I18" s="570"/>
      <c r="J18" s="429"/>
      <c r="K18" s="570"/>
      <c r="L18" s="429"/>
      <c r="M18" s="570" t="s">
        <v>2115</v>
      </c>
      <c r="N18" s="429"/>
      <c r="O18" s="570" t="s">
        <v>4555</v>
      </c>
      <c r="P18" s="429"/>
      <c r="Q18" s="570" t="s">
        <v>4244</v>
      </c>
      <c r="R18" s="429"/>
      <c r="S18" s="260" t="s">
        <v>4555</v>
      </c>
      <c r="T18" s="405" t="s">
        <v>2643</v>
      </c>
      <c r="U18" s="64" t="e">
        <f>#REF!</f>
        <v>#REF!</v>
      </c>
      <c r="V18" s="64" t="str">
        <f t="shared" si="0"/>
        <v>КМС</v>
      </c>
      <c r="W18" s="64">
        <f t="shared" si="1"/>
        <v>0</v>
      </c>
      <c r="X18" s="64" t="str">
        <f t="shared" si="2"/>
        <v>7.32</v>
      </c>
    </row>
    <row r="19" spans="1:33" s="64" customFormat="1" ht="14.45" customHeight="1" x14ac:dyDescent="0.2">
      <c r="A19" s="256" t="s">
        <v>25</v>
      </c>
      <c r="B19" s="443" t="s">
        <v>866</v>
      </c>
      <c r="C19" s="444" t="s">
        <v>867</v>
      </c>
      <c r="D19" s="444" t="s">
        <v>2644</v>
      </c>
      <c r="E19" s="443" t="s">
        <v>862</v>
      </c>
      <c r="F19" s="542"/>
      <c r="G19" s="570" t="s">
        <v>2115</v>
      </c>
      <c r="H19" s="429"/>
      <c r="I19" s="570"/>
      <c r="J19" s="429"/>
      <c r="K19" s="570"/>
      <c r="L19" s="429"/>
      <c r="M19" s="570" t="s">
        <v>4243</v>
      </c>
      <c r="N19" s="429"/>
      <c r="O19" s="570" t="s">
        <v>2115</v>
      </c>
      <c r="P19" s="429"/>
      <c r="Q19" s="688" t="s">
        <v>2116</v>
      </c>
      <c r="R19" s="429"/>
      <c r="S19" s="260" t="s">
        <v>4243</v>
      </c>
      <c r="T19" s="405" t="s">
        <v>2643</v>
      </c>
      <c r="U19" s="64" t="e">
        <f>#REF!</f>
        <v>#REF!</v>
      </c>
      <c r="V19" s="64" t="str">
        <f t="shared" si="0"/>
        <v>КМС</v>
      </c>
      <c r="W19" s="64">
        <f t="shared" si="1"/>
        <v>0</v>
      </c>
      <c r="X19" s="64" t="str">
        <f t="shared" si="2"/>
        <v>7.23</v>
      </c>
    </row>
    <row r="20" spans="1:33" s="64" customFormat="1" ht="14.45" customHeight="1" x14ac:dyDescent="0.2">
      <c r="A20" s="256"/>
      <c r="B20" s="443" t="s">
        <v>4480</v>
      </c>
      <c r="C20" s="444" t="s">
        <v>4481</v>
      </c>
      <c r="D20" s="444" t="s">
        <v>2643</v>
      </c>
      <c r="E20" s="443" t="s">
        <v>220</v>
      </c>
      <c r="F20" s="542"/>
      <c r="G20" s="570" t="s">
        <v>2115</v>
      </c>
      <c r="H20" s="429"/>
      <c r="I20" s="570"/>
      <c r="J20" s="429"/>
      <c r="K20" s="570"/>
      <c r="L20" s="429"/>
      <c r="M20" s="570" t="s">
        <v>2115</v>
      </c>
      <c r="N20" s="429"/>
      <c r="O20" s="570" t="s">
        <v>2115</v>
      </c>
      <c r="P20" s="429"/>
      <c r="Q20" s="570" t="s">
        <v>2115</v>
      </c>
      <c r="R20" s="429"/>
      <c r="S20" s="260" t="s">
        <v>2117</v>
      </c>
      <c r="T20" s="265"/>
      <c r="U20" s="64" t="e">
        <f>#REF!</f>
        <v>#REF!</v>
      </c>
      <c r="V20" s="64">
        <f t="shared" si="0"/>
        <v>0</v>
      </c>
      <c r="W20" s="64">
        <f t="shared" si="1"/>
        <v>0</v>
      </c>
      <c r="X20" s="64" t="str">
        <f t="shared" si="2"/>
        <v>NM</v>
      </c>
    </row>
    <row r="21" spans="1:33" x14ac:dyDescent="0.2">
      <c r="P21" s="454"/>
    </row>
    <row r="24" spans="1:33" s="64" customFormat="1" ht="14.45" customHeight="1" x14ac:dyDescent="0.2">
      <c r="A24" s="256"/>
      <c r="B24" s="269" t="s">
        <v>184</v>
      </c>
      <c r="C24" s="264"/>
      <c r="D24" s="265"/>
      <c r="E24" s="263"/>
      <c r="G24" s="391"/>
      <c r="H24" s="269"/>
      <c r="I24" s="391"/>
      <c r="J24" s="266"/>
      <c r="K24" s="23"/>
      <c r="L24" s="266"/>
      <c r="M24" s="266"/>
      <c r="N24" s="266"/>
      <c r="O24" s="266"/>
      <c r="P24" s="266"/>
      <c r="Q24" s="269"/>
      <c r="R24" s="269"/>
      <c r="S24" s="266"/>
      <c r="T24" s="508" t="s">
        <v>4522</v>
      </c>
    </row>
    <row r="25" spans="1:33" s="64" customFormat="1" ht="14.45" customHeight="1" x14ac:dyDescent="0.2">
      <c r="A25" s="256"/>
      <c r="B25" s="269"/>
      <c r="C25" s="264"/>
      <c r="D25" s="265"/>
      <c r="E25" s="263"/>
      <c r="G25" s="391"/>
      <c r="H25" s="265"/>
      <c r="I25" s="392"/>
      <c r="J25" s="271"/>
      <c r="K25" s="23"/>
      <c r="L25" s="266"/>
      <c r="M25" s="266"/>
      <c r="N25" s="266"/>
      <c r="O25" s="266"/>
      <c r="P25" s="266"/>
      <c r="Q25" s="265"/>
      <c r="R25" s="265"/>
      <c r="S25" s="271"/>
      <c r="T25" s="271"/>
    </row>
    <row r="26" spans="1:33" x14ac:dyDescent="0.2">
      <c r="A26" s="256"/>
      <c r="B26" s="269" t="s">
        <v>185</v>
      </c>
      <c r="C26" s="264"/>
      <c r="D26" s="265"/>
      <c r="E26" s="375"/>
      <c r="G26" s="391"/>
      <c r="H26" s="265"/>
      <c r="I26" s="391"/>
      <c r="J26" s="266"/>
      <c r="K26" s="23"/>
      <c r="L26" s="266"/>
      <c r="M26" s="266"/>
      <c r="N26" s="266"/>
      <c r="O26" s="266"/>
      <c r="P26" s="266"/>
      <c r="Q26" s="265"/>
      <c r="R26" s="265"/>
      <c r="S26" s="266"/>
      <c r="T26" s="508" t="s">
        <v>4505</v>
      </c>
    </row>
    <row r="27" spans="1:33" ht="12.75" x14ac:dyDescent="0.2">
      <c r="A27" s="256"/>
      <c r="B27" s="269"/>
      <c r="C27" s="264"/>
      <c r="D27" s="265"/>
      <c r="E27" s="263"/>
      <c r="F27" s="266"/>
      <c r="G27" s="265"/>
      <c r="H27" s="266"/>
      <c r="I27" s="266"/>
      <c r="J27" s="265"/>
      <c r="K27" s="266"/>
      <c r="L27" s="266"/>
      <c r="M27" s="266"/>
      <c r="N27" s="266"/>
      <c r="O27" s="266"/>
      <c r="P27" s="266"/>
      <c r="Q27" s="265"/>
      <c r="R27" s="265"/>
      <c r="S27" s="266"/>
      <c r="T27" s="266"/>
    </row>
    <row r="28" spans="1:33" ht="12.75" x14ac:dyDescent="0.2">
      <c r="A28" s="256"/>
      <c r="B28" s="269"/>
      <c r="C28" s="264"/>
      <c r="D28" s="265"/>
      <c r="E28" s="263"/>
      <c r="F28" s="266"/>
      <c r="G28" s="265"/>
      <c r="H28" s="266"/>
      <c r="I28" s="266"/>
      <c r="J28" s="270"/>
      <c r="K28" s="266"/>
      <c r="L28" s="266"/>
      <c r="M28" s="266"/>
      <c r="N28" s="266"/>
      <c r="O28" s="266"/>
      <c r="P28" s="266"/>
      <c r="Q28" s="265"/>
      <c r="R28" s="265"/>
      <c r="S28" s="266"/>
      <c r="T28" s="266"/>
    </row>
    <row r="29" spans="1:33" x14ac:dyDescent="0.2">
      <c r="B29" s="269" t="s">
        <v>4506</v>
      </c>
      <c r="J29" s="270"/>
      <c r="T29" s="270" t="s">
        <v>4415</v>
      </c>
    </row>
    <row r="30" spans="1:33" ht="15" thickBot="1" x14ac:dyDescent="0.25">
      <c r="Y30" s="11" t="s">
        <v>2644</v>
      </c>
      <c r="Z30" s="11" t="s">
        <v>2642</v>
      </c>
      <c r="AA30" s="11" t="s">
        <v>2643</v>
      </c>
      <c r="AB30" s="11" t="s">
        <v>12</v>
      </c>
      <c r="AC30" s="11" t="s">
        <v>13</v>
      </c>
      <c r="AD30" s="11" t="s">
        <v>14</v>
      </c>
      <c r="AE30" s="11" t="s">
        <v>12</v>
      </c>
      <c r="AF30" s="11" t="s">
        <v>13</v>
      </c>
      <c r="AG30" s="11" t="s">
        <v>14</v>
      </c>
    </row>
    <row r="31" spans="1:33" ht="16.5" thickBot="1" x14ac:dyDescent="0.25">
      <c r="Y31" s="686" t="s">
        <v>4543</v>
      </c>
      <c r="Z31" s="686" t="s">
        <v>4544</v>
      </c>
      <c r="AA31" s="686" t="s">
        <v>4545</v>
      </c>
      <c r="AB31" s="686" t="s">
        <v>4546</v>
      </c>
      <c r="AC31" s="686" t="s">
        <v>4547</v>
      </c>
      <c r="AD31" s="686" t="s">
        <v>4548</v>
      </c>
      <c r="AE31" s="686" t="s">
        <v>4549</v>
      </c>
      <c r="AF31" s="686" t="s">
        <v>4550</v>
      </c>
      <c r="AG31" s="687" t="s">
        <v>4540</v>
      </c>
    </row>
    <row r="34" spans="1:20" x14ac:dyDescent="0.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</row>
  </sheetData>
  <sortState ref="A13:AH20">
    <sortCondition ref="A13:A20"/>
  </sortState>
  <mergeCells count="17">
    <mergeCell ref="E10:N10"/>
    <mergeCell ref="P10:Q10"/>
    <mergeCell ref="R10:S10"/>
    <mergeCell ref="E7:N7"/>
    <mergeCell ref="E8:N8"/>
    <mergeCell ref="O8:P8"/>
    <mergeCell ref="Q8:R8"/>
    <mergeCell ref="E9:N9"/>
    <mergeCell ref="O9:P9"/>
    <mergeCell ref="Q9:R9"/>
    <mergeCell ref="A1:T1"/>
    <mergeCell ref="A2:T2"/>
    <mergeCell ref="A3:T3"/>
    <mergeCell ref="A4:T4"/>
    <mergeCell ref="A5:B5"/>
    <mergeCell ref="C5:Q5"/>
    <mergeCell ref="S5:T5"/>
  </mergeCells>
  <printOptions horizontalCentered="1"/>
  <pageMargins left="0" right="0" top="0" bottom="0" header="0" footer="0"/>
  <pageSetup paperSize="9" scale="96" fitToHeight="0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tabColor indexed="10"/>
  </sheetPr>
  <dimension ref="A1:R91"/>
  <sheetViews>
    <sheetView topLeftCell="A10" zoomScaleNormal="100" workbookViewId="0">
      <selection activeCell="F13" sqref="F13:F25"/>
    </sheetView>
  </sheetViews>
  <sheetFormatPr defaultRowHeight="12.75" x14ac:dyDescent="0.2"/>
  <cols>
    <col min="1" max="1" width="3.85546875" style="54" customWidth="1"/>
    <col min="2" max="2" width="20.140625" style="54" customWidth="1"/>
    <col min="3" max="3" width="9.5703125" style="54" customWidth="1"/>
    <col min="4" max="4" width="23.7109375" style="54" customWidth="1"/>
    <col min="5" max="5" width="6" style="54" customWidth="1"/>
    <col min="6" max="6" width="6.5703125" style="54" customWidth="1"/>
    <col min="7" max="7" width="5.140625" style="54" customWidth="1"/>
    <col min="8" max="8" width="6.140625" style="54" customWidth="1"/>
    <col min="9" max="9" width="10.7109375" style="54" customWidth="1"/>
    <col min="10" max="10" width="10.5703125" style="54" customWidth="1"/>
    <col min="11" max="11" width="11.28515625" style="54" customWidth="1"/>
    <col min="12" max="12" width="3.7109375" style="54" hidden="1" customWidth="1"/>
    <col min="13" max="15" width="7.7109375" style="54" hidden="1" customWidth="1"/>
    <col min="16" max="16" width="7.42578125" style="54" customWidth="1"/>
    <col min="17" max="17" width="5.85546875" style="54" customWidth="1"/>
    <col min="18" max="18" width="5.5703125" style="54" customWidth="1"/>
  </cols>
  <sheetData>
    <row r="1" spans="1:18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</row>
    <row r="3" spans="1:18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8" ht="19.5" customHeight="1" x14ac:dyDescent="0.2">
      <c r="A4" s="79"/>
      <c r="B4" s="86"/>
      <c r="C4" s="840" t="s">
        <v>413</v>
      </c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122"/>
      <c r="P4" s="122"/>
      <c r="Q4" s="79"/>
    </row>
    <row r="5" spans="1:18" ht="19.5" customHeight="1" x14ac:dyDescent="0.2">
      <c r="A5" s="79" t="s">
        <v>16</v>
      </c>
      <c r="B5" s="500" t="s">
        <v>286</v>
      </c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122"/>
      <c r="P5" s="84" t="s">
        <v>344</v>
      </c>
      <c r="Q5" s="92"/>
      <c r="R5" s="184"/>
    </row>
    <row r="6" spans="1:18" ht="19.5" customHeight="1" x14ac:dyDescent="0.2">
      <c r="A6" s="79" t="s">
        <v>17</v>
      </c>
      <c r="B6" s="500" t="s">
        <v>285</v>
      </c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122"/>
      <c r="P6" s="86" t="s">
        <v>19</v>
      </c>
      <c r="Q6" s="86" t="s">
        <v>332</v>
      </c>
    </row>
    <row r="7" spans="1:18" ht="16.5" x14ac:dyDescent="0.2">
      <c r="A7" s="185" t="s">
        <v>18</v>
      </c>
      <c r="B7" s="500" t="s">
        <v>284</v>
      </c>
      <c r="C7" s="79"/>
      <c r="D7" s="186"/>
      <c r="E7" s="186"/>
      <c r="F7" s="79"/>
      <c r="G7" s="79"/>
      <c r="H7" s="79"/>
      <c r="I7" s="79"/>
      <c r="J7" s="79"/>
      <c r="K7" s="79"/>
      <c r="L7" s="79"/>
      <c r="P7" s="86" t="s">
        <v>20</v>
      </c>
    </row>
    <row r="8" spans="1:18" ht="16.5" x14ac:dyDescent="0.2">
      <c r="A8" s="185" t="s">
        <v>0</v>
      </c>
      <c r="B8" s="499" t="s">
        <v>416</v>
      </c>
      <c r="C8" s="79"/>
      <c r="D8" s="186"/>
      <c r="E8" s="186"/>
      <c r="F8" s="79"/>
      <c r="G8" s="79"/>
      <c r="H8" s="79"/>
      <c r="I8" s="79"/>
      <c r="J8" s="79"/>
      <c r="K8" s="79"/>
      <c r="L8" s="79"/>
      <c r="P8" s="86"/>
    </row>
    <row r="9" spans="1:18" ht="18.75" x14ac:dyDescent="0.2">
      <c r="A9" s="196" t="str">
        <f>Заголовки!A12</f>
        <v>г.Сочи, стадион  ФГБУ"Юг Спорт"</v>
      </c>
      <c r="B9" s="79"/>
      <c r="C9" s="79"/>
      <c r="D9" s="79"/>
      <c r="E9" s="79"/>
      <c r="F9" s="90" t="s">
        <v>63</v>
      </c>
      <c r="G9" s="90"/>
      <c r="H9" s="90"/>
      <c r="J9" s="79"/>
      <c r="K9" s="79"/>
      <c r="M9" s="79"/>
      <c r="P9" s="91" t="s">
        <v>21</v>
      </c>
    </row>
    <row r="10" spans="1:18" ht="13.5" thickBot="1" x14ac:dyDescent="0.25">
      <c r="A10" s="181"/>
      <c r="B10" s="79"/>
      <c r="D10" s="187"/>
      <c r="E10" s="187"/>
      <c r="F10" s="182" t="s">
        <v>2034</v>
      </c>
      <c r="G10" s="182"/>
      <c r="H10" s="182"/>
      <c r="I10" s="187"/>
      <c r="J10" s="187"/>
      <c r="K10" s="187"/>
      <c r="L10" s="187"/>
      <c r="M10" s="187"/>
      <c r="N10" s="187"/>
      <c r="O10" s="187"/>
      <c r="P10" s="187"/>
    </row>
    <row r="11" spans="1:18" ht="30" customHeight="1" thickBot="1" x14ac:dyDescent="0.25">
      <c r="A11" s="154" t="s">
        <v>48</v>
      </c>
      <c r="B11" s="155" t="s">
        <v>56</v>
      </c>
      <c r="C11" s="156" t="s">
        <v>46</v>
      </c>
      <c r="D11" s="155" t="s">
        <v>51</v>
      </c>
      <c r="E11" s="809" t="s">
        <v>34</v>
      </c>
      <c r="F11" s="156" t="s">
        <v>9</v>
      </c>
      <c r="G11" s="806" t="s">
        <v>128</v>
      </c>
      <c r="H11" s="806" t="s">
        <v>129</v>
      </c>
      <c r="I11" s="837" t="s">
        <v>32</v>
      </c>
      <c r="J11" s="838"/>
      <c r="K11" s="838"/>
      <c r="L11" s="838"/>
      <c r="M11" s="838"/>
      <c r="N11" s="838"/>
      <c r="O11" s="839"/>
      <c r="P11" s="156" t="s">
        <v>10</v>
      </c>
      <c r="Q11" s="160" t="s">
        <v>31</v>
      </c>
      <c r="R11" s="160" t="s">
        <v>52</v>
      </c>
    </row>
    <row r="12" spans="1:18" ht="21.75" thickBot="1" x14ac:dyDescent="0.25">
      <c r="A12" s="161"/>
      <c r="B12" s="162"/>
      <c r="C12" s="163"/>
      <c r="D12" s="162"/>
      <c r="E12" s="810"/>
      <c r="F12" s="219"/>
      <c r="G12" s="807"/>
      <c r="H12" s="807"/>
      <c r="I12" s="188" t="s">
        <v>12</v>
      </c>
      <c r="J12" s="188" t="s">
        <v>13</v>
      </c>
      <c r="K12" s="188" t="s">
        <v>14</v>
      </c>
      <c r="L12" s="189" t="s">
        <v>48</v>
      </c>
      <c r="M12" s="188" t="s">
        <v>22</v>
      </c>
      <c r="N12" s="188" t="s">
        <v>23</v>
      </c>
      <c r="O12" s="188" t="s">
        <v>24</v>
      </c>
      <c r="P12" s="163"/>
      <c r="Q12" s="167"/>
      <c r="R12" s="167"/>
    </row>
    <row r="13" spans="1:18" ht="18" customHeight="1" x14ac:dyDescent="0.2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205" t="s">
        <v>2030</v>
      </c>
      <c r="G13" s="105"/>
      <c r="H13" s="105"/>
      <c r="I13" s="104"/>
      <c r="J13" s="104"/>
      <c r="K13" s="104"/>
      <c r="L13" s="104"/>
      <c r="M13" s="142"/>
      <c r="N13" s="145"/>
      <c r="O13" s="145"/>
      <c r="P13" s="145"/>
      <c r="Q13" s="145"/>
      <c r="R13" s="106"/>
    </row>
    <row r="14" spans="1:18" ht="18" customHeight="1" x14ac:dyDescent="0.2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1589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04"/>
      <c r="J14" s="104"/>
      <c r="K14" s="104"/>
      <c r="L14" s="104"/>
      <c r="M14" s="142"/>
      <c r="N14" s="145"/>
      <c r="O14" s="145"/>
      <c r="P14" s="145"/>
      <c r="Q14" s="145"/>
      <c r="R14" s="106"/>
    </row>
    <row r="15" spans="1:18" ht="18" customHeight="1" x14ac:dyDescent="0.2">
      <c r="A15" s="101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638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04"/>
      <c r="J15" s="104"/>
      <c r="K15" s="104"/>
      <c r="L15" s="104"/>
      <c r="M15" s="142"/>
      <c r="N15" s="145"/>
      <c r="O15" s="145"/>
      <c r="P15" s="145"/>
      <c r="Q15" s="145"/>
      <c r="R15" s="106"/>
    </row>
    <row r="16" spans="1:18" ht="18" customHeight="1" x14ac:dyDescent="0.2">
      <c r="A16" s="104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822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42"/>
      <c r="N16" s="145"/>
      <c r="O16" s="145"/>
      <c r="P16" s="145"/>
      <c r="Q16" s="145"/>
      <c r="R16" s="106"/>
    </row>
    <row r="17" spans="1:18" ht="18" customHeight="1" x14ac:dyDescent="0.2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1021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04"/>
      <c r="J17" s="104"/>
      <c r="K17" s="104"/>
      <c r="L17" s="104"/>
      <c r="M17" s="142"/>
      <c r="N17" s="145"/>
      <c r="O17" s="145"/>
      <c r="P17" s="145"/>
      <c r="Q17" s="145"/>
      <c r="R17" s="106" t="e">
        <f>VLOOKUP($F17,УЧАСТНИКИ!$A$29:$M$1081,9,FALSE)</f>
        <v>#N/A</v>
      </c>
    </row>
    <row r="18" spans="1:18" ht="18" customHeight="1" x14ac:dyDescent="0.2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1476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42"/>
      <c r="N18" s="145"/>
      <c r="O18" s="145"/>
      <c r="P18" s="145"/>
      <c r="Q18" s="145"/>
      <c r="R18" s="106"/>
    </row>
    <row r="19" spans="1:18" ht="18" customHeight="1" x14ac:dyDescent="0.2">
      <c r="A19" s="101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1349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42"/>
      <c r="N19" s="145"/>
      <c r="O19" s="145"/>
      <c r="P19" s="145"/>
      <c r="Q19" s="145"/>
      <c r="R19" s="106"/>
    </row>
    <row r="20" spans="1:18" ht="18" customHeight="1" x14ac:dyDescent="0.2">
      <c r="A20" s="104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1499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04"/>
      <c r="J20" s="104"/>
      <c r="K20" s="104"/>
      <c r="L20" s="104"/>
      <c r="M20" s="142"/>
      <c r="N20" s="145"/>
      <c r="O20" s="145"/>
      <c r="P20" s="145"/>
      <c r="Q20" s="145"/>
      <c r="R20" s="106"/>
    </row>
    <row r="21" spans="1:18" ht="18" customHeight="1" x14ac:dyDescent="0.2">
      <c r="A21" s="101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742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42"/>
      <c r="N21" s="145"/>
      <c r="O21" s="145"/>
      <c r="P21" s="145"/>
      <c r="Q21" s="145"/>
      <c r="R21" s="106"/>
    </row>
    <row r="22" spans="1:18" ht="18" customHeight="1" x14ac:dyDescent="0.2">
      <c r="A22" s="104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547</v>
      </c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04"/>
      <c r="J22" s="104"/>
      <c r="K22" s="104"/>
      <c r="L22" s="104"/>
      <c r="M22" s="142"/>
      <c r="N22" s="145"/>
      <c r="O22" s="145"/>
      <c r="P22" s="145"/>
      <c r="Q22" s="145"/>
      <c r="R22" s="106"/>
    </row>
    <row r="23" spans="1:18" ht="18" customHeight="1" x14ac:dyDescent="0.2">
      <c r="A23" s="101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308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04"/>
      <c r="J23" s="104"/>
      <c r="K23" s="104"/>
      <c r="L23" s="104"/>
      <c r="M23" s="142"/>
      <c r="N23" s="145"/>
      <c r="O23" s="145"/>
      <c r="P23" s="145"/>
      <c r="Q23" s="145"/>
      <c r="R23" s="106"/>
    </row>
    <row r="24" spans="1:18" ht="18" customHeight="1" x14ac:dyDescent="0.2">
      <c r="A24" s="104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1535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04"/>
      <c r="J24" s="104"/>
      <c r="K24" s="104"/>
      <c r="L24" s="104"/>
      <c r="M24" s="142"/>
      <c r="N24" s="145"/>
      <c r="O24" s="145"/>
      <c r="P24" s="145"/>
      <c r="Q24" s="145"/>
      <c r="R24" s="106"/>
    </row>
    <row r="25" spans="1:18" ht="21.75" customHeight="1" x14ac:dyDescent="0.2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865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04"/>
      <c r="J25" s="104"/>
      <c r="K25" s="104"/>
      <c r="L25" s="104"/>
      <c r="M25" s="142"/>
      <c r="N25" s="145"/>
      <c r="O25" s="145"/>
      <c r="P25" s="145"/>
      <c r="Q25" s="145"/>
      <c r="R25" s="106"/>
    </row>
    <row r="26" spans="1:18" x14ac:dyDescent="0.2">
      <c r="A26" s="83"/>
      <c r="B26" s="113"/>
      <c r="C26" s="55"/>
      <c r="D26" s="113"/>
      <c r="E26" s="113"/>
      <c r="F26" s="83"/>
      <c r="G26" s="83"/>
      <c r="H26" s="83"/>
      <c r="I26" s="83"/>
      <c r="J26" s="83"/>
      <c r="K26" s="83"/>
      <c r="L26" s="83"/>
      <c r="M26" s="119"/>
      <c r="R26" s="133"/>
    </row>
    <row r="27" spans="1:18" x14ac:dyDescent="0.2">
      <c r="A27" s="83"/>
      <c r="B27" s="119" t="s">
        <v>127</v>
      </c>
      <c r="C27" s="55"/>
      <c r="D27" s="119" t="s">
        <v>42</v>
      </c>
      <c r="E27" s="119"/>
      <c r="F27" s="83"/>
      <c r="G27" s="83"/>
      <c r="H27" s="83"/>
      <c r="I27" s="83"/>
      <c r="J27" s="119" t="s">
        <v>57</v>
      </c>
      <c r="K27" s="83"/>
      <c r="L27" s="83"/>
      <c r="M27" s="119"/>
      <c r="N27" s="119" t="s">
        <v>43</v>
      </c>
      <c r="R27" s="133"/>
    </row>
    <row r="28" spans="1:18" x14ac:dyDescent="0.2">
      <c r="A28" s="83"/>
      <c r="B28" s="113"/>
      <c r="C28" s="55"/>
      <c r="D28" s="113"/>
      <c r="E28" s="113"/>
      <c r="F28" s="83"/>
      <c r="G28" s="83"/>
      <c r="H28" s="83"/>
      <c r="I28" s="83"/>
      <c r="J28" s="83"/>
      <c r="K28" s="83"/>
      <c r="L28" s="83"/>
      <c r="M28" s="119"/>
      <c r="R28" s="133"/>
    </row>
    <row r="29" spans="1:18" x14ac:dyDescent="0.2">
      <c r="A29" s="83"/>
      <c r="R29" s="133"/>
    </row>
    <row r="30" spans="1:18" ht="18.75" x14ac:dyDescent="0.2">
      <c r="A30" s="86"/>
      <c r="B30" s="79"/>
      <c r="C30" s="79"/>
      <c r="D30" s="79"/>
      <c r="E30" s="79"/>
      <c r="F30" s="79"/>
      <c r="G30" s="79"/>
      <c r="H30" s="79"/>
      <c r="I30" s="90"/>
      <c r="J30" s="79"/>
      <c r="K30" s="79"/>
      <c r="M30" s="79"/>
      <c r="Q30" s="190"/>
      <c r="R30" s="133"/>
    </row>
    <row r="31" spans="1:18" x14ac:dyDescent="0.2">
      <c r="A31" s="181"/>
      <c r="B31" s="79"/>
      <c r="C31" s="79"/>
      <c r="D31" s="79"/>
      <c r="E31" s="79"/>
      <c r="I31" s="79"/>
      <c r="J31" s="79"/>
      <c r="M31" s="79"/>
      <c r="Q31" s="78"/>
      <c r="R31" s="133"/>
    </row>
    <row r="32" spans="1:18" ht="14.25" x14ac:dyDescent="0.2">
      <c r="A32" s="191"/>
      <c r="B32" s="46"/>
      <c r="C32" s="46"/>
      <c r="D32" s="46"/>
      <c r="E32" s="46"/>
      <c r="F32" s="46"/>
      <c r="G32" s="46"/>
      <c r="H32" s="46"/>
      <c r="I32" s="46"/>
      <c r="J32" s="192"/>
      <c r="K32" s="46"/>
      <c r="L32" s="193"/>
      <c r="M32" s="194"/>
      <c r="N32" s="46"/>
      <c r="O32" s="46"/>
      <c r="P32" s="46"/>
      <c r="Q32" s="77"/>
      <c r="R32" s="133"/>
    </row>
    <row r="33" spans="1:18" x14ac:dyDescent="0.2">
      <c r="A33" s="191"/>
      <c r="B33" s="46"/>
      <c r="C33" s="46"/>
      <c r="D33" s="46"/>
      <c r="E33" s="46"/>
      <c r="F33" s="46"/>
      <c r="G33" s="46"/>
      <c r="H33" s="46"/>
      <c r="I33" s="77"/>
      <c r="J33" s="77"/>
      <c r="K33" s="77"/>
      <c r="L33" s="46"/>
      <c r="M33" s="77"/>
      <c r="N33" s="77"/>
      <c r="O33" s="77"/>
      <c r="P33" s="46"/>
      <c r="Q33" s="77"/>
      <c r="R33" s="133"/>
    </row>
    <row r="34" spans="1:18" x14ac:dyDescent="0.2">
      <c r="A34" s="83"/>
      <c r="B34" s="119"/>
      <c r="C34" s="114"/>
      <c r="D34" s="119"/>
      <c r="E34" s="119"/>
      <c r="F34" s="83"/>
      <c r="G34" s="83"/>
      <c r="H34" s="83"/>
      <c r="I34" s="83"/>
      <c r="J34" s="83"/>
      <c r="K34" s="83"/>
      <c r="L34" s="83"/>
      <c r="M34" s="119"/>
      <c r="R34" s="133"/>
    </row>
    <row r="35" spans="1:18" x14ac:dyDescent="0.2">
      <c r="A35" s="83"/>
      <c r="B35" s="119"/>
      <c r="C35" s="114"/>
      <c r="D35" s="119"/>
      <c r="E35" s="119"/>
      <c r="F35" s="83"/>
      <c r="G35" s="83"/>
      <c r="H35" s="83"/>
      <c r="I35" s="83"/>
      <c r="J35" s="83"/>
      <c r="K35" s="83"/>
      <c r="L35" s="83"/>
      <c r="M35" s="119"/>
      <c r="R35" s="133"/>
    </row>
    <row r="36" spans="1:18" x14ac:dyDescent="0.2">
      <c r="A36" s="83"/>
      <c r="B36" s="119"/>
      <c r="C36" s="114"/>
      <c r="D36" s="119"/>
      <c r="E36" s="119"/>
      <c r="F36" s="83"/>
      <c r="G36" s="83"/>
      <c r="H36" s="83"/>
      <c r="I36" s="83"/>
      <c r="J36" s="83"/>
      <c r="K36" s="83"/>
      <c r="L36" s="83"/>
      <c r="M36" s="119"/>
      <c r="R36" s="133"/>
    </row>
    <row r="37" spans="1:18" x14ac:dyDescent="0.2">
      <c r="A37" s="83"/>
      <c r="B37" s="119"/>
      <c r="C37" s="114"/>
      <c r="D37" s="119"/>
      <c r="E37" s="119"/>
      <c r="F37" s="83"/>
      <c r="G37" s="83"/>
      <c r="H37" s="83"/>
      <c r="I37" s="83"/>
      <c r="J37" s="83"/>
      <c r="K37" s="83"/>
      <c r="L37" s="83"/>
      <c r="M37" s="119"/>
      <c r="R37" s="114"/>
    </row>
    <row r="38" spans="1:18" x14ac:dyDescent="0.2">
      <c r="A38" s="83"/>
      <c r="B38" s="119"/>
      <c r="C38" s="114"/>
      <c r="D38" s="119"/>
      <c r="E38" s="119"/>
      <c r="F38" s="83"/>
      <c r="G38" s="83"/>
      <c r="H38" s="83"/>
      <c r="I38" s="83"/>
      <c r="J38" s="83"/>
      <c r="K38" s="83"/>
      <c r="L38" s="83"/>
      <c r="M38" s="119"/>
      <c r="R38" s="114"/>
    </row>
    <row r="39" spans="1:18" x14ac:dyDescent="0.2">
      <c r="A39" s="83"/>
      <c r="B39" s="119"/>
      <c r="C39" s="114"/>
      <c r="D39" s="119"/>
      <c r="E39" s="119"/>
      <c r="F39" s="83"/>
      <c r="G39" s="83"/>
      <c r="H39" s="83"/>
      <c r="I39" s="83"/>
      <c r="J39" s="83"/>
      <c r="K39" s="83"/>
      <c r="L39" s="83"/>
      <c r="M39" s="119"/>
      <c r="R39" s="114"/>
    </row>
    <row r="40" spans="1:18" x14ac:dyDescent="0.2">
      <c r="A40" s="83"/>
      <c r="B40" s="119"/>
      <c r="C40" s="114"/>
      <c r="D40" s="119"/>
      <c r="E40" s="119"/>
      <c r="F40" s="83"/>
      <c r="G40" s="83"/>
      <c r="H40" s="83"/>
      <c r="I40" s="83"/>
      <c r="J40" s="83"/>
      <c r="K40" s="83"/>
      <c r="L40" s="83"/>
      <c r="M40" s="119"/>
      <c r="R40" s="114"/>
    </row>
    <row r="41" spans="1:18" x14ac:dyDescent="0.2">
      <c r="A41" s="83"/>
      <c r="B41" s="119"/>
      <c r="C41" s="114"/>
      <c r="D41" s="119"/>
      <c r="E41" s="119"/>
      <c r="F41" s="83"/>
      <c r="G41" s="83"/>
      <c r="H41" s="83"/>
      <c r="I41" s="83"/>
      <c r="J41" s="83"/>
      <c r="K41" s="83"/>
      <c r="L41" s="83"/>
      <c r="M41" s="119"/>
      <c r="R41" s="114"/>
    </row>
    <row r="42" spans="1:18" x14ac:dyDescent="0.2">
      <c r="A42" s="83"/>
      <c r="B42" s="119"/>
      <c r="C42" s="114"/>
      <c r="D42" s="119"/>
      <c r="E42" s="119"/>
      <c r="F42" s="83"/>
      <c r="G42" s="83"/>
      <c r="H42" s="83"/>
      <c r="I42" s="83"/>
      <c r="J42" s="83"/>
      <c r="K42" s="83"/>
      <c r="L42" s="83"/>
      <c r="M42" s="119"/>
      <c r="R42" s="114"/>
    </row>
    <row r="43" spans="1:18" x14ac:dyDescent="0.2">
      <c r="A43" s="83"/>
      <c r="B43" s="119"/>
      <c r="C43" s="114"/>
      <c r="D43" s="119"/>
      <c r="E43" s="119"/>
      <c r="F43" s="83"/>
      <c r="G43" s="83"/>
      <c r="H43" s="83"/>
      <c r="I43" s="83"/>
      <c r="J43" s="83"/>
      <c r="K43" s="83"/>
      <c r="L43" s="83"/>
      <c r="M43" s="119"/>
      <c r="R43" s="114"/>
    </row>
    <row r="44" spans="1:18" x14ac:dyDescent="0.2">
      <c r="A44" s="83"/>
      <c r="B44" s="119"/>
      <c r="C44" s="114"/>
      <c r="D44" s="119"/>
      <c r="E44" s="119"/>
      <c r="F44" s="83"/>
      <c r="G44" s="83"/>
      <c r="H44" s="83"/>
      <c r="I44" s="83"/>
      <c r="J44" s="83"/>
      <c r="K44" s="83"/>
      <c r="L44" s="83"/>
      <c r="M44" s="119"/>
      <c r="R44" s="114"/>
    </row>
    <row r="45" spans="1:18" x14ac:dyDescent="0.2">
      <c r="A45" s="83"/>
      <c r="B45" s="119"/>
      <c r="C45" s="114"/>
      <c r="D45" s="119"/>
      <c r="E45" s="119"/>
      <c r="F45" s="83"/>
      <c r="G45" s="83"/>
      <c r="H45" s="83"/>
      <c r="I45" s="83"/>
      <c r="J45" s="83"/>
      <c r="K45" s="83"/>
      <c r="L45" s="83"/>
      <c r="M45" s="119"/>
      <c r="R45" s="114"/>
    </row>
    <row r="46" spans="1:18" x14ac:dyDescent="0.2">
      <c r="I46" s="83"/>
      <c r="J46" s="83"/>
      <c r="K46" s="83"/>
      <c r="L46" s="83"/>
      <c r="M46" s="119"/>
      <c r="R46" s="114"/>
    </row>
    <row r="47" spans="1:18" x14ac:dyDescent="0.2">
      <c r="A47" s="83"/>
      <c r="B47" s="119"/>
      <c r="C47" s="114"/>
      <c r="D47" s="119"/>
      <c r="E47" s="119"/>
      <c r="F47" s="83"/>
      <c r="G47" s="83"/>
      <c r="H47" s="83"/>
      <c r="I47" s="83"/>
      <c r="J47" s="83"/>
      <c r="K47" s="83"/>
      <c r="L47" s="83"/>
      <c r="M47" s="119"/>
      <c r="R47" s="114"/>
    </row>
    <row r="48" spans="1:18" x14ac:dyDescent="0.2">
      <c r="A48" s="83"/>
      <c r="B48" s="119"/>
      <c r="C48" s="114"/>
      <c r="D48" s="119"/>
      <c r="E48" s="119"/>
      <c r="F48" s="83"/>
      <c r="G48" s="83"/>
      <c r="H48" s="83"/>
      <c r="I48" s="83"/>
      <c r="J48" s="83"/>
      <c r="K48" s="83"/>
      <c r="L48" s="83"/>
      <c r="M48" s="119"/>
      <c r="R48" s="114"/>
    </row>
    <row r="49" spans="1:18" x14ac:dyDescent="0.2">
      <c r="C49" s="119"/>
      <c r="F49" s="83"/>
      <c r="G49" s="83"/>
      <c r="H49" s="83"/>
      <c r="I49" s="83"/>
      <c r="J49" s="83"/>
      <c r="K49" s="83"/>
      <c r="L49" s="83"/>
      <c r="M49" s="119"/>
      <c r="R49" s="114"/>
    </row>
    <row r="50" spans="1:18" x14ac:dyDescent="0.2">
      <c r="C50" s="119"/>
      <c r="F50" s="83"/>
      <c r="G50" s="83"/>
      <c r="H50" s="83"/>
      <c r="I50" s="83"/>
      <c r="J50" s="83"/>
      <c r="K50" s="83"/>
      <c r="L50" s="83"/>
      <c r="M50" s="119"/>
      <c r="R50" s="114"/>
    </row>
    <row r="51" spans="1:18" x14ac:dyDescent="0.2">
      <c r="C51" s="119"/>
      <c r="F51" s="83"/>
      <c r="G51" s="83"/>
      <c r="H51" s="83"/>
      <c r="I51" s="83"/>
      <c r="J51" s="83"/>
      <c r="K51" s="83"/>
      <c r="L51" s="83"/>
      <c r="M51" s="119"/>
      <c r="R51" s="114"/>
    </row>
    <row r="52" spans="1:18" x14ac:dyDescent="0.2">
      <c r="C52" s="119"/>
      <c r="F52" s="83"/>
      <c r="G52" s="83"/>
      <c r="H52" s="83"/>
      <c r="I52" s="83"/>
      <c r="J52" s="83"/>
      <c r="K52" s="83"/>
      <c r="L52" s="83"/>
      <c r="M52" s="119"/>
      <c r="R52" s="114"/>
    </row>
    <row r="53" spans="1:18" x14ac:dyDescent="0.2">
      <c r="C53" s="119"/>
      <c r="F53" s="83"/>
      <c r="G53" s="83"/>
      <c r="H53" s="83"/>
      <c r="I53" s="83"/>
      <c r="J53" s="83"/>
      <c r="K53" s="83"/>
      <c r="L53" s="83"/>
      <c r="M53" s="119"/>
      <c r="R53" s="114"/>
    </row>
    <row r="54" spans="1:18" x14ac:dyDescent="0.2">
      <c r="C54" s="119"/>
      <c r="F54" s="83"/>
      <c r="G54" s="83"/>
      <c r="H54" s="83"/>
      <c r="I54" s="83"/>
      <c r="J54" s="83"/>
      <c r="K54" s="83"/>
      <c r="L54" s="83"/>
      <c r="M54" s="119"/>
      <c r="R54" s="114"/>
    </row>
    <row r="55" spans="1:18" x14ac:dyDescent="0.2">
      <c r="C55" s="119"/>
      <c r="F55" s="83"/>
      <c r="G55" s="83"/>
      <c r="H55" s="83"/>
      <c r="I55" s="83"/>
      <c r="J55" s="83"/>
      <c r="K55" s="83"/>
      <c r="L55" s="83"/>
      <c r="M55" s="119"/>
      <c r="R55" s="114"/>
    </row>
    <row r="56" spans="1:18" x14ac:dyDescent="0.2">
      <c r="A56" s="83"/>
      <c r="B56" s="119"/>
      <c r="C56" s="114"/>
      <c r="D56" s="119"/>
      <c r="E56" s="119"/>
      <c r="F56" s="83"/>
      <c r="G56" s="83"/>
      <c r="H56" s="83"/>
      <c r="I56" s="83"/>
      <c r="J56" s="83"/>
      <c r="K56" s="83"/>
      <c r="L56" s="83"/>
      <c r="M56" s="119"/>
      <c r="R56" s="114"/>
    </row>
    <row r="57" spans="1:18" ht="15.75" x14ac:dyDescent="0.25">
      <c r="C57" s="127"/>
      <c r="D57" s="127"/>
      <c r="E57" s="127"/>
      <c r="F57" s="83"/>
      <c r="G57" s="83"/>
      <c r="H57" s="83"/>
      <c r="I57" s="83"/>
      <c r="J57" s="83"/>
      <c r="K57" s="83"/>
      <c r="L57" s="83"/>
      <c r="M57" s="127"/>
    </row>
    <row r="58" spans="1:18" ht="15.75" x14ac:dyDescent="0.25">
      <c r="C58" s="127"/>
      <c r="D58" s="127"/>
      <c r="E58" s="127"/>
      <c r="F58" s="83"/>
      <c r="G58" s="83"/>
      <c r="H58" s="83"/>
      <c r="I58" s="83"/>
      <c r="J58" s="83"/>
      <c r="K58" s="83"/>
      <c r="L58" s="83"/>
      <c r="M58" s="127"/>
    </row>
    <row r="59" spans="1:18" ht="15.75" x14ac:dyDescent="0.25">
      <c r="C59" s="127"/>
      <c r="D59" s="127"/>
      <c r="E59" s="127"/>
      <c r="F59" s="83"/>
      <c r="G59" s="83"/>
      <c r="H59" s="83"/>
      <c r="I59" s="83"/>
      <c r="J59" s="83"/>
      <c r="K59" s="83"/>
      <c r="L59" s="83"/>
      <c r="M59" s="127"/>
    </row>
    <row r="60" spans="1:18" ht="15.75" x14ac:dyDescent="0.25">
      <c r="C60" s="127"/>
      <c r="D60" s="127"/>
      <c r="E60" s="127"/>
      <c r="F60" s="83"/>
      <c r="G60" s="83"/>
      <c r="H60" s="83"/>
      <c r="I60" s="83"/>
      <c r="J60" s="83"/>
      <c r="K60" s="83"/>
      <c r="L60" s="83"/>
      <c r="M60" s="127"/>
    </row>
    <row r="61" spans="1:18" ht="15.75" x14ac:dyDescent="0.25">
      <c r="C61" s="127"/>
      <c r="D61" s="127"/>
      <c r="E61" s="127"/>
      <c r="F61" s="83"/>
      <c r="G61" s="83"/>
      <c r="H61" s="83"/>
      <c r="I61" s="83"/>
      <c r="J61" s="83"/>
      <c r="K61" s="83"/>
      <c r="L61" s="83"/>
      <c r="M61" s="127"/>
    </row>
    <row r="63" spans="1:18" ht="15.75" x14ac:dyDescent="0.25"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127"/>
    </row>
    <row r="64" spans="1:18" ht="15.75" x14ac:dyDescent="0.25">
      <c r="A64" s="83"/>
      <c r="B64" s="127"/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127"/>
    </row>
    <row r="65" spans="1:13" ht="15.75" x14ac:dyDescent="0.25">
      <c r="A65" s="83"/>
      <c r="B65" s="127"/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127"/>
    </row>
    <row r="66" spans="1:13" ht="15.75" x14ac:dyDescent="0.25">
      <c r="A66" s="83"/>
      <c r="B66" s="127"/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127"/>
    </row>
    <row r="67" spans="1:13" ht="15.75" x14ac:dyDescent="0.25">
      <c r="A67" s="83"/>
      <c r="B67" s="127"/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127"/>
    </row>
    <row r="68" spans="1:13" ht="15.75" x14ac:dyDescent="0.25">
      <c r="A68" s="83"/>
      <c r="B68" s="127"/>
      <c r="C68" s="127"/>
      <c r="D68" s="127"/>
      <c r="E68" s="127"/>
      <c r="F68" s="83"/>
      <c r="G68" s="83"/>
      <c r="H68" s="83"/>
      <c r="I68" s="83"/>
      <c r="J68" s="83"/>
      <c r="K68" s="83"/>
      <c r="L68" s="83"/>
      <c r="M68" s="127"/>
    </row>
    <row r="69" spans="1:13" ht="15.75" x14ac:dyDescent="0.25">
      <c r="A69" s="83"/>
      <c r="B69" s="127"/>
      <c r="C69" s="127"/>
      <c r="D69" s="127"/>
      <c r="E69" s="127"/>
      <c r="F69" s="83"/>
      <c r="G69" s="83"/>
      <c r="H69" s="83"/>
      <c r="I69" s="83"/>
      <c r="J69" s="83"/>
      <c r="K69" s="83"/>
      <c r="L69" s="83"/>
      <c r="M69" s="127"/>
    </row>
    <row r="70" spans="1:13" ht="15.75" x14ac:dyDescent="0.25">
      <c r="A70" s="83"/>
      <c r="B70" s="127"/>
      <c r="C70" s="127"/>
      <c r="D70" s="127"/>
      <c r="E70" s="127"/>
      <c r="F70" s="83"/>
      <c r="G70" s="83"/>
      <c r="H70" s="83"/>
      <c r="I70" s="83"/>
      <c r="J70" s="83"/>
      <c r="K70" s="83"/>
      <c r="L70" s="83"/>
      <c r="M70" s="127"/>
    </row>
    <row r="71" spans="1:13" ht="15.75" x14ac:dyDescent="0.25">
      <c r="A71" s="83"/>
      <c r="B71" s="127"/>
      <c r="C71" s="127"/>
      <c r="D71" s="127"/>
      <c r="E71" s="127"/>
      <c r="F71" s="83"/>
      <c r="G71" s="83"/>
      <c r="H71" s="83"/>
      <c r="I71" s="83"/>
      <c r="J71" s="83"/>
      <c r="K71" s="83"/>
      <c r="L71" s="83"/>
      <c r="M71" s="127"/>
    </row>
    <row r="72" spans="1:13" x14ac:dyDescent="0.2">
      <c r="B72" s="116"/>
    </row>
    <row r="73" spans="1:13" ht="15.75" x14ac:dyDescent="0.25">
      <c r="A73" s="83"/>
      <c r="B73" s="127"/>
      <c r="C73" s="127"/>
      <c r="D73" s="127"/>
      <c r="E73" s="127"/>
      <c r="F73" s="83"/>
      <c r="G73" s="83"/>
      <c r="H73" s="83"/>
      <c r="I73" s="83"/>
      <c r="J73" s="83"/>
      <c r="K73" s="83"/>
      <c r="L73" s="83"/>
      <c r="M73" s="127"/>
    </row>
    <row r="74" spans="1:13" ht="15.75" x14ac:dyDescent="0.25">
      <c r="A74" s="83"/>
      <c r="B74" s="127"/>
      <c r="C74" s="127"/>
      <c r="D74" s="127"/>
      <c r="E74" s="127"/>
      <c r="F74" s="83"/>
      <c r="G74" s="83"/>
      <c r="H74" s="83"/>
      <c r="I74" s="83"/>
      <c r="J74" s="83"/>
      <c r="K74" s="83"/>
      <c r="L74" s="83"/>
      <c r="M74" s="127"/>
    </row>
    <row r="75" spans="1:13" ht="15.75" x14ac:dyDescent="0.25">
      <c r="A75" s="83"/>
      <c r="B75" s="127"/>
      <c r="C75" s="127"/>
      <c r="D75" s="127"/>
      <c r="E75" s="127"/>
      <c r="F75" s="83"/>
      <c r="G75" s="83"/>
      <c r="H75" s="83"/>
      <c r="I75" s="83"/>
      <c r="J75" s="83"/>
      <c r="K75" s="83"/>
      <c r="L75" s="83"/>
      <c r="M75" s="127"/>
    </row>
    <row r="76" spans="1:13" ht="15.75" x14ac:dyDescent="0.25">
      <c r="A76" s="83"/>
      <c r="B76" s="127"/>
      <c r="C76" s="127"/>
      <c r="D76" s="127"/>
      <c r="E76" s="127"/>
      <c r="F76" s="83"/>
      <c r="G76" s="83"/>
      <c r="H76" s="83"/>
      <c r="I76" s="83"/>
      <c r="J76" s="83"/>
      <c r="K76" s="83"/>
      <c r="L76" s="83"/>
      <c r="M76" s="127"/>
    </row>
    <row r="77" spans="1:13" ht="15.75" x14ac:dyDescent="0.25">
      <c r="A77" s="83"/>
      <c r="B77" s="127"/>
      <c r="C77" s="127"/>
      <c r="D77" s="127"/>
      <c r="E77" s="127"/>
      <c r="F77" s="83"/>
      <c r="G77" s="83"/>
      <c r="H77" s="83"/>
      <c r="I77" s="83"/>
      <c r="J77" s="83"/>
      <c r="K77" s="83"/>
      <c r="L77" s="83"/>
      <c r="M77" s="127"/>
    </row>
    <row r="78" spans="1:13" ht="15.75" x14ac:dyDescent="0.25">
      <c r="A78" s="83"/>
      <c r="B78" s="127"/>
      <c r="C78" s="127"/>
      <c r="D78" s="127"/>
      <c r="E78" s="127"/>
      <c r="F78" s="83"/>
      <c r="G78" s="83"/>
      <c r="H78" s="83"/>
      <c r="I78" s="83"/>
      <c r="J78" s="83"/>
      <c r="K78" s="83"/>
      <c r="L78" s="83"/>
      <c r="M78" s="127"/>
    </row>
    <row r="79" spans="1:13" ht="15.75" x14ac:dyDescent="0.25">
      <c r="A79" s="83"/>
      <c r="B79" s="127"/>
      <c r="C79" s="127"/>
      <c r="D79" s="127"/>
      <c r="E79" s="127"/>
      <c r="F79" s="83"/>
      <c r="G79" s="83"/>
      <c r="H79" s="83"/>
      <c r="I79" s="83"/>
      <c r="J79" s="83"/>
      <c r="K79" s="83"/>
      <c r="L79" s="83"/>
      <c r="M79" s="127"/>
    </row>
    <row r="80" spans="1:13" ht="15.75" x14ac:dyDescent="0.25">
      <c r="A80" s="83"/>
      <c r="B80" s="127"/>
      <c r="C80" s="127"/>
      <c r="D80" s="127"/>
      <c r="E80" s="127"/>
      <c r="F80" s="83"/>
      <c r="G80" s="83"/>
      <c r="H80" s="83"/>
      <c r="I80" s="83"/>
      <c r="J80" s="83"/>
      <c r="K80" s="83"/>
      <c r="L80" s="83"/>
      <c r="M80" s="127"/>
    </row>
    <row r="81" spans="1:13" ht="15.75" x14ac:dyDescent="0.25">
      <c r="A81" s="83"/>
      <c r="B81" s="127"/>
      <c r="C81" s="127"/>
      <c r="D81" s="127"/>
      <c r="E81" s="127"/>
      <c r="F81" s="83"/>
      <c r="G81" s="83"/>
      <c r="H81" s="83"/>
      <c r="I81" s="83"/>
      <c r="J81" s="83"/>
      <c r="K81" s="83"/>
      <c r="L81" s="83"/>
      <c r="M81" s="127"/>
    </row>
    <row r="82" spans="1:13" x14ac:dyDescent="0.2">
      <c r="B82" s="116"/>
    </row>
    <row r="83" spans="1:13" ht="15.75" x14ac:dyDescent="0.25">
      <c r="A83" s="83"/>
      <c r="B83" s="127"/>
      <c r="C83" s="127"/>
      <c r="D83" s="127"/>
      <c r="E83" s="127"/>
      <c r="F83" s="83"/>
      <c r="G83" s="83"/>
      <c r="H83" s="83"/>
      <c r="I83" s="83"/>
      <c r="J83" s="83"/>
      <c r="K83" s="83"/>
      <c r="L83" s="83"/>
      <c r="M83" s="127"/>
    </row>
    <row r="84" spans="1:13" ht="15.75" x14ac:dyDescent="0.25">
      <c r="A84" s="83"/>
      <c r="B84" s="127"/>
      <c r="C84" s="127"/>
      <c r="D84" s="127"/>
      <c r="E84" s="127"/>
      <c r="F84" s="83"/>
      <c r="G84" s="83"/>
      <c r="H84" s="83"/>
      <c r="I84" s="83"/>
      <c r="J84" s="83"/>
      <c r="K84" s="83"/>
      <c r="L84" s="83"/>
      <c r="M84" s="127"/>
    </row>
    <row r="85" spans="1:13" ht="15.75" x14ac:dyDescent="0.25">
      <c r="A85" s="83"/>
      <c r="B85" s="127"/>
      <c r="C85" s="127"/>
      <c r="D85" s="127"/>
      <c r="E85" s="127"/>
      <c r="F85" s="83"/>
      <c r="G85" s="83"/>
      <c r="H85" s="83"/>
      <c r="I85" s="83"/>
      <c r="J85" s="83"/>
      <c r="K85" s="83"/>
      <c r="L85" s="83"/>
      <c r="M85" s="127"/>
    </row>
    <row r="86" spans="1:13" ht="15.75" x14ac:dyDescent="0.25">
      <c r="A86" s="83"/>
      <c r="B86" s="127"/>
      <c r="C86" s="127"/>
      <c r="D86" s="127"/>
      <c r="E86" s="127"/>
      <c r="F86" s="83"/>
      <c r="G86" s="83"/>
      <c r="H86" s="83"/>
      <c r="I86" s="83"/>
      <c r="J86" s="83"/>
      <c r="K86" s="83"/>
      <c r="L86" s="83"/>
      <c r="M86" s="127"/>
    </row>
    <row r="87" spans="1:13" ht="15.75" x14ac:dyDescent="0.25">
      <c r="A87" s="83"/>
      <c r="B87" s="127"/>
      <c r="C87" s="127"/>
      <c r="D87" s="127"/>
      <c r="E87" s="127"/>
      <c r="F87" s="83"/>
      <c r="G87" s="83"/>
      <c r="H87" s="83"/>
      <c r="I87" s="83"/>
      <c r="J87" s="83"/>
      <c r="K87" s="83"/>
      <c r="L87" s="83"/>
      <c r="M87" s="127"/>
    </row>
    <row r="88" spans="1:13" ht="15.75" x14ac:dyDescent="0.25">
      <c r="A88" s="83"/>
      <c r="B88" s="127"/>
      <c r="C88" s="127"/>
      <c r="D88" s="127"/>
      <c r="E88" s="127"/>
      <c r="F88" s="83"/>
      <c r="G88" s="83"/>
      <c r="H88" s="83"/>
      <c r="I88" s="83"/>
      <c r="J88" s="83"/>
      <c r="K88" s="83"/>
      <c r="L88" s="83"/>
      <c r="M88" s="127"/>
    </row>
    <row r="89" spans="1:13" ht="15.75" x14ac:dyDescent="0.25">
      <c r="A89" s="83"/>
      <c r="B89" s="127"/>
      <c r="C89" s="127"/>
      <c r="D89" s="127"/>
      <c r="E89" s="127"/>
      <c r="F89" s="83"/>
      <c r="G89" s="83"/>
      <c r="H89" s="83"/>
      <c r="I89" s="83"/>
      <c r="J89" s="83"/>
      <c r="K89" s="83"/>
      <c r="L89" s="83"/>
      <c r="M89" s="127"/>
    </row>
    <row r="90" spans="1:13" ht="15.75" x14ac:dyDescent="0.25">
      <c r="A90" s="83"/>
      <c r="B90" s="127"/>
      <c r="C90" s="127"/>
      <c r="D90" s="127"/>
      <c r="E90" s="127"/>
      <c r="F90" s="83"/>
      <c r="G90" s="83"/>
      <c r="H90" s="83"/>
      <c r="I90" s="83"/>
      <c r="J90" s="83"/>
      <c r="K90" s="83"/>
      <c r="L90" s="83"/>
      <c r="M90" s="127"/>
    </row>
    <row r="91" spans="1:13" x14ac:dyDescent="0.2">
      <c r="A91" s="83"/>
      <c r="B91" s="178"/>
      <c r="C91" s="817"/>
      <c r="D91" s="817"/>
      <c r="E91" s="351"/>
      <c r="F91" s="818"/>
      <c r="G91" s="818"/>
      <c r="H91" s="818"/>
      <c r="I91" s="818"/>
      <c r="J91" s="817"/>
      <c r="K91" s="817"/>
      <c r="L91" s="817"/>
      <c r="M91" s="83"/>
    </row>
  </sheetData>
  <mergeCells count="10">
    <mergeCell ref="C91:D91"/>
    <mergeCell ref="F91:I91"/>
    <mergeCell ref="J91:L91"/>
    <mergeCell ref="G11:G12"/>
    <mergeCell ref="A1:R1"/>
    <mergeCell ref="A2:R2"/>
    <mergeCell ref="C4:N6"/>
    <mergeCell ref="E11:E12"/>
    <mergeCell ref="H11:H12"/>
    <mergeCell ref="I11:O11"/>
  </mergeCells>
  <phoneticPr fontId="2" type="noConversion"/>
  <printOptions horizontalCentered="1"/>
  <pageMargins left="0.70866141732283472" right="0.70866141732283472" top="0.35433070866141736" bottom="0.35433070866141736" header="0" footer="0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indexed="10"/>
    <pageSetUpPr fitToPage="1"/>
  </sheetPr>
  <dimension ref="A1:S75"/>
  <sheetViews>
    <sheetView topLeftCell="A3" zoomScaleNormal="100" workbookViewId="0">
      <selection activeCell="S12" sqref="S12:S33"/>
    </sheetView>
  </sheetViews>
  <sheetFormatPr defaultColWidth="9.140625" defaultRowHeight="12.75" x14ac:dyDescent="0.2"/>
  <cols>
    <col min="1" max="1" width="3.85546875" style="111" customWidth="1"/>
    <col min="2" max="2" width="19.28515625" style="111" customWidth="1"/>
    <col min="3" max="3" width="9.7109375" style="111" customWidth="1"/>
    <col min="4" max="4" width="21.28515625" style="111" customWidth="1"/>
    <col min="5" max="5" width="6.7109375" style="111" customWidth="1"/>
    <col min="6" max="6" width="5" style="111" customWidth="1"/>
    <col min="7" max="7" width="5.42578125" style="111" customWidth="1"/>
    <col min="8" max="8" width="5.140625" style="111" customWidth="1"/>
    <col min="9" max="9" width="5" style="111" hidden="1" customWidth="1"/>
    <col min="10" max="12" width="7.7109375" style="111" customWidth="1"/>
    <col min="13" max="13" width="3.7109375" style="111" customWidth="1"/>
    <col min="14" max="16" width="7.7109375" style="111" customWidth="1"/>
    <col min="17" max="17" width="7.140625" style="111" customWidth="1"/>
    <col min="18" max="18" width="5.5703125" style="111" customWidth="1"/>
    <col min="19" max="19" width="5.7109375" style="111" customWidth="1"/>
    <col min="20" max="16384" width="9.140625" style="7"/>
  </cols>
  <sheetData>
    <row r="1" spans="1:19" customFormat="1" x14ac:dyDescent="0.2">
      <c r="A1" s="54"/>
      <c r="B1" s="54"/>
      <c r="C1" s="841" t="s">
        <v>47</v>
      </c>
      <c r="D1" s="841"/>
      <c r="E1" s="841"/>
      <c r="F1" s="841"/>
      <c r="G1" s="841"/>
      <c r="H1" s="841"/>
      <c r="I1" s="841"/>
      <c r="J1" s="841"/>
      <c r="K1" s="841"/>
      <c r="L1" s="841"/>
      <c r="M1" s="841"/>
      <c r="N1" s="841"/>
      <c r="O1" s="54"/>
      <c r="P1" s="54"/>
      <c r="Q1" s="54"/>
      <c r="R1" s="54"/>
      <c r="S1" s="122"/>
    </row>
    <row r="2" spans="1:19" customFormat="1" ht="25.5" x14ac:dyDescent="0.2">
      <c r="A2" s="54"/>
      <c r="B2" s="54"/>
      <c r="C2" s="780" t="s">
        <v>15</v>
      </c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179"/>
      <c r="P2" s="179"/>
      <c r="Q2" s="179"/>
      <c r="R2" s="179"/>
      <c r="S2" s="122"/>
    </row>
    <row r="3" spans="1:19" customFormat="1" ht="19.5" customHeight="1" x14ac:dyDescent="0.2">
      <c r="A3" s="79"/>
      <c r="B3" s="86"/>
      <c r="C3" s="610" t="s">
        <v>2223</v>
      </c>
      <c r="D3" s="785" t="s">
        <v>4192</v>
      </c>
      <c r="E3" s="785"/>
      <c r="F3" s="785"/>
      <c r="G3" s="785"/>
      <c r="H3" s="785"/>
      <c r="I3" s="785"/>
      <c r="J3" s="785"/>
      <c r="K3" s="785"/>
      <c r="L3" s="785"/>
      <c r="M3" s="610"/>
      <c r="N3" s="610"/>
      <c r="O3" s="610"/>
      <c r="P3" s="610"/>
      <c r="Q3" s="79"/>
      <c r="R3" s="54"/>
      <c r="S3" s="122"/>
    </row>
    <row r="4" spans="1:19" customFormat="1" ht="19.5" customHeight="1" x14ac:dyDescent="0.2">
      <c r="A4" s="79" t="s">
        <v>16</v>
      </c>
      <c r="B4" s="500" t="s">
        <v>286</v>
      </c>
      <c r="C4" s="610"/>
      <c r="D4" s="785"/>
      <c r="E4" s="785"/>
      <c r="F4" s="785"/>
      <c r="G4" s="785"/>
      <c r="H4" s="785"/>
      <c r="I4" s="785"/>
      <c r="J4" s="785"/>
      <c r="K4" s="785"/>
      <c r="L4" s="785"/>
      <c r="M4" s="610"/>
      <c r="N4" s="610"/>
      <c r="O4" s="610"/>
      <c r="P4" s="610"/>
      <c r="Q4" s="84" t="s">
        <v>2228</v>
      </c>
      <c r="R4" s="92"/>
      <c r="S4" s="122"/>
    </row>
    <row r="5" spans="1:19" customFormat="1" ht="19.5" customHeight="1" x14ac:dyDescent="0.2">
      <c r="A5" s="79" t="s">
        <v>17</v>
      </c>
      <c r="B5" s="500" t="s">
        <v>285</v>
      </c>
      <c r="C5" s="610"/>
      <c r="D5" s="785"/>
      <c r="E5" s="785"/>
      <c r="F5" s="785"/>
      <c r="G5" s="785"/>
      <c r="H5" s="785"/>
      <c r="I5" s="785"/>
      <c r="J5" s="785"/>
      <c r="K5" s="785"/>
      <c r="L5" s="785"/>
      <c r="M5" s="610"/>
      <c r="N5" s="610"/>
      <c r="O5" s="610"/>
      <c r="P5" s="610"/>
      <c r="Q5" s="86" t="s">
        <v>114</v>
      </c>
      <c r="R5" s="86" t="s">
        <v>251</v>
      </c>
      <c r="S5" s="122"/>
    </row>
    <row r="6" spans="1:19" customFormat="1" ht="16.5" customHeight="1" x14ac:dyDescent="0.2">
      <c r="A6" s="79" t="s">
        <v>18</v>
      </c>
      <c r="B6" s="500" t="s">
        <v>284</v>
      </c>
      <c r="C6" s="79"/>
      <c r="D6" s="786" t="s">
        <v>3870</v>
      </c>
      <c r="E6" s="786"/>
      <c r="F6" s="786"/>
      <c r="G6" s="786"/>
      <c r="H6" s="786"/>
      <c r="I6" s="786"/>
      <c r="J6" s="786"/>
      <c r="K6" s="786"/>
      <c r="L6" s="786"/>
      <c r="M6" s="54"/>
      <c r="N6" s="54"/>
      <c r="O6" s="54"/>
      <c r="P6" s="111"/>
      <c r="Q6" s="86" t="s">
        <v>20</v>
      </c>
      <c r="R6" s="54"/>
      <c r="S6" s="122"/>
    </row>
    <row r="7" spans="1:19" customFormat="1" ht="16.5" customHeight="1" x14ac:dyDescent="0.2">
      <c r="A7" s="185"/>
      <c r="B7" s="499"/>
      <c r="C7" s="79"/>
      <c r="D7" s="186"/>
      <c r="E7" s="186"/>
      <c r="F7" s="79"/>
      <c r="G7" s="79"/>
      <c r="H7" s="79"/>
      <c r="I7" s="79"/>
      <c r="J7" s="79"/>
      <c r="K7" s="79"/>
      <c r="L7" s="79"/>
      <c r="M7" s="54"/>
      <c r="N7" s="54"/>
      <c r="O7" s="54"/>
      <c r="P7" s="86"/>
      <c r="Q7" s="54"/>
      <c r="R7" s="54"/>
      <c r="S7" s="122"/>
    </row>
    <row r="8" spans="1:19" customFormat="1" ht="21.75" customHeight="1" x14ac:dyDescent="0.2">
      <c r="A8" s="196" t="str">
        <f>Заголовки!A12</f>
        <v>г.Сочи, стадион  ФГБУ"Юг Спорт"</v>
      </c>
      <c r="B8" s="79"/>
      <c r="C8" s="79"/>
      <c r="D8" s="782" t="s">
        <v>130</v>
      </c>
      <c r="E8" s="782"/>
      <c r="F8" s="782"/>
      <c r="G8" s="782"/>
      <c r="H8" s="782"/>
      <c r="I8" s="782"/>
      <c r="J8" s="782"/>
      <c r="K8" s="782"/>
      <c r="L8" s="782"/>
      <c r="M8" s="782"/>
      <c r="N8" s="782"/>
      <c r="O8" s="54"/>
      <c r="P8" s="54"/>
      <c r="Q8" s="91" t="s">
        <v>21</v>
      </c>
      <c r="R8" s="54"/>
      <c r="S8" s="122"/>
    </row>
    <row r="9" spans="1:19" ht="18" customHeight="1" thickBot="1" x14ac:dyDescent="0.25">
      <c r="A9" s="196"/>
      <c r="B9" s="197"/>
      <c r="C9" s="843" t="s">
        <v>133</v>
      </c>
      <c r="D9" s="843"/>
      <c r="E9" s="843"/>
      <c r="F9" s="843"/>
      <c r="G9" s="843"/>
      <c r="H9" s="843"/>
      <c r="I9" s="843"/>
      <c r="J9" s="843"/>
      <c r="K9" s="843"/>
      <c r="L9" s="843"/>
      <c r="M9" s="843"/>
      <c r="N9" s="843"/>
      <c r="P9" s="842"/>
      <c r="Q9" s="842"/>
      <c r="R9" s="198"/>
      <c r="S9" s="199"/>
    </row>
    <row r="10" spans="1:19" ht="18.75" customHeight="1" thickBot="1" x14ac:dyDescent="0.25">
      <c r="A10" s="821" t="s">
        <v>48</v>
      </c>
      <c r="B10" s="821" t="s">
        <v>56</v>
      </c>
      <c r="C10" s="821" t="s">
        <v>46</v>
      </c>
      <c r="D10" s="821" t="s">
        <v>51</v>
      </c>
      <c r="E10" s="809" t="s">
        <v>34</v>
      </c>
      <c r="F10" s="821" t="s">
        <v>9</v>
      </c>
      <c r="G10" s="806" t="s">
        <v>128</v>
      </c>
      <c r="H10" s="806" t="s">
        <v>129</v>
      </c>
      <c r="I10" s="821" t="s">
        <v>2114</v>
      </c>
      <c r="J10" s="155"/>
      <c r="K10" s="200"/>
      <c r="L10" s="201"/>
      <c r="M10" s="202" t="s">
        <v>32</v>
      </c>
      <c r="N10" s="203"/>
      <c r="O10" s="201"/>
      <c r="P10" s="159"/>
      <c r="Q10" s="821" t="s">
        <v>10</v>
      </c>
      <c r="R10" s="844" t="s">
        <v>31</v>
      </c>
      <c r="S10" s="821" t="s">
        <v>11</v>
      </c>
    </row>
    <row r="11" spans="1:19" ht="26.25" customHeight="1" thickBot="1" x14ac:dyDescent="0.25">
      <c r="A11" s="834"/>
      <c r="B11" s="834"/>
      <c r="C11" s="834"/>
      <c r="D11" s="834"/>
      <c r="E11" s="810"/>
      <c r="F11" s="834"/>
      <c r="G11" s="807"/>
      <c r="H11" s="807"/>
      <c r="I11" s="833"/>
      <c r="J11" s="188" t="s">
        <v>12</v>
      </c>
      <c r="K11" s="188" t="s">
        <v>13</v>
      </c>
      <c r="L11" s="188" t="s">
        <v>14</v>
      </c>
      <c r="M11" s="189" t="s">
        <v>48</v>
      </c>
      <c r="N11" s="188" t="s">
        <v>22</v>
      </c>
      <c r="O11" s="188" t="s">
        <v>23</v>
      </c>
      <c r="P11" s="188" t="s">
        <v>24</v>
      </c>
      <c r="Q11" s="834"/>
      <c r="R11" s="845"/>
      <c r="S11" s="834"/>
    </row>
    <row r="12" spans="1:19" ht="15.95" customHeight="1" x14ac:dyDescent="0.2">
      <c r="A12" s="204">
        <v>1</v>
      </c>
      <c r="B12" s="102" t="str">
        <f>VLOOKUP($F12,УЧАСТНИКИ!$A$29:$M$1081,3,FALSE)</f>
        <v>Асанов Айдер</v>
      </c>
      <c r="C12" s="103" t="str">
        <f>VLOOKUP($F12,УЧАСТНИКИ!$A$29:$M$1081,4,FALSE)</f>
        <v>09.04.2003</v>
      </c>
      <c r="D12" s="168" t="str">
        <f>VLOOKUP($F12,УЧАСТНИКИ!$A$29:$M$1081,5,FALSE)</f>
        <v>Республика Крым</v>
      </c>
      <c r="E12" s="385"/>
      <c r="F12" s="531">
        <v>286</v>
      </c>
      <c r="G12" s="105" t="str">
        <f>VLOOKUP($F12,УЧАСТНИКИ!$A$29:$M$1081,12,FALSE)</f>
        <v>7.33</v>
      </c>
      <c r="H12" s="105" t="str">
        <f>VLOOKUP($F12,УЧАСТНИКИ!$A$29:$M$1081,13,FALSE)</f>
        <v>6.99</v>
      </c>
      <c r="I12" s="556"/>
      <c r="J12" s="204"/>
      <c r="K12" s="204"/>
      <c r="L12" s="204"/>
      <c r="M12" s="204"/>
      <c r="N12" s="142"/>
      <c r="O12" s="206"/>
      <c r="P12" s="206"/>
      <c r="Q12" s="206"/>
      <c r="R12" s="206"/>
      <c r="S12" s="106" t="str">
        <f>VLOOKUP($F12,УЧАСТНИКИ!$A$29:$M$1181,9,FALSE)</f>
        <v>лич.</v>
      </c>
    </row>
    <row r="13" spans="1:19" ht="15.95" customHeight="1" x14ac:dyDescent="0.2">
      <c r="A13" s="204">
        <v>2</v>
      </c>
      <c r="B13" s="102" t="str">
        <f>VLOOKUP($F13,УЧАСТНИКИ!$A$29:$M$1081,3,FALSE)</f>
        <v>Гайнутдинов Дамир</v>
      </c>
      <c r="C13" s="103" t="str">
        <f>VLOOKUP($F13,УЧАСТНИКИ!$A$29:$M$1081,4,FALSE)</f>
        <v>21.10.2001</v>
      </c>
      <c r="D13" s="168" t="str">
        <f>VLOOKUP($F13,УЧАСТНИКИ!$A$29:$M$1081,5,FALSE)</f>
        <v>Республика Татарстан</v>
      </c>
      <c r="E13" s="385" t="str">
        <f>VLOOKUP($F13,УЧАСТНИКИ!$A$29:$M$1081,8,FALSE)</f>
        <v>КМС</v>
      </c>
      <c r="F13" s="531">
        <v>307</v>
      </c>
      <c r="G13" s="105" t="str">
        <f>VLOOKUP($F13,УЧАСТНИКИ!$A$29:$M$1081,12,FALSE)</f>
        <v>7.33</v>
      </c>
      <c r="H13" s="105"/>
      <c r="I13" s="556"/>
      <c r="J13" s="204"/>
      <c r="K13" s="204"/>
      <c r="L13" s="204"/>
      <c r="M13" s="204"/>
      <c r="N13" s="142"/>
      <c r="O13" s="206"/>
      <c r="P13" s="206"/>
      <c r="Q13" s="206"/>
      <c r="R13" s="206"/>
      <c r="S13" s="106" t="str">
        <f>VLOOKUP($F13,УЧАСТНИКИ!$A$29:$M$1181,9,FALSE)</f>
        <v>лич.</v>
      </c>
    </row>
    <row r="14" spans="1:19" ht="15.95" customHeight="1" x14ac:dyDescent="0.2">
      <c r="A14" s="204">
        <v>3</v>
      </c>
      <c r="B14" s="102" t="str">
        <f>VLOOKUP($F14,УЧАСТНИКИ!$A$29:$M$1081,3,FALSE)</f>
        <v>Якубович Даниил</v>
      </c>
      <c r="C14" s="103" t="str">
        <f>VLOOKUP($F14,УЧАСТНИКИ!$A$29:$M$1081,4,FALSE)</f>
        <v>15.02.2004</v>
      </c>
      <c r="D14" s="168" t="str">
        <f>VLOOKUP($F14,УЧАСТНИКИ!$A$29:$M$1081,5,FALSE)</f>
        <v>Владимирская область</v>
      </c>
      <c r="E14" s="385" t="str">
        <f>VLOOKUP($F14,УЧАСТНИКИ!$A$29:$M$1081,8,FALSE)</f>
        <v>КМС</v>
      </c>
      <c r="F14" s="531">
        <v>112</v>
      </c>
      <c r="G14" s="105" t="str">
        <f>VLOOKUP($F14,УЧАСТНИКИ!$A$29:$M$1081,12,FALSE)</f>
        <v>7.38</v>
      </c>
      <c r="H14" s="105" t="str">
        <f>VLOOKUP($F14,УЧАСТНИКИ!$A$29:$M$1081,13,FALSE)</f>
        <v>7.38</v>
      </c>
      <c r="I14" s="556"/>
      <c r="J14" s="204"/>
      <c r="K14" s="204"/>
      <c r="L14" s="204"/>
      <c r="M14" s="204"/>
      <c r="N14" s="142"/>
      <c r="O14" s="206"/>
      <c r="P14" s="206"/>
      <c r="Q14" s="206"/>
      <c r="R14" s="206"/>
      <c r="S14" s="106"/>
    </row>
    <row r="15" spans="1:19" ht="15.95" customHeight="1" x14ac:dyDescent="0.2">
      <c r="A15" s="204">
        <v>4</v>
      </c>
      <c r="B15" s="102" t="str">
        <f>VLOOKUP($F15,УЧАСТНИКИ!$A$29:$M$1081,3,FALSE)</f>
        <v>Котуков Никита</v>
      </c>
      <c r="C15" s="103" t="str">
        <f>VLOOKUP($F15,УЧАСТНИКИ!$A$29:$M$1081,4,FALSE)</f>
        <v>05.05.1999</v>
      </c>
      <c r="D15" s="168" t="str">
        <f>VLOOKUP($F15,УЧАСТНИКИ!$A$29:$M$1081,5,FALSE)</f>
        <v>Ульяновская область</v>
      </c>
      <c r="E15" s="385" t="str">
        <f>VLOOKUP($F15,УЧАСТНИКИ!$A$29:$M$1081,8,FALSE)</f>
        <v>ЗМС</v>
      </c>
      <c r="F15" s="531">
        <v>393</v>
      </c>
      <c r="G15" s="105" t="str">
        <f>VLOOKUP($F15,УЧАСТНИКИ!$A$29:$M$1081,12,FALSE)</f>
        <v>7.54</v>
      </c>
      <c r="H15" s="105" t="str">
        <f>VLOOKUP($F15,УЧАСТНИКИ!$A$29:$M$1081,13,FALSE)</f>
        <v>7.19</v>
      </c>
      <c r="I15" s="556"/>
      <c r="J15" s="204"/>
      <c r="K15" s="204"/>
      <c r="L15" s="204"/>
      <c r="M15" s="204"/>
      <c r="N15" s="142"/>
      <c r="O15" s="206"/>
      <c r="P15" s="206"/>
      <c r="Q15" s="206"/>
      <c r="R15" s="206"/>
      <c r="S15" s="106"/>
    </row>
    <row r="16" spans="1:19" ht="15.95" customHeight="1" x14ac:dyDescent="0.2">
      <c r="A16" s="204">
        <v>5</v>
      </c>
      <c r="B16" s="102" t="str">
        <f>VLOOKUP($F16,УЧАСТНИКИ!$A$29:$M$1081,3,FALSE)</f>
        <v>Челноков Константин</v>
      </c>
      <c r="C16" s="103" t="str">
        <f>VLOOKUP($F16,УЧАСТНИКИ!$A$29:$M$1081,4,FALSE)</f>
        <v>01.11.1986</v>
      </c>
      <c r="D16" s="168" t="str">
        <f>VLOOKUP($F16,УЧАСТНИКИ!$A$29:$M$1081,5,FALSE)</f>
        <v>Краснодарский край-Карачаево-Черкесская Республика</v>
      </c>
      <c r="E16" s="385" t="str">
        <f>VLOOKUP($F16,УЧАСТНИКИ!$A$29:$M$1081,8,FALSE)</f>
        <v>МС</v>
      </c>
      <c r="F16" s="531">
        <v>171</v>
      </c>
      <c r="G16" s="105" t="str">
        <f>VLOOKUP($F16,УЧАСТНИКИ!$A$29:$M$1081,12,FALSE)</f>
        <v>7.60</v>
      </c>
      <c r="H16" s="105" t="str">
        <f>VLOOKUP($F16,УЧАСТНИКИ!$A$29:$M$1081,13,FALSE)</f>
        <v>7.41</v>
      </c>
      <c r="I16" s="556"/>
      <c r="J16" s="204"/>
      <c r="K16" s="204"/>
      <c r="L16" s="204"/>
      <c r="M16" s="204"/>
      <c r="N16" s="142"/>
      <c r="O16" s="206"/>
      <c r="P16" s="206"/>
      <c r="Q16" s="206"/>
      <c r="R16" s="206"/>
      <c r="S16" s="106"/>
    </row>
    <row r="17" spans="1:19" ht="15.95" customHeight="1" x14ac:dyDescent="0.2">
      <c r="A17" s="204">
        <v>6</v>
      </c>
      <c r="B17" s="102" t="str">
        <f>VLOOKUP($F17,УЧАСТНИКИ!$A$29:$M$1081,3,FALSE)</f>
        <v>Шевцов Никита</v>
      </c>
      <c r="C17" s="103" t="str">
        <f>VLOOKUP($F17,УЧАСТНИКИ!$A$29:$M$1081,4,FALSE)</f>
        <v>31.08.1999</v>
      </c>
      <c r="D17" s="168" t="str">
        <f>VLOOKUP($F17,УЧАСТНИКИ!$A$29:$M$1081,5,FALSE)</f>
        <v>Республика Крым</v>
      </c>
      <c r="E17" s="385" t="str">
        <f>VLOOKUP($F17,УЧАСТНИКИ!$A$29:$M$1081,8,FALSE)</f>
        <v>КМС</v>
      </c>
      <c r="F17" s="531">
        <v>292</v>
      </c>
      <c r="G17" s="105" t="str">
        <f>VLOOKUP($F17,УЧАСТНИКИ!$A$29:$M$1081,12,FALSE)</f>
        <v>7.66</v>
      </c>
      <c r="H17" s="105" t="str">
        <f>VLOOKUP($F17,УЧАСТНИКИ!$A$29:$M$1081,13,FALSE)</f>
        <v>7.31</v>
      </c>
      <c r="I17" s="556"/>
      <c r="J17" s="204"/>
      <c r="K17" s="204"/>
      <c r="L17" s="204"/>
      <c r="M17" s="204"/>
      <c r="N17" s="142"/>
      <c r="O17" s="206"/>
      <c r="P17" s="206"/>
      <c r="Q17" s="206"/>
      <c r="R17" s="206"/>
      <c r="S17" s="106" t="str">
        <f>VLOOKUP($F17,УЧАСТНИКИ!$A$29:$M$1181,9,FALSE)</f>
        <v>лич.</v>
      </c>
    </row>
    <row r="18" spans="1:19" ht="15.95" customHeight="1" x14ac:dyDescent="0.2">
      <c r="A18" s="204">
        <v>7</v>
      </c>
      <c r="B18" s="102" t="str">
        <f>VLOOKUP($F18,УЧАСТНИКИ!$A$29:$M$1081,3,FALSE)</f>
        <v>Лесюнин Роман</v>
      </c>
      <c r="C18" s="103" t="str">
        <f>VLOOKUP($F18,УЧАСТНИКИ!$A$29:$M$1081,4,FALSE)</f>
        <v>31.10.1995</v>
      </c>
      <c r="D18" s="168" t="str">
        <f>VLOOKUP($F18,УЧАСТНИКИ!$A$29:$M$1081,5,FALSE)</f>
        <v>Краснодарский край</v>
      </c>
      <c r="E18" s="385" t="str">
        <f>VLOOKUP($F18,УЧАСТНИКИ!$A$29:$M$1081,8,FALSE)</f>
        <v>МС</v>
      </c>
      <c r="F18" s="531">
        <v>149</v>
      </c>
      <c r="G18" s="105" t="str">
        <f>VLOOKUP($F18,УЧАСТНИКИ!$A$29:$M$1081,12,FALSE)</f>
        <v>6.76</v>
      </c>
      <c r="H18" s="105"/>
      <c r="I18" s="556"/>
      <c r="J18" s="204"/>
      <c r="K18" s="204"/>
      <c r="L18" s="204"/>
      <c r="M18" s="204"/>
      <c r="N18" s="142"/>
      <c r="O18" s="206"/>
      <c r="P18" s="206"/>
      <c r="Q18" s="206"/>
      <c r="R18" s="206"/>
      <c r="S18" s="106" t="str">
        <f>VLOOKUP($F18,УЧАСТНИКИ!$A$29:$M$1181,9,FALSE)</f>
        <v>лич.</v>
      </c>
    </row>
    <row r="19" spans="1:19" ht="15.95" customHeight="1" x14ac:dyDescent="0.2">
      <c r="A19" s="204">
        <v>8</v>
      </c>
      <c r="B19" s="102" t="str">
        <f>VLOOKUP($F19,УЧАСТНИКИ!$A$29:$M$1081,3,FALSE)</f>
        <v>Плаксин Семен</v>
      </c>
      <c r="C19" s="103" t="str">
        <f>VLOOKUP($F19,УЧАСТНИКИ!$A$29:$M$1081,4,FALSE)</f>
        <v>16.02.1995</v>
      </c>
      <c r="D19" s="168" t="str">
        <f>VLOOKUP($F19,УЧАСТНИКИ!$A$29:$M$1081,5,FALSE)</f>
        <v>Краснодарский край</v>
      </c>
      <c r="E19" s="385" t="str">
        <f>VLOOKUP($F19,УЧАСТНИКИ!$A$29:$M$1081,8,FALSE)</f>
        <v>МС</v>
      </c>
      <c r="F19" s="531">
        <v>155</v>
      </c>
      <c r="G19" s="105" t="str">
        <f>VLOOKUP($F19,УЧАСТНИКИ!$A$29:$M$1081,12,FALSE)</f>
        <v>6.70</v>
      </c>
      <c r="H19" s="105" t="str">
        <f>VLOOKUP($F19,УЧАСТНИКИ!$A$29:$M$1081,13,FALSE)</f>
        <v>6.42</v>
      </c>
      <c r="I19" s="556"/>
      <c r="J19" s="204"/>
      <c r="K19" s="204"/>
      <c r="L19" s="204"/>
      <c r="M19" s="204"/>
      <c r="N19" s="142"/>
      <c r="O19" s="206"/>
      <c r="P19" s="206"/>
      <c r="Q19" s="206"/>
      <c r="R19" s="206"/>
      <c r="S19" s="106" t="str">
        <f>VLOOKUP($F19,УЧАСТНИКИ!$A$29:$M$1181,9,FALSE)</f>
        <v>лич.</v>
      </c>
    </row>
    <row r="20" spans="1:19" ht="15.95" customHeight="1" x14ac:dyDescent="0.2">
      <c r="A20" s="204">
        <v>9</v>
      </c>
      <c r="B20" s="102" t="str">
        <f>VLOOKUP($F20,УЧАСТНИКИ!$A$29:$M$1081,3,FALSE)</f>
        <v>Барсук Кирилл</v>
      </c>
      <c r="C20" s="103" t="str">
        <f>VLOOKUP($F20,УЧАСТНИКИ!$A$29:$M$1081,4,FALSE)</f>
        <v>17.09.2003</v>
      </c>
      <c r="D20" s="168" t="str">
        <f>VLOOKUP($F20,УЧАСТНИКИ!$A$29:$M$1081,5,FALSE)</f>
        <v>Кемеровская область</v>
      </c>
      <c r="E20" s="385" t="str">
        <f>VLOOKUP($F20,УЧАСТНИКИ!$A$29:$M$1081,8,FALSE)</f>
        <v>КМС</v>
      </c>
      <c r="F20" s="531">
        <v>130</v>
      </c>
      <c r="G20" s="105" t="str">
        <f>VLOOKUP($F20,УЧАСТНИКИ!$A$29:$M$1081,12,FALSE)</f>
        <v>7.38</v>
      </c>
      <c r="H20" s="105" t="str">
        <f>VLOOKUP($F20,УЧАСТНИКИ!$A$29:$M$1081,13,FALSE)</f>
        <v>7.20</v>
      </c>
      <c r="I20" s="556"/>
      <c r="J20" s="204"/>
      <c r="K20" s="204"/>
      <c r="L20" s="204"/>
      <c r="M20" s="204"/>
      <c r="N20" s="142"/>
      <c r="O20" s="206"/>
      <c r="P20" s="206"/>
      <c r="Q20" s="206"/>
      <c r="R20" s="206"/>
      <c r="S20" s="106"/>
    </row>
    <row r="21" spans="1:19" ht="15.95" customHeight="1" x14ac:dyDescent="0.2">
      <c r="A21" s="204">
        <v>10</v>
      </c>
      <c r="B21" s="102" t="str">
        <f>VLOOKUP($F21,УЧАСТНИКИ!$A$29:$M$1081,3,FALSE)</f>
        <v>Бадунц Тигран</v>
      </c>
      <c r="C21" s="103" t="str">
        <f>VLOOKUP($F21,УЧАСТНИКИ!$A$29:$M$1081,4,FALSE)</f>
        <v>05.06.1996</v>
      </c>
      <c r="D21" s="168" t="str">
        <f>VLOOKUP($F21,УЧАСТНИКИ!$A$29:$M$1081,5,FALSE)</f>
        <v>Краснодарский край</v>
      </c>
      <c r="E21" s="385" t="str">
        <f>VLOOKUP($F21,УЧАСТНИКИ!$A$29:$M$1081,8,FALSE)</f>
        <v>КМС</v>
      </c>
      <c r="F21" s="531">
        <v>133</v>
      </c>
      <c r="G21" s="105" t="str">
        <f>VLOOKUP($F21,УЧАСТНИКИ!$A$29:$M$1081,12,FALSE)</f>
        <v>7.37</v>
      </c>
      <c r="H21" s="105" t="str">
        <f>VLOOKUP($F21,УЧАСТНИКИ!$A$29:$M$1081,13,FALSE)</f>
        <v>7.37</v>
      </c>
      <c r="I21" s="556"/>
      <c r="J21" s="204"/>
      <c r="K21" s="204"/>
      <c r="L21" s="204"/>
      <c r="M21" s="204"/>
      <c r="N21" s="142"/>
      <c r="O21" s="206"/>
      <c r="P21" s="206"/>
      <c r="Q21" s="206"/>
      <c r="R21" s="206"/>
      <c r="S21" s="106" t="str">
        <f>VLOOKUP($F21,УЧАСТНИКИ!$A$29:$M$1181,9,FALSE)</f>
        <v>лич.</v>
      </c>
    </row>
    <row r="22" spans="1:19" ht="15.95" customHeight="1" x14ac:dyDescent="0.2">
      <c r="A22" s="204">
        <v>11</v>
      </c>
      <c r="B22" s="102" t="str">
        <f>VLOOKUP($F22,УЧАСТНИКИ!$A$29:$M$1081,3,FALSE)</f>
        <v>Копейкин Василий</v>
      </c>
      <c r="C22" s="103" t="str">
        <f>VLOOKUP($F22,УЧАСТНИКИ!$A$29:$M$1081,4,FALSE)</f>
        <v>09.03.1988</v>
      </c>
      <c r="D22" s="168" t="str">
        <f>VLOOKUP($F22,УЧАСТНИКИ!$A$29:$M$1081,5,FALSE)</f>
        <v>Нижегородская область</v>
      </c>
      <c r="E22" s="385" t="str">
        <f>VLOOKUP($F22,УЧАСТНИКИ!$A$29:$M$1081,8,FALSE)</f>
        <v>МСМК</v>
      </c>
      <c r="F22" s="531">
        <v>252</v>
      </c>
      <c r="G22" s="105" t="str">
        <f>VLOOKUP($F22,УЧАСТНИКИ!$A$29:$M$1081,12,FALSE)</f>
        <v>8.22</v>
      </c>
      <c r="H22" s="105" t="str">
        <f>VLOOKUP($F22,УЧАСТНИКИ!$A$29:$M$1081,13,FALSE)</f>
        <v>7.06</v>
      </c>
      <c r="I22" s="561"/>
      <c r="J22" s="204"/>
      <c r="K22" s="204"/>
      <c r="L22" s="204"/>
      <c r="M22" s="204"/>
      <c r="N22" s="142"/>
      <c r="O22" s="206"/>
      <c r="P22" s="206"/>
      <c r="Q22" s="206"/>
      <c r="R22" s="206"/>
      <c r="S22" s="106"/>
    </row>
    <row r="23" spans="1:19" ht="15.95" customHeight="1" x14ac:dyDescent="0.2">
      <c r="A23" s="204">
        <v>12</v>
      </c>
      <c r="B23" s="102" t="str">
        <f>VLOOKUP($F23,УЧАСТНИКИ!$A$29:$M$1081,3,FALSE)</f>
        <v>Караваев Евгений</v>
      </c>
      <c r="C23" s="103" t="str">
        <f>VLOOKUP($F23,УЧАСТНИКИ!$A$29:$M$1081,4,FALSE)</f>
        <v>20.03.2001</v>
      </c>
      <c r="D23" s="168" t="str">
        <f>VLOOKUP($F23,УЧАСТНИКИ!$A$29:$M$1081,5,FALSE)</f>
        <v>Москва-Псковская область</v>
      </c>
      <c r="E23" s="385" t="str">
        <f>VLOOKUP($F23,УЧАСТНИКИ!$A$29:$M$1081,8,FALSE)</f>
        <v>МС</v>
      </c>
      <c r="F23" s="531">
        <v>193</v>
      </c>
      <c r="G23" s="105" t="str">
        <f>VLOOKUP($F23,УЧАСТНИКИ!$A$29:$M$1081,12,FALSE)</f>
        <v>7.83</v>
      </c>
      <c r="H23" s="105" t="str">
        <f>VLOOKUP($F23,УЧАСТНИКИ!$A$29:$M$1081,13,FALSE)</f>
        <v>5.82</v>
      </c>
      <c r="I23" s="556"/>
      <c r="J23" s="204"/>
      <c r="K23" s="204"/>
      <c r="L23" s="204"/>
      <c r="M23" s="204"/>
      <c r="N23" s="142"/>
      <c r="O23" s="206"/>
      <c r="P23" s="206"/>
      <c r="Q23" s="206"/>
      <c r="R23" s="206"/>
      <c r="S23" s="106" t="str">
        <f>VLOOKUP($F23,УЧАСТНИКИ!$A$29:$M$1181,9,FALSE)</f>
        <v>лич.</v>
      </c>
    </row>
    <row r="24" spans="1:19" ht="15.95" customHeight="1" x14ac:dyDescent="0.2">
      <c r="A24" s="204">
        <v>13</v>
      </c>
      <c r="B24" s="102" t="str">
        <f>VLOOKUP($F24,УЧАСТНИКИ!$A$29:$M$1081,3,FALSE)</f>
        <v>Кадуха Александр</v>
      </c>
      <c r="C24" s="103" t="str">
        <f>VLOOKUP($F24,УЧАСТНИКИ!$A$29:$M$1081,4,FALSE)</f>
        <v>04.04.2001</v>
      </c>
      <c r="D24" s="168" t="str">
        <f>VLOOKUP($F24,УЧАСТНИКИ!$A$29:$M$1081,5,FALSE)</f>
        <v>Республика Крым</v>
      </c>
      <c r="E24" s="385" t="str">
        <f>VLOOKUP($F24,УЧАСТНИКИ!$A$29:$M$1081,8,FALSE)</f>
        <v>КМС</v>
      </c>
      <c r="F24" s="531">
        <v>288</v>
      </c>
      <c r="G24" s="105" t="str">
        <f>VLOOKUP($F24,УЧАСТНИКИ!$A$29:$M$1081,12,FALSE)</f>
        <v>7.62</v>
      </c>
      <c r="H24" s="105" t="str">
        <f>VLOOKUP($F24,УЧАСТНИКИ!$A$29:$M$1081,13,FALSE)</f>
        <v>7.62</v>
      </c>
      <c r="I24" s="556"/>
      <c r="J24" s="204"/>
      <c r="K24" s="204"/>
      <c r="L24" s="204"/>
      <c r="M24" s="204"/>
      <c r="N24" s="142"/>
      <c r="O24" s="206"/>
      <c r="P24" s="206"/>
      <c r="Q24" s="206"/>
      <c r="R24" s="206"/>
      <c r="S24" s="106"/>
    </row>
    <row r="25" spans="1:19" ht="15.95" customHeight="1" x14ac:dyDescent="0.2">
      <c r="A25" s="204">
        <v>14</v>
      </c>
      <c r="B25" s="102" t="str">
        <f>VLOOKUP($F25,УЧАСТНИКИ!$A$29:$M$1081,3,FALSE)</f>
        <v>Павлов Виталий</v>
      </c>
      <c r="C25" s="103" t="str">
        <f>VLOOKUP($F25,УЧАСТНИКИ!$A$29:$M$1081,4,FALSE)</f>
        <v>12.01.1997</v>
      </c>
      <c r="D25" s="168" t="str">
        <f>VLOOKUP($F25,УЧАСТНИКИ!$A$29:$M$1081,5,FALSE)</f>
        <v>Москва</v>
      </c>
      <c r="E25" s="385" t="str">
        <f>VLOOKUP($F25,УЧАСТНИКИ!$A$29:$M$1081,8,FALSE)</f>
        <v>МС</v>
      </c>
      <c r="F25" s="531">
        <v>207</v>
      </c>
      <c r="G25" s="105" t="str">
        <f>VLOOKUP($F25,УЧАСТНИКИ!$A$29:$M$1081,12,FALSE)</f>
        <v>7.72</v>
      </c>
      <c r="H25" s="105" t="str">
        <f>VLOOKUP($F25,УЧАСТНИКИ!$A$29:$M$1081,13,FALSE)</f>
        <v>7.72</v>
      </c>
      <c r="I25" s="556"/>
      <c r="J25" s="204"/>
      <c r="K25" s="204"/>
      <c r="L25" s="204"/>
      <c r="M25" s="204"/>
      <c r="N25" s="142"/>
      <c r="O25" s="206"/>
      <c r="P25" s="206"/>
      <c r="Q25" s="206"/>
      <c r="R25" s="206"/>
      <c r="S25" s="106" t="str">
        <f>VLOOKUP($F25,УЧАСТНИКИ!$A$29:$M$1181,9,FALSE)</f>
        <v>лич.</v>
      </c>
    </row>
    <row r="26" spans="1:19" ht="15.95" customHeight="1" x14ac:dyDescent="0.2">
      <c r="A26" s="204">
        <v>15</v>
      </c>
      <c r="B26" s="102" t="str">
        <f>VLOOKUP($F26,УЧАСТНИКИ!$A$29:$M$1081,3,FALSE)</f>
        <v>Ндимбе Роман</v>
      </c>
      <c r="C26" s="103" t="str">
        <f>VLOOKUP($F26,УЧАСТНИКИ!$A$29:$M$1081,4,FALSE)</f>
        <v>06.07.1996</v>
      </c>
      <c r="D26" s="168" t="str">
        <f>VLOOKUP($F26,УЧАСТНИКИ!$A$29:$M$1081,5,FALSE)</f>
        <v>Санкт-Петербург</v>
      </c>
      <c r="E26" s="385" t="str">
        <f>VLOOKUP($F26,УЧАСТНИКИ!$A$29:$M$1081,8,FALSE)</f>
        <v>МС</v>
      </c>
      <c r="F26" s="531">
        <v>348</v>
      </c>
      <c r="G26" s="105" t="str">
        <f>VLOOKUP($F26,УЧАСТНИКИ!$A$29:$M$1081,12,FALSE)</f>
        <v>7.77</v>
      </c>
      <c r="H26" s="105" t="str">
        <f>VLOOKUP($F26,УЧАСТНИКИ!$A$29:$M$1081,13,FALSE)</f>
        <v>7.70</v>
      </c>
      <c r="I26" s="556"/>
      <c r="J26" s="204"/>
      <c r="K26" s="204"/>
      <c r="L26" s="204"/>
      <c r="M26" s="204"/>
      <c r="N26" s="142"/>
      <c r="O26" s="206"/>
      <c r="P26" s="206"/>
      <c r="Q26" s="206"/>
      <c r="R26" s="206"/>
      <c r="S26" s="106"/>
    </row>
    <row r="27" spans="1:19" ht="15.95" customHeight="1" x14ac:dyDescent="0.2">
      <c r="A27" s="204">
        <v>16</v>
      </c>
      <c r="B27" s="102" t="str">
        <f>VLOOKUP($F27,УЧАСТНИКИ!$A$29:$M$1081,3,FALSE)</f>
        <v>Саркисян Гайк</v>
      </c>
      <c r="C27" s="618">
        <f>VLOOKUP($F27,УЧАСТНИКИ!$A$29:$M$1081,4,FALSE)</f>
        <v>35320</v>
      </c>
      <c r="D27" s="168" t="str">
        <f>VLOOKUP($F27,УЧАСТНИКИ!$A$29:$M$1081,5,FALSE)</f>
        <v>Москва</v>
      </c>
      <c r="E27" s="385" t="str">
        <f>VLOOKUP($F27,УЧАСТНИКИ!$A$29:$M$1081,8,FALSE)</f>
        <v>КМС</v>
      </c>
      <c r="F27" s="531">
        <v>140</v>
      </c>
      <c r="G27" s="105"/>
      <c r="H27" s="105"/>
      <c r="I27" s="556"/>
      <c r="J27" s="204"/>
      <c r="K27" s="204"/>
      <c r="L27" s="204"/>
      <c r="M27" s="204"/>
      <c r="N27" s="142"/>
      <c r="O27" s="206"/>
      <c r="P27" s="206"/>
      <c r="Q27" s="206"/>
      <c r="R27" s="206"/>
      <c r="S27" s="106" t="str">
        <f>VLOOKUP($F27,УЧАСТНИКИ!$A$29:$M$1181,9,FALSE)</f>
        <v>лич.</v>
      </c>
    </row>
    <row r="28" spans="1:19" ht="15.95" customHeight="1" x14ac:dyDescent="0.2">
      <c r="A28" s="204">
        <v>17</v>
      </c>
      <c r="B28" s="102" t="str">
        <f>VLOOKUP($F28,УЧАСТНИКИ!$A$29:$M$1081,3,FALSE)</f>
        <v>Гурин Артем</v>
      </c>
      <c r="C28" s="103" t="str">
        <f>VLOOKUP($F28,УЧАСТНИКИ!$A$29:$M$1081,4,FALSE)</f>
        <v>17.02.1998</v>
      </c>
      <c r="D28" s="168" t="str">
        <f>VLOOKUP($F28,УЧАСТНИКИ!$A$29:$M$1081,5,FALSE)</f>
        <v>Республика Беларусь</v>
      </c>
      <c r="E28" s="385" t="str">
        <f>VLOOKUP($F28,УЧАСТНИКИ!$A$29:$M$1081,8,FALSE)</f>
        <v>МС</v>
      </c>
      <c r="F28" s="531">
        <v>186</v>
      </c>
      <c r="G28" s="105"/>
      <c r="H28" s="105"/>
      <c r="I28" s="556"/>
      <c r="J28" s="204"/>
      <c r="K28" s="204"/>
      <c r="L28" s="204"/>
      <c r="M28" s="204"/>
      <c r="N28" s="142"/>
      <c r="O28" s="206"/>
      <c r="P28" s="206"/>
      <c r="Q28" s="206"/>
      <c r="R28" s="206"/>
      <c r="S28" s="106" t="str">
        <f>VLOOKUP($F28,УЧАСТНИКИ!$A$29:$M$1181,9,FALSE)</f>
        <v>лич.</v>
      </c>
    </row>
    <row r="29" spans="1:19" ht="15.95" customHeight="1" x14ac:dyDescent="0.2">
      <c r="A29" s="204">
        <v>18</v>
      </c>
      <c r="B29" s="102" t="str">
        <f>VLOOKUP($F29,УЧАСТНИКИ!$A$29:$M$1081,3,FALSE)</f>
        <v>Корнев Данил</v>
      </c>
      <c r="C29" s="103" t="str">
        <f>VLOOKUP($F29,УЧАСТНИКИ!$A$29:$M$1081,4,FALSE)</f>
        <v>13.11.2002</v>
      </c>
      <c r="D29" s="168" t="str">
        <f>VLOOKUP($F29,УЧАСТНИКИ!$A$29:$M$1081,5,FALSE)</f>
        <v>Республика Татарстан</v>
      </c>
      <c r="E29" s="385" t="str">
        <f>VLOOKUP($F29,УЧАСТНИКИ!$A$29:$M$1081,8,FALSE)</f>
        <v>МС</v>
      </c>
      <c r="F29" s="531">
        <v>309</v>
      </c>
      <c r="G29" s="105" t="str">
        <f>VLOOKUP($F29,УЧАСТНИКИ!$A$29:$M$1081,12,FALSE)</f>
        <v>7.97</v>
      </c>
      <c r="H29" s="105" t="str">
        <f>VLOOKUP($F29,УЧАСТНИКИ!$A$29:$M$1081,13,FALSE)</f>
        <v>7.45</v>
      </c>
      <c r="I29" s="556"/>
      <c r="J29" s="204"/>
      <c r="K29" s="204"/>
      <c r="L29" s="204"/>
      <c r="M29" s="204"/>
      <c r="N29" s="142"/>
      <c r="O29" s="206"/>
      <c r="P29" s="206"/>
      <c r="Q29" s="206"/>
      <c r="R29" s="206"/>
      <c r="S29" s="106"/>
    </row>
    <row r="30" spans="1:19" ht="15.95" customHeight="1" x14ac:dyDescent="0.2">
      <c r="A30" s="204">
        <v>19</v>
      </c>
      <c r="B30" s="102" t="str">
        <f>VLOOKUP($F30,УЧАСТНИКИ!$A$29:$M$1081,3,FALSE)</f>
        <v>Ожгибесов Юрий</v>
      </c>
      <c r="C30" s="103" t="str">
        <f>VLOOKUP($F30,УЧАСТНИКИ!$A$29:$M$1081,4,FALSE)</f>
        <v>13.05.2001</v>
      </c>
      <c r="D30" s="168" t="str">
        <f>VLOOKUP($F30,УЧАСТНИКИ!$A$29:$M$1081,5,FALSE)</f>
        <v>Воронежская область</v>
      </c>
      <c r="E30" s="385" t="str">
        <f>VLOOKUP($F30,УЧАСТНИКИ!$A$29:$M$1081,8,FALSE)</f>
        <v>МС</v>
      </c>
      <c r="F30" s="531">
        <v>120</v>
      </c>
      <c r="G30" s="105" t="str">
        <f>VLOOKUP($F30,УЧАСТНИКИ!$A$29:$M$1081,12,FALSE)</f>
        <v>7.86</v>
      </c>
      <c r="H30" s="105" t="str">
        <f>VLOOKUP($F30,УЧАСТНИКИ!$A$29:$M$1081,13,FALSE)</f>
        <v>7.80</v>
      </c>
      <c r="I30" s="556"/>
      <c r="J30" s="204"/>
      <c r="K30" s="204"/>
      <c r="L30" s="204"/>
      <c r="M30" s="204"/>
      <c r="N30" s="142"/>
      <c r="O30" s="206"/>
      <c r="P30" s="206"/>
      <c r="Q30" s="206"/>
      <c r="R30" s="206"/>
      <c r="S30" s="106"/>
    </row>
    <row r="31" spans="1:19" ht="15.95" customHeight="1" x14ac:dyDescent="0.2">
      <c r="A31" s="204">
        <v>20</v>
      </c>
      <c r="B31" s="102" t="str">
        <f>VLOOKUP($F31,УЧАСТНИКИ!$A$29:$M$1081,3,FALSE)</f>
        <v>Меньков Александр</v>
      </c>
      <c r="C31" s="103" t="str">
        <f>VLOOKUP($F31,УЧАСТНИКИ!$A$29:$M$1081,4,FALSE)</f>
        <v>07.12.1990</v>
      </c>
      <c r="D31" s="168" t="str">
        <f>VLOOKUP($F31,УЧАСТНИКИ!$A$29:$M$1081,5,FALSE)</f>
        <v>Красноярский край-Республика Мордовия</v>
      </c>
      <c r="E31" s="385" t="str">
        <f>VLOOKUP($F31,УЧАСТНИКИ!$A$29:$M$1081,8,FALSE)</f>
        <v>ЗМС</v>
      </c>
      <c r="F31" s="531">
        <v>174</v>
      </c>
      <c r="G31" s="105" t="str">
        <f>VLOOKUP($F31,УЧАСТНИКИ!$A$29:$M$1081,12,FALSE)</f>
        <v>8.56</v>
      </c>
      <c r="H31" s="105" t="str">
        <f>VLOOKUP($F31,УЧАСТНИКИ!$A$29:$M$1081,13,FALSE)</f>
        <v>7.44</v>
      </c>
      <c r="I31" s="556"/>
      <c r="J31" s="204"/>
      <c r="K31" s="204"/>
      <c r="L31" s="204"/>
      <c r="M31" s="204"/>
      <c r="N31" s="142"/>
      <c r="O31" s="206"/>
      <c r="P31" s="206"/>
      <c r="Q31" s="206"/>
      <c r="R31" s="206"/>
      <c r="S31" s="106"/>
    </row>
    <row r="32" spans="1:19" ht="15.95" customHeight="1" x14ac:dyDescent="0.2">
      <c r="A32" s="204">
        <v>21</v>
      </c>
      <c r="B32" s="102" t="str">
        <f>VLOOKUP($F32,УЧАСТНИКИ!$A$29:$M$1081,3,FALSE)</f>
        <v>Чермошанский Артём</v>
      </c>
      <c r="C32" s="103" t="str">
        <f>VLOOKUP($F32,УЧАСТНИКИ!$A$29:$M$1081,4,FALSE)</f>
        <v>07.02.2001</v>
      </c>
      <c r="D32" s="168" t="str">
        <f>VLOOKUP($F32,УЧАСТНИКИ!$A$29:$M$1081,5,FALSE)</f>
        <v>Москва</v>
      </c>
      <c r="E32" s="385" t="str">
        <f>VLOOKUP($F32,УЧАСТНИКИ!$A$29:$M$1081,8,FALSE)</f>
        <v>МС</v>
      </c>
      <c r="F32" s="531">
        <v>218</v>
      </c>
      <c r="G32" s="105" t="str">
        <f>VLOOKUP($F32,УЧАСТНИКИ!$A$29:$M$1081,12,FALSE)</f>
        <v>7.91</v>
      </c>
      <c r="H32" s="105" t="str">
        <f>VLOOKUP($F32,УЧАСТНИКИ!$A$29:$M$1081,13,FALSE)</f>
        <v>7.89</v>
      </c>
      <c r="I32" s="556"/>
      <c r="J32" s="204"/>
      <c r="K32" s="204"/>
      <c r="L32" s="204"/>
      <c r="M32" s="204"/>
      <c r="N32" s="142"/>
      <c r="O32" s="206"/>
      <c r="P32" s="206"/>
      <c r="Q32" s="206"/>
      <c r="R32" s="206"/>
      <c r="S32" s="106"/>
    </row>
    <row r="33" spans="1:19" ht="15.95" customHeight="1" x14ac:dyDescent="0.2">
      <c r="A33" s="204">
        <v>22</v>
      </c>
      <c r="B33" s="102" t="str">
        <f>VLOOKUP($F33,УЧАСТНИКИ!$A$29:$M$1081,3,FALSE)</f>
        <v>Примак Артем</v>
      </c>
      <c r="C33" s="103" t="str">
        <f>VLOOKUP($F33,УЧАСТНИКИ!$A$29:$M$1081,4,FALSE)</f>
        <v>14.01.1993</v>
      </c>
      <c r="D33" s="168" t="str">
        <f>VLOOKUP($F33,УЧАСТНИКИ!$A$29:$M$1081,5,FALSE)</f>
        <v>Краснодарский край-Хабаровский край</v>
      </c>
      <c r="E33" s="385" t="str">
        <f>VLOOKUP($F33,УЧАСТНИКИ!$A$29:$M$1081,8,FALSE)</f>
        <v>МСМК</v>
      </c>
      <c r="F33" s="531">
        <v>159</v>
      </c>
      <c r="G33" s="105" t="str">
        <f>VLOOKUP($F33,УЧАСТНИКИ!$A$29:$M$1081,12,FALSE)</f>
        <v>8.22</v>
      </c>
      <c r="H33" s="105">
        <f>VLOOKUP($F33,УЧАСТНИКИ!$A$29:$M$1081,13,FALSE)</f>
        <v>0</v>
      </c>
      <c r="I33" s="556"/>
      <c r="J33" s="204"/>
      <c r="K33" s="204"/>
      <c r="L33" s="204"/>
      <c r="M33" s="204"/>
      <c r="N33" s="142"/>
      <c r="O33" s="206"/>
      <c r="P33" s="206"/>
      <c r="Q33" s="206"/>
      <c r="R33" s="206"/>
      <c r="S33" s="106"/>
    </row>
    <row r="34" spans="1:19" ht="15.75" customHeight="1" x14ac:dyDescent="0.2">
      <c r="A34" s="207"/>
      <c r="B34" s="119" t="s">
        <v>127</v>
      </c>
      <c r="C34" s="133"/>
      <c r="D34" s="119" t="s">
        <v>42</v>
      </c>
      <c r="E34" s="119"/>
      <c r="F34" s="83"/>
      <c r="G34" s="83"/>
      <c r="H34" s="83"/>
      <c r="I34" s="83"/>
      <c r="J34" s="119" t="s">
        <v>57</v>
      </c>
      <c r="L34" s="83"/>
      <c r="M34" s="207"/>
      <c r="N34" s="113" t="s">
        <v>43</v>
      </c>
    </row>
    <row r="35" spans="1:19" ht="15.75" customHeight="1" x14ac:dyDescent="0.2">
      <c r="A35" s="207"/>
      <c r="B35" s="113"/>
      <c r="C35" s="55"/>
      <c r="D35" s="113"/>
      <c r="E35" s="113"/>
      <c r="F35" s="83"/>
      <c r="G35" s="83"/>
      <c r="H35" s="83"/>
      <c r="I35" s="83"/>
      <c r="J35" s="207"/>
      <c r="K35" s="207"/>
      <c r="L35" s="207"/>
      <c r="M35" s="207"/>
      <c r="N35" s="119"/>
    </row>
    <row r="36" spans="1:19" ht="15.75" customHeight="1" x14ac:dyDescent="0.2">
      <c r="A36" s="207"/>
      <c r="B36" s="113"/>
      <c r="C36" s="55"/>
      <c r="D36" s="113"/>
      <c r="E36" s="113"/>
      <c r="F36" s="83"/>
      <c r="G36" s="83"/>
      <c r="H36" s="83"/>
      <c r="I36" s="83"/>
      <c r="J36" s="207"/>
      <c r="K36" s="207"/>
      <c r="L36" s="207"/>
      <c r="M36" s="207"/>
      <c r="N36" s="119"/>
    </row>
    <row r="37" spans="1:19" ht="15.75" customHeight="1" x14ac:dyDescent="0.2">
      <c r="A37" s="207"/>
      <c r="B37" s="113"/>
      <c r="C37" s="55"/>
      <c r="D37" s="113"/>
      <c r="E37" s="113"/>
      <c r="F37" s="83"/>
      <c r="G37" s="83"/>
      <c r="H37" s="83"/>
      <c r="I37" s="83"/>
      <c r="J37" s="207"/>
      <c r="K37" s="207"/>
      <c r="L37" s="207"/>
      <c r="M37" s="207"/>
      <c r="N37" s="119"/>
    </row>
    <row r="38" spans="1:19" ht="15.75" customHeight="1" x14ac:dyDescent="0.2">
      <c r="A38" s="207"/>
      <c r="B38" s="113"/>
      <c r="C38" s="55"/>
      <c r="D38" s="113"/>
      <c r="E38" s="113"/>
      <c r="F38" s="83"/>
      <c r="G38" s="83"/>
      <c r="H38" s="83"/>
      <c r="I38" s="83"/>
      <c r="J38" s="207"/>
      <c r="K38" s="207"/>
      <c r="L38" s="207"/>
      <c r="M38" s="207"/>
      <c r="N38" s="119"/>
    </row>
    <row r="39" spans="1:19" ht="15.75" customHeight="1" x14ac:dyDescent="0.2">
      <c r="A39" s="210"/>
      <c r="M39" s="210"/>
      <c r="N39" s="197"/>
    </row>
    <row r="40" spans="1:19" ht="15.75" customHeight="1" x14ac:dyDescent="0.2">
      <c r="A40" s="211"/>
      <c r="B40" s="211"/>
      <c r="C40" s="211"/>
      <c r="D40" s="211"/>
      <c r="E40" s="211"/>
      <c r="F40" s="211"/>
      <c r="G40" s="211"/>
      <c r="H40" s="211"/>
      <c r="I40" s="211"/>
      <c r="J40" s="212"/>
      <c r="K40" s="213"/>
      <c r="L40" s="214"/>
      <c r="M40" s="211"/>
      <c r="N40" s="211"/>
    </row>
    <row r="41" spans="1:19" ht="15.75" customHeight="1" x14ac:dyDescent="0.2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</row>
    <row r="42" spans="1:19" ht="15.75" customHeight="1" x14ac:dyDescent="0.2">
      <c r="B42" s="215"/>
    </row>
    <row r="43" spans="1:19" ht="15.75" customHeight="1" x14ac:dyDescent="0.25">
      <c r="A43" s="207"/>
      <c r="B43" s="216"/>
      <c r="C43" s="216"/>
      <c r="D43" s="216"/>
      <c r="E43" s="216"/>
      <c r="F43" s="207"/>
      <c r="G43" s="207"/>
      <c r="H43" s="207"/>
      <c r="I43" s="207"/>
      <c r="J43" s="207"/>
      <c r="K43" s="207"/>
      <c r="L43" s="207"/>
      <c r="M43" s="207"/>
      <c r="N43" s="127"/>
    </row>
    <row r="44" spans="1:19" ht="15.75" customHeight="1" x14ac:dyDescent="0.25">
      <c r="A44" s="207"/>
      <c r="B44" s="216"/>
      <c r="C44" s="216"/>
      <c r="D44" s="216"/>
      <c r="E44" s="216"/>
      <c r="F44" s="207"/>
      <c r="G44" s="207"/>
      <c r="H44" s="207"/>
      <c r="I44" s="207"/>
      <c r="J44" s="207"/>
      <c r="K44" s="207"/>
      <c r="L44" s="207"/>
      <c r="M44" s="207"/>
      <c r="N44" s="127"/>
    </row>
    <row r="45" spans="1:19" ht="15.75" customHeight="1" x14ac:dyDescent="0.25">
      <c r="A45" s="207"/>
      <c r="B45" s="216"/>
      <c r="C45" s="216"/>
      <c r="D45" s="216"/>
      <c r="E45" s="216"/>
      <c r="F45" s="207"/>
      <c r="G45" s="207"/>
      <c r="H45" s="207"/>
      <c r="I45" s="207"/>
      <c r="J45" s="207"/>
      <c r="K45" s="207"/>
      <c r="L45" s="207"/>
      <c r="M45" s="207"/>
      <c r="N45" s="127"/>
    </row>
    <row r="46" spans="1:19" ht="15.75" customHeight="1" x14ac:dyDescent="0.25">
      <c r="A46" s="207"/>
      <c r="B46" s="216"/>
      <c r="C46" s="216"/>
      <c r="D46" s="216"/>
      <c r="E46" s="216"/>
      <c r="F46" s="207"/>
      <c r="G46" s="207"/>
      <c r="H46" s="207"/>
      <c r="I46" s="207"/>
      <c r="J46" s="207"/>
      <c r="K46" s="207"/>
      <c r="L46" s="207"/>
      <c r="M46" s="207"/>
      <c r="N46" s="127"/>
    </row>
    <row r="47" spans="1:19" ht="15.75" customHeight="1" x14ac:dyDescent="0.25">
      <c r="A47" s="207"/>
      <c r="B47" s="216"/>
      <c r="C47" s="216"/>
      <c r="D47" s="216"/>
      <c r="E47" s="216"/>
      <c r="F47" s="207"/>
      <c r="G47" s="207"/>
      <c r="H47" s="207"/>
      <c r="I47" s="207"/>
      <c r="J47" s="207"/>
      <c r="K47" s="207"/>
      <c r="L47" s="207"/>
      <c r="M47" s="207"/>
      <c r="N47" s="127"/>
    </row>
    <row r="48" spans="1:19" ht="15.75" customHeight="1" x14ac:dyDescent="0.25">
      <c r="A48" s="207"/>
      <c r="B48" s="216"/>
      <c r="C48" s="216"/>
      <c r="D48" s="216"/>
      <c r="E48" s="216"/>
      <c r="F48" s="207"/>
      <c r="G48" s="207"/>
      <c r="H48" s="207"/>
      <c r="I48" s="207"/>
      <c r="J48" s="207"/>
      <c r="K48" s="207"/>
      <c r="L48" s="207"/>
      <c r="M48" s="207"/>
      <c r="N48" s="127"/>
    </row>
    <row r="49" spans="1:14" ht="15.75" customHeight="1" x14ac:dyDescent="0.25">
      <c r="A49" s="207"/>
      <c r="B49" s="216"/>
      <c r="C49" s="216"/>
      <c r="D49" s="216"/>
      <c r="E49" s="216"/>
      <c r="F49" s="207"/>
      <c r="G49" s="207"/>
      <c r="H49" s="207"/>
      <c r="I49" s="207"/>
      <c r="J49" s="207"/>
      <c r="K49" s="207"/>
      <c r="L49" s="207"/>
      <c r="M49" s="207"/>
      <c r="N49" s="127"/>
    </row>
    <row r="50" spans="1:14" ht="15.75" customHeight="1" x14ac:dyDescent="0.25">
      <c r="A50" s="207"/>
      <c r="B50" s="216"/>
      <c r="C50" s="216"/>
      <c r="D50" s="216"/>
      <c r="E50" s="216"/>
      <c r="F50" s="207"/>
      <c r="G50" s="207"/>
      <c r="H50" s="207"/>
      <c r="I50" s="207"/>
      <c r="J50" s="207"/>
      <c r="K50" s="207"/>
      <c r="L50" s="207"/>
      <c r="M50" s="207"/>
      <c r="N50" s="127"/>
    </row>
    <row r="51" spans="1:14" ht="15.75" customHeight="1" x14ac:dyDescent="0.25">
      <c r="A51" s="207"/>
      <c r="B51" s="216"/>
      <c r="C51" s="216"/>
      <c r="D51" s="216"/>
      <c r="E51" s="216"/>
      <c r="F51" s="207"/>
      <c r="G51" s="207"/>
      <c r="H51" s="207"/>
      <c r="I51" s="207"/>
      <c r="J51" s="207"/>
      <c r="K51" s="207"/>
      <c r="L51" s="207"/>
      <c r="M51" s="207"/>
      <c r="N51" s="127"/>
    </row>
    <row r="52" spans="1:14" ht="15.75" customHeight="1" x14ac:dyDescent="0.2">
      <c r="B52" s="215"/>
    </row>
    <row r="53" spans="1:14" ht="15.75" customHeight="1" x14ac:dyDescent="0.25">
      <c r="A53" s="207"/>
      <c r="B53" s="216"/>
      <c r="C53" s="216"/>
      <c r="D53" s="216"/>
      <c r="E53" s="216"/>
      <c r="F53" s="207"/>
      <c r="G53" s="207"/>
      <c r="H53" s="207"/>
      <c r="I53" s="207"/>
      <c r="J53" s="207"/>
      <c r="K53" s="207"/>
      <c r="L53" s="207"/>
      <c r="M53" s="207"/>
      <c r="N53" s="127"/>
    </row>
    <row r="54" spans="1:14" ht="15.75" customHeight="1" x14ac:dyDescent="0.25">
      <c r="A54" s="207"/>
      <c r="B54" s="216"/>
      <c r="C54" s="216"/>
      <c r="D54" s="216"/>
      <c r="E54" s="216"/>
      <c r="F54" s="207"/>
      <c r="G54" s="207"/>
      <c r="H54" s="207"/>
      <c r="I54" s="207"/>
      <c r="J54" s="207"/>
      <c r="K54" s="207"/>
      <c r="L54" s="207"/>
      <c r="M54" s="207"/>
      <c r="N54" s="127"/>
    </row>
    <row r="55" spans="1:14" ht="15.75" customHeight="1" x14ac:dyDescent="0.25">
      <c r="A55" s="207"/>
      <c r="B55" s="216"/>
      <c r="C55" s="216"/>
      <c r="D55" s="216"/>
      <c r="E55" s="216"/>
      <c r="F55" s="207"/>
      <c r="G55" s="207"/>
      <c r="H55" s="207"/>
      <c r="I55" s="207"/>
      <c r="J55" s="207"/>
      <c r="K55" s="207"/>
      <c r="L55" s="207"/>
      <c r="M55" s="207"/>
      <c r="N55" s="127"/>
    </row>
    <row r="56" spans="1:14" ht="15.75" customHeight="1" x14ac:dyDescent="0.25">
      <c r="A56" s="207"/>
      <c r="B56" s="216"/>
      <c r="C56" s="216"/>
      <c r="D56" s="216"/>
      <c r="E56" s="216"/>
      <c r="F56" s="207"/>
      <c r="G56" s="207"/>
      <c r="H56" s="207"/>
      <c r="I56" s="207"/>
      <c r="J56" s="207"/>
      <c r="K56" s="207"/>
      <c r="L56" s="207"/>
      <c r="M56" s="207"/>
      <c r="N56" s="127"/>
    </row>
    <row r="57" spans="1:14" ht="15.75" x14ac:dyDescent="0.25">
      <c r="A57" s="207"/>
      <c r="B57" s="216"/>
      <c r="C57" s="216"/>
      <c r="D57" s="216"/>
      <c r="E57" s="216"/>
      <c r="F57" s="207"/>
      <c r="G57" s="207"/>
      <c r="H57" s="207"/>
      <c r="I57" s="207"/>
      <c r="J57" s="207"/>
      <c r="K57" s="207"/>
      <c r="L57" s="207"/>
      <c r="M57" s="207"/>
      <c r="N57" s="127"/>
    </row>
    <row r="58" spans="1:14" ht="15.75" x14ac:dyDescent="0.25">
      <c r="A58" s="207"/>
      <c r="B58" s="216"/>
      <c r="C58" s="216"/>
      <c r="D58" s="216"/>
      <c r="E58" s="216"/>
      <c r="F58" s="207"/>
      <c r="G58" s="207"/>
      <c r="H58" s="207"/>
      <c r="I58" s="207"/>
      <c r="J58" s="207"/>
      <c r="K58" s="207"/>
      <c r="L58" s="207"/>
      <c r="M58" s="207"/>
      <c r="N58" s="127"/>
    </row>
    <row r="59" spans="1:14" ht="15.75" x14ac:dyDescent="0.25">
      <c r="A59" s="207"/>
      <c r="B59" s="216"/>
      <c r="C59" s="216"/>
      <c r="D59" s="216"/>
      <c r="E59" s="216"/>
      <c r="F59" s="207"/>
      <c r="G59" s="207"/>
      <c r="H59" s="207"/>
      <c r="I59" s="207"/>
      <c r="J59" s="207"/>
      <c r="K59" s="207"/>
      <c r="L59" s="207"/>
      <c r="M59" s="207"/>
      <c r="N59" s="127"/>
    </row>
    <row r="60" spans="1:14" ht="15.75" x14ac:dyDescent="0.25">
      <c r="A60" s="207"/>
      <c r="B60" s="216"/>
      <c r="C60" s="216"/>
      <c r="D60" s="216"/>
      <c r="E60" s="216"/>
      <c r="F60" s="207"/>
      <c r="G60" s="207"/>
      <c r="H60" s="207"/>
      <c r="I60" s="207"/>
      <c r="J60" s="207"/>
      <c r="K60" s="207"/>
      <c r="L60" s="207"/>
      <c r="M60" s="207"/>
      <c r="N60" s="127"/>
    </row>
    <row r="61" spans="1:14" ht="15.75" x14ac:dyDescent="0.25">
      <c r="A61" s="207"/>
      <c r="B61" s="216"/>
      <c r="C61" s="216"/>
      <c r="D61" s="216"/>
      <c r="E61" s="216"/>
      <c r="F61" s="207"/>
      <c r="G61" s="207"/>
      <c r="H61" s="207"/>
      <c r="I61" s="207"/>
      <c r="J61" s="207"/>
      <c r="K61" s="207"/>
      <c r="L61" s="207"/>
      <c r="M61" s="207"/>
      <c r="N61" s="127"/>
    </row>
    <row r="62" spans="1:14" x14ac:dyDescent="0.2">
      <c r="B62" s="215"/>
    </row>
    <row r="63" spans="1:14" ht="15.75" x14ac:dyDescent="0.25">
      <c r="A63" s="207"/>
      <c r="B63" s="216"/>
      <c r="C63" s="216"/>
      <c r="D63" s="216"/>
      <c r="E63" s="216"/>
      <c r="F63" s="207"/>
      <c r="G63" s="207"/>
      <c r="H63" s="207"/>
      <c r="I63" s="207"/>
      <c r="J63" s="207"/>
      <c r="K63" s="207"/>
      <c r="L63" s="207"/>
      <c r="M63" s="207"/>
      <c r="N63" s="127"/>
    </row>
    <row r="64" spans="1:14" ht="15.75" x14ac:dyDescent="0.25">
      <c r="A64" s="207"/>
      <c r="B64" s="216"/>
      <c r="C64" s="216"/>
      <c r="D64" s="216"/>
      <c r="E64" s="216"/>
      <c r="F64" s="207"/>
      <c r="G64" s="207"/>
      <c r="H64" s="207"/>
      <c r="I64" s="207"/>
      <c r="J64" s="207"/>
      <c r="K64" s="207"/>
      <c r="L64" s="207"/>
      <c r="M64" s="207"/>
      <c r="N64" s="127"/>
    </row>
    <row r="65" spans="1:14" ht="15.75" x14ac:dyDescent="0.25">
      <c r="A65" s="207"/>
      <c r="B65" s="216"/>
      <c r="C65" s="216"/>
      <c r="D65" s="216"/>
      <c r="E65" s="216"/>
      <c r="F65" s="207"/>
      <c r="G65" s="207"/>
      <c r="H65" s="207"/>
      <c r="I65" s="207"/>
      <c r="J65" s="207"/>
      <c r="K65" s="207"/>
      <c r="L65" s="207"/>
      <c r="M65" s="207"/>
      <c r="N65" s="127"/>
    </row>
    <row r="66" spans="1:14" ht="15.75" x14ac:dyDescent="0.25">
      <c r="A66" s="207"/>
      <c r="B66" s="216"/>
      <c r="C66" s="216"/>
      <c r="D66" s="216"/>
      <c r="E66" s="216"/>
      <c r="F66" s="207"/>
      <c r="G66" s="207"/>
      <c r="H66" s="207"/>
      <c r="I66" s="207"/>
      <c r="J66" s="207"/>
      <c r="K66" s="207"/>
      <c r="L66" s="207"/>
      <c r="M66" s="207"/>
      <c r="N66" s="127"/>
    </row>
    <row r="67" spans="1:14" ht="15.75" x14ac:dyDescent="0.25">
      <c r="A67" s="207"/>
      <c r="B67" s="216"/>
      <c r="C67" s="216"/>
      <c r="D67" s="216"/>
      <c r="E67" s="216"/>
      <c r="F67" s="207"/>
      <c r="G67" s="207"/>
      <c r="H67" s="207"/>
      <c r="I67" s="207"/>
      <c r="J67" s="207"/>
      <c r="K67" s="207"/>
      <c r="L67" s="207"/>
      <c r="M67" s="207"/>
      <c r="N67" s="127"/>
    </row>
    <row r="68" spans="1:14" ht="15.75" x14ac:dyDescent="0.25">
      <c r="A68" s="207"/>
      <c r="B68" s="216"/>
      <c r="C68" s="216"/>
      <c r="D68" s="216"/>
      <c r="E68" s="216"/>
      <c r="F68" s="207"/>
      <c r="G68" s="207"/>
      <c r="H68" s="207"/>
      <c r="I68" s="207"/>
      <c r="J68" s="207"/>
      <c r="K68" s="207"/>
      <c r="L68" s="207"/>
      <c r="M68" s="207"/>
      <c r="N68" s="127"/>
    </row>
    <row r="69" spans="1:14" ht="15.75" x14ac:dyDescent="0.25">
      <c r="A69" s="207"/>
      <c r="B69" s="216"/>
      <c r="C69" s="216"/>
      <c r="D69" s="216"/>
      <c r="E69" s="216"/>
      <c r="F69" s="207"/>
      <c r="G69" s="207"/>
      <c r="H69" s="207"/>
      <c r="I69" s="207"/>
      <c r="J69" s="207"/>
      <c r="K69" s="207"/>
      <c r="L69" s="207"/>
      <c r="M69" s="207"/>
      <c r="N69" s="127"/>
    </row>
    <row r="70" spans="1:14" ht="15.75" x14ac:dyDescent="0.25">
      <c r="A70" s="207"/>
      <c r="B70" s="216"/>
      <c r="C70" s="216"/>
      <c r="D70" s="216"/>
      <c r="E70" s="216"/>
      <c r="F70" s="207"/>
      <c r="G70" s="207"/>
      <c r="H70" s="207"/>
      <c r="I70" s="207"/>
      <c r="J70" s="207"/>
      <c r="K70" s="207"/>
      <c r="L70" s="207"/>
      <c r="M70" s="207"/>
      <c r="N70" s="127"/>
    </row>
    <row r="71" spans="1:14" ht="15.75" x14ac:dyDescent="0.25">
      <c r="A71" s="207"/>
      <c r="B71" s="216"/>
      <c r="C71" s="216"/>
      <c r="D71" s="216"/>
      <c r="E71" s="216"/>
      <c r="F71" s="207"/>
      <c r="G71" s="207"/>
      <c r="H71" s="207"/>
      <c r="I71" s="207"/>
      <c r="J71" s="207"/>
      <c r="K71" s="207"/>
      <c r="L71" s="207"/>
      <c r="M71" s="207"/>
      <c r="N71" s="127"/>
    </row>
    <row r="72" spans="1:14" x14ac:dyDescent="0.2">
      <c r="B72" s="215"/>
    </row>
    <row r="73" spans="1:14" ht="15.75" x14ac:dyDescent="0.25">
      <c r="A73" s="207"/>
      <c r="B73" s="216"/>
      <c r="C73" s="216"/>
      <c r="D73" s="216"/>
      <c r="E73" s="216"/>
      <c r="F73" s="207"/>
      <c r="G73" s="207"/>
      <c r="H73" s="207"/>
      <c r="I73" s="207"/>
      <c r="J73" s="207"/>
      <c r="K73" s="207"/>
      <c r="L73" s="207"/>
      <c r="M73" s="207"/>
      <c r="N73" s="127"/>
    </row>
    <row r="74" spans="1:14" ht="15.75" x14ac:dyDescent="0.25">
      <c r="A74" s="207"/>
      <c r="B74" s="216"/>
      <c r="C74" s="216"/>
      <c r="D74" s="216"/>
      <c r="E74" s="216"/>
      <c r="F74" s="207"/>
      <c r="G74" s="207"/>
      <c r="H74" s="207"/>
      <c r="I74" s="207"/>
      <c r="J74" s="207"/>
      <c r="K74" s="207"/>
      <c r="L74" s="207"/>
      <c r="M74" s="207"/>
      <c r="N74" s="127"/>
    </row>
    <row r="75" spans="1:14" ht="15.75" x14ac:dyDescent="0.25">
      <c r="A75" s="207"/>
      <c r="B75" s="216"/>
      <c r="C75" s="216"/>
      <c r="D75" s="216"/>
      <c r="E75" s="216"/>
      <c r="F75" s="207"/>
      <c r="G75" s="207"/>
      <c r="H75" s="207"/>
      <c r="I75" s="207"/>
      <c r="J75" s="207"/>
      <c r="K75" s="207"/>
      <c r="L75" s="207"/>
      <c r="M75" s="207"/>
      <c r="N75" s="127"/>
    </row>
  </sheetData>
  <mergeCells count="19">
    <mergeCell ref="C2:N2"/>
    <mergeCell ref="C1:N1"/>
    <mergeCell ref="S10:S11"/>
    <mergeCell ref="D8:N8"/>
    <mergeCell ref="P9:Q9"/>
    <mergeCell ref="G10:G11"/>
    <mergeCell ref="H10:H11"/>
    <mergeCell ref="I10:I11"/>
    <mergeCell ref="F10:F11"/>
    <mergeCell ref="C9:N9"/>
    <mergeCell ref="E10:E11"/>
    <mergeCell ref="Q10:Q11"/>
    <mergeCell ref="R10:R11"/>
    <mergeCell ref="D3:L5"/>
    <mergeCell ref="A10:A11"/>
    <mergeCell ref="B10:B11"/>
    <mergeCell ref="C10:C11"/>
    <mergeCell ref="D10:D11"/>
    <mergeCell ref="D6:L6"/>
  </mergeCells>
  <phoneticPr fontId="2" type="noConversion"/>
  <printOptions horizontalCentered="1"/>
  <pageMargins left="0" right="0" top="0" bottom="0" header="0" footer="0"/>
  <pageSetup paperSize="9" fitToHeight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>
    <tabColor indexed="10"/>
  </sheetPr>
  <dimension ref="A1:R34"/>
  <sheetViews>
    <sheetView zoomScaleNormal="100" workbookViewId="0">
      <selection activeCell="C4" sqref="C4:P5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7" style="54" customWidth="1"/>
    <col min="6" max="6" width="6.5703125" style="54" customWidth="1"/>
    <col min="7" max="7" width="5.140625" style="54" customWidth="1"/>
    <col min="8" max="8" width="6.140625" style="54" customWidth="1"/>
    <col min="9" max="9" width="8.85546875" style="54" customWidth="1"/>
    <col min="10" max="10" width="8.28515625" style="54" customWidth="1"/>
    <col min="11" max="11" width="9.42578125" style="54" customWidth="1"/>
    <col min="12" max="12" width="3.7109375" style="54" hidden="1" customWidth="1"/>
    <col min="13" max="15" width="7.7109375" style="54" hidden="1" customWidth="1"/>
    <col min="16" max="16" width="8.5703125" style="54" customWidth="1"/>
    <col min="17" max="17" width="6.28515625" style="54" customWidth="1"/>
    <col min="18" max="18" width="8.140625" style="54" customWidth="1"/>
  </cols>
  <sheetData>
    <row r="1" spans="1:18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</row>
    <row r="3" spans="1:18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8" ht="19.5" customHeight="1" x14ac:dyDescent="0.2">
      <c r="A4" s="79"/>
      <c r="B4" s="86"/>
      <c r="C4" s="785" t="s">
        <v>2223</v>
      </c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9"/>
    </row>
    <row r="5" spans="1:18" ht="19.5" customHeight="1" x14ac:dyDescent="0.2">
      <c r="A5" s="79" t="s">
        <v>16</v>
      </c>
      <c r="B5" s="500" t="s">
        <v>288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84" t="s">
        <v>348</v>
      </c>
      <c r="R5" s="184"/>
    </row>
    <row r="6" spans="1:18" ht="19.5" customHeight="1" x14ac:dyDescent="0.2">
      <c r="A6" s="79" t="s">
        <v>17</v>
      </c>
      <c r="B6" s="500" t="s">
        <v>288</v>
      </c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122"/>
      <c r="P6" s="86"/>
      <c r="Q6" s="86" t="s">
        <v>19</v>
      </c>
    </row>
    <row r="7" spans="1:18" ht="16.5" x14ac:dyDescent="0.2">
      <c r="A7" s="185" t="s">
        <v>18</v>
      </c>
      <c r="B7" s="500" t="s">
        <v>287</v>
      </c>
      <c r="C7" s="79"/>
      <c r="D7" s="186"/>
      <c r="E7" s="186"/>
      <c r="F7" s="79"/>
      <c r="G7" s="79"/>
      <c r="H7" s="79"/>
      <c r="I7" s="79"/>
      <c r="J7" s="79"/>
      <c r="K7" s="79"/>
      <c r="L7" s="79"/>
      <c r="P7" s="86"/>
      <c r="Q7" s="86" t="s">
        <v>20</v>
      </c>
    </row>
    <row r="8" spans="1:18" ht="16.5" x14ac:dyDescent="0.2">
      <c r="A8" s="185" t="s">
        <v>0</v>
      </c>
      <c r="B8" s="499" t="s">
        <v>417</v>
      </c>
      <c r="C8" s="79"/>
      <c r="D8" s="186"/>
      <c r="E8" s="186"/>
      <c r="F8" s="79"/>
      <c r="G8" s="79"/>
      <c r="H8" s="79"/>
      <c r="I8" s="79"/>
      <c r="J8" s="79"/>
      <c r="K8" s="79"/>
      <c r="L8" s="79"/>
      <c r="P8" s="86"/>
    </row>
    <row r="9" spans="1:18" ht="15" customHeight="1" x14ac:dyDescent="0.2">
      <c r="A9" s="86" t="s">
        <v>150</v>
      </c>
      <c r="B9" s="79"/>
      <c r="C9" s="79"/>
      <c r="D9" s="79"/>
      <c r="E9" s="79"/>
      <c r="F9" s="90" t="s">
        <v>41</v>
      </c>
      <c r="G9" s="90"/>
      <c r="H9" s="90"/>
      <c r="J9" s="79"/>
      <c r="K9" s="79"/>
      <c r="M9" s="79"/>
      <c r="Q9" s="91" t="s">
        <v>21</v>
      </c>
    </row>
    <row r="10" spans="1:18" ht="16.5" customHeight="1" thickBot="1" x14ac:dyDescent="0.25">
      <c r="A10" s="181"/>
      <c r="B10" s="79"/>
      <c r="D10" s="187"/>
      <c r="E10" s="187"/>
      <c r="F10" s="182" t="s">
        <v>2137</v>
      </c>
      <c r="G10" s="182"/>
      <c r="H10" s="182"/>
      <c r="I10" s="187"/>
      <c r="J10" s="187"/>
      <c r="K10" s="187"/>
      <c r="L10" s="187"/>
      <c r="M10" s="187"/>
      <c r="N10" s="187"/>
      <c r="O10" s="187"/>
      <c r="P10" s="187"/>
    </row>
    <row r="11" spans="1:18" ht="32.25" customHeight="1" thickBot="1" x14ac:dyDescent="0.25">
      <c r="A11" s="846" t="s">
        <v>48</v>
      </c>
      <c r="B11" s="821" t="s">
        <v>56</v>
      </c>
      <c r="C11" s="821" t="s">
        <v>46</v>
      </c>
      <c r="D11" s="821" t="s">
        <v>51</v>
      </c>
      <c r="E11" s="809" t="s">
        <v>34</v>
      </c>
      <c r="F11" s="821" t="s">
        <v>9</v>
      </c>
      <c r="G11" s="806" t="s">
        <v>128</v>
      </c>
      <c r="H11" s="806" t="s">
        <v>129</v>
      </c>
      <c r="I11" s="837" t="s">
        <v>32</v>
      </c>
      <c r="J11" s="838"/>
      <c r="K11" s="838"/>
      <c r="L11" s="838"/>
      <c r="M11" s="838"/>
      <c r="N11" s="838"/>
      <c r="O11" s="839"/>
      <c r="P11" s="821" t="s">
        <v>10</v>
      </c>
      <c r="Q11" s="844" t="s">
        <v>31</v>
      </c>
      <c r="R11" s="844" t="s">
        <v>11</v>
      </c>
    </row>
    <row r="12" spans="1:18" ht="21.75" thickBot="1" x14ac:dyDescent="0.25">
      <c r="A12" s="847"/>
      <c r="B12" s="834"/>
      <c r="C12" s="834"/>
      <c r="D12" s="834"/>
      <c r="E12" s="810"/>
      <c r="F12" s="834"/>
      <c r="G12" s="807"/>
      <c r="H12" s="807"/>
      <c r="I12" s="188" t="s">
        <v>12</v>
      </c>
      <c r="J12" s="188" t="s">
        <v>13</v>
      </c>
      <c r="K12" s="188" t="s">
        <v>14</v>
      </c>
      <c r="L12" s="189" t="s">
        <v>48</v>
      </c>
      <c r="M12" s="188" t="s">
        <v>22</v>
      </c>
      <c r="N12" s="188" t="s">
        <v>23</v>
      </c>
      <c r="O12" s="188" t="s">
        <v>24</v>
      </c>
      <c r="P12" s="834"/>
      <c r="Q12" s="845"/>
      <c r="R12" s="845"/>
    </row>
    <row r="13" spans="1:18" ht="15" customHeight="1" x14ac:dyDescent="0.2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205" t="s">
        <v>2030</v>
      </c>
      <c r="G13" s="105"/>
      <c r="H13" s="105"/>
      <c r="I13" s="104"/>
      <c r="J13" s="104"/>
      <c r="K13" s="104"/>
      <c r="L13" s="104"/>
      <c r="M13" s="142"/>
      <c r="N13" s="145"/>
      <c r="O13" s="145"/>
      <c r="P13" s="145"/>
      <c r="Q13" s="145"/>
      <c r="R13" s="106"/>
    </row>
    <row r="14" spans="1:18" ht="15" customHeight="1" x14ac:dyDescent="0.2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159</v>
      </c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04"/>
      <c r="J14" s="104"/>
      <c r="K14" s="104"/>
      <c r="L14" s="104"/>
      <c r="M14" s="142"/>
      <c r="N14" s="145"/>
      <c r="O14" s="145"/>
      <c r="P14" s="145"/>
      <c r="Q14" s="145"/>
      <c r="R14" s="106" t="e">
        <f>VLOOKUP($F14,УЧАСТНИКИ!$A$29:$M$1081,9,FALSE)</f>
        <v>#N/A</v>
      </c>
    </row>
    <row r="15" spans="1:18" ht="15" customHeight="1" x14ac:dyDescent="0.2">
      <c r="A15" s="101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/>
      <c r="F15" s="532" t="s">
        <v>1513</v>
      </c>
      <c r="G15" s="105" t="e">
        <f>VLOOKUP($F15,УЧАСТНИКИ!$A$29:$M$1081,12,FALSE)</f>
        <v>#N/A</v>
      </c>
      <c r="H15" s="105"/>
      <c r="I15" s="104"/>
      <c r="J15" s="104"/>
      <c r="K15" s="104"/>
      <c r="L15" s="104"/>
      <c r="M15" s="142"/>
      <c r="N15" s="145"/>
      <c r="O15" s="145"/>
      <c r="P15" s="145"/>
      <c r="Q15" s="145"/>
      <c r="R15" s="106"/>
    </row>
    <row r="16" spans="1:18" ht="15" customHeight="1" x14ac:dyDescent="0.2">
      <c r="A16" s="104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1959</v>
      </c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42"/>
      <c r="N16" s="145"/>
      <c r="O16" s="145"/>
      <c r="P16" s="145"/>
      <c r="Q16" s="145"/>
      <c r="R16" s="106"/>
    </row>
    <row r="17" spans="1:18" ht="15" customHeight="1" x14ac:dyDescent="0.2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1843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04"/>
      <c r="J17" s="104"/>
      <c r="K17" s="104"/>
      <c r="L17" s="104"/>
      <c r="M17" s="142"/>
      <c r="N17" s="145"/>
      <c r="O17" s="145"/>
      <c r="P17" s="145"/>
      <c r="Q17" s="145"/>
      <c r="R17" s="106"/>
    </row>
    <row r="18" spans="1:18" ht="15" customHeight="1" x14ac:dyDescent="0.2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330</v>
      </c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42"/>
      <c r="N18" s="145"/>
      <c r="O18" s="145"/>
      <c r="P18" s="145"/>
      <c r="Q18" s="145"/>
      <c r="R18" s="106" t="e">
        <f>VLOOKUP($F18,УЧАСТНИКИ!$A$29:$M$1081,9,FALSE)</f>
        <v>#N/A</v>
      </c>
    </row>
    <row r="19" spans="1:18" ht="15" customHeight="1" x14ac:dyDescent="0.2">
      <c r="A19" s="101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1590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42"/>
      <c r="N19" s="145"/>
      <c r="O19" s="145"/>
      <c r="P19" s="145"/>
      <c r="Q19" s="145"/>
      <c r="R19" s="106"/>
    </row>
    <row r="20" spans="1:18" ht="15" customHeight="1" x14ac:dyDescent="0.2">
      <c r="A20" s="101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119</v>
      </c>
      <c r="G20" s="105"/>
      <c r="H20" s="105"/>
      <c r="I20" s="104"/>
      <c r="J20" s="104"/>
      <c r="K20" s="104"/>
      <c r="L20" s="104"/>
      <c r="M20" s="142"/>
      <c r="N20" s="145"/>
      <c r="O20" s="145"/>
      <c r="P20" s="145"/>
      <c r="Q20" s="145"/>
      <c r="R20" s="106"/>
    </row>
    <row r="21" spans="1:18" ht="15" customHeight="1" x14ac:dyDescent="0.2">
      <c r="A21" s="104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1524</v>
      </c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42"/>
      <c r="N21" s="145"/>
      <c r="O21" s="145"/>
      <c r="P21" s="145"/>
      <c r="Q21" s="145"/>
      <c r="R21" s="106"/>
    </row>
    <row r="22" spans="1:18" ht="15" customHeight="1" x14ac:dyDescent="0.2">
      <c r="A22" s="101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532" t="s">
        <v>1983</v>
      </c>
      <c r="G22" s="105"/>
      <c r="H22" s="105"/>
      <c r="I22" s="104"/>
      <c r="J22" s="104"/>
      <c r="K22" s="104"/>
      <c r="L22" s="104"/>
      <c r="M22" s="142"/>
      <c r="N22" s="145"/>
      <c r="O22" s="145"/>
      <c r="P22" s="145"/>
      <c r="Q22" s="145"/>
      <c r="R22" s="106"/>
    </row>
    <row r="23" spans="1:18" ht="15" customHeight="1" x14ac:dyDescent="0.2">
      <c r="A23" s="101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1141</v>
      </c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04"/>
      <c r="J23" s="104"/>
      <c r="K23" s="104"/>
      <c r="L23" s="104"/>
      <c r="M23" s="142"/>
      <c r="N23" s="145"/>
      <c r="O23" s="145"/>
      <c r="P23" s="145"/>
      <c r="Q23" s="145"/>
      <c r="R23" s="106"/>
    </row>
    <row r="24" spans="1:18" ht="15" customHeight="1" x14ac:dyDescent="0.2">
      <c r="A24" s="104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856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04"/>
      <c r="J24" s="104"/>
      <c r="K24" s="104"/>
      <c r="L24" s="104"/>
      <c r="M24" s="142"/>
      <c r="N24" s="145"/>
      <c r="O24" s="145"/>
      <c r="P24" s="145"/>
      <c r="Q24" s="145"/>
      <c r="R24" s="106"/>
    </row>
    <row r="25" spans="1:18" ht="15" customHeight="1" x14ac:dyDescent="0.2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703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04"/>
      <c r="J25" s="104"/>
      <c r="K25" s="104"/>
      <c r="L25" s="104"/>
      <c r="M25" s="142"/>
      <c r="N25" s="145"/>
      <c r="O25" s="145"/>
      <c r="P25" s="145"/>
      <c r="Q25" s="145"/>
      <c r="R25" s="106"/>
    </row>
    <row r="26" spans="1:18" ht="15" customHeight="1" x14ac:dyDescent="0.2">
      <c r="A26" s="101" t="s">
        <v>69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926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104"/>
      <c r="J26" s="104"/>
      <c r="K26" s="104"/>
      <c r="L26" s="104"/>
      <c r="M26" s="142"/>
      <c r="N26" s="145"/>
      <c r="O26" s="145"/>
      <c r="P26" s="145"/>
      <c r="Q26" s="145"/>
      <c r="R26" s="106"/>
    </row>
    <row r="27" spans="1:18" ht="15" customHeight="1" x14ac:dyDescent="0.2">
      <c r="A27" s="104" t="s">
        <v>68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1045</v>
      </c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04"/>
      <c r="J27" s="104"/>
      <c r="K27" s="104"/>
      <c r="L27" s="104"/>
      <c r="M27" s="142"/>
      <c r="N27" s="145"/>
      <c r="O27" s="145"/>
      <c r="P27" s="145"/>
      <c r="Q27" s="145"/>
      <c r="R27" s="106" t="e">
        <f>VLOOKUP($F27,УЧАСТНИКИ!$A$29:$M$1081,9,FALSE)</f>
        <v>#N/A</v>
      </c>
    </row>
    <row r="28" spans="1:18" ht="15" customHeight="1" x14ac:dyDescent="0.2">
      <c r="A28" s="101" t="s">
        <v>75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1010</v>
      </c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04"/>
      <c r="J28" s="104"/>
      <c r="K28" s="104"/>
      <c r="L28" s="104"/>
      <c r="M28" s="142"/>
      <c r="N28" s="145"/>
      <c r="O28" s="145"/>
      <c r="P28" s="145"/>
      <c r="Q28" s="145"/>
      <c r="R28" s="106"/>
    </row>
    <row r="29" spans="1:18" ht="15" customHeight="1" x14ac:dyDescent="0.2">
      <c r="A29" s="101" t="s">
        <v>76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1320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04"/>
      <c r="J29" s="104"/>
      <c r="K29" s="104"/>
      <c r="L29" s="104"/>
      <c r="M29" s="142"/>
      <c r="N29" s="145"/>
      <c r="O29" s="145"/>
      <c r="P29" s="145"/>
      <c r="Q29" s="145"/>
      <c r="R29" s="106"/>
    </row>
    <row r="30" spans="1:18" x14ac:dyDescent="0.2">
      <c r="A30" s="101" t="s">
        <v>77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1309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04"/>
      <c r="J30" s="104"/>
      <c r="K30" s="104"/>
      <c r="L30" s="104"/>
      <c r="M30" s="142"/>
      <c r="N30" s="145"/>
      <c r="O30" s="145"/>
      <c r="P30" s="145"/>
      <c r="Q30" s="145"/>
      <c r="R30" s="106"/>
    </row>
    <row r="31" spans="1:18" x14ac:dyDescent="0.2">
      <c r="A31" s="83"/>
      <c r="E31" s="119"/>
      <c r="F31" s="83"/>
      <c r="G31" s="83"/>
      <c r="H31" s="83"/>
      <c r="I31" s="83"/>
      <c r="K31" s="83"/>
      <c r="L31" s="83"/>
      <c r="M31" s="119"/>
      <c r="N31" s="119" t="s">
        <v>43</v>
      </c>
      <c r="R31" s="133"/>
    </row>
    <row r="32" spans="1:18" x14ac:dyDescent="0.2">
      <c r="A32" s="83"/>
      <c r="B32" s="119" t="s">
        <v>127</v>
      </c>
      <c r="C32" s="55"/>
      <c r="D32" s="119" t="s">
        <v>42</v>
      </c>
      <c r="E32" s="113"/>
      <c r="F32" s="83"/>
      <c r="G32" s="83"/>
      <c r="H32" s="83"/>
      <c r="I32" s="83"/>
      <c r="J32" s="119" t="s">
        <v>57</v>
      </c>
      <c r="K32" s="83"/>
      <c r="L32" s="83"/>
      <c r="M32" s="119"/>
      <c r="R32" s="133"/>
    </row>
    <row r="33" spans="1:18" x14ac:dyDescent="0.2">
      <c r="A33" s="83"/>
      <c r="R33" s="133"/>
    </row>
    <row r="34" spans="1:18" ht="18.75" x14ac:dyDescent="0.2">
      <c r="A34" s="86"/>
      <c r="B34" s="79"/>
      <c r="C34" s="79"/>
      <c r="D34" s="79"/>
      <c r="E34" s="79"/>
      <c r="F34" s="79"/>
      <c r="G34" s="79"/>
      <c r="H34" s="79"/>
      <c r="I34" s="90"/>
      <c r="J34" s="79"/>
      <c r="K34" s="79"/>
      <c r="M34" s="79"/>
      <c r="Q34" s="190"/>
      <c r="R34" s="133"/>
    </row>
  </sheetData>
  <mergeCells count="15">
    <mergeCell ref="A1:R1"/>
    <mergeCell ref="A2:R2"/>
    <mergeCell ref="G11:G12"/>
    <mergeCell ref="H11:H12"/>
    <mergeCell ref="I11:O11"/>
    <mergeCell ref="B11:B12"/>
    <mergeCell ref="A11:A12"/>
    <mergeCell ref="E11:E12"/>
    <mergeCell ref="R11:R12"/>
    <mergeCell ref="P11:P12"/>
    <mergeCell ref="Q11:Q12"/>
    <mergeCell ref="F11:F12"/>
    <mergeCell ref="D11:D12"/>
    <mergeCell ref="C11:C12"/>
    <mergeCell ref="C4:P5"/>
  </mergeCells>
  <phoneticPr fontId="2" type="noConversion"/>
  <printOptions horizontalCentered="1"/>
  <pageMargins left="0" right="0" top="0" bottom="0" header="0" footer="0"/>
  <pageSetup paperSize="9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indexed="10"/>
  </sheetPr>
  <dimension ref="A1:T80"/>
  <sheetViews>
    <sheetView topLeftCell="A7" zoomScaleNormal="100" workbookViewId="0">
      <selection activeCell="L24" sqref="L24"/>
    </sheetView>
  </sheetViews>
  <sheetFormatPr defaultColWidth="9.140625" defaultRowHeight="12.75" x14ac:dyDescent="0.2"/>
  <cols>
    <col min="1" max="1" width="3.85546875" style="111" customWidth="1"/>
    <col min="2" max="2" width="19.28515625" style="111" customWidth="1"/>
    <col min="3" max="3" width="9.7109375" style="111" customWidth="1"/>
    <col min="4" max="4" width="21.28515625" style="111" customWidth="1"/>
    <col min="5" max="5" width="6.85546875" style="111" customWidth="1"/>
    <col min="6" max="7" width="5" style="111" customWidth="1"/>
    <col min="8" max="8" width="5.140625" style="111" customWidth="1"/>
    <col min="9" max="9" width="2.28515625" style="111" customWidth="1"/>
    <col min="10" max="12" width="7.7109375" style="111" customWidth="1"/>
    <col min="13" max="13" width="3.7109375" style="111" customWidth="1"/>
    <col min="14" max="16" width="7.7109375" style="111" customWidth="1"/>
    <col min="17" max="17" width="7.140625" style="111" customWidth="1"/>
    <col min="18" max="18" width="5.5703125" style="111" customWidth="1"/>
    <col min="19" max="19" width="5.85546875" style="111" customWidth="1"/>
    <col min="20" max="16384" width="9.140625" style="1"/>
  </cols>
  <sheetData>
    <row r="1" spans="1:20" customFormat="1" x14ac:dyDescent="0.2">
      <c r="A1" s="54"/>
      <c r="B1" s="54"/>
      <c r="C1" s="54"/>
      <c r="D1" s="803" t="s">
        <v>47</v>
      </c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619"/>
      <c r="P1" s="619"/>
      <c r="Q1" s="619"/>
      <c r="R1" s="54"/>
      <c r="S1" s="122"/>
    </row>
    <row r="2" spans="1:20" customFormat="1" ht="25.5" x14ac:dyDescent="0.2">
      <c r="A2" s="54"/>
      <c r="B2" s="54"/>
      <c r="C2" s="54"/>
      <c r="D2" s="780" t="s">
        <v>15</v>
      </c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179"/>
      <c r="P2" s="179"/>
      <c r="Q2" s="179"/>
      <c r="R2" s="179"/>
      <c r="S2" s="122"/>
    </row>
    <row r="3" spans="1:20" customForma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54"/>
      <c r="O3" s="54"/>
      <c r="P3" s="54"/>
      <c r="Q3" s="54"/>
      <c r="R3" s="54"/>
      <c r="S3" s="122"/>
    </row>
    <row r="4" spans="1:20" customFormat="1" ht="19.5" customHeight="1" x14ac:dyDescent="0.2">
      <c r="A4" s="79"/>
      <c r="B4" s="86"/>
      <c r="C4" s="111"/>
      <c r="D4" s="785" t="s">
        <v>3875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610"/>
      <c r="P4" s="610"/>
      <c r="Q4" s="610"/>
      <c r="R4" s="54"/>
      <c r="S4" s="122"/>
    </row>
    <row r="5" spans="1:20" customFormat="1" ht="19.5" customHeight="1" x14ac:dyDescent="0.2">
      <c r="A5" s="79" t="s">
        <v>16</v>
      </c>
      <c r="B5" s="500" t="s">
        <v>288</v>
      </c>
      <c r="C5" s="496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610"/>
      <c r="P5" s="610"/>
      <c r="Q5" s="610"/>
      <c r="R5" s="84" t="s">
        <v>2226</v>
      </c>
      <c r="S5" s="79"/>
    </row>
    <row r="6" spans="1:20" customFormat="1" ht="19.5" customHeight="1" x14ac:dyDescent="0.2">
      <c r="A6" s="79" t="s">
        <v>17</v>
      </c>
      <c r="B6" s="500" t="s">
        <v>288</v>
      </c>
      <c r="C6" s="496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122"/>
      <c r="P6" s="111"/>
      <c r="Q6" s="86"/>
      <c r="R6" s="86" t="s">
        <v>3881</v>
      </c>
      <c r="S6" s="122"/>
    </row>
    <row r="7" spans="1:20" customFormat="1" ht="16.5" customHeight="1" x14ac:dyDescent="0.2">
      <c r="A7" s="79" t="s">
        <v>18</v>
      </c>
      <c r="B7" s="500" t="s">
        <v>287</v>
      </c>
      <c r="C7" s="79"/>
      <c r="D7" s="786" t="s">
        <v>3882</v>
      </c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54"/>
      <c r="P7" s="111"/>
      <c r="Q7" s="86"/>
      <c r="R7" s="86" t="s">
        <v>20</v>
      </c>
      <c r="S7" s="122"/>
    </row>
    <row r="8" spans="1:20" customFormat="1" ht="16.5" x14ac:dyDescent="0.2">
      <c r="A8" s="185"/>
      <c r="B8" s="499"/>
      <c r="C8" s="79"/>
      <c r="D8" s="186"/>
      <c r="E8" s="186"/>
      <c r="F8" s="79"/>
      <c r="G8" s="79"/>
      <c r="H8" s="79"/>
      <c r="I8" s="79"/>
      <c r="J8" s="79"/>
      <c r="K8" s="79"/>
      <c r="L8" s="79"/>
      <c r="M8" s="54"/>
      <c r="N8" s="54"/>
      <c r="O8" s="54"/>
      <c r="P8" s="86"/>
      <c r="Q8" s="54"/>
      <c r="R8" s="54"/>
      <c r="S8" s="122"/>
    </row>
    <row r="9" spans="1:20" customFormat="1" ht="12.75" customHeight="1" x14ac:dyDescent="0.2">
      <c r="A9" s="196" t="str">
        <f>Заголовки!A12</f>
        <v>г.Сочи, стадион  ФГБУ"Юг Спорт"</v>
      </c>
      <c r="B9" s="79"/>
      <c r="C9" s="79"/>
      <c r="D9" s="782" t="s">
        <v>97</v>
      </c>
      <c r="E9" s="782"/>
      <c r="F9" s="782"/>
      <c r="G9" s="782"/>
      <c r="H9" s="782"/>
      <c r="I9" s="782"/>
      <c r="J9" s="782"/>
      <c r="K9" s="782"/>
      <c r="L9" s="782"/>
      <c r="M9" s="782"/>
      <c r="N9" s="782"/>
      <c r="O9" s="54"/>
      <c r="P9" s="54"/>
      <c r="Q9" s="91" t="s">
        <v>21</v>
      </c>
      <c r="R9" s="54"/>
      <c r="S9" s="122"/>
    </row>
    <row r="10" spans="1:20" ht="14.25" customHeight="1" x14ac:dyDescent="0.2">
      <c r="A10" s="196"/>
      <c r="B10" s="197"/>
      <c r="C10" s="197"/>
      <c r="D10" s="843" t="s">
        <v>135</v>
      </c>
      <c r="E10" s="843"/>
      <c r="F10" s="843"/>
      <c r="G10" s="843"/>
      <c r="H10" s="843"/>
      <c r="I10" s="843"/>
      <c r="J10" s="843"/>
      <c r="K10" s="843"/>
      <c r="L10" s="843"/>
      <c r="N10" s="197"/>
      <c r="P10" s="842"/>
      <c r="Q10" s="842"/>
      <c r="R10" s="198"/>
      <c r="S10" s="199"/>
    </row>
    <row r="11" spans="1:20" ht="6.75" customHeight="1" thickBot="1" x14ac:dyDescent="0.25">
      <c r="A11" s="217"/>
      <c r="B11" s="197"/>
      <c r="C11" s="197"/>
      <c r="D11" s="197"/>
      <c r="E11" s="197"/>
      <c r="J11" s="197"/>
      <c r="K11" s="197"/>
      <c r="M11" s="218"/>
      <c r="N11" s="197"/>
      <c r="R11" s="210"/>
    </row>
    <row r="12" spans="1:20" ht="19.5" customHeight="1" thickBot="1" x14ac:dyDescent="0.25">
      <c r="A12" s="821" t="s">
        <v>48</v>
      </c>
      <c r="B12" s="821" t="s">
        <v>56</v>
      </c>
      <c r="C12" s="821" t="s">
        <v>46</v>
      </c>
      <c r="D12" s="821" t="s">
        <v>51</v>
      </c>
      <c r="E12" s="809" t="s">
        <v>34</v>
      </c>
      <c r="F12" s="821" t="s">
        <v>9</v>
      </c>
      <c r="G12" s="806" t="s">
        <v>128</v>
      </c>
      <c r="H12" s="806" t="s">
        <v>129</v>
      </c>
      <c r="I12" s="821"/>
      <c r="J12" s="155"/>
      <c r="K12" s="200"/>
      <c r="L12" s="201"/>
      <c r="M12" s="202" t="s">
        <v>32</v>
      </c>
      <c r="N12" s="203"/>
      <c r="O12" s="201"/>
      <c r="P12" s="159"/>
      <c r="Q12" s="821" t="s">
        <v>10</v>
      </c>
      <c r="R12" s="844" t="s">
        <v>31</v>
      </c>
      <c r="S12" s="821" t="s">
        <v>11</v>
      </c>
    </row>
    <row r="13" spans="1:20" ht="21" customHeight="1" thickBot="1" x14ac:dyDescent="0.25">
      <c r="A13" s="834"/>
      <c r="B13" s="834"/>
      <c r="C13" s="834"/>
      <c r="D13" s="834"/>
      <c r="E13" s="810"/>
      <c r="F13" s="834"/>
      <c r="G13" s="807"/>
      <c r="H13" s="807"/>
      <c r="I13" s="833"/>
      <c r="J13" s="188" t="s">
        <v>12</v>
      </c>
      <c r="K13" s="188" t="s">
        <v>13</v>
      </c>
      <c r="L13" s="188" t="s">
        <v>14</v>
      </c>
      <c r="M13" s="189" t="s">
        <v>48</v>
      </c>
      <c r="N13" s="188" t="s">
        <v>22</v>
      </c>
      <c r="O13" s="188" t="s">
        <v>23</v>
      </c>
      <c r="P13" s="188" t="s">
        <v>24</v>
      </c>
      <c r="Q13" s="834"/>
      <c r="R13" s="845"/>
      <c r="S13" s="834"/>
    </row>
    <row r="14" spans="1:20" ht="15.75" customHeight="1" x14ac:dyDescent="0.2">
      <c r="A14" s="204">
        <v>1</v>
      </c>
      <c r="B14" s="102" t="str">
        <f>VLOOKUP($F14,УЧАСТНИКИ!$A$29:$M$1081,3,FALSE)</f>
        <v>Голубев Петр</v>
      </c>
      <c r="C14" s="103" t="str">
        <f>VLOOKUP($F14,УЧАСТНИКИ!$A$29:$M$1081,4,FALSE)</f>
        <v>31.03.2000</v>
      </c>
      <c r="D14" s="168" t="str">
        <f>VLOOKUP($F14,УЧАСТНИКИ!$A$29:$M$1081,5,FALSE)</f>
        <v>Ульяновская область</v>
      </c>
      <c r="E14" s="385" t="str">
        <f>VLOOKUP($F14,УЧАСТНИКИ!$A$29:$M$1081,8,FALSE)</f>
        <v>КМС</v>
      </c>
      <c r="F14" s="531">
        <v>391</v>
      </c>
      <c r="G14" s="105" t="str">
        <f>VLOOKUP($F15,УЧАСТНИКИ!$A$29:$M$1081,12,FALSE)</f>
        <v>15.25</v>
      </c>
      <c r="H14" s="105" t="str">
        <f>VLOOKUP($F15,УЧАСТНИКИ!$A$29:$M$1081,13,FALSE)</f>
        <v>14.88</v>
      </c>
      <c r="I14" s="576"/>
      <c r="J14" s="204"/>
      <c r="K14" s="204"/>
      <c r="L14" s="204"/>
      <c r="M14" s="204"/>
      <c r="N14" s="142"/>
      <c r="O14" s="206"/>
      <c r="P14" s="206"/>
      <c r="Q14" s="206"/>
      <c r="R14" s="206"/>
      <c r="S14" s="106"/>
      <c r="T14" s="20"/>
    </row>
    <row r="15" spans="1:20" ht="15.75" customHeight="1" x14ac:dyDescent="0.2">
      <c r="A15" s="204">
        <v>2</v>
      </c>
      <c r="B15" s="102" t="str">
        <f>VLOOKUP($F15,УЧАСТНИКИ!$A$29:$M$1081,3,FALSE)</f>
        <v>Шахмаев Эдуард</v>
      </c>
      <c r="C15" s="103" t="str">
        <f>VLOOKUP($F15,УЧАСТНИКИ!$A$29:$M$1081,4,FALSE)</f>
        <v>17.04.2002</v>
      </c>
      <c r="D15" s="168" t="str">
        <f>VLOOKUP($F15,УЧАСТНИКИ!$A$29:$M$1081,5,FALSE)</f>
        <v>Республика Башкортостан</v>
      </c>
      <c r="E15" s="385" t="str">
        <f>VLOOKUP($F15,УЧАСТНИКИ!$A$29:$M$1081,8,FALSE)</f>
        <v>КМС</v>
      </c>
      <c r="F15" s="531">
        <v>267</v>
      </c>
      <c r="G15" s="105" t="str">
        <f>VLOOKUP($F16,УЧАСТНИКИ!$A$29:$M$1081,12,FALSE)</f>
        <v>15.29</v>
      </c>
      <c r="H15" s="105" t="str">
        <f>VLOOKUP($F16,УЧАСТНИКИ!$A$29:$M$1081,13,FALSE)</f>
        <v>14.93</v>
      </c>
      <c r="I15" s="575"/>
      <c r="J15" s="204"/>
      <c r="K15" s="204"/>
      <c r="L15" s="204"/>
      <c r="M15" s="204"/>
      <c r="N15" s="142"/>
      <c r="O15" s="206"/>
      <c r="P15" s="206"/>
      <c r="Q15" s="206"/>
      <c r="R15" s="206"/>
      <c r="S15" s="106" t="str">
        <f>VLOOKUP($F15,УЧАСТНИКИ!$A$29:$M$1181,9,FALSE)</f>
        <v>лич.</v>
      </c>
      <c r="T15" s="20"/>
    </row>
    <row r="16" spans="1:20" ht="15.75" customHeight="1" x14ac:dyDescent="0.2">
      <c r="A16" s="204">
        <v>3</v>
      </c>
      <c r="B16" s="102" t="str">
        <f>VLOOKUP($F16,УЧАСТНИКИ!$A$29:$M$1081,3,FALSE)</f>
        <v>Арбузов Александр</v>
      </c>
      <c r="C16" s="103" t="str">
        <f>VLOOKUP($F16,УЧАСТНИКИ!$A$29:$M$1081,4,FALSE)</f>
        <v>16.09.2000</v>
      </c>
      <c r="D16" s="168" t="str">
        <f>VLOOKUP($F16,УЧАСТНИКИ!$A$29:$M$1081,5,FALSE)</f>
        <v>Красноярский край</v>
      </c>
      <c r="E16" s="385" t="str">
        <f>VLOOKUP($F16,УЧАСТНИКИ!$A$29:$M$1081,8,FALSE)</f>
        <v>КМС</v>
      </c>
      <c r="F16" s="531">
        <v>172</v>
      </c>
      <c r="G16" s="105" t="str">
        <f>VLOOKUP($F17,УЧАСТНИКИ!$A$29:$M$1081,12,FALSE)</f>
        <v>15.33</v>
      </c>
      <c r="H16" s="105" t="str">
        <f>VLOOKUP($F17,УЧАСТНИКИ!$A$29:$M$1081,13,FALSE)</f>
        <v>14.72</v>
      </c>
      <c r="I16" s="575"/>
      <c r="J16" s="204"/>
      <c r="K16" s="204"/>
      <c r="L16" s="204"/>
      <c r="M16" s="204"/>
      <c r="N16" s="142"/>
      <c r="O16" s="206"/>
      <c r="P16" s="206"/>
      <c r="Q16" s="206"/>
      <c r="R16" s="206"/>
      <c r="S16" s="106"/>
      <c r="T16" s="20"/>
    </row>
    <row r="17" spans="1:20" ht="15.75" customHeight="1" x14ac:dyDescent="0.2">
      <c r="A17" s="204">
        <v>4</v>
      </c>
      <c r="B17" s="102" t="str">
        <f>VLOOKUP($F17,УЧАСТНИКИ!$A$29:$M$1081,3,FALSE)</f>
        <v>Глуходедов Вадим</v>
      </c>
      <c r="C17" s="103" t="str">
        <f>VLOOKUP($F17,УЧАСТНИКИ!$A$29:$M$1081,4,FALSE)</f>
        <v>14.05.2002</v>
      </c>
      <c r="D17" s="168" t="str">
        <f>VLOOKUP($F17,УЧАСТНИКИ!$A$29:$M$1081,5,FALSE)</f>
        <v>Волгоградская область</v>
      </c>
      <c r="E17" s="385" t="str">
        <f>VLOOKUP($F17,УЧАСТНИКИ!$A$29:$M$1081,8,FALSE)</f>
        <v>КМС</v>
      </c>
      <c r="F17" s="531">
        <v>113</v>
      </c>
      <c r="G17" s="105" t="str">
        <f>VLOOKUP($F18,УЧАСТНИКИ!$A$29:$M$1081,12,FALSE)</f>
        <v>15.43</v>
      </c>
      <c r="H17" s="105" t="str">
        <f>VLOOKUP($F18,УЧАСТНИКИ!$A$29:$M$1081,13,FALSE)</f>
        <v>15.23</v>
      </c>
      <c r="I17" s="575"/>
      <c r="J17" s="204"/>
      <c r="K17" s="204"/>
      <c r="L17" s="204"/>
      <c r="M17" s="204"/>
      <c r="N17" s="142"/>
      <c r="O17" s="206"/>
      <c r="P17" s="206"/>
      <c r="Q17" s="206"/>
      <c r="R17" s="206"/>
      <c r="S17" s="106" t="str">
        <f>VLOOKUP($F17,УЧАСТНИКИ!$A$29:$M$1181,9,FALSE)</f>
        <v>лич.</v>
      </c>
      <c r="T17" s="20"/>
    </row>
    <row r="18" spans="1:20" ht="15.75" customHeight="1" x14ac:dyDescent="0.2">
      <c r="A18" s="204">
        <v>5</v>
      </c>
      <c r="B18" s="102" t="str">
        <f>VLOOKUP($F18,УЧАСТНИКИ!$A$29:$M$1081,3,FALSE)</f>
        <v>Ткач Роман</v>
      </c>
      <c r="C18" s="103" t="str">
        <f>VLOOKUP($F18,УЧАСТНИКИ!$A$29:$M$1081,4,FALSE)</f>
        <v>28.07.1991</v>
      </c>
      <c r="D18" s="168" t="str">
        <f>VLOOKUP($F18,УЧАСТНИКИ!$A$29:$M$1081,5,FALSE)</f>
        <v>Москва</v>
      </c>
      <c r="E18" s="385" t="str">
        <f>VLOOKUP($F18,УЧАСТНИКИ!$A$29:$M$1081,8,FALSE)</f>
        <v>КМС</v>
      </c>
      <c r="F18" s="531">
        <v>215</v>
      </c>
      <c r="G18" s="105" t="str">
        <f>VLOOKUP($F18,УЧАСТНИКИ!$A$29:$M$1081,12,FALSE)</f>
        <v>15.43</v>
      </c>
      <c r="H18" s="105" t="str">
        <f>VLOOKUP($F18,УЧАСТНИКИ!$A$29:$M$1081,13,FALSE)</f>
        <v>15.23</v>
      </c>
      <c r="I18" s="575"/>
      <c r="J18" s="204"/>
      <c r="K18" s="204"/>
      <c r="L18" s="204"/>
      <c r="M18" s="204"/>
      <c r="N18" s="142"/>
      <c r="O18" s="206"/>
      <c r="P18" s="206"/>
      <c r="Q18" s="206"/>
      <c r="R18" s="206"/>
      <c r="S18" s="106" t="str">
        <f>VLOOKUP($F18,УЧАСТНИКИ!$A$29:$M$1181,9,FALSE)</f>
        <v>лич.</v>
      </c>
      <c r="T18" s="20"/>
    </row>
    <row r="19" spans="1:20" ht="15.75" customHeight="1" x14ac:dyDescent="0.2">
      <c r="A19" s="204">
        <v>6</v>
      </c>
      <c r="B19" s="102" t="str">
        <f>VLOOKUP($F19,УЧАСТНИКИ!$A$29:$M$1081,3,FALSE)</f>
        <v>Гайнутдинов Дамир</v>
      </c>
      <c r="C19" s="103" t="str">
        <f>VLOOKUP($F19,УЧАСТНИКИ!$A$29:$M$1081,4,FALSE)</f>
        <v>21.10.2001</v>
      </c>
      <c r="D19" s="168" t="str">
        <f>VLOOKUP($F19,УЧАСТНИКИ!$A$29:$M$1081,5,FALSE)</f>
        <v>Республика Татарстан</v>
      </c>
      <c r="E19" s="385" t="str">
        <f>VLOOKUP($F19,УЧАСТНИКИ!$A$29:$M$1081,8,FALSE)</f>
        <v>КМС</v>
      </c>
      <c r="F19" s="531">
        <v>307</v>
      </c>
      <c r="G19" s="105" t="s">
        <v>1528</v>
      </c>
      <c r="H19" s="105" t="s">
        <v>1040</v>
      </c>
      <c r="I19" s="575"/>
      <c r="J19" s="204"/>
      <c r="K19" s="204"/>
      <c r="L19" s="204"/>
      <c r="M19" s="204"/>
      <c r="N19" s="142"/>
      <c r="O19" s="206"/>
      <c r="P19" s="206"/>
      <c r="Q19" s="206"/>
      <c r="R19" s="206"/>
      <c r="S19" s="106" t="str">
        <f>VLOOKUP($F19,УЧАСТНИКИ!$A$29:$M$1181,9,FALSE)</f>
        <v>лич.</v>
      </c>
      <c r="T19" s="20"/>
    </row>
    <row r="20" spans="1:20" ht="15.75" customHeight="1" x14ac:dyDescent="0.2">
      <c r="A20" s="204">
        <v>7</v>
      </c>
      <c r="B20" s="102" t="str">
        <f>VLOOKUP($F20,УЧАСТНИКИ!$A$29:$M$1081,3,FALSE)</f>
        <v>Филиппов Никита</v>
      </c>
      <c r="C20" s="103" t="str">
        <f>VLOOKUP($F20,УЧАСТНИКИ!$A$29:$M$1081,4,FALSE)</f>
        <v>02.08.2003</v>
      </c>
      <c r="D20" s="168" t="str">
        <f>VLOOKUP($F20,УЧАСТНИКИ!$A$29:$M$1081,5,FALSE)</f>
        <v>Волгоградская область</v>
      </c>
      <c r="E20" s="385" t="str">
        <f>VLOOKUP($F20,УЧАСТНИКИ!$A$29:$M$1081,8,FALSE)</f>
        <v>КМС</v>
      </c>
      <c r="F20" s="531">
        <v>115</v>
      </c>
      <c r="G20" s="105" t="str">
        <f>VLOOKUP($F20,УЧАСТНИКИ!$A$29:$M$1081,12,FALSE)</f>
        <v>15.85</v>
      </c>
      <c r="H20" s="105" t="str">
        <f>VLOOKUP($F20,УЧАСТНИКИ!$A$29:$M$1081,13,FALSE)</f>
        <v>15.52</v>
      </c>
      <c r="I20" s="575"/>
      <c r="J20" s="204"/>
      <c r="K20" s="204"/>
      <c r="L20" s="204"/>
      <c r="M20" s="204"/>
      <c r="N20" s="142"/>
      <c r="O20" s="206"/>
      <c r="P20" s="206"/>
      <c r="Q20" s="206"/>
      <c r="R20" s="206"/>
      <c r="S20" s="106"/>
      <c r="T20" s="20"/>
    </row>
    <row r="21" spans="1:20" ht="15.75" customHeight="1" x14ac:dyDescent="0.2">
      <c r="A21" s="204">
        <v>8</v>
      </c>
      <c r="B21" s="102" t="str">
        <f>VLOOKUP($F21,УЧАСТНИКИ!$A$29:$M$1081,3,FALSE)</f>
        <v>Прищепа Василий</v>
      </c>
      <c r="C21" s="103" t="str">
        <f>VLOOKUP($F21,УЧАСТНИКИ!$A$29:$M$1081,4,FALSE)</f>
        <v>13.06.1999</v>
      </c>
      <c r="D21" s="168" t="str">
        <f>VLOOKUP($F21,УЧАСТНИКИ!$A$29:$M$1081,5,FALSE)</f>
        <v>Смоленская область</v>
      </c>
      <c r="E21" s="385" t="str">
        <f>VLOOKUP($F21,УЧАСТНИКИ!$A$29:$M$1081,8,FALSE)</f>
        <v>КМС</v>
      </c>
      <c r="F21" s="531">
        <v>372</v>
      </c>
      <c r="G21" s="105" t="str">
        <f>VLOOKUP($F21,УЧАСТНИКИ!$A$29:$M$1081,12,FALSE)</f>
        <v>15.88</v>
      </c>
      <c r="H21" s="105" t="str">
        <f>VLOOKUP($F21,УЧАСТНИКИ!$A$29:$M$1081,13,FALSE)</f>
        <v>15.80</v>
      </c>
      <c r="I21" s="575"/>
      <c r="J21" s="204"/>
      <c r="K21" s="204"/>
      <c r="L21" s="204"/>
      <c r="M21" s="204"/>
      <c r="N21" s="142"/>
      <c r="O21" s="206"/>
      <c r="P21" s="206"/>
      <c r="Q21" s="206"/>
      <c r="R21" s="206"/>
      <c r="S21" s="106"/>
      <c r="T21" s="20"/>
    </row>
    <row r="22" spans="1:20" ht="15.75" customHeight="1" x14ac:dyDescent="0.2">
      <c r="A22" s="204">
        <v>9</v>
      </c>
      <c r="B22" s="102" t="str">
        <f>VLOOKUP($F22,УЧАСТНИКИ!$A$29:$M$1081,3,FALSE)</f>
        <v>Брайко Олег</v>
      </c>
      <c r="C22" s="103" t="str">
        <f>VLOOKUP($F22,УЧАСТНИКИ!$A$29:$M$1081,4,FALSE)</f>
        <v>20.09.2000</v>
      </c>
      <c r="D22" s="168" t="str">
        <f>VLOOKUP($F22,УЧАСТНИКИ!$A$29:$M$1081,5,FALSE)</f>
        <v>Краснодарский край-Санкт-Петербург</v>
      </c>
      <c r="E22" s="385" t="str">
        <f>VLOOKUP($F22,УЧАСТНИКИ!$A$29:$M$1081,8,FALSE)</f>
        <v>МС</v>
      </c>
      <c r="F22" s="531">
        <v>137</v>
      </c>
      <c r="G22" s="105" t="str">
        <f>VLOOKUP($F22,УЧАСТНИКИ!$A$29:$M$1081,12,FALSE)</f>
        <v>16.26</v>
      </c>
      <c r="H22" s="105" t="str">
        <f>VLOOKUP($F22,УЧАСТНИКИ!$A$29:$M$1081,13,FALSE)</f>
        <v>15.75</v>
      </c>
      <c r="I22" s="575"/>
      <c r="J22" s="204"/>
      <c r="K22" s="204"/>
      <c r="L22" s="204"/>
      <c r="M22" s="204"/>
      <c r="N22" s="142"/>
      <c r="O22" s="206"/>
      <c r="P22" s="206"/>
      <c r="Q22" s="206"/>
      <c r="R22" s="206"/>
      <c r="S22" s="106" t="str">
        <f>VLOOKUP($F22,УЧАСТНИКИ!$A$29:$M$1181,9,FALSE)</f>
        <v>лич.</v>
      </c>
      <c r="T22" s="20"/>
    </row>
    <row r="23" spans="1:20" ht="15.75" customHeight="1" x14ac:dyDescent="0.2">
      <c r="A23" s="204">
        <v>10</v>
      </c>
      <c r="B23" s="102" t="str">
        <f>VLOOKUP($F23,УЧАСТНИКИ!$A$29:$M$1081,3,FALSE)</f>
        <v>Коваленко Кирилл</v>
      </c>
      <c r="C23" s="103" t="str">
        <f>VLOOKUP($F23,УЧАСТНИКИ!$A$29:$M$1081,4,FALSE)</f>
        <v>20.01.1994</v>
      </c>
      <c r="D23" s="168" t="str">
        <f>VLOOKUP($F23,УЧАСТНИКИ!$A$29:$M$1081,5,FALSE)</f>
        <v>Краснодарский край</v>
      </c>
      <c r="E23" s="385" t="str">
        <f>VLOOKUP($F23,УЧАСТНИКИ!$A$29:$M$1081,8,FALSE)</f>
        <v>МС</v>
      </c>
      <c r="F23" s="531">
        <v>145</v>
      </c>
      <c r="G23" s="105" t="str">
        <f>VLOOKUP($F23,УЧАСТНИКИ!$A$29:$M$1081,12,FALSE)</f>
        <v>16.50</v>
      </c>
      <c r="H23" s="105" t="str">
        <f>VLOOKUP($F23,УЧАСТНИКИ!$A$29:$M$1081,13,FALSE)</f>
        <v>16.24</v>
      </c>
      <c r="I23" s="575"/>
      <c r="J23" s="204"/>
      <c r="K23" s="204"/>
      <c r="L23" s="204"/>
      <c r="M23" s="204"/>
      <c r="N23" s="142"/>
      <c r="O23" s="206"/>
      <c r="P23" s="206"/>
      <c r="Q23" s="206"/>
      <c r="R23" s="206"/>
      <c r="S23" s="106"/>
      <c r="T23" s="20"/>
    </row>
    <row r="24" spans="1:20" ht="15.75" customHeight="1" x14ac:dyDescent="0.2">
      <c r="A24" s="204">
        <v>11</v>
      </c>
      <c r="B24" s="102" t="str">
        <f>VLOOKUP($F24,УЧАСТНИКИ!$A$29:$M$1081,3,FALSE)</f>
        <v>Павлов Виталий</v>
      </c>
      <c r="C24" s="103" t="str">
        <f>VLOOKUP($F24,УЧАСТНИКИ!$A$29:$M$1081,4,FALSE)</f>
        <v>12.01.1997</v>
      </c>
      <c r="D24" s="168" t="str">
        <f>VLOOKUP($F24,УЧАСТНИКИ!$A$29:$M$1081,5,FALSE)</f>
        <v>Москва</v>
      </c>
      <c r="E24" s="385" t="str">
        <f>VLOOKUP($F24,УЧАСТНИКИ!$A$29:$M$1081,8,FALSE)</f>
        <v>МС</v>
      </c>
      <c r="F24" s="531">
        <v>207</v>
      </c>
      <c r="G24" s="105" t="s">
        <v>1012</v>
      </c>
      <c r="H24" s="620" t="s">
        <v>357</v>
      </c>
      <c r="I24" s="575"/>
      <c r="J24" s="204"/>
      <c r="K24" s="204"/>
      <c r="L24" s="204"/>
      <c r="M24" s="204"/>
      <c r="N24" s="142"/>
      <c r="O24" s="206"/>
      <c r="P24" s="206"/>
      <c r="Q24" s="206"/>
      <c r="R24" s="206"/>
      <c r="S24" s="106" t="str">
        <f>VLOOKUP($F24,УЧАСТНИКИ!$A$29:$M$1181,9,FALSE)</f>
        <v>лич.</v>
      </c>
      <c r="T24" s="20"/>
    </row>
    <row r="25" spans="1:20" ht="15.75" customHeight="1" x14ac:dyDescent="0.2">
      <c r="A25" s="204">
        <v>12</v>
      </c>
      <c r="B25" s="102" t="str">
        <f>VLOOKUP($F25,УЧАСТНИКИ!$A$29:$M$1081,3,FALSE)</f>
        <v>Чижиков Дмитрий</v>
      </c>
      <c r="C25" s="103" t="str">
        <f>VLOOKUP($F25,УЧАСТНИКИ!$A$29:$M$1081,4,FALSE)</f>
        <v>06.12.1993</v>
      </c>
      <c r="D25" s="168" t="str">
        <f>VLOOKUP($F25,УЧАСТНИКИ!$A$29:$M$1081,5,FALSE)</f>
        <v>Санкт-Петербург</v>
      </c>
      <c r="E25" s="385" t="str">
        <f>VLOOKUP($F25,УЧАСТНИКИ!$A$29:$M$1081,8,FALSE)</f>
        <v>МСМК</v>
      </c>
      <c r="F25" s="531">
        <v>364</v>
      </c>
      <c r="G25" s="105" t="str">
        <f>VLOOKUP($F25,УЧАСТНИКИ!$A$29:$M$1081,12,FALSE)</f>
        <v>17.20</v>
      </c>
      <c r="H25" s="105" t="str">
        <f>VLOOKUP($F25,УЧАСТНИКИ!$A$29:$M$1081,13,FALSE)</f>
        <v>16.11</v>
      </c>
      <c r="I25" s="575"/>
      <c r="J25" s="204"/>
      <c r="K25" s="204"/>
      <c r="L25" s="204"/>
      <c r="M25" s="204"/>
      <c r="N25" s="142"/>
      <c r="O25" s="206"/>
      <c r="P25" s="206"/>
      <c r="Q25" s="206"/>
      <c r="R25" s="206"/>
      <c r="S25" s="106"/>
      <c r="T25" s="20"/>
    </row>
    <row r="26" spans="1:20" ht="15.75" customHeight="1" x14ac:dyDescent="0.2">
      <c r="A26" s="204">
        <v>13</v>
      </c>
      <c r="B26" s="102" t="str">
        <f>VLOOKUP($F26,УЧАСТНИКИ!$A$29:$M$1081,3,FALSE)</f>
        <v>Федоров Алексей</v>
      </c>
      <c r="C26" s="103" t="str">
        <f>VLOOKUP($F26,УЧАСТНИКИ!$A$29:$M$1081,4,FALSE)</f>
        <v>25.05.1991</v>
      </c>
      <c r="D26" s="168" t="str">
        <f>VLOOKUP($F26,УЧАСТНИКИ!$A$29:$M$1081,5,FALSE)</f>
        <v>Московская область-Смоленская область</v>
      </c>
      <c r="E26" s="385" t="str">
        <f>VLOOKUP($F26,УЧАСТНИКИ!$A$29:$M$1081,8,FALSE)</f>
        <v>ЗМС</v>
      </c>
      <c r="F26" s="531">
        <v>245</v>
      </c>
      <c r="G26" s="105" t="str">
        <f>VLOOKUP($F26,УЧАСТНИКИ!$A$29:$M$1081,12,FALSE)</f>
        <v>17.42</v>
      </c>
      <c r="H26" s="105" t="str">
        <f>VLOOKUP($F26,УЧАСТНИКИ!$A$29:$M$1081,13,FALSE)</f>
        <v>16.09</v>
      </c>
      <c r="I26" s="575"/>
      <c r="J26" s="204"/>
      <c r="K26" s="204"/>
      <c r="L26" s="204"/>
      <c r="M26" s="204"/>
      <c r="N26" s="142"/>
      <c r="O26" s="206"/>
      <c r="P26" s="206"/>
      <c r="Q26" s="206"/>
      <c r="R26" s="206"/>
      <c r="S26" s="106"/>
    </row>
    <row r="27" spans="1:20" ht="15.75" customHeight="1" x14ac:dyDescent="0.2">
      <c r="A27" s="204">
        <v>14</v>
      </c>
      <c r="B27" s="102" t="str">
        <f>VLOOKUP($F27,УЧАСТНИКИ!$A$29:$M$1081,3,FALSE)</f>
        <v>Нестеренко Максим</v>
      </c>
      <c r="C27" s="103" t="str">
        <f>VLOOKUP($F27,УЧАСТНИКИ!$A$29:$M$1081,4,FALSE)</f>
        <v>01.09.1992</v>
      </c>
      <c r="D27" s="168" t="str">
        <f>VLOOKUP($F27,УЧАСТНИКИ!$A$29:$M$1081,5,FALSE)</f>
        <v>Республика Беларусь</v>
      </c>
      <c r="E27" s="385" t="str">
        <f>VLOOKUP($F27,УЧАСТНИКИ!$A$29:$M$1081,8,FALSE)</f>
        <v>МСМК</v>
      </c>
      <c r="F27" s="531">
        <v>277</v>
      </c>
      <c r="G27" s="105"/>
      <c r="H27" s="105"/>
      <c r="I27" s="575"/>
      <c r="J27" s="204"/>
      <c r="K27" s="204"/>
      <c r="L27" s="204"/>
      <c r="M27" s="204"/>
      <c r="N27" s="142"/>
      <c r="O27" s="206"/>
      <c r="P27" s="206"/>
      <c r="Q27" s="206"/>
      <c r="R27" s="206"/>
      <c r="S27" s="106" t="str">
        <f>VLOOKUP($F27,УЧАСТНИКИ!$A$29:$M$1181,9,FALSE)</f>
        <v>лич.</v>
      </c>
    </row>
    <row r="28" spans="1:20" ht="15.75" customHeight="1" x14ac:dyDescent="0.2">
      <c r="A28" s="207"/>
      <c r="B28" s="113"/>
      <c r="C28" s="55"/>
      <c r="D28" s="113"/>
      <c r="E28" s="113"/>
      <c r="F28" s="83"/>
      <c r="G28" s="83"/>
      <c r="H28" s="83"/>
      <c r="I28" s="83"/>
      <c r="J28" s="207"/>
      <c r="K28" s="207"/>
      <c r="L28" s="207"/>
      <c r="M28" s="207"/>
      <c r="N28" s="119"/>
    </row>
    <row r="29" spans="1:20" ht="15.75" customHeight="1" x14ac:dyDescent="0.2">
      <c r="A29" s="207"/>
      <c r="B29" s="119" t="s">
        <v>127</v>
      </c>
      <c r="C29" s="133"/>
      <c r="D29" s="119" t="s">
        <v>42</v>
      </c>
      <c r="E29" s="119"/>
      <c r="F29" s="83"/>
      <c r="G29" s="83"/>
      <c r="H29" s="83"/>
      <c r="I29" s="83"/>
      <c r="J29" s="119" t="s">
        <v>57</v>
      </c>
      <c r="L29" s="83"/>
      <c r="M29" s="207"/>
      <c r="N29" s="113" t="s">
        <v>43</v>
      </c>
    </row>
    <row r="30" spans="1:20" ht="15.75" customHeight="1" x14ac:dyDescent="0.2">
      <c r="A30" s="207"/>
      <c r="B30" s="113"/>
      <c r="C30" s="55"/>
      <c r="D30" s="113"/>
      <c r="E30" s="113"/>
      <c r="F30" s="83"/>
      <c r="G30" s="83"/>
      <c r="H30" s="83"/>
      <c r="I30" s="83"/>
      <c r="J30" s="207"/>
      <c r="K30" s="207"/>
      <c r="L30" s="207"/>
      <c r="M30" s="207"/>
      <c r="N30" s="119"/>
    </row>
    <row r="31" spans="1:20" ht="15.75" customHeight="1" x14ac:dyDescent="0.2">
      <c r="A31" s="207"/>
      <c r="B31" s="113"/>
      <c r="C31" s="55"/>
      <c r="D31" s="113"/>
      <c r="E31" s="113"/>
      <c r="F31" s="83"/>
      <c r="G31" s="83"/>
      <c r="H31" s="83"/>
      <c r="I31" s="83"/>
      <c r="J31" s="207"/>
      <c r="K31" s="207"/>
      <c r="L31" s="207"/>
      <c r="M31" s="207"/>
      <c r="N31" s="119"/>
    </row>
    <row r="32" spans="1:20" ht="15.75" customHeight="1" x14ac:dyDescent="0.2">
      <c r="A32" s="207"/>
      <c r="B32" s="113"/>
      <c r="C32" s="55"/>
      <c r="D32" s="113"/>
      <c r="E32" s="113"/>
      <c r="F32" s="83"/>
      <c r="G32" s="83"/>
      <c r="H32" s="83"/>
      <c r="I32" s="83"/>
      <c r="J32" s="207"/>
      <c r="K32" s="207"/>
      <c r="L32" s="207"/>
      <c r="M32" s="207"/>
      <c r="N32" s="119"/>
    </row>
    <row r="33" spans="1:14" ht="15.75" customHeight="1" x14ac:dyDescent="0.2">
      <c r="A33" s="207"/>
      <c r="B33" s="113"/>
      <c r="C33" s="55"/>
      <c r="D33" s="113"/>
      <c r="E33" s="113"/>
      <c r="F33" s="83"/>
      <c r="G33" s="83"/>
      <c r="H33" s="83"/>
      <c r="I33" s="83"/>
      <c r="J33" s="207"/>
      <c r="K33" s="207"/>
      <c r="L33" s="207"/>
      <c r="M33" s="207"/>
      <c r="N33" s="119"/>
    </row>
    <row r="34" spans="1:14" ht="15.75" customHeight="1" x14ac:dyDescent="0.2">
      <c r="A34" s="207"/>
      <c r="B34" s="113"/>
      <c r="C34" s="55"/>
      <c r="D34" s="113"/>
      <c r="E34" s="113"/>
      <c r="F34" s="83"/>
      <c r="G34" s="83"/>
      <c r="H34" s="83"/>
      <c r="I34" s="83"/>
      <c r="J34" s="207"/>
      <c r="K34" s="207"/>
      <c r="L34" s="207"/>
      <c r="M34" s="207"/>
      <c r="N34" s="119"/>
    </row>
    <row r="35" spans="1:14" ht="15.75" customHeight="1" x14ac:dyDescent="0.2">
      <c r="A35" s="207"/>
      <c r="B35" s="208"/>
      <c r="C35" s="848"/>
      <c r="D35" s="848"/>
      <c r="E35" s="353"/>
      <c r="F35" s="849"/>
      <c r="G35" s="849"/>
      <c r="H35" s="849"/>
      <c r="I35" s="849"/>
      <c r="J35" s="849"/>
      <c r="K35" s="848"/>
      <c r="L35" s="848"/>
      <c r="M35" s="848"/>
      <c r="N35" s="207"/>
    </row>
    <row r="36" spans="1:14" ht="15.75" customHeight="1" x14ac:dyDescent="0.2">
      <c r="A36" s="207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ht="15.75" customHeight="1" x14ac:dyDescent="0.2">
      <c r="A37" s="196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209"/>
      <c r="N37" s="197"/>
    </row>
    <row r="38" spans="1:14" ht="15.75" customHeight="1" x14ac:dyDescent="0.2">
      <c r="A38" s="210"/>
      <c r="M38" s="210"/>
      <c r="N38" s="197"/>
    </row>
    <row r="39" spans="1:14" ht="15.75" customHeight="1" x14ac:dyDescent="0.2">
      <c r="A39" s="211"/>
      <c r="B39" s="211"/>
      <c r="C39" s="211"/>
      <c r="D39" s="211"/>
      <c r="E39" s="211"/>
      <c r="F39" s="211"/>
      <c r="G39" s="211"/>
      <c r="H39" s="211"/>
      <c r="I39" s="211"/>
      <c r="J39" s="212"/>
      <c r="K39" s="213"/>
      <c r="L39" s="214"/>
      <c r="M39" s="211"/>
      <c r="N39" s="211"/>
    </row>
    <row r="40" spans="1:14" ht="15.75" customHeight="1" x14ac:dyDescent="0.2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4" ht="15.75" customHeight="1" x14ac:dyDescent="0.2">
      <c r="B41" s="215"/>
    </row>
    <row r="42" spans="1:14" ht="15.75" customHeight="1" x14ac:dyDescent="0.25">
      <c r="A42" s="207"/>
      <c r="B42" s="216"/>
      <c r="C42" s="216"/>
      <c r="D42" s="216"/>
      <c r="E42" s="216"/>
      <c r="F42" s="207"/>
      <c r="G42" s="207"/>
      <c r="H42" s="207"/>
      <c r="I42" s="207"/>
      <c r="J42" s="207"/>
      <c r="K42" s="207"/>
      <c r="L42" s="207"/>
      <c r="M42" s="207"/>
      <c r="N42" s="127"/>
    </row>
    <row r="43" spans="1:14" ht="15.75" customHeight="1" x14ac:dyDescent="0.25">
      <c r="A43" s="207"/>
      <c r="B43" s="216"/>
      <c r="C43" s="216"/>
      <c r="D43" s="216"/>
      <c r="E43" s="216"/>
      <c r="F43" s="207"/>
      <c r="G43" s="207"/>
      <c r="H43" s="207"/>
      <c r="I43" s="207"/>
      <c r="J43" s="207"/>
      <c r="K43" s="207"/>
      <c r="L43" s="207"/>
      <c r="M43" s="207"/>
      <c r="N43" s="127"/>
    </row>
    <row r="44" spans="1:14" ht="15.75" customHeight="1" x14ac:dyDescent="0.25">
      <c r="A44" s="207"/>
      <c r="B44" s="216"/>
      <c r="C44" s="216"/>
      <c r="D44" s="216"/>
      <c r="E44" s="216"/>
      <c r="F44" s="207"/>
      <c r="G44" s="207"/>
      <c r="H44" s="207"/>
      <c r="I44" s="207"/>
      <c r="J44" s="207"/>
      <c r="K44" s="207"/>
      <c r="L44" s="207"/>
      <c r="M44" s="207"/>
      <c r="N44" s="127"/>
    </row>
    <row r="45" spans="1:14" ht="15.75" customHeight="1" x14ac:dyDescent="0.25">
      <c r="A45" s="207"/>
      <c r="B45" s="216"/>
      <c r="C45" s="216"/>
      <c r="D45" s="216"/>
      <c r="E45" s="216"/>
      <c r="F45" s="207"/>
      <c r="G45" s="207"/>
      <c r="H45" s="207"/>
      <c r="I45" s="207"/>
      <c r="J45" s="207"/>
      <c r="K45" s="207"/>
      <c r="L45" s="207"/>
      <c r="M45" s="207"/>
      <c r="N45" s="127"/>
    </row>
    <row r="46" spans="1:14" ht="15.75" x14ac:dyDescent="0.25">
      <c r="A46" s="207"/>
      <c r="B46" s="216"/>
      <c r="C46" s="216"/>
      <c r="D46" s="216"/>
      <c r="E46" s="216"/>
      <c r="F46" s="207"/>
      <c r="G46" s="207"/>
      <c r="H46" s="207"/>
      <c r="I46" s="207"/>
      <c r="J46" s="207"/>
      <c r="K46" s="207"/>
      <c r="L46" s="207"/>
      <c r="M46" s="207"/>
      <c r="N46" s="127"/>
    </row>
    <row r="47" spans="1:14" ht="15.75" x14ac:dyDescent="0.25">
      <c r="A47" s="207"/>
      <c r="B47" s="216"/>
      <c r="C47" s="216"/>
      <c r="D47" s="216"/>
      <c r="E47" s="216"/>
      <c r="F47" s="207"/>
      <c r="G47" s="207"/>
      <c r="H47" s="207"/>
      <c r="I47" s="207"/>
      <c r="J47" s="207"/>
      <c r="K47" s="207"/>
      <c r="L47" s="207"/>
      <c r="M47" s="207"/>
      <c r="N47" s="127"/>
    </row>
    <row r="48" spans="1:14" ht="15.75" x14ac:dyDescent="0.25">
      <c r="A48" s="207"/>
      <c r="B48" s="216"/>
      <c r="C48" s="216"/>
      <c r="D48" s="216"/>
      <c r="E48" s="216"/>
      <c r="F48" s="207"/>
      <c r="G48" s="207"/>
      <c r="H48" s="207"/>
      <c r="I48" s="207"/>
      <c r="J48" s="207"/>
      <c r="K48" s="207"/>
      <c r="L48" s="207"/>
      <c r="M48" s="207"/>
      <c r="N48" s="127"/>
    </row>
    <row r="49" spans="1:14" ht="15.75" x14ac:dyDescent="0.25">
      <c r="A49" s="207"/>
      <c r="B49" s="216"/>
      <c r="C49" s="216"/>
      <c r="D49" s="216"/>
      <c r="E49" s="216"/>
      <c r="F49" s="207"/>
      <c r="G49" s="207"/>
      <c r="H49" s="207"/>
      <c r="I49" s="207"/>
      <c r="J49" s="207"/>
      <c r="K49" s="207"/>
      <c r="L49" s="207"/>
      <c r="M49" s="207"/>
      <c r="N49" s="127"/>
    </row>
    <row r="50" spans="1:14" ht="15.75" x14ac:dyDescent="0.25">
      <c r="A50" s="207"/>
      <c r="B50" s="216"/>
      <c r="C50" s="216"/>
      <c r="D50" s="216"/>
      <c r="E50" s="216"/>
      <c r="F50" s="207"/>
      <c r="G50" s="207"/>
      <c r="H50" s="207"/>
      <c r="I50" s="207"/>
      <c r="J50" s="207"/>
      <c r="K50" s="207"/>
      <c r="L50" s="207"/>
      <c r="M50" s="207"/>
      <c r="N50" s="127"/>
    </row>
    <row r="51" spans="1:14" x14ac:dyDescent="0.2">
      <c r="B51" s="215"/>
    </row>
    <row r="52" spans="1:14" ht="15.75" x14ac:dyDescent="0.25">
      <c r="A52" s="207"/>
      <c r="B52" s="216"/>
      <c r="C52" s="216"/>
      <c r="D52" s="216"/>
      <c r="E52" s="216"/>
      <c r="F52" s="207"/>
      <c r="G52" s="207"/>
      <c r="H52" s="207"/>
      <c r="I52" s="207"/>
      <c r="J52" s="207"/>
      <c r="K52" s="207"/>
      <c r="L52" s="207"/>
      <c r="M52" s="207"/>
      <c r="N52" s="127"/>
    </row>
    <row r="53" spans="1:14" ht="15.75" x14ac:dyDescent="0.25">
      <c r="A53" s="207"/>
      <c r="B53" s="216"/>
      <c r="C53" s="216"/>
      <c r="D53" s="216"/>
      <c r="E53" s="216"/>
      <c r="F53" s="207"/>
      <c r="G53" s="207"/>
      <c r="H53" s="207"/>
      <c r="I53" s="207"/>
      <c r="J53" s="207"/>
      <c r="K53" s="207"/>
      <c r="L53" s="207"/>
      <c r="M53" s="207"/>
      <c r="N53" s="127"/>
    </row>
    <row r="54" spans="1:14" ht="15.75" x14ac:dyDescent="0.25">
      <c r="A54" s="207"/>
      <c r="B54" s="216"/>
      <c r="C54" s="216"/>
      <c r="D54" s="216"/>
      <c r="E54" s="216"/>
      <c r="F54" s="207"/>
      <c r="G54" s="207"/>
      <c r="H54" s="207"/>
      <c r="I54" s="207"/>
      <c r="J54" s="207"/>
      <c r="K54" s="207"/>
      <c r="L54" s="207"/>
      <c r="M54" s="207"/>
      <c r="N54" s="127"/>
    </row>
    <row r="55" spans="1:14" ht="15.75" x14ac:dyDescent="0.25">
      <c r="A55" s="207"/>
      <c r="B55" s="216"/>
      <c r="C55" s="216"/>
      <c r="D55" s="216"/>
      <c r="E55" s="216"/>
      <c r="F55" s="207"/>
      <c r="G55" s="207"/>
      <c r="H55" s="207"/>
      <c r="I55" s="207"/>
      <c r="J55" s="207"/>
      <c r="K55" s="207"/>
      <c r="L55" s="207"/>
      <c r="M55" s="207"/>
      <c r="N55" s="127"/>
    </row>
    <row r="56" spans="1:14" ht="15.75" x14ac:dyDescent="0.25">
      <c r="A56" s="207"/>
      <c r="B56" s="216"/>
      <c r="C56" s="216"/>
      <c r="D56" s="216"/>
      <c r="E56" s="216"/>
      <c r="F56" s="207"/>
      <c r="G56" s="207"/>
      <c r="H56" s="207"/>
      <c r="I56" s="207"/>
      <c r="J56" s="207"/>
      <c r="K56" s="207"/>
      <c r="L56" s="207"/>
      <c r="M56" s="207"/>
      <c r="N56" s="127"/>
    </row>
    <row r="57" spans="1:14" ht="15.75" x14ac:dyDescent="0.25">
      <c r="A57" s="207"/>
      <c r="B57" s="216"/>
      <c r="C57" s="216"/>
      <c r="D57" s="216"/>
      <c r="E57" s="216"/>
      <c r="F57" s="207"/>
      <c r="G57" s="207"/>
      <c r="H57" s="207"/>
      <c r="I57" s="207"/>
      <c r="J57" s="207"/>
      <c r="K57" s="207"/>
      <c r="L57" s="207"/>
      <c r="M57" s="207"/>
      <c r="N57" s="127"/>
    </row>
    <row r="58" spans="1:14" ht="15.75" x14ac:dyDescent="0.25">
      <c r="A58" s="207"/>
      <c r="B58" s="216"/>
      <c r="C58" s="216"/>
      <c r="D58" s="216"/>
      <c r="E58" s="216"/>
      <c r="F58" s="207"/>
      <c r="G58" s="207"/>
      <c r="H58" s="207"/>
      <c r="I58" s="207"/>
      <c r="J58" s="207"/>
      <c r="K58" s="207"/>
      <c r="L58" s="207"/>
      <c r="M58" s="207"/>
      <c r="N58" s="127"/>
    </row>
    <row r="59" spans="1:14" ht="15.75" x14ac:dyDescent="0.25">
      <c r="A59" s="207"/>
      <c r="B59" s="216"/>
      <c r="C59" s="216"/>
      <c r="D59" s="216"/>
      <c r="E59" s="216"/>
      <c r="F59" s="207"/>
      <c r="G59" s="207"/>
      <c r="H59" s="207"/>
      <c r="I59" s="207"/>
      <c r="J59" s="207"/>
      <c r="K59" s="207"/>
      <c r="L59" s="207"/>
      <c r="M59" s="207"/>
      <c r="N59" s="127"/>
    </row>
    <row r="60" spans="1:14" ht="15.75" x14ac:dyDescent="0.25">
      <c r="A60" s="207"/>
      <c r="B60" s="216"/>
      <c r="C60" s="216"/>
      <c r="D60" s="216"/>
      <c r="E60" s="216"/>
      <c r="F60" s="207"/>
      <c r="G60" s="207"/>
      <c r="H60" s="207"/>
      <c r="I60" s="207"/>
      <c r="J60" s="207"/>
      <c r="K60" s="207"/>
      <c r="L60" s="207"/>
      <c r="M60" s="207"/>
      <c r="N60" s="127"/>
    </row>
    <row r="61" spans="1:14" x14ac:dyDescent="0.2">
      <c r="B61" s="215"/>
    </row>
    <row r="62" spans="1:14" ht="15.75" x14ac:dyDescent="0.25">
      <c r="A62" s="207"/>
      <c r="B62" s="216"/>
      <c r="C62" s="216"/>
      <c r="D62" s="216"/>
      <c r="E62" s="216"/>
      <c r="F62" s="207"/>
      <c r="G62" s="207"/>
      <c r="H62" s="207"/>
      <c r="I62" s="207"/>
      <c r="J62" s="207"/>
      <c r="K62" s="207"/>
      <c r="L62" s="207"/>
      <c r="M62" s="207"/>
      <c r="N62" s="127"/>
    </row>
    <row r="63" spans="1:14" ht="15.75" x14ac:dyDescent="0.25">
      <c r="A63" s="207"/>
      <c r="B63" s="216"/>
      <c r="C63" s="216"/>
      <c r="D63" s="216"/>
      <c r="E63" s="216"/>
      <c r="F63" s="207"/>
      <c r="G63" s="207"/>
      <c r="H63" s="207"/>
      <c r="I63" s="207"/>
      <c r="J63" s="207"/>
      <c r="K63" s="207"/>
      <c r="L63" s="207"/>
      <c r="M63" s="207"/>
      <c r="N63" s="127"/>
    </row>
    <row r="64" spans="1:14" ht="15.75" x14ac:dyDescent="0.25">
      <c r="A64" s="207"/>
      <c r="B64" s="216"/>
      <c r="C64" s="216"/>
      <c r="D64" s="216"/>
      <c r="E64" s="216"/>
      <c r="F64" s="207"/>
      <c r="G64" s="207"/>
      <c r="H64" s="207"/>
      <c r="I64" s="207"/>
      <c r="J64" s="207"/>
      <c r="K64" s="207"/>
      <c r="L64" s="207"/>
      <c r="M64" s="207"/>
      <c r="N64" s="127"/>
    </row>
    <row r="65" spans="1:14" ht="15.75" x14ac:dyDescent="0.25">
      <c r="A65" s="207"/>
      <c r="B65" s="216"/>
      <c r="C65" s="216"/>
      <c r="D65" s="216"/>
      <c r="E65" s="216"/>
      <c r="F65" s="207"/>
      <c r="G65" s="207"/>
      <c r="H65" s="207"/>
      <c r="I65" s="207"/>
      <c r="J65" s="207"/>
      <c r="K65" s="207"/>
      <c r="L65" s="207"/>
      <c r="M65" s="207"/>
      <c r="N65" s="127"/>
    </row>
    <row r="66" spans="1:14" ht="15.75" x14ac:dyDescent="0.25">
      <c r="A66" s="207"/>
      <c r="B66" s="216"/>
      <c r="C66" s="216"/>
      <c r="D66" s="216"/>
      <c r="E66" s="216"/>
      <c r="F66" s="207"/>
      <c r="G66" s="207"/>
      <c r="H66" s="207"/>
      <c r="I66" s="207"/>
      <c r="J66" s="207"/>
      <c r="K66" s="207"/>
      <c r="L66" s="207"/>
      <c r="M66" s="207"/>
      <c r="N66" s="127"/>
    </row>
    <row r="67" spans="1:14" ht="15.75" x14ac:dyDescent="0.25">
      <c r="A67" s="207"/>
      <c r="B67" s="216"/>
      <c r="C67" s="216"/>
      <c r="D67" s="216"/>
      <c r="E67" s="216"/>
      <c r="F67" s="207"/>
      <c r="G67" s="207"/>
      <c r="H67" s="207"/>
      <c r="I67" s="207"/>
      <c r="J67" s="207"/>
      <c r="K67" s="207"/>
      <c r="L67" s="207"/>
      <c r="M67" s="207"/>
      <c r="N67" s="127"/>
    </row>
    <row r="68" spans="1:14" ht="15.75" x14ac:dyDescent="0.25">
      <c r="A68" s="207"/>
      <c r="B68" s="216"/>
      <c r="C68" s="216"/>
      <c r="D68" s="216"/>
      <c r="E68" s="216"/>
      <c r="F68" s="207"/>
      <c r="G68" s="207"/>
      <c r="H68" s="207"/>
      <c r="I68" s="207"/>
      <c r="J68" s="207"/>
      <c r="K68" s="207"/>
      <c r="L68" s="207"/>
      <c r="M68" s="207"/>
      <c r="N68" s="127"/>
    </row>
    <row r="69" spans="1:14" ht="15.75" x14ac:dyDescent="0.25">
      <c r="A69" s="207"/>
      <c r="B69" s="216"/>
      <c r="C69" s="216"/>
      <c r="D69" s="216"/>
      <c r="E69" s="216"/>
      <c r="F69" s="207"/>
      <c r="G69" s="207"/>
      <c r="H69" s="207"/>
      <c r="I69" s="207"/>
      <c r="J69" s="207"/>
      <c r="K69" s="207"/>
      <c r="L69" s="207"/>
      <c r="M69" s="207"/>
      <c r="N69" s="127"/>
    </row>
    <row r="70" spans="1:14" ht="15.75" x14ac:dyDescent="0.25">
      <c r="A70" s="207"/>
      <c r="B70" s="216"/>
      <c r="C70" s="216"/>
      <c r="D70" s="216"/>
      <c r="E70" s="216"/>
      <c r="F70" s="207"/>
      <c r="G70" s="207"/>
      <c r="H70" s="207"/>
      <c r="I70" s="207"/>
      <c r="J70" s="207"/>
      <c r="K70" s="207"/>
      <c r="L70" s="207"/>
      <c r="M70" s="207"/>
      <c r="N70" s="127"/>
    </row>
    <row r="71" spans="1:14" x14ac:dyDescent="0.2">
      <c r="B71" s="215"/>
    </row>
    <row r="72" spans="1:14" ht="15.75" x14ac:dyDescent="0.25">
      <c r="A72" s="207"/>
      <c r="B72" s="216"/>
      <c r="C72" s="216"/>
      <c r="D72" s="216"/>
      <c r="E72" s="216"/>
      <c r="F72" s="207"/>
      <c r="G72" s="207"/>
      <c r="H72" s="207"/>
      <c r="I72" s="207"/>
      <c r="J72" s="207"/>
      <c r="K72" s="207"/>
      <c r="L72" s="207"/>
      <c r="M72" s="207"/>
      <c r="N72" s="127"/>
    </row>
    <row r="73" spans="1:14" ht="15.75" x14ac:dyDescent="0.25">
      <c r="A73" s="207"/>
      <c r="B73" s="216"/>
      <c r="C73" s="216"/>
      <c r="D73" s="216"/>
      <c r="E73" s="216"/>
      <c r="F73" s="207"/>
      <c r="G73" s="207"/>
      <c r="H73" s="207"/>
      <c r="I73" s="207"/>
      <c r="J73" s="207"/>
      <c r="K73" s="207"/>
      <c r="L73" s="207"/>
      <c r="M73" s="207"/>
      <c r="N73" s="127"/>
    </row>
    <row r="74" spans="1:14" ht="15.75" x14ac:dyDescent="0.25">
      <c r="A74" s="207"/>
      <c r="B74" s="216"/>
      <c r="C74" s="216"/>
      <c r="D74" s="216"/>
      <c r="E74" s="216"/>
      <c r="F74" s="207"/>
      <c r="G74" s="207"/>
      <c r="H74" s="207"/>
      <c r="I74" s="207"/>
      <c r="J74" s="207"/>
      <c r="K74" s="207"/>
      <c r="L74" s="207"/>
      <c r="M74" s="207"/>
      <c r="N74" s="127"/>
    </row>
    <row r="75" spans="1:14" ht="15.75" x14ac:dyDescent="0.25">
      <c r="A75" s="207"/>
      <c r="B75" s="216"/>
      <c r="C75" s="216"/>
      <c r="D75" s="216"/>
      <c r="E75" s="216"/>
      <c r="F75" s="207"/>
      <c r="G75" s="207"/>
      <c r="H75" s="207"/>
      <c r="I75" s="207"/>
      <c r="J75" s="207"/>
      <c r="K75" s="207"/>
      <c r="L75" s="207"/>
      <c r="M75" s="207"/>
      <c r="N75" s="127"/>
    </row>
    <row r="76" spans="1:14" ht="15.75" x14ac:dyDescent="0.25">
      <c r="A76" s="207"/>
      <c r="B76" s="216"/>
      <c r="C76" s="216"/>
      <c r="D76" s="216"/>
      <c r="E76" s="216"/>
      <c r="F76" s="207"/>
      <c r="G76" s="207"/>
      <c r="H76" s="207"/>
      <c r="I76" s="207"/>
      <c r="J76" s="207"/>
      <c r="K76" s="207"/>
      <c r="L76" s="207"/>
      <c r="M76" s="207"/>
      <c r="N76" s="127"/>
    </row>
    <row r="77" spans="1:14" ht="15.75" x14ac:dyDescent="0.25">
      <c r="A77" s="207"/>
      <c r="B77" s="216"/>
      <c r="C77" s="216"/>
      <c r="D77" s="216"/>
      <c r="E77" s="216"/>
      <c r="F77" s="207"/>
      <c r="G77" s="207"/>
      <c r="H77" s="207"/>
      <c r="I77" s="207"/>
      <c r="J77" s="207"/>
      <c r="K77" s="207"/>
      <c r="L77" s="207"/>
      <c r="M77" s="207"/>
      <c r="N77" s="127"/>
    </row>
    <row r="78" spans="1:14" ht="15.75" x14ac:dyDescent="0.25">
      <c r="A78" s="207"/>
      <c r="B78" s="216"/>
      <c r="C78" s="216"/>
      <c r="D78" s="216"/>
      <c r="E78" s="216"/>
      <c r="F78" s="207"/>
      <c r="G78" s="207"/>
      <c r="H78" s="207"/>
      <c r="I78" s="207"/>
      <c r="J78" s="207"/>
      <c r="K78" s="207"/>
      <c r="L78" s="207"/>
      <c r="M78" s="207"/>
      <c r="N78" s="127"/>
    </row>
    <row r="79" spans="1:14" ht="15.75" x14ac:dyDescent="0.25">
      <c r="A79" s="207"/>
      <c r="B79" s="216"/>
      <c r="C79" s="216"/>
      <c r="D79" s="216"/>
      <c r="E79" s="216"/>
      <c r="F79" s="207"/>
      <c r="G79" s="207"/>
      <c r="H79" s="207"/>
      <c r="I79" s="207"/>
      <c r="J79" s="207"/>
      <c r="K79" s="207"/>
      <c r="L79" s="207"/>
      <c r="M79" s="207"/>
      <c r="N79" s="127"/>
    </row>
    <row r="80" spans="1:14" x14ac:dyDescent="0.2">
      <c r="A80" s="207"/>
      <c r="B80" s="208"/>
      <c r="C80" s="848"/>
      <c r="D80" s="848"/>
      <c r="E80" s="353"/>
      <c r="F80" s="849"/>
      <c r="G80" s="849"/>
      <c r="H80" s="849"/>
      <c r="I80" s="849"/>
      <c r="J80" s="849"/>
      <c r="K80" s="848"/>
      <c r="L80" s="848"/>
      <c r="M80" s="848"/>
      <c r="N80" s="207"/>
    </row>
  </sheetData>
  <mergeCells count="25">
    <mergeCell ref="D9:N9"/>
    <mergeCell ref="D4:N6"/>
    <mergeCell ref="D7:N7"/>
    <mergeCell ref="D2:N2"/>
    <mergeCell ref="D1:N1"/>
    <mergeCell ref="K80:M80"/>
    <mergeCell ref="F80:J80"/>
    <mergeCell ref="C80:D80"/>
    <mergeCell ref="C35:D35"/>
    <mergeCell ref="F35:J35"/>
    <mergeCell ref="K35:M35"/>
    <mergeCell ref="P10:Q10"/>
    <mergeCell ref="D10:L10"/>
    <mergeCell ref="I12:I13"/>
    <mergeCell ref="G12:G13"/>
    <mergeCell ref="H12:H13"/>
    <mergeCell ref="F12:F13"/>
    <mergeCell ref="R12:R13"/>
    <mergeCell ref="S12:S13"/>
    <mergeCell ref="A12:A13"/>
    <mergeCell ref="B12:B13"/>
    <mergeCell ref="C12:C13"/>
    <mergeCell ref="D12:D13"/>
    <mergeCell ref="Q12:Q13"/>
    <mergeCell ref="E12:E13"/>
  </mergeCells>
  <phoneticPr fontId="2" type="noConversion"/>
  <printOptions horizontalCentered="1"/>
  <pageMargins left="0" right="0" top="0" bottom="0" header="0" footer="0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indexed="10"/>
  </sheetPr>
  <dimension ref="A1:S33"/>
  <sheetViews>
    <sheetView workbookViewId="0">
      <selection activeCell="B5" sqref="B5:B8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5.7109375" style="54" customWidth="1"/>
    <col min="6" max="6" width="6.5703125" style="54" customWidth="1"/>
    <col min="7" max="7" width="5.140625" style="54" customWidth="1"/>
    <col min="8" max="8" width="6.140625" style="54" customWidth="1"/>
    <col min="9" max="9" width="8.85546875" style="54" customWidth="1"/>
    <col min="10" max="10" width="8.28515625" style="54" customWidth="1"/>
    <col min="11" max="11" width="9.42578125" style="54" customWidth="1"/>
    <col min="12" max="12" width="3.7109375" style="54" hidden="1" customWidth="1"/>
    <col min="13" max="15" width="7.7109375" style="54" hidden="1" customWidth="1"/>
    <col min="16" max="16" width="8.5703125" style="54" customWidth="1"/>
    <col min="17" max="17" width="6.28515625" style="54" customWidth="1"/>
    <col min="18" max="18" width="5.5703125" style="54" customWidth="1"/>
  </cols>
  <sheetData>
    <row r="1" spans="1:19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9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</row>
    <row r="3" spans="1:19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9" ht="15.75" customHeight="1" x14ac:dyDescent="0.2">
      <c r="A4" s="79"/>
      <c r="B4" s="86"/>
      <c r="C4" s="851" t="s">
        <v>415</v>
      </c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122"/>
      <c r="P4" s="122"/>
      <c r="Q4" s="79"/>
    </row>
    <row r="5" spans="1:19" ht="15.75" customHeight="1" x14ac:dyDescent="0.2">
      <c r="A5" s="79" t="s">
        <v>16</v>
      </c>
      <c r="B5" s="500" t="s">
        <v>418</v>
      </c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851"/>
      <c r="O5" s="122"/>
      <c r="P5" s="84" t="s">
        <v>348</v>
      </c>
      <c r="Q5" s="92"/>
      <c r="R5" s="184"/>
      <c r="S5" s="33"/>
    </row>
    <row r="6" spans="1:19" ht="15.75" customHeight="1" x14ac:dyDescent="0.2">
      <c r="A6" s="79" t="s">
        <v>17</v>
      </c>
      <c r="B6" s="500" t="s">
        <v>290</v>
      </c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851"/>
      <c r="O6" s="122"/>
      <c r="P6" s="86" t="s">
        <v>19</v>
      </c>
      <c r="Q6" s="86" t="s">
        <v>121</v>
      </c>
      <c r="S6" s="33"/>
    </row>
    <row r="7" spans="1:19" ht="15.75" customHeight="1" x14ac:dyDescent="0.2">
      <c r="A7" s="185" t="s">
        <v>18</v>
      </c>
      <c r="B7" s="500" t="s">
        <v>289</v>
      </c>
      <c r="C7" s="79"/>
      <c r="D7" s="186"/>
      <c r="E7" s="186"/>
      <c r="F7" s="79"/>
      <c r="G7" s="79"/>
      <c r="H7" s="79"/>
      <c r="I7" s="79"/>
      <c r="J7" s="79"/>
      <c r="K7" s="79"/>
      <c r="L7" s="79"/>
      <c r="P7" s="86" t="s">
        <v>20</v>
      </c>
      <c r="S7" s="33"/>
    </row>
    <row r="8" spans="1:19" ht="15.75" customHeight="1" x14ac:dyDescent="0.2">
      <c r="A8" s="185" t="s">
        <v>0</v>
      </c>
      <c r="B8" s="499" t="s">
        <v>419</v>
      </c>
      <c r="C8" s="79"/>
      <c r="D8" s="186"/>
      <c r="E8" s="186"/>
      <c r="F8" s="79"/>
      <c r="G8" s="79"/>
      <c r="H8" s="79"/>
      <c r="I8" s="79"/>
      <c r="J8" s="79"/>
      <c r="K8" s="79"/>
      <c r="L8" s="79"/>
      <c r="P8" s="86"/>
      <c r="S8" s="33"/>
    </row>
    <row r="9" spans="1:19" ht="12.75" customHeight="1" x14ac:dyDescent="0.2">
      <c r="A9" s="196" t="str">
        <f>Заголовки!A12</f>
        <v>г.Сочи, стадион  ФГБУ"Юг Спорт"</v>
      </c>
      <c r="B9" s="79"/>
      <c r="C9" s="79"/>
      <c r="D9" s="79"/>
      <c r="E9" s="79"/>
      <c r="F9" s="90" t="s">
        <v>40</v>
      </c>
      <c r="G9" s="90"/>
      <c r="H9" s="90"/>
      <c r="J9" s="79"/>
      <c r="K9" s="79"/>
      <c r="M9" s="79"/>
      <c r="Q9" s="91" t="s">
        <v>21</v>
      </c>
    </row>
    <row r="10" spans="1:19" ht="13.5" thickBot="1" x14ac:dyDescent="0.25">
      <c r="A10" s="181"/>
      <c r="B10" s="79"/>
      <c r="D10" s="187"/>
      <c r="E10" s="187"/>
      <c r="F10" s="182" t="s">
        <v>137</v>
      </c>
      <c r="G10" s="182"/>
      <c r="H10" s="182"/>
      <c r="I10" s="187"/>
      <c r="J10" s="187"/>
      <c r="K10" s="187"/>
      <c r="L10" s="187"/>
      <c r="M10" s="187"/>
      <c r="N10" s="187"/>
      <c r="O10" s="187"/>
      <c r="P10" s="187"/>
    </row>
    <row r="11" spans="1:19" ht="17.25" customHeight="1" thickBot="1" x14ac:dyDescent="0.25">
      <c r="A11" s="846" t="s">
        <v>48</v>
      </c>
      <c r="B11" s="821" t="s">
        <v>56</v>
      </c>
      <c r="C11" s="821" t="s">
        <v>46</v>
      </c>
      <c r="D11" s="821" t="s">
        <v>51</v>
      </c>
      <c r="E11" s="809" t="s">
        <v>34</v>
      </c>
      <c r="F11" s="821" t="s">
        <v>9</v>
      </c>
      <c r="G11" s="806" t="s">
        <v>128</v>
      </c>
      <c r="H11" s="806" t="s">
        <v>129</v>
      </c>
      <c r="I11" s="837" t="s">
        <v>32</v>
      </c>
      <c r="J11" s="838"/>
      <c r="K11" s="838"/>
      <c r="L11" s="838"/>
      <c r="M11" s="838"/>
      <c r="N11" s="838"/>
      <c r="O11" s="839"/>
      <c r="P11" s="821" t="s">
        <v>10</v>
      </c>
      <c r="Q11" s="844" t="s">
        <v>31</v>
      </c>
      <c r="R11" s="821" t="s">
        <v>11</v>
      </c>
    </row>
    <row r="12" spans="1:19" ht="21.75" thickBot="1" x14ac:dyDescent="0.25">
      <c r="A12" s="847"/>
      <c r="B12" s="834"/>
      <c r="C12" s="834"/>
      <c r="D12" s="834"/>
      <c r="E12" s="850"/>
      <c r="F12" s="833"/>
      <c r="G12" s="807"/>
      <c r="H12" s="807"/>
      <c r="I12" s="188" t="s">
        <v>12</v>
      </c>
      <c r="J12" s="188" t="s">
        <v>13</v>
      </c>
      <c r="K12" s="188" t="s">
        <v>14</v>
      </c>
      <c r="L12" s="189" t="s">
        <v>48</v>
      </c>
      <c r="M12" s="188" t="s">
        <v>22</v>
      </c>
      <c r="N12" s="188" t="s">
        <v>23</v>
      </c>
      <c r="O12" s="188" t="s">
        <v>24</v>
      </c>
      <c r="P12" s="834"/>
      <c r="Q12" s="845"/>
      <c r="R12" s="834"/>
    </row>
    <row r="13" spans="1:19" ht="15.95" customHeight="1" x14ac:dyDescent="0.2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416"/>
      <c r="G13" s="105" t="e">
        <f>VLOOKUP($F13,УЧАСТНИКИ!$A$29:$M$1081,12,FALSE)</f>
        <v>#N/A</v>
      </c>
      <c r="H13" s="105" t="e">
        <f>VLOOKUP($F13,УЧАСТНИКИ!$A$29:$M$1081,13,FALSE)</f>
        <v>#N/A</v>
      </c>
      <c r="I13" s="104"/>
      <c r="J13" s="104"/>
      <c r="K13" s="104"/>
      <c r="L13" s="104"/>
      <c r="M13" s="142"/>
      <c r="N13" s="145"/>
      <c r="O13" s="145"/>
      <c r="P13" s="145"/>
      <c r="Q13" s="145"/>
      <c r="R13" s="106" t="e">
        <f>VLOOKUP($F13,УЧАСТНИКИ!$A$29:$M$1081,9,FALSE)</f>
        <v>#N/A</v>
      </c>
    </row>
    <row r="14" spans="1:19" ht="15.95" customHeight="1" x14ac:dyDescent="0.2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416"/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04"/>
      <c r="J14" s="104"/>
      <c r="K14" s="104"/>
      <c r="L14" s="104"/>
      <c r="M14" s="142"/>
      <c r="N14" s="145"/>
      <c r="O14" s="145"/>
      <c r="P14" s="145"/>
      <c r="Q14" s="145"/>
      <c r="R14" s="106" t="e">
        <f>VLOOKUP($F14,УЧАСТНИКИ!$A$29:$M$1081,9,FALSE)</f>
        <v>#N/A</v>
      </c>
    </row>
    <row r="15" spans="1:19" ht="15.95" customHeight="1" x14ac:dyDescent="0.2">
      <c r="A15" s="101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416"/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04"/>
      <c r="J15" s="104"/>
      <c r="K15" s="104"/>
      <c r="L15" s="104"/>
      <c r="M15" s="142"/>
      <c r="N15" s="145"/>
      <c r="O15" s="145"/>
      <c r="P15" s="145"/>
      <c r="Q15" s="145"/>
      <c r="R15" s="106" t="e">
        <f>VLOOKUP($F15,УЧАСТНИКИ!$A$29:$M$1081,9,FALSE)</f>
        <v>#N/A</v>
      </c>
    </row>
    <row r="16" spans="1:19" ht="15.95" customHeight="1" x14ac:dyDescent="0.2">
      <c r="A16" s="104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416"/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42"/>
      <c r="N16" s="145"/>
      <c r="O16" s="145"/>
      <c r="P16" s="145"/>
      <c r="Q16" s="145"/>
      <c r="R16" s="106" t="e">
        <f>VLOOKUP($F16,УЧАСТНИКИ!$A$29:$M$1081,9,FALSE)</f>
        <v>#N/A</v>
      </c>
    </row>
    <row r="17" spans="1:18" ht="15.95" customHeight="1" x14ac:dyDescent="0.2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416"/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04"/>
      <c r="J17" s="104"/>
      <c r="K17" s="104"/>
      <c r="L17" s="104"/>
      <c r="M17" s="142"/>
      <c r="N17" s="145"/>
      <c r="O17" s="145"/>
      <c r="P17" s="145"/>
      <c r="Q17" s="145"/>
      <c r="R17" s="106" t="e">
        <f>VLOOKUP($F17,УЧАСТНИКИ!$A$29:$M$1081,9,FALSE)</f>
        <v>#N/A</v>
      </c>
    </row>
    <row r="18" spans="1:18" ht="15.95" customHeight="1" x14ac:dyDescent="0.2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416"/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42"/>
      <c r="N18" s="145"/>
      <c r="O18" s="145"/>
      <c r="P18" s="145"/>
      <c r="Q18" s="145"/>
      <c r="R18" s="106" t="e">
        <f>VLOOKUP($F18,УЧАСТНИКИ!$A$29:$M$1081,9,FALSE)</f>
        <v>#N/A</v>
      </c>
    </row>
    <row r="19" spans="1:18" ht="15.95" customHeight="1" x14ac:dyDescent="0.2">
      <c r="A19" s="101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416"/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42"/>
      <c r="N19" s="145"/>
      <c r="O19" s="145"/>
      <c r="P19" s="145"/>
      <c r="Q19" s="145"/>
      <c r="R19" s="106" t="e">
        <f>VLOOKUP($F19,УЧАСТНИКИ!$A$29:$M$1081,9,FALSE)</f>
        <v>#N/A</v>
      </c>
    </row>
    <row r="20" spans="1:18" ht="15.95" customHeight="1" x14ac:dyDescent="0.2">
      <c r="A20" s="101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416"/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04"/>
      <c r="J20" s="104"/>
      <c r="K20" s="104"/>
      <c r="L20" s="104"/>
      <c r="M20" s="142"/>
      <c r="N20" s="145"/>
      <c r="O20" s="145"/>
      <c r="P20" s="145"/>
      <c r="Q20" s="145"/>
      <c r="R20" s="106" t="e">
        <f>VLOOKUP($F20,УЧАСТНИКИ!$A$29:$M$1081,9,FALSE)</f>
        <v>#N/A</v>
      </c>
    </row>
    <row r="21" spans="1:18" ht="15.95" customHeight="1" x14ac:dyDescent="0.2">
      <c r="A21" s="104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416"/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42"/>
      <c r="N21" s="145"/>
      <c r="O21" s="145"/>
      <c r="P21" s="145"/>
      <c r="Q21" s="145"/>
      <c r="R21" s="106" t="e">
        <f>VLOOKUP($F21,УЧАСТНИКИ!$A$29:$M$1081,9,FALSE)</f>
        <v>#N/A</v>
      </c>
    </row>
    <row r="22" spans="1:18" ht="15.95" customHeight="1" x14ac:dyDescent="0.2">
      <c r="A22" s="101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416"/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04"/>
      <c r="J22" s="104"/>
      <c r="K22" s="104"/>
      <c r="L22" s="104"/>
      <c r="M22" s="142"/>
      <c r="N22" s="145"/>
      <c r="O22" s="145"/>
      <c r="P22" s="145"/>
      <c r="Q22" s="145"/>
      <c r="R22" s="106" t="e">
        <f>VLOOKUP($F22,УЧАСТНИКИ!$A$29:$M$1081,9,FALSE)</f>
        <v>#N/A</v>
      </c>
    </row>
    <row r="23" spans="1:18" ht="15.95" customHeight="1" x14ac:dyDescent="0.2">
      <c r="A23" s="101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416"/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04"/>
      <c r="J23" s="104"/>
      <c r="K23" s="104"/>
      <c r="L23" s="104"/>
      <c r="M23" s="142"/>
      <c r="N23" s="145"/>
      <c r="O23" s="145"/>
      <c r="P23" s="145"/>
      <c r="Q23" s="145"/>
      <c r="R23" s="106" t="e">
        <f>VLOOKUP($F23,УЧАСТНИКИ!$A$29:$M$1081,9,FALSE)</f>
        <v>#N/A</v>
      </c>
    </row>
    <row r="24" spans="1:18" ht="15.95" customHeight="1" x14ac:dyDescent="0.2">
      <c r="A24" s="104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416"/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04"/>
      <c r="J24" s="104"/>
      <c r="K24" s="104"/>
      <c r="L24" s="104"/>
      <c r="M24" s="142"/>
      <c r="N24" s="145"/>
      <c r="O24" s="145"/>
      <c r="P24" s="145"/>
      <c r="Q24" s="145"/>
      <c r="R24" s="106" t="e">
        <f>VLOOKUP($F24,УЧАСТНИКИ!$A$29:$M$1081,9,FALSE)</f>
        <v>#N/A</v>
      </c>
    </row>
    <row r="25" spans="1:18" ht="15.95" customHeight="1" x14ac:dyDescent="0.2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416"/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04"/>
      <c r="J25" s="104"/>
      <c r="K25" s="104"/>
      <c r="L25" s="104"/>
      <c r="M25" s="142"/>
      <c r="N25" s="145"/>
      <c r="O25" s="145"/>
      <c r="P25" s="145"/>
      <c r="Q25" s="145"/>
      <c r="R25" s="106" t="e">
        <f>VLOOKUP($F25,УЧАСТНИКИ!$A$29:$M$1081,9,FALSE)</f>
        <v>#N/A</v>
      </c>
    </row>
    <row r="26" spans="1:18" ht="15.95" customHeight="1" x14ac:dyDescent="0.2">
      <c r="A26" s="101" t="s">
        <v>69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416"/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104"/>
      <c r="J26" s="104"/>
      <c r="K26" s="104"/>
      <c r="L26" s="104"/>
      <c r="M26" s="142"/>
      <c r="N26" s="145"/>
      <c r="O26" s="145"/>
      <c r="P26" s="145"/>
      <c r="Q26" s="145"/>
      <c r="R26" s="106" t="e">
        <f>VLOOKUP($F26,УЧАСТНИКИ!$A$29:$M$1081,9,FALSE)</f>
        <v>#N/A</v>
      </c>
    </row>
    <row r="27" spans="1:18" ht="15.95" customHeight="1" x14ac:dyDescent="0.2">
      <c r="A27" s="104" t="s">
        <v>68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416"/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04"/>
      <c r="J27" s="104"/>
      <c r="K27" s="104"/>
      <c r="L27" s="104"/>
      <c r="M27" s="142"/>
      <c r="N27" s="145"/>
      <c r="O27" s="145"/>
      <c r="P27" s="145"/>
      <c r="Q27" s="145"/>
      <c r="R27" s="106" t="e">
        <f>VLOOKUP($F27,УЧАСТНИКИ!$A$29:$M$1081,9,FALSE)</f>
        <v>#N/A</v>
      </c>
    </row>
    <row r="28" spans="1:18" ht="15.95" customHeight="1" x14ac:dyDescent="0.2">
      <c r="A28" s="101" t="s">
        <v>75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416"/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04"/>
      <c r="J28" s="104"/>
      <c r="K28" s="104"/>
      <c r="L28" s="104"/>
      <c r="M28" s="142"/>
      <c r="N28" s="145"/>
      <c r="O28" s="145"/>
      <c r="P28" s="145"/>
      <c r="Q28" s="145"/>
      <c r="R28" s="106" t="e">
        <f>VLOOKUP($F28,УЧАСТНИКИ!$A$29:$M$1081,9,FALSE)</f>
        <v>#N/A</v>
      </c>
    </row>
    <row r="29" spans="1:18" ht="15.95" customHeight="1" x14ac:dyDescent="0.2">
      <c r="A29" s="101" t="s">
        <v>76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416"/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04"/>
      <c r="J29" s="104"/>
      <c r="K29" s="104"/>
      <c r="L29" s="104"/>
      <c r="M29" s="142"/>
      <c r="N29" s="145"/>
      <c r="O29" s="145"/>
      <c r="P29" s="145"/>
      <c r="Q29" s="145"/>
      <c r="R29" s="106" t="e">
        <f>VLOOKUP($F29,УЧАСТНИКИ!$A$29:$M$1081,9,FALSE)</f>
        <v>#N/A</v>
      </c>
    </row>
    <row r="30" spans="1:18" ht="15.95" customHeight="1" x14ac:dyDescent="0.2">
      <c r="A30" s="101" t="s">
        <v>77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416"/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04"/>
      <c r="J30" s="104"/>
      <c r="K30" s="104"/>
      <c r="L30" s="104"/>
      <c r="M30" s="142"/>
      <c r="N30" s="145"/>
      <c r="O30" s="145"/>
      <c r="P30" s="145"/>
      <c r="Q30" s="145"/>
      <c r="R30" s="106" t="e">
        <f>VLOOKUP($F30,УЧАСТНИКИ!$A$29:$M$1081,9,FALSE)</f>
        <v>#N/A</v>
      </c>
    </row>
    <row r="31" spans="1:18" x14ac:dyDescent="0.2">
      <c r="A31" s="83"/>
      <c r="B31" s="113"/>
      <c r="C31" s="55"/>
      <c r="D31" s="113"/>
      <c r="E31" s="113"/>
      <c r="F31" s="83"/>
      <c r="G31" s="83"/>
      <c r="H31" s="83"/>
      <c r="I31" s="83"/>
      <c r="J31" s="83"/>
      <c r="K31" s="83"/>
      <c r="L31" s="83"/>
      <c r="M31" s="119"/>
      <c r="R31" s="133"/>
    </row>
    <row r="32" spans="1:18" x14ac:dyDescent="0.2">
      <c r="A32" s="83"/>
      <c r="B32" s="119" t="s">
        <v>170</v>
      </c>
      <c r="C32" s="55"/>
      <c r="D32" s="119" t="s">
        <v>42</v>
      </c>
      <c r="E32" s="119"/>
      <c r="F32" s="83"/>
      <c r="G32" s="83"/>
      <c r="H32" s="83"/>
      <c r="I32" s="83"/>
      <c r="J32" s="119" t="s">
        <v>57</v>
      </c>
      <c r="K32" s="83"/>
      <c r="L32" s="83"/>
      <c r="M32" s="119"/>
      <c r="N32" s="119" t="s">
        <v>43</v>
      </c>
      <c r="R32" s="133"/>
    </row>
    <row r="33" spans="1:18" x14ac:dyDescent="0.2">
      <c r="A33" s="83"/>
      <c r="B33" s="113"/>
      <c r="C33" s="55"/>
      <c r="D33" s="113"/>
      <c r="E33" s="113"/>
      <c r="F33" s="83"/>
      <c r="G33" s="83"/>
      <c r="H33" s="83"/>
      <c r="I33" s="83"/>
      <c r="J33" s="83"/>
      <c r="K33" s="83"/>
      <c r="L33" s="83"/>
      <c r="M33" s="119"/>
      <c r="R33" s="133"/>
    </row>
  </sheetData>
  <mergeCells count="15">
    <mergeCell ref="E11:E12"/>
    <mergeCell ref="A1:R1"/>
    <mergeCell ref="A2:R2"/>
    <mergeCell ref="C4:N6"/>
    <mergeCell ref="A11:A12"/>
    <mergeCell ref="B11:B12"/>
    <mergeCell ref="C11:C12"/>
    <mergeCell ref="D11:D12"/>
    <mergeCell ref="F11:F12"/>
    <mergeCell ref="G11:G12"/>
    <mergeCell ref="H11:H12"/>
    <mergeCell ref="I11:O11"/>
    <mergeCell ref="P11:P12"/>
    <mergeCell ref="Q11:Q12"/>
    <mergeCell ref="R11:R12"/>
  </mergeCells>
  <phoneticPr fontId="2" type="noConversion"/>
  <printOptions horizontalCentered="1"/>
  <pageMargins left="0.70866141732283472" right="0.70866141732283472" top="0.35433070866141736" bottom="0.35433070866141736" header="0" footer="0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indexed="10"/>
    <pageSetUpPr fitToPage="1"/>
  </sheetPr>
  <dimension ref="A1:IV72"/>
  <sheetViews>
    <sheetView topLeftCell="A10" zoomScaleNormal="100" workbookViewId="0">
      <selection activeCell="F14" sqref="F14:F26"/>
    </sheetView>
  </sheetViews>
  <sheetFormatPr defaultColWidth="9.140625" defaultRowHeight="12.75" x14ac:dyDescent="0.2"/>
  <cols>
    <col min="1" max="1" width="3.85546875" style="111" customWidth="1"/>
    <col min="2" max="2" width="17.5703125" style="111" customWidth="1"/>
    <col min="3" max="3" width="9.7109375" style="111" customWidth="1"/>
    <col min="4" max="4" width="21.28515625" style="111" customWidth="1"/>
    <col min="5" max="5" width="7.28515625" style="111" customWidth="1"/>
    <col min="6" max="6" width="5.85546875" style="111" customWidth="1"/>
    <col min="7" max="7" width="5.42578125" style="111" customWidth="1"/>
    <col min="8" max="8" width="5" style="111" customWidth="1"/>
    <col min="9" max="9" width="5.42578125" style="111" hidden="1" customWidth="1"/>
    <col min="10" max="12" width="7.7109375" style="111" customWidth="1"/>
    <col min="13" max="13" width="3.7109375" style="111" customWidth="1"/>
    <col min="14" max="16" width="7.7109375" style="111" customWidth="1"/>
    <col min="17" max="17" width="7.140625" style="111" customWidth="1"/>
    <col min="18" max="18" width="5.5703125" style="111" customWidth="1"/>
    <col min="19" max="19" width="6.140625" style="111" customWidth="1"/>
    <col min="20" max="16384" width="9.140625" style="7"/>
  </cols>
  <sheetData>
    <row r="1" spans="1:256" customFormat="1" x14ac:dyDescent="0.2">
      <c r="A1" s="54"/>
      <c r="B1" s="54"/>
      <c r="C1" s="803" t="s">
        <v>47</v>
      </c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54"/>
      <c r="R1" s="54"/>
      <c r="S1" s="122"/>
    </row>
    <row r="2" spans="1:256" customFormat="1" ht="25.5" x14ac:dyDescent="0.2">
      <c r="A2" s="54"/>
      <c r="B2" s="54"/>
      <c r="C2" s="780" t="s">
        <v>15</v>
      </c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179"/>
      <c r="R2" s="179"/>
      <c r="S2" s="122"/>
    </row>
    <row r="3" spans="1:256" customForma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54"/>
      <c r="O3" s="54"/>
      <c r="P3" s="54"/>
      <c r="Q3" s="54"/>
      <c r="R3" s="54"/>
      <c r="S3" s="122"/>
    </row>
    <row r="4" spans="1:256" customFormat="1" ht="19.5" customHeight="1" x14ac:dyDescent="0.2">
      <c r="A4" s="79"/>
      <c r="B4" s="86"/>
      <c r="C4" s="610" t="s">
        <v>2223</v>
      </c>
      <c r="D4" s="785" t="s">
        <v>4193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610"/>
      <c r="Q4" s="79"/>
      <c r="R4" s="54"/>
      <c r="S4" s="122"/>
    </row>
    <row r="5" spans="1:256" customFormat="1" ht="19.5" customHeight="1" x14ac:dyDescent="0.2">
      <c r="A5" s="79" t="s">
        <v>16</v>
      </c>
      <c r="B5" s="500" t="s">
        <v>418</v>
      </c>
      <c r="C5" s="610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610"/>
      <c r="Q5" s="84"/>
      <c r="R5" s="84" t="s">
        <v>2228</v>
      </c>
      <c r="S5" s="122"/>
    </row>
    <row r="6" spans="1:256" customFormat="1" ht="19.5" customHeight="1" x14ac:dyDescent="0.2">
      <c r="A6" s="79" t="s">
        <v>17</v>
      </c>
      <c r="B6" s="500" t="s">
        <v>290</v>
      </c>
      <c r="C6" s="496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785"/>
      <c r="P6" s="111"/>
      <c r="Q6" s="86"/>
      <c r="R6" s="86" t="s">
        <v>2238</v>
      </c>
      <c r="S6" s="387"/>
    </row>
    <row r="7" spans="1:256" customFormat="1" ht="15.75" x14ac:dyDescent="0.2">
      <c r="A7" s="79" t="s">
        <v>18</v>
      </c>
      <c r="B7" s="500" t="s">
        <v>289</v>
      </c>
      <c r="C7" s="79"/>
      <c r="D7" s="786" t="s">
        <v>3870</v>
      </c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54"/>
      <c r="P7" s="111"/>
      <c r="Q7" s="86"/>
      <c r="R7" s="86" t="s">
        <v>20</v>
      </c>
      <c r="S7" s="122"/>
    </row>
    <row r="8" spans="1:256" customFormat="1" ht="16.5" x14ac:dyDescent="0.2">
      <c r="A8" s="185"/>
      <c r="B8" s="499"/>
      <c r="C8" s="79"/>
      <c r="D8" s="186"/>
      <c r="E8" s="186"/>
      <c r="F8" s="79"/>
      <c r="G8" s="79"/>
      <c r="H8" s="79"/>
      <c r="I8" s="79"/>
      <c r="J8" s="79"/>
      <c r="K8" s="79"/>
      <c r="L8" s="79"/>
      <c r="M8" s="54"/>
      <c r="N8" s="54"/>
      <c r="O8" s="54"/>
      <c r="P8" s="86"/>
      <c r="Q8" s="54"/>
      <c r="R8" s="54"/>
      <c r="S8" s="122"/>
      <c r="T8" s="33"/>
      <c r="U8" s="6"/>
      <c r="V8" s="33"/>
      <c r="W8" s="6"/>
      <c r="X8" s="33"/>
      <c r="Y8" s="6"/>
      <c r="Z8" s="33"/>
      <c r="AA8" s="6"/>
      <c r="AB8" s="33"/>
      <c r="AC8" s="6"/>
      <c r="AD8" s="33"/>
      <c r="AE8" s="6"/>
      <c r="AF8" s="33"/>
      <c r="AG8" s="6"/>
      <c r="AH8" s="33"/>
      <c r="AI8" s="6"/>
      <c r="AJ8" s="33"/>
      <c r="AK8" s="6"/>
      <c r="AL8" s="33"/>
      <c r="AM8" s="6"/>
      <c r="AN8" s="33"/>
      <c r="AO8" s="6"/>
      <c r="AP8" s="33"/>
      <c r="AQ8" s="6"/>
      <c r="AR8" s="33"/>
      <c r="AS8" s="6"/>
      <c r="AT8" s="33"/>
      <c r="AU8" s="6"/>
      <c r="AV8" s="33"/>
      <c r="AW8" s="6"/>
      <c r="AX8" s="33"/>
      <c r="AY8" s="6"/>
      <c r="AZ8" s="33"/>
      <c r="BA8" s="6"/>
      <c r="BB8" s="33"/>
      <c r="BC8" s="6"/>
      <c r="BD8" s="33"/>
      <c r="BE8" s="6"/>
      <c r="BF8" s="33"/>
      <c r="BG8" s="6"/>
      <c r="BH8" s="33"/>
      <c r="BI8" s="6"/>
      <c r="BJ8" s="33"/>
      <c r="BK8" s="6"/>
      <c r="BL8" s="33"/>
      <c r="BM8" s="6"/>
      <c r="BN8" s="33"/>
      <c r="BO8" s="6"/>
      <c r="BP8" s="33"/>
      <c r="BQ8" s="6"/>
      <c r="BR8" s="33"/>
      <c r="BS8" s="6"/>
      <c r="BT8" s="33"/>
      <c r="BU8" s="6"/>
      <c r="BV8" s="33"/>
      <c r="BW8" s="6"/>
      <c r="BX8" s="33"/>
      <c r="BY8" s="6"/>
      <c r="BZ8" s="33"/>
      <c r="CA8" s="6"/>
      <c r="CB8" s="33"/>
      <c r="CC8" s="6"/>
      <c r="CD8" s="33"/>
      <c r="CE8" s="6"/>
      <c r="CF8" s="33"/>
      <c r="CG8" s="6"/>
      <c r="CH8" s="33"/>
      <c r="CI8" s="6"/>
      <c r="CJ8" s="33"/>
      <c r="CK8" s="6"/>
      <c r="CL8" s="33"/>
      <c r="CM8" s="6"/>
      <c r="CN8" s="33"/>
      <c r="CO8" s="6"/>
      <c r="CP8" s="33"/>
      <c r="CQ8" s="6"/>
      <c r="CR8" s="33"/>
      <c r="CS8" s="6"/>
      <c r="CT8" s="33"/>
      <c r="CU8" s="6"/>
      <c r="CV8" s="33"/>
      <c r="CW8" s="6"/>
      <c r="CX8" s="33"/>
      <c r="CY8" s="6"/>
      <c r="CZ8" s="33"/>
      <c r="DA8" s="6"/>
      <c r="DB8" s="33"/>
      <c r="DC8" s="6"/>
      <c r="DD8" s="33"/>
      <c r="DE8" s="6"/>
      <c r="DF8" s="33"/>
      <c r="DG8" s="6"/>
      <c r="DH8" s="33"/>
      <c r="DI8" s="6"/>
      <c r="DJ8" s="33"/>
      <c r="DK8" s="6"/>
      <c r="DL8" s="33"/>
      <c r="DM8" s="6"/>
      <c r="DN8" s="33"/>
      <c r="DO8" s="6"/>
      <c r="DP8" s="33"/>
      <c r="DQ8" s="6"/>
      <c r="DR8" s="33"/>
      <c r="DS8" s="6"/>
      <c r="DT8" s="33"/>
      <c r="DU8" s="6"/>
      <c r="DV8" s="33"/>
      <c r="DW8" s="6"/>
      <c r="DX8" s="33"/>
      <c r="DY8" s="6"/>
      <c r="DZ8" s="33"/>
      <c r="EA8" s="6"/>
      <c r="EB8" s="33"/>
      <c r="EC8" s="6"/>
      <c r="ED8" s="33"/>
      <c r="EE8" s="6"/>
      <c r="EF8" s="33"/>
      <c r="EG8" s="6"/>
      <c r="EH8" s="33"/>
      <c r="EI8" s="6"/>
      <c r="EJ8" s="33"/>
      <c r="EK8" s="6"/>
      <c r="EL8" s="33"/>
      <c r="EM8" s="6"/>
      <c r="EN8" s="33"/>
      <c r="EO8" s="6"/>
      <c r="EP8" s="33"/>
      <c r="EQ8" s="6"/>
      <c r="ER8" s="33"/>
      <c r="ES8" s="6"/>
      <c r="ET8" s="33"/>
      <c r="EU8" s="6"/>
      <c r="EV8" s="33"/>
      <c r="EW8" s="6"/>
      <c r="EX8" s="33"/>
      <c r="EY8" s="6"/>
      <c r="EZ8" s="33"/>
      <c r="FA8" s="6"/>
      <c r="FB8" s="33"/>
      <c r="FC8" s="6"/>
      <c r="FD8" s="33"/>
      <c r="FE8" s="6"/>
      <c r="FF8" s="33"/>
      <c r="FG8" s="6"/>
      <c r="FH8" s="33"/>
      <c r="FI8" s="6"/>
      <c r="FJ8" s="33"/>
      <c r="FK8" s="6"/>
      <c r="FL8" s="33"/>
      <c r="FM8" s="6"/>
      <c r="FN8" s="33"/>
      <c r="FO8" s="6"/>
      <c r="FP8" s="33"/>
      <c r="FQ8" s="6"/>
      <c r="FR8" s="33"/>
      <c r="FS8" s="6"/>
      <c r="FT8" s="33"/>
      <c r="FU8" s="6"/>
      <c r="FV8" s="33"/>
      <c r="FW8" s="6"/>
      <c r="FX8" s="33"/>
      <c r="FY8" s="6"/>
      <c r="FZ8" s="33"/>
      <c r="GA8" s="6"/>
      <c r="GB8" s="33"/>
      <c r="GC8" s="6"/>
      <c r="GD8" s="33"/>
      <c r="GE8" s="6"/>
      <c r="GF8" s="33"/>
      <c r="GG8" s="6"/>
      <c r="GH8" s="33"/>
      <c r="GI8" s="6"/>
      <c r="GJ8" s="33"/>
      <c r="GK8" s="6"/>
      <c r="GL8" s="33"/>
      <c r="GM8" s="6"/>
      <c r="GN8" s="33"/>
      <c r="GO8" s="6"/>
      <c r="GP8" s="33"/>
      <c r="GQ8" s="6"/>
      <c r="GR8" s="33"/>
      <c r="GS8" s="6"/>
      <c r="GT8" s="33"/>
      <c r="GU8" s="6"/>
      <c r="GV8" s="33"/>
      <c r="GW8" s="6"/>
      <c r="GX8" s="33"/>
      <c r="GY8" s="6"/>
      <c r="GZ8" s="33"/>
      <c r="HA8" s="6"/>
      <c r="HB8" s="33"/>
      <c r="HC8" s="6"/>
      <c r="HD8" s="33"/>
      <c r="HE8" s="6"/>
      <c r="HF8" s="33"/>
      <c r="HG8" s="6"/>
      <c r="HH8" s="33"/>
      <c r="HI8" s="6"/>
      <c r="HJ8" s="33"/>
      <c r="HK8" s="6"/>
      <c r="HL8" s="33"/>
      <c r="HM8" s="6"/>
      <c r="HN8" s="33"/>
      <c r="HO8" s="6"/>
      <c r="HP8" s="33"/>
      <c r="HQ8" s="6"/>
      <c r="HR8" s="33"/>
      <c r="HS8" s="6"/>
      <c r="HT8" s="33"/>
      <c r="HU8" s="6"/>
      <c r="HV8" s="33"/>
      <c r="HW8" s="6"/>
      <c r="HX8" s="33"/>
      <c r="HY8" s="6"/>
      <c r="HZ8" s="33"/>
      <c r="IA8" s="6"/>
      <c r="IB8" s="33"/>
      <c r="IC8" s="6"/>
      <c r="ID8" s="33"/>
      <c r="IE8" s="6"/>
      <c r="IF8" s="33"/>
      <c r="IG8" s="6"/>
      <c r="IH8" s="33"/>
      <c r="II8" s="6"/>
      <c r="IJ8" s="33"/>
      <c r="IK8" s="6"/>
      <c r="IL8" s="33"/>
      <c r="IM8" s="6"/>
      <c r="IN8" s="33"/>
      <c r="IO8" s="6"/>
      <c r="IP8" s="33"/>
      <c r="IQ8" s="6"/>
      <c r="IR8" s="33"/>
      <c r="IS8" s="6"/>
      <c r="IT8" s="33"/>
      <c r="IU8" s="6"/>
      <c r="IV8" s="33"/>
    </row>
    <row r="9" spans="1:256" customFormat="1" ht="12.75" customHeight="1" x14ac:dyDescent="0.2">
      <c r="A9" s="196" t="s">
        <v>2227</v>
      </c>
      <c r="B9" s="79"/>
      <c r="C9" s="79"/>
      <c r="D9" s="782" t="s">
        <v>140</v>
      </c>
      <c r="E9" s="782"/>
      <c r="F9" s="782"/>
      <c r="G9" s="782"/>
      <c r="H9" s="782"/>
      <c r="I9" s="782"/>
      <c r="J9" s="782"/>
      <c r="K9" s="782"/>
      <c r="L9" s="782"/>
      <c r="M9" s="782"/>
      <c r="N9" s="782"/>
      <c r="O9" s="54"/>
      <c r="P9" s="54"/>
      <c r="Q9" s="91" t="s">
        <v>21</v>
      </c>
      <c r="R9" s="54"/>
      <c r="S9" s="122"/>
      <c r="T9" s="33"/>
      <c r="U9" s="6"/>
      <c r="V9" s="33"/>
      <c r="W9" s="6"/>
      <c r="X9" s="33"/>
      <c r="Y9" s="6"/>
      <c r="Z9" s="33"/>
      <c r="AA9" s="6"/>
      <c r="AB9" s="33"/>
      <c r="AC9" s="6"/>
      <c r="AD9" s="33"/>
      <c r="AE9" s="6"/>
      <c r="AF9" s="33"/>
      <c r="AG9" s="6"/>
      <c r="AH9" s="33"/>
      <c r="AI9" s="6"/>
      <c r="AJ9" s="33"/>
      <c r="AK9" s="6"/>
      <c r="AL9" s="33"/>
      <c r="AM9" s="6"/>
      <c r="AN9" s="33"/>
      <c r="AO9" s="6"/>
      <c r="AP9" s="33"/>
      <c r="AQ9" s="6"/>
      <c r="AR9" s="33"/>
      <c r="AS9" s="6"/>
      <c r="AT9" s="33"/>
      <c r="AU9" s="6"/>
      <c r="AV9" s="33"/>
      <c r="AW9" s="6"/>
      <c r="AX9" s="33"/>
      <c r="AY9" s="6"/>
      <c r="AZ9" s="33"/>
      <c r="BA9" s="6"/>
      <c r="BB9" s="33"/>
      <c r="BC9" s="6"/>
      <c r="BD9" s="33"/>
      <c r="BE9" s="6"/>
      <c r="BF9" s="33"/>
      <c r="BG9" s="6"/>
      <c r="BH9" s="33"/>
      <c r="BI9" s="6"/>
      <c r="BJ9" s="33"/>
      <c r="BK9" s="6"/>
      <c r="BL9" s="33"/>
      <c r="BM9" s="6"/>
      <c r="BN9" s="33"/>
      <c r="BO9" s="6"/>
      <c r="BP9" s="33"/>
      <c r="BQ9" s="6"/>
      <c r="BR9" s="33"/>
      <c r="BS9" s="6"/>
      <c r="BT9" s="33"/>
      <c r="BU9" s="6"/>
      <c r="BV9" s="33"/>
      <c r="BW9" s="6"/>
      <c r="BX9" s="33"/>
      <c r="BY9" s="6"/>
      <c r="BZ9" s="33"/>
      <c r="CA9" s="6"/>
      <c r="CB9" s="33"/>
      <c r="CC9" s="6"/>
      <c r="CD9" s="33"/>
      <c r="CE9" s="6"/>
      <c r="CF9" s="33"/>
      <c r="CG9" s="6"/>
      <c r="CH9" s="33"/>
      <c r="CI9" s="6"/>
      <c r="CJ9" s="33"/>
      <c r="CK9" s="6"/>
      <c r="CL9" s="33"/>
      <c r="CM9" s="6"/>
      <c r="CN9" s="33"/>
      <c r="CO9" s="6"/>
      <c r="CP9" s="33"/>
      <c r="CQ9" s="6"/>
      <c r="CR9" s="33"/>
      <c r="CS9" s="6"/>
      <c r="CT9" s="33"/>
      <c r="CU9" s="6"/>
      <c r="CV9" s="33"/>
      <c r="CW9" s="6"/>
      <c r="CX9" s="33"/>
      <c r="CY9" s="6"/>
      <c r="CZ9" s="33"/>
      <c r="DA9" s="6"/>
      <c r="DB9" s="33"/>
      <c r="DC9" s="6"/>
      <c r="DD9" s="33"/>
      <c r="DE9" s="6"/>
      <c r="DF9" s="33"/>
      <c r="DG9" s="6"/>
      <c r="DH9" s="33"/>
      <c r="DI9" s="6"/>
      <c r="DJ9" s="33"/>
      <c r="DK9" s="6"/>
      <c r="DL9" s="33"/>
      <c r="DM9" s="6"/>
      <c r="DN9" s="33"/>
      <c r="DO9" s="6"/>
      <c r="DP9" s="33"/>
      <c r="DQ9" s="6"/>
      <c r="DR9" s="33"/>
      <c r="DS9" s="6"/>
      <c r="DT9" s="33"/>
      <c r="DU9" s="6"/>
      <c r="DV9" s="33"/>
      <c r="DW9" s="6"/>
      <c r="DX9" s="33"/>
      <c r="DY9" s="6"/>
      <c r="DZ9" s="33"/>
      <c r="EA9" s="6"/>
      <c r="EB9" s="33"/>
      <c r="EC9" s="6"/>
      <c r="ED9" s="33"/>
      <c r="EE9" s="6"/>
      <c r="EF9" s="33"/>
      <c r="EG9" s="6"/>
      <c r="EH9" s="33"/>
      <c r="EI9" s="6"/>
      <c r="EJ9" s="33"/>
      <c r="EK9" s="6"/>
      <c r="EL9" s="33"/>
      <c r="EM9" s="6"/>
      <c r="EN9" s="33"/>
      <c r="EO9" s="6"/>
      <c r="EP9" s="33"/>
      <c r="EQ9" s="6"/>
      <c r="ER9" s="33"/>
      <c r="ES9" s="6"/>
      <c r="ET9" s="33"/>
      <c r="EU9" s="6"/>
      <c r="EV9" s="33"/>
      <c r="EW9" s="6"/>
      <c r="EX9" s="33"/>
      <c r="EY9" s="6"/>
      <c r="EZ9" s="33"/>
      <c r="FA9" s="6"/>
      <c r="FB9" s="33"/>
      <c r="FC9" s="6"/>
      <c r="FD9" s="33"/>
      <c r="FE9" s="6"/>
      <c r="FF9" s="33"/>
      <c r="FG9" s="6"/>
      <c r="FH9" s="33"/>
      <c r="FI9" s="6"/>
      <c r="FJ9" s="33"/>
      <c r="FK9" s="6"/>
      <c r="FL9" s="33"/>
      <c r="FM9" s="6"/>
      <c r="FN9" s="33"/>
      <c r="FO9" s="6"/>
      <c r="FP9" s="33"/>
      <c r="FQ9" s="6"/>
      <c r="FR9" s="33"/>
      <c r="FS9" s="6"/>
      <c r="FT9" s="33"/>
      <c r="FU9" s="6"/>
      <c r="FV9" s="33"/>
      <c r="FW9" s="6"/>
      <c r="FX9" s="33"/>
      <c r="FY9" s="6"/>
      <c r="FZ9" s="33"/>
      <c r="GA9" s="6"/>
      <c r="GB9" s="33"/>
      <c r="GC9" s="6"/>
      <c r="GD9" s="33"/>
      <c r="GE9" s="6"/>
      <c r="GF9" s="33"/>
      <c r="GG9" s="6"/>
      <c r="GH9" s="33"/>
      <c r="GI9" s="6"/>
      <c r="GJ9" s="33"/>
      <c r="GK9" s="6"/>
      <c r="GL9" s="33"/>
      <c r="GM9" s="6"/>
      <c r="GN9" s="33"/>
      <c r="GO9" s="6"/>
      <c r="GP9" s="33"/>
      <c r="GQ9" s="6"/>
      <c r="GR9" s="33"/>
      <c r="GS9" s="6"/>
      <c r="GT9" s="33"/>
      <c r="GU9" s="6"/>
      <c r="GV9" s="33"/>
      <c r="GW9" s="6"/>
      <c r="GX9" s="33"/>
      <c r="GY9" s="6"/>
      <c r="GZ9" s="33"/>
      <c r="HA9" s="6"/>
      <c r="HB9" s="33"/>
      <c r="HC9" s="6"/>
      <c r="HD9" s="33"/>
      <c r="HE9" s="6"/>
      <c r="HF9" s="33"/>
      <c r="HG9" s="6"/>
      <c r="HH9" s="33"/>
      <c r="HI9" s="6"/>
      <c r="HJ9" s="33"/>
      <c r="HK9" s="6"/>
      <c r="HL9" s="33"/>
      <c r="HM9" s="6"/>
      <c r="HN9" s="33"/>
      <c r="HO9" s="6"/>
      <c r="HP9" s="33"/>
      <c r="HQ9" s="6"/>
      <c r="HR9" s="33"/>
      <c r="HS9" s="6"/>
      <c r="HT9" s="33"/>
      <c r="HU9" s="6"/>
      <c r="HV9" s="33"/>
      <c r="HW9" s="6"/>
      <c r="HX9" s="33"/>
      <c r="HY9" s="6"/>
      <c r="HZ9" s="33"/>
      <c r="IA9" s="6"/>
      <c r="IB9" s="33"/>
      <c r="IC9" s="6"/>
      <c r="ID9" s="33"/>
      <c r="IE9" s="6"/>
      <c r="IF9" s="33"/>
      <c r="IG9" s="6"/>
      <c r="IH9" s="33"/>
      <c r="II9" s="6"/>
      <c r="IJ9" s="33"/>
      <c r="IK9" s="6"/>
      <c r="IL9" s="33"/>
      <c r="IM9" s="6"/>
      <c r="IN9" s="33"/>
      <c r="IO9" s="6"/>
      <c r="IP9" s="33"/>
      <c r="IQ9" s="6"/>
      <c r="IR9" s="33"/>
      <c r="IS9" s="6"/>
      <c r="IT9" s="33"/>
      <c r="IU9" s="6"/>
      <c r="IV9" s="33"/>
    </row>
    <row r="10" spans="1:256" customFormat="1" x14ac:dyDescent="0.2">
      <c r="A10" s="196"/>
      <c r="B10" s="197"/>
      <c r="C10" s="197"/>
      <c r="D10" s="843" t="s">
        <v>98</v>
      </c>
      <c r="E10" s="843"/>
      <c r="F10" s="843"/>
      <c r="G10" s="843"/>
      <c r="H10" s="843"/>
      <c r="I10" s="843"/>
      <c r="J10" s="843"/>
      <c r="K10" s="843"/>
      <c r="L10" s="843"/>
      <c r="M10" s="843"/>
      <c r="N10" s="843"/>
      <c r="O10" s="111"/>
      <c r="P10" s="842"/>
      <c r="Q10" s="842"/>
      <c r="R10" s="198"/>
      <c r="S10" s="199"/>
    </row>
    <row r="11" spans="1:256" ht="13.5" thickBot="1" x14ac:dyDescent="0.25">
      <c r="A11" s="217"/>
      <c r="B11" s="197"/>
      <c r="C11" s="197"/>
      <c r="D11" s="197"/>
      <c r="E11" s="197"/>
      <c r="J11" s="197"/>
      <c r="K11" s="197"/>
      <c r="M11" s="218"/>
      <c r="N11" s="197"/>
      <c r="R11" s="210"/>
    </row>
    <row r="12" spans="1:256" ht="22.5" customHeight="1" thickBot="1" x14ac:dyDescent="0.25">
      <c r="A12" s="821" t="s">
        <v>48</v>
      </c>
      <c r="B12" s="821" t="s">
        <v>56</v>
      </c>
      <c r="C12" s="821" t="s">
        <v>46</v>
      </c>
      <c r="D12" s="821" t="s">
        <v>51</v>
      </c>
      <c r="E12" s="809" t="s">
        <v>34</v>
      </c>
      <c r="F12" s="821" t="s">
        <v>9</v>
      </c>
      <c r="G12" s="806" t="s">
        <v>128</v>
      </c>
      <c r="H12" s="806" t="s">
        <v>129</v>
      </c>
      <c r="I12" s="821" t="s">
        <v>134</v>
      </c>
      <c r="J12" s="155"/>
      <c r="K12" s="200"/>
      <c r="L12" s="201"/>
      <c r="M12" s="202" t="s">
        <v>32</v>
      </c>
      <c r="N12" s="203"/>
      <c r="O12" s="201"/>
      <c r="P12" s="159"/>
      <c r="Q12" s="821" t="s">
        <v>10</v>
      </c>
      <c r="R12" s="844" t="s">
        <v>31</v>
      </c>
      <c r="S12" s="821" t="s">
        <v>11</v>
      </c>
    </row>
    <row r="13" spans="1:256" ht="19.5" customHeight="1" thickBot="1" x14ac:dyDescent="0.25">
      <c r="A13" s="834"/>
      <c r="B13" s="834"/>
      <c r="C13" s="834"/>
      <c r="D13" s="834"/>
      <c r="E13" s="850"/>
      <c r="F13" s="834"/>
      <c r="G13" s="807"/>
      <c r="H13" s="807"/>
      <c r="I13" s="833"/>
      <c r="J13" s="188" t="s">
        <v>12</v>
      </c>
      <c r="K13" s="188" t="s">
        <v>13</v>
      </c>
      <c r="L13" s="188" t="s">
        <v>14</v>
      </c>
      <c r="M13" s="189" t="s">
        <v>48</v>
      </c>
      <c r="N13" s="188" t="s">
        <v>22</v>
      </c>
      <c r="O13" s="188" t="s">
        <v>23</v>
      </c>
      <c r="P13" s="188" t="s">
        <v>24</v>
      </c>
      <c r="Q13" s="834"/>
      <c r="R13" s="845"/>
      <c r="S13" s="834"/>
    </row>
    <row r="14" spans="1:256" ht="18" customHeight="1" x14ac:dyDescent="0.2">
      <c r="A14" s="204">
        <v>1</v>
      </c>
      <c r="B14" s="102" t="str">
        <f>VLOOKUP($F14,УЧАСТНИКИ!$A$29:$M$1181,3,FALSE)</f>
        <v>Кузнецов Андрей</v>
      </c>
      <c r="C14" s="103" t="str">
        <f>VLOOKUP($F14,УЧАСТНИКИ!$A$29:$M$1181,4,FALSE)</f>
        <v>07.03.2001</v>
      </c>
      <c r="D14" s="168" t="str">
        <f>VLOOKUP($F14,УЧАСТНИКИ!$A$29:$M$1181,5,FALSE)</f>
        <v>Воронежская область</v>
      </c>
      <c r="E14" s="385" t="str">
        <f>VLOOKUP($F14,УЧАСТНИКИ!$A$29:$M$1181,8,FALSE)</f>
        <v>КМС</v>
      </c>
      <c r="F14" s="531">
        <v>119</v>
      </c>
      <c r="G14" s="626" t="s">
        <v>3251</v>
      </c>
      <c r="H14" s="626" t="s">
        <v>3251</v>
      </c>
      <c r="I14" s="446"/>
      <c r="J14" s="204"/>
      <c r="K14" s="204"/>
      <c r="L14" s="204"/>
      <c r="M14" s="204"/>
      <c r="N14" s="142"/>
      <c r="O14" s="206"/>
      <c r="P14" s="206"/>
      <c r="Q14" s="206"/>
      <c r="R14" s="206"/>
      <c r="S14" s="106"/>
    </row>
    <row r="15" spans="1:256" ht="18" customHeight="1" x14ac:dyDescent="0.2">
      <c r="A15" s="204">
        <v>2</v>
      </c>
      <c r="B15" s="102" t="str">
        <f>VLOOKUP($F15,УЧАСТНИКИ!$A$29:$M$1181,3,FALSE)</f>
        <v>Крутиков Александр</v>
      </c>
      <c r="C15" s="103" t="str">
        <f>VLOOKUP($F15,УЧАСТНИКИ!$A$29:$M$1181,4,FALSE)</f>
        <v>12.12.1993</v>
      </c>
      <c r="D15" s="168" t="str">
        <f>VLOOKUP($F15,УЧАСТНИКИ!$A$29:$M$1181,5,FALSE)</f>
        <v>Кировская область</v>
      </c>
      <c r="E15" s="385" t="str">
        <f>VLOOKUP($F15,УЧАСТНИКИ!$A$29:$M$1181,8,FALSE)</f>
        <v>МС</v>
      </c>
      <c r="F15" s="531">
        <v>132</v>
      </c>
      <c r="G15" s="626" t="s">
        <v>363</v>
      </c>
      <c r="H15" s="626" t="s">
        <v>3448</v>
      </c>
      <c r="I15" s="446"/>
      <c r="J15" s="204"/>
      <c r="K15" s="204"/>
      <c r="L15" s="204"/>
      <c r="M15" s="204"/>
      <c r="N15" s="142"/>
      <c r="O15" s="206"/>
      <c r="P15" s="206"/>
      <c r="Q15" s="206"/>
      <c r="R15" s="206"/>
      <c r="S15" s="106"/>
    </row>
    <row r="16" spans="1:256" ht="18" customHeight="1" x14ac:dyDescent="0.2">
      <c r="A16" s="204">
        <v>3</v>
      </c>
      <c r="B16" s="102" t="str">
        <f>VLOOKUP($F16,УЧАСТНИКИ!$A$29:$M$1181,3,FALSE)</f>
        <v>Гурьев Александр</v>
      </c>
      <c r="C16" s="103" t="str">
        <f>VLOOKUP($F16,УЧАСТНИКИ!$A$29:$M$1181,4,FALSE)</f>
        <v>18.02.2002</v>
      </c>
      <c r="D16" s="168" t="str">
        <f>VLOOKUP($F16,УЧАСТНИКИ!$A$29:$M$1181,5,FALSE)</f>
        <v>Москва</v>
      </c>
      <c r="E16" s="385" t="str">
        <f>VLOOKUP($F16,УЧАСТНИКИ!$A$29:$M$1181,8,FALSE)</f>
        <v>КМС</v>
      </c>
      <c r="F16" s="531">
        <v>185</v>
      </c>
      <c r="G16" s="626" t="s">
        <v>949</v>
      </c>
      <c r="H16" s="626" t="s">
        <v>3430</v>
      </c>
      <c r="I16" s="446"/>
      <c r="J16" s="204"/>
      <c r="K16" s="204"/>
      <c r="L16" s="204"/>
      <c r="M16" s="204"/>
      <c r="N16" s="142"/>
      <c r="O16" s="206"/>
      <c r="P16" s="206"/>
      <c r="Q16" s="206"/>
      <c r="R16" s="206"/>
      <c r="S16" s="106" t="str">
        <f>VLOOKUP($F16,УЧАСТНИКИ!$A$29:$M$1181,9,FALSE)</f>
        <v>лич.</v>
      </c>
    </row>
    <row r="17" spans="1:19" ht="18" customHeight="1" x14ac:dyDescent="0.2">
      <c r="A17" s="204">
        <v>4</v>
      </c>
      <c r="B17" s="102" t="str">
        <f>VLOOKUP($F17,УЧАСТНИКИ!$A$29:$M$1181,3,FALSE)</f>
        <v>Магаев Тимур</v>
      </c>
      <c r="C17" s="103" t="str">
        <f>VLOOKUP($F17,УЧАСТНИКИ!$A$29:$M$1181,4,FALSE)</f>
        <v>31.10.2001</v>
      </c>
      <c r="D17" s="168" t="str">
        <f>VLOOKUP($F17,УЧАСТНИКИ!$A$29:$M$1181,5,FALSE)</f>
        <v>Москва</v>
      </c>
      <c r="E17" s="385" t="str">
        <f>VLOOKUP($F17,УЧАСТНИКИ!$A$29:$M$1181,8,FALSE)</f>
        <v>МС</v>
      </c>
      <c r="F17" s="531">
        <v>204</v>
      </c>
      <c r="G17" s="626" t="s">
        <v>3273</v>
      </c>
      <c r="H17" s="626" t="s">
        <v>3464</v>
      </c>
      <c r="I17" s="446"/>
      <c r="J17" s="204"/>
      <c r="K17" s="204"/>
      <c r="L17" s="204"/>
      <c r="M17" s="204"/>
      <c r="N17" s="142"/>
      <c r="O17" s="206"/>
      <c r="P17" s="206"/>
      <c r="Q17" s="206"/>
      <c r="R17" s="206"/>
      <c r="S17" s="106" t="str">
        <f>VLOOKUP($F17,УЧАСТНИКИ!$A$29:$M$1181,9,FALSE)</f>
        <v>лич.</v>
      </c>
    </row>
    <row r="18" spans="1:19" ht="18" customHeight="1" x14ac:dyDescent="0.2">
      <c r="A18" s="204">
        <v>5</v>
      </c>
      <c r="B18" s="102" t="str">
        <f>VLOOKUP($F18,УЧАСТНИКИ!$A$29:$M$1181,3,FALSE)</f>
        <v>Анушкевич Глеб</v>
      </c>
      <c r="C18" s="103" t="str">
        <f>VLOOKUP($F18,УЧАСТНИКИ!$A$29:$M$1181,4,FALSE)</f>
        <v>10.03.2001</v>
      </c>
      <c r="D18" s="168" t="str">
        <f>VLOOKUP($F18,УЧАСТНИКИ!$A$29:$M$1181,5,FALSE)</f>
        <v>Ставропольский край</v>
      </c>
      <c r="E18" s="385" t="str">
        <f>VLOOKUP($F18,УЧАСТНИКИ!$A$29:$M$1181,8,FALSE)</f>
        <v>КМС</v>
      </c>
      <c r="F18" s="531">
        <v>373</v>
      </c>
      <c r="G18" s="626" t="s">
        <v>3153</v>
      </c>
      <c r="H18" s="626" t="s">
        <v>1963</v>
      </c>
      <c r="I18" s="446"/>
      <c r="J18" s="204"/>
      <c r="K18" s="204"/>
      <c r="L18" s="204"/>
      <c r="M18" s="204"/>
      <c r="N18" s="142"/>
      <c r="O18" s="206"/>
      <c r="P18" s="206"/>
      <c r="Q18" s="206"/>
      <c r="R18" s="206"/>
      <c r="S18" s="106"/>
    </row>
    <row r="19" spans="1:19" ht="18" customHeight="1" x14ac:dyDescent="0.2">
      <c r="A19" s="204">
        <v>6</v>
      </c>
      <c r="B19" s="102" t="str">
        <f>VLOOKUP($F19,УЧАСТНИКИ!$A$29:$M$1181,3,FALSE)</f>
        <v>Селиверстов Илья</v>
      </c>
      <c r="C19" s="103" t="str">
        <f>VLOOKUP($F19,УЧАСТНИКИ!$A$29:$M$1181,4,FALSE)</f>
        <v>01.08.1999</v>
      </c>
      <c r="D19" s="168" t="str">
        <f>VLOOKUP($F19,УЧАСТНИКИ!$A$29:$M$1181,5,FALSE)</f>
        <v>Тверская область</v>
      </c>
      <c r="E19" s="385" t="str">
        <f>VLOOKUP($F19,УЧАСТНИКИ!$A$29:$M$1181,8,FALSE)</f>
        <v>КМС</v>
      </c>
      <c r="F19" s="531">
        <v>384</v>
      </c>
      <c r="G19" s="626" t="s">
        <v>1878</v>
      </c>
      <c r="H19" s="626" t="s">
        <v>3494</v>
      </c>
      <c r="I19" s="446"/>
      <c r="J19" s="204"/>
      <c r="K19" s="204"/>
      <c r="L19" s="204"/>
      <c r="M19" s="204"/>
      <c r="N19" s="142"/>
      <c r="O19" s="206"/>
      <c r="P19" s="206"/>
      <c r="Q19" s="206"/>
      <c r="R19" s="206"/>
      <c r="S19" s="106"/>
    </row>
    <row r="20" spans="1:19" ht="18" customHeight="1" x14ac:dyDescent="0.2">
      <c r="A20" s="204">
        <v>7</v>
      </c>
      <c r="B20" s="102" t="str">
        <f>VLOOKUP($F20,УЧАСТНИКИ!$A$29:$M$1181,3,FALSE)</f>
        <v>Кириллов Даниил</v>
      </c>
      <c r="C20" s="103" t="str">
        <f>VLOOKUP($F20,УЧАСТНИКИ!$A$29:$M$1181,4,FALSE)</f>
        <v>21.09.1998</v>
      </c>
      <c r="D20" s="168" t="str">
        <f>VLOOKUP($F20,УЧАСТНИКИ!$A$29:$M$1181,5,FALSE)</f>
        <v>Москва-Нижегородская область</v>
      </c>
      <c r="E20" s="385" t="str">
        <f>VLOOKUP($F20,УЧАСТНИКИ!$A$29:$M$1181,8,FALSE)</f>
        <v>МС</v>
      </c>
      <c r="F20" s="531">
        <v>196</v>
      </c>
      <c r="G20" s="626" t="s">
        <v>1103</v>
      </c>
      <c r="H20" s="626" t="s">
        <v>1103</v>
      </c>
      <c r="I20" s="446"/>
      <c r="J20" s="204"/>
      <c r="K20" s="204"/>
      <c r="L20" s="204"/>
      <c r="M20" s="204"/>
      <c r="N20" s="142"/>
      <c r="O20" s="206"/>
      <c r="P20" s="206"/>
      <c r="Q20" s="206"/>
      <c r="R20" s="206"/>
      <c r="S20" s="106"/>
    </row>
    <row r="21" spans="1:19" ht="18" customHeight="1" x14ac:dyDescent="0.2">
      <c r="A21" s="204">
        <v>8</v>
      </c>
      <c r="B21" s="102" t="str">
        <f>VLOOKUP($F21,УЧАСТНИКИ!$A$29:$M$1181,3,FALSE)</f>
        <v>Журавлев Владимир</v>
      </c>
      <c r="C21" s="103" t="str">
        <f>VLOOKUP($F21,УЧАСТНИКИ!$A$29:$M$1181,4,FALSE)</f>
        <v>16.05.1996</v>
      </c>
      <c r="D21" s="168" t="str">
        <f>VLOOKUP($F21,УЧАСТНИКИ!$A$29:$M$1181,5,FALSE)</f>
        <v>Республика Карелия</v>
      </c>
      <c r="E21" s="385" t="str">
        <f>VLOOKUP($F21,УЧАСТНИКИ!$A$29:$M$1181,8,FALSE)</f>
        <v>КМС</v>
      </c>
      <c r="F21" s="531">
        <v>285</v>
      </c>
      <c r="G21" s="626" t="s">
        <v>3221</v>
      </c>
      <c r="H21" s="626" t="s">
        <v>3221</v>
      </c>
      <c r="I21" s="446"/>
      <c r="J21" s="204"/>
      <c r="K21" s="204"/>
      <c r="L21" s="204"/>
      <c r="M21" s="204"/>
      <c r="N21" s="142"/>
      <c r="O21" s="206"/>
      <c r="P21" s="206"/>
      <c r="Q21" s="206"/>
      <c r="R21" s="206"/>
      <c r="S21" s="106"/>
    </row>
    <row r="22" spans="1:19" ht="18" customHeight="1" x14ac:dyDescent="0.2">
      <c r="A22" s="204">
        <v>9</v>
      </c>
      <c r="B22" s="102" t="str">
        <f>VLOOKUP($F22,УЧАСТНИКИ!$A$29:$M$1181,3,FALSE)</f>
        <v>Деркач Павел</v>
      </c>
      <c r="C22" s="103" t="str">
        <f>VLOOKUP($F22,УЧАСТНИКИ!$A$29:$M$1181,4,FALSE)</f>
        <v>02.11.1993</v>
      </c>
      <c r="D22" s="168" t="str">
        <f>VLOOKUP($F22,УЧАСТНИКИ!$A$29:$M$1181,5,FALSE)</f>
        <v>Москва-Нижегородская область</v>
      </c>
      <c r="E22" s="385" t="str">
        <f>VLOOKUP($F22,УЧАСТНИКИ!$A$29:$M$1181,8,FALSE)</f>
        <v>МСМК</v>
      </c>
      <c r="F22" s="531">
        <v>187</v>
      </c>
      <c r="G22" s="626" t="s">
        <v>1098</v>
      </c>
      <c r="H22" s="626" t="s">
        <v>3432</v>
      </c>
      <c r="I22" s="446"/>
      <c r="J22" s="204"/>
      <c r="K22" s="204"/>
      <c r="L22" s="204"/>
      <c r="M22" s="204"/>
      <c r="N22" s="142"/>
      <c r="O22" s="206"/>
      <c r="P22" s="206"/>
      <c r="Q22" s="206"/>
      <c r="R22" s="206"/>
      <c r="S22" s="106"/>
    </row>
    <row r="23" spans="1:19" ht="18" customHeight="1" x14ac:dyDescent="0.2">
      <c r="A23" s="204">
        <v>10</v>
      </c>
      <c r="B23" s="102" t="str">
        <f>VLOOKUP($F23,УЧАСТНИКИ!$A$29:$M$1181,3,FALSE)</f>
        <v>Бородаев Семён</v>
      </c>
      <c r="C23" s="103" t="str">
        <f>VLOOKUP($F23,УЧАСТНИКИ!$A$29:$M$1181,4,FALSE)</f>
        <v>04.05.2002</v>
      </c>
      <c r="D23" s="168" t="str">
        <f>VLOOKUP($F23,УЧАСТНИКИ!$A$29:$M$1181,5,FALSE)</f>
        <v>Ставропольский край</v>
      </c>
      <c r="E23" s="385" t="str">
        <f>VLOOKUP($F23,УЧАСТНИКИ!$A$29:$M$1181,8,FALSE)</f>
        <v>МС</v>
      </c>
      <c r="F23" s="531">
        <v>375</v>
      </c>
      <c r="G23" s="626" t="s">
        <v>1857</v>
      </c>
      <c r="H23" s="626" t="s">
        <v>3411</v>
      </c>
      <c r="I23" s="446"/>
      <c r="J23" s="204"/>
      <c r="K23" s="204"/>
      <c r="L23" s="204"/>
      <c r="M23" s="204"/>
      <c r="N23" s="142"/>
      <c r="O23" s="206"/>
      <c r="P23" s="206"/>
      <c r="Q23" s="206"/>
      <c r="R23" s="206"/>
      <c r="S23" s="106"/>
    </row>
    <row r="24" spans="1:19" ht="18" customHeight="1" x14ac:dyDescent="0.2">
      <c r="A24" s="204">
        <v>11</v>
      </c>
      <c r="B24" s="102" t="str">
        <f>VLOOKUP($F24,УЧАСТНИКИ!$A$29:$M$1181,3,FALSE)</f>
        <v>Лядусов Константин</v>
      </c>
      <c r="C24" s="103" t="str">
        <f>VLOOKUP($F24,УЧАСТНИКИ!$A$29:$M$1181,4,FALSE)</f>
        <v>02.03.1988</v>
      </c>
      <c r="D24" s="168" t="str">
        <f>VLOOKUP($F24,УЧАСТНИКИ!$A$29:$M$1181,5,FALSE)</f>
        <v>Москва-Ростовская область</v>
      </c>
      <c r="E24" s="385" t="str">
        <f>VLOOKUP($F24,УЧАСТНИКИ!$A$29:$M$1181,8,FALSE)</f>
        <v>МСМК</v>
      </c>
      <c r="F24" s="531">
        <v>203</v>
      </c>
      <c r="G24" s="626" t="s">
        <v>1140</v>
      </c>
      <c r="H24" s="626" t="s">
        <v>3463</v>
      </c>
      <c r="I24" s="446"/>
      <c r="J24" s="204"/>
      <c r="K24" s="204"/>
      <c r="L24" s="204"/>
      <c r="M24" s="204"/>
      <c r="N24" s="142"/>
      <c r="O24" s="206"/>
      <c r="P24" s="206"/>
      <c r="Q24" s="206"/>
      <c r="R24" s="206"/>
      <c r="S24" s="106"/>
    </row>
    <row r="25" spans="1:19" ht="18" customHeight="1" x14ac:dyDescent="0.2">
      <c r="A25" s="204">
        <v>12</v>
      </c>
      <c r="B25" s="102" t="str">
        <f>VLOOKUP($F25,УЧАСТНИКИ!$A$29:$M$1181,3,FALSE)</f>
        <v>Лесной Александр</v>
      </c>
      <c r="C25" s="103" t="str">
        <f>VLOOKUP($F25,УЧАСТНИКИ!$A$29:$M$1181,4,FALSE)</f>
        <v>28.07.1988</v>
      </c>
      <c r="D25" s="168" t="str">
        <f>VLOOKUP($F25,УЧАСТНИКИ!$A$29:$M$1181,5,FALSE)</f>
        <v>Краснодарский край-Пермский край</v>
      </c>
      <c r="E25" s="385" t="str">
        <f>VLOOKUP($F25,УЧАСТНИКИ!$A$29:$M$1181,8,FALSE)</f>
        <v>МСМК</v>
      </c>
      <c r="F25" s="531">
        <v>148</v>
      </c>
      <c r="G25" s="626" t="s">
        <v>834</v>
      </c>
      <c r="H25" s="626" t="s">
        <v>3454</v>
      </c>
      <c r="I25" s="446"/>
      <c r="J25" s="204"/>
      <c r="K25" s="204"/>
      <c r="L25" s="204"/>
      <c r="M25" s="204"/>
      <c r="N25" s="142"/>
      <c r="O25" s="206"/>
      <c r="P25" s="206"/>
      <c r="Q25" s="206"/>
      <c r="R25" s="206"/>
      <c r="S25" s="106"/>
    </row>
    <row r="26" spans="1:19" ht="18" customHeight="1" x14ac:dyDescent="0.2">
      <c r="A26" s="204">
        <v>13</v>
      </c>
      <c r="B26" s="102" t="str">
        <f>VLOOKUP($F26,УЧАСТНИКИ!$A$29:$M$1181,3,FALSE)</f>
        <v>Афонин Максим</v>
      </c>
      <c r="C26" s="103" t="str">
        <f>VLOOKUP($F26,УЧАСТНИКИ!$A$29:$M$1181,4,FALSE)</f>
        <v>06.01.1992</v>
      </c>
      <c r="D26" s="168" t="str">
        <f>VLOOKUP($F26,УЧАСТНИКИ!$A$29:$M$1181,5,FALSE)</f>
        <v>Москва</v>
      </c>
      <c r="E26" s="385" t="str">
        <f>VLOOKUP($F26,УЧАСТНИКИ!$A$29:$M$1181,8,FALSE)</f>
        <v>МСМК</v>
      </c>
      <c r="F26" s="531">
        <v>184</v>
      </c>
      <c r="G26" s="626" t="s">
        <v>1093</v>
      </c>
      <c r="H26" s="626" t="s">
        <v>3402</v>
      </c>
      <c r="I26" s="446"/>
      <c r="J26" s="204"/>
      <c r="K26" s="204"/>
      <c r="L26" s="204"/>
      <c r="M26" s="204"/>
      <c r="N26" s="142"/>
      <c r="O26" s="206"/>
      <c r="P26" s="206"/>
      <c r="Q26" s="206"/>
      <c r="R26" s="206"/>
      <c r="S26" s="106"/>
    </row>
    <row r="27" spans="1:19" ht="15.75" customHeight="1" x14ac:dyDescent="0.2">
      <c r="A27" s="207"/>
      <c r="B27" s="208"/>
      <c r="C27" s="848"/>
      <c r="D27" s="848"/>
      <c r="E27" s="353"/>
      <c r="F27" s="311"/>
      <c r="G27" s="311"/>
      <c r="H27" s="311"/>
      <c r="I27" s="311"/>
      <c r="J27" s="311"/>
      <c r="K27" s="848"/>
      <c r="L27" s="848"/>
      <c r="M27" s="848"/>
      <c r="N27" s="207"/>
    </row>
    <row r="28" spans="1:19" ht="15.75" customHeight="1" x14ac:dyDescent="0.2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</row>
    <row r="29" spans="1:19" ht="15.75" customHeight="1" x14ac:dyDescent="0.2">
      <c r="A29" s="196"/>
      <c r="B29" s="852" t="s">
        <v>58</v>
      </c>
      <c r="C29" s="852"/>
      <c r="D29" s="119" t="s">
        <v>81</v>
      </c>
      <c r="E29" s="197"/>
      <c r="F29" s="197"/>
      <c r="G29" s="197"/>
      <c r="H29" s="197"/>
      <c r="I29" s="197"/>
      <c r="J29" s="197"/>
      <c r="K29" s="119" t="s">
        <v>57</v>
      </c>
      <c r="L29" s="54"/>
      <c r="M29" s="54"/>
      <c r="N29" s="119"/>
      <c r="O29" s="113" t="s">
        <v>43</v>
      </c>
    </row>
    <row r="30" spans="1:19" ht="15.75" customHeight="1" x14ac:dyDescent="0.2">
      <c r="A30" s="210"/>
      <c r="K30" s="207"/>
      <c r="L30" s="207"/>
      <c r="M30" s="207"/>
      <c r="N30" s="119"/>
    </row>
    <row r="31" spans="1:19" ht="15.75" customHeight="1" x14ac:dyDescent="0.2">
      <c r="A31" s="211"/>
      <c r="B31" s="211"/>
      <c r="C31" s="211"/>
      <c r="D31" s="211"/>
      <c r="E31" s="211"/>
      <c r="F31" s="211"/>
      <c r="G31" s="211"/>
      <c r="H31" s="211"/>
      <c r="I31" s="211"/>
      <c r="J31" s="212"/>
      <c r="K31" s="213"/>
      <c r="L31" s="214"/>
      <c r="M31" s="211"/>
      <c r="N31" s="211"/>
    </row>
    <row r="32" spans="1:19" ht="15.75" customHeight="1" x14ac:dyDescent="0.2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</row>
    <row r="33" spans="1:14" ht="15.75" customHeight="1" x14ac:dyDescent="0.2">
      <c r="B33" s="215"/>
    </row>
    <row r="34" spans="1:14" ht="15.75" customHeight="1" x14ac:dyDescent="0.25">
      <c r="A34" s="207"/>
      <c r="B34" s="216"/>
      <c r="C34" s="216"/>
      <c r="D34" s="216"/>
      <c r="E34" s="216"/>
      <c r="F34" s="207"/>
      <c r="G34" s="207"/>
      <c r="H34" s="207"/>
      <c r="I34" s="207"/>
      <c r="J34" s="207"/>
      <c r="K34" s="207"/>
      <c r="L34" s="207"/>
      <c r="M34" s="207"/>
      <c r="N34" s="127"/>
    </row>
    <row r="35" spans="1:14" ht="15.75" customHeight="1" x14ac:dyDescent="0.25">
      <c r="A35" s="207"/>
      <c r="B35" s="216"/>
      <c r="C35" s="216"/>
      <c r="D35" s="216"/>
      <c r="E35" s="216"/>
      <c r="F35" s="207"/>
      <c r="G35" s="207"/>
      <c r="H35" s="207"/>
      <c r="I35" s="207"/>
      <c r="J35" s="207"/>
      <c r="K35" s="207"/>
      <c r="L35" s="207"/>
      <c r="M35" s="207"/>
      <c r="N35" s="127"/>
    </row>
    <row r="36" spans="1:14" ht="15.75" customHeight="1" x14ac:dyDescent="0.25">
      <c r="A36" s="207"/>
      <c r="B36" s="216"/>
      <c r="C36" s="216"/>
      <c r="D36" s="216"/>
      <c r="E36" s="216"/>
      <c r="F36" s="207"/>
      <c r="G36" s="207"/>
      <c r="H36" s="207"/>
      <c r="I36" s="207"/>
      <c r="J36" s="207"/>
      <c r="K36" s="207"/>
      <c r="L36" s="207"/>
      <c r="M36" s="207"/>
      <c r="N36" s="127"/>
    </row>
    <row r="37" spans="1:14" ht="15.75" customHeight="1" x14ac:dyDescent="0.25">
      <c r="A37" s="207"/>
      <c r="B37" s="216"/>
      <c r="C37" s="216"/>
      <c r="D37" s="216"/>
      <c r="E37" s="216"/>
      <c r="F37" s="207"/>
      <c r="G37" s="207"/>
      <c r="H37" s="207"/>
      <c r="I37" s="207"/>
      <c r="J37" s="207"/>
      <c r="K37" s="207"/>
      <c r="L37" s="207"/>
      <c r="M37" s="207"/>
      <c r="N37" s="127"/>
    </row>
    <row r="38" spans="1:14" ht="15.75" customHeight="1" x14ac:dyDescent="0.25">
      <c r="A38" s="207"/>
      <c r="B38" s="216"/>
      <c r="C38" s="216"/>
      <c r="D38" s="216"/>
      <c r="E38" s="216"/>
      <c r="F38" s="207"/>
      <c r="G38" s="207"/>
      <c r="H38" s="207"/>
      <c r="I38" s="207"/>
      <c r="J38" s="207"/>
      <c r="K38" s="207"/>
      <c r="L38" s="207"/>
      <c r="M38" s="207"/>
      <c r="N38" s="127"/>
    </row>
    <row r="39" spans="1:14" ht="15.75" customHeight="1" x14ac:dyDescent="0.25">
      <c r="A39" s="207"/>
      <c r="B39" s="216"/>
      <c r="C39" s="216"/>
      <c r="D39" s="216"/>
      <c r="E39" s="216"/>
      <c r="F39" s="207"/>
      <c r="G39" s="207"/>
      <c r="H39" s="207"/>
      <c r="I39" s="207"/>
      <c r="J39" s="207"/>
      <c r="K39" s="207"/>
      <c r="L39" s="207"/>
      <c r="M39" s="207"/>
      <c r="N39" s="127"/>
    </row>
    <row r="40" spans="1:14" ht="15.75" customHeight="1" x14ac:dyDescent="0.25">
      <c r="A40" s="207"/>
      <c r="B40" s="216"/>
      <c r="C40" s="216"/>
      <c r="D40" s="216"/>
      <c r="E40" s="216"/>
      <c r="F40" s="207"/>
      <c r="G40" s="207"/>
      <c r="H40" s="207"/>
      <c r="I40" s="207"/>
      <c r="J40" s="207"/>
      <c r="K40" s="207"/>
      <c r="L40" s="207"/>
      <c r="M40" s="207"/>
      <c r="N40" s="127"/>
    </row>
    <row r="41" spans="1:14" ht="15.75" customHeight="1" x14ac:dyDescent="0.25">
      <c r="A41" s="207"/>
      <c r="B41" s="216"/>
      <c r="C41" s="216"/>
      <c r="D41" s="216"/>
      <c r="E41" s="216"/>
      <c r="F41" s="207"/>
      <c r="G41" s="207"/>
      <c r="H41" s="207"/>
      <c r="I41" s="207"/>
      <c r="J41" s="207"/>
      <c r="K41" s="207"/>
      <c r="L41" s="207"/>
      <c r="M41" s="207"/>
      <c r="N41" s="127"/>
    </row>
    <row r="42" spans="1:14" ht="15.75" customHeight="1" x14ac:dyDescent="0.25">
      <c r="A42" s="207"/>
      <c r="B42" s="216"/>
      <c r="C42" s="216"/>
      <c r="D42" s="216"/>
      <c r="E42" s="216"/>
      <c r="F42" s="207"/>
      <c r="G42" s="207"/>
      <c r="H42" s="207"/>
      <c r="I42" s="207"/>
      <c r="J42" s="207"/>
      <c r="K42" s="207"/>
      <c r="L42" s="207"/>
      <c r="M42" s="207"/>
      <c r="N42" s="127"/>
    </row>
    <row r="43" spans="1:14" x14ac:dyDescent="0.2">
      <c r="B43" s="215"/>
    </row>
    <row r="44" spans="1:14" ht="15.75" x14ac:dyDescent="0.25">
      <c r="A44" s="207"/>
      <c r="B44" s="216"/>
      <c r="C44" s="216"/>
      <c r="D44" s="216"/>
      <c r="E44" s="216"/>
      <c r="F44" s="207"/>
      <c r="G44" s="207"/>
      <c r="H44" s="207"/>
      <c r="I44" s="207"/>
      <c r="J44" s="207"/>
      <c r="K44" s="207"/>
      <c r="L44" s="207"/>
      <c r="M44" s="207"/>
      <c r="N44" s="127"/>
    </row>
    <row r="45" spans="1:14" ht="15.75" x14ac:dyDescent="0.25">
      <c r="A45" s="207"/>
      <c r="B45" s="216"/>
      <c r="C45" s="216"/>
      <c r="D45" s="216"/>
      <c r="E45" s="216"/>
      <c r="F45" s="207"/>
      <c r="G45" s="207"/>
      <c r="H45" s="207"/>
      <c r="I45" s="207"/>
      <c r="J45" s="207"/>
      <c r="K45" s="207"/>
      <c r="L45" s="207"/>
      <c r="M45" s="207"/>
      <c r="N45" s="127"/>
    </row>
    <row r="46" spans="1:14" ht="15.75" x14ac:dyDescent="0.25">
      <c r="A46" s="207"/>
      <c r="B46" s="216"/>
      <c r="C46" s="216"/>
      <c r="D46" s="216"/>
      <c r="E46" s="216"/>
      <c r="F46" s="207"/>
      <c r="G46" s="207"/>
      <c r="H46" s="207"/>
      <c r="I46" s="207"/>
      <c r="J46" s="207"/>
      <c r="K46" s="207"/>
      <c r="L46" s="207"/>
      <c r="M46" s="207"/>
      <c r="N46" s="127"/>
    </row>
    <row r="47" spans="1:14" ht="15.75" x14ac:dyDescent="0.25">
      <c r="A47" s="207"/>
      <c r="B47" s="216"/>
      <c r="C47" s="216"/>
      <c r="D47" s="216"/>
      <c r="E47" s="216"/>
      <c r="F47" s="207"/>
      <c r="G47" s="207"/>
      <c r="H47" s="207"/>
      <c r="I47" s="207"/>
      <c r="J47" s="207"/>
      <c r="K47" s="207"/>
      <c r="L47" s="207"/>
      <c r="M47" s="207"/>
      <c r="N47" s="127"/>
    </row>
    <row r="48" spans="1:14" ht="15.75" x14ac:dyDescent="0.25">
      <c r="A48" s="207"/>
      <c r="B48" s="216"/>
      <c r="C48" s="216"/>
      <c r="D48" s="216"/>
      <c r="E48" s="216"/>
      <c r="F48" s="207"/>
      <c r="G48" s="207"/>
      <c r="H48" s="207"/>
      <c r="I48" s="207"/>
      <c r="J48" s="207"/>
      <c r="K48" s="207"/>
      <c r="L48" s="207"/>
      <c r="M48" s="207"/>
      <c r="N48" s="127"/>
    </row>
    <row r="49" spans="1:14" ht="15.75" x14ac:dyDescent="0.25">
      <c r="A49" s="207"/>
      <c r="B49" s="216"/>
      <c r="C49" s="216"/>
      <c r="D49" s="216"/>
      <c r="E49" s="216"/>
      <c r="F49" s="207"/>
      <c r="G49" s="207"/>
      <c r="H49" s="207"/>
      <c r="I49" s="207"/>
      <c r="J49" s="207"/>
      <c r="K49" s="207"/>
      <c r="L49" s="207"/>
      <c r="M49" s="207"/>
      <c r="N49" s="127"/>
    </row>
    <row r="50" spans="1:14" ht="15.75" x14ac:dyDescent="0.25">
      <c r="A50" s="207"/>
      <c r="B50" s="216"/>
      <c r="C50" s="216"/>
      <c r="D50" s="216"/>
      <c r="E50" s="216"/>
      <c r="F50" s="207"/>
      <c r="G50" s="207"/>
      <c r="H50" s="207"/>
      <c r="I50" s="207"/>
      <c r="J50" s="207"/>
      <c r="K50" s="207"/>
      <c r="L50" s="207"/>
      <c r="M50" s="207"/>
      <c r="N50" s="127"/>
    </row>
    <row r="51" spans="1:14" ht="15.75" x14ac:dyDescent="0.25">
      <c r="A51" s="207"/>
      <c r="B51" s="216"/>
      <c r="C51" s="216"/>
      <c r="D51" s="216"/>
      <c r="E51" s="216"/>
      <c r="F51" s="207"/>
      <c r="G51" s="207"/>
      <c r="H51" s="207"/>
      <c r="I51" s="207"/>
      <c r="J51" s="207"/>
      <c r="K51" s="207"/>
      <c r="L51" s="207"/>
      <c r="M51" s="207"/>
      <c r="N51" s="127"/>
    </row>
    <row r="52" spans="1:14" ht="15.75" x14ac:dyDescent="0.25">
      <c r="A52" s="207"/>
      <c r="B52" s="216"/>
      <c r="C52" s="216"/>
      <c r="D52" s="216"/>
      <c r="E52" s="216"/>
      <c r="F52" s="207"/>
      <c r="G52" s="207"/>
      <c r="H52" s="207"/>
      <c r="I52" s="207"/>
      <c r="J52" s="207"/>
      <c r="K52" s="207"/>
      <c r="L52" s="207"/>
      <c r="M52" s="207"/>
      <c r="N52" s="127"/>
    </row>
    <row r="53" spans="1:14" x14ac:dyDescent="0.2">
      <c r="B53" s="215"/>
    </row>
    <row r="54" spans="1:14" ht="15.75" x14ac:dyDescent="0.25">
      <c r="A54" s="207"/>
      <c r="B54" s="216"/>
      <c r="C54" s="216"/>
      <c r="D54" s="216"/>
      <c r="E54" s="216"/>
      <c r="F54" s="207"/>
      <c r="G54" s="207"/>
      <c r="H54" s="207"/>
      <c r="I54" s="207"/>
      <c r="J54" s="207"/>
      <c r="K54" s="207"/>
      <c r="L54" s="207"/>
      <c r="M54" s="207"/>
      <c r="N54" s="127"/>
    </row>
    <row r="55" spans="1:14" ht="15.75" x14ac:dyDescent="0.25">
      <c r="A55" s="207"/>
      <c r="B55" s="216"/>
      <c r="C55" s="216"/>
      <c r="D55" s="216"/>
      <c r="E55" s="216"/>
      <c r="F55" s="207"/>
      <c r="G55" s="207"/>
      <c r="H55" s="207"/>
      <c r="I55" s="207"/>
      <c r="J55" s="207"/>
      <c r="K55" s="207"/>
      <c r="L55" s="207"/>
      <c r="M55" s="207"/>
      <c r="N55" s="127"/>
    </row>
    <row r="56" spans="1:14" ht="15.75" x14ac:dyDescent="0.25">
      <c r="A56" s="207"/>
      <c r="B56" s="216"/>
      <c r="C56" s="216"/>
      <c r="D56" s="216"/>
      <c r="E56" s="216"/>
      <c r="F56" s="207"/>
      <c r="G56" s="207"/>
      <c r="H56" s="207"/>
      <c r="I56" s="207"/>
      <c r="J56" s="207"/>
      <c r="K56" s="207"/>
      <c r="L56" s="207"/>
      <c r="M56" s="207"/>
      <c r="N56" s="127"/>
    </row>
    <row r="57" spans="1:14" ht="15.75" x14ac:dyDescent="0.25">
      <c r="A57" s="207"/>
      <c r="B57" s="216"/>
      <c r="C57" s="216"/>
      <c r="D57" s="216"/>
      <c r="E57" s="216"/>
      <c r="F57" s="207"/>
      <c r="G57" s="207"/>
      <c r="H57" s="207"/>
      <c r="I57" s="207"/>
      <c r="J57" s="207"/>
      <c r="K57" s="207"/>
      <c r="L57" s="207"/>
      <c r="M57" s="207"/>
      <c r="N57" s="127"/>
    </row>
    <row r="58" spans="1:14" ht="15.75" x14ac:dyDescent="0.25">
      <c r="A58" s="207"/>
      <c r="B58" s="216"/>
      <c r="C58" s="216"/>
      <c r="D58" s="216"/>
      <c r="E58" s="216"/>
      <c r="F58" s="207"/>
      <c r="G58" s="207"/>
      <c r="H58" s="207"/>
      <c r="I58" s="207"/>
      <c r="J58" s="207"/>
      <c r="K58" s="207"/>
      <c r="L58" s="207"/>
      <c r="M58" s="207"/>
      <c r="N58" s="127"/>
    </row>
    <row r="59" spans="1:14" ht="15.75" x14ac:dyDescent="0.25">
      <c r="A59" s="207"/>
      <c r="B59" s="216"/>
      <c r="C59" s="216"/>
      <c r="D59" s="216"/>
      <c r="E59" s="216"/>
      <c r="F59" s="207"/>
      <c r="G59" s="207"/>
      <c r="H59" s="207"/>
      <c r="I59" s="207"/>
      <c r="J59" s="207"/>
      <c r="K59" s="207"/>
      <c r="L59" s="207"/>
      <c r="M59" s="207"/>
      <c r="N59" s="127"/>
    </row>
    <row r="60" spans="1:14" ht="15.75" x14ac:dyDescent="0.25">
      <c r="A60" s="207"/>
      <c r="B60" s="216"/>
      <c r="C60" s="216"/>
      <c r="D60" s="216"/>
      <c r="E60" s="216"/>
      <c r="F60" s="207"/>
      <c r="G60" s="207"/>
      <c r="H60" s="207"/>
      <c r="I60" s="207"/>
      <c r="J60" s="207"/>
      <c r="K60" s="207"/>
      <c r="L60" s="207"/>
      <c r="M60" s="207"/>
      <c r="N60" s="127"/>
    </row>
    <row r="61" spans="1:14" ht="15.75" x14ac:dyDescent="0.25">
      <c r="A61" s="207"/>
      <c r="B61" s="216"/>
      <c r="C61" s="216"/>
      <c r="D61" s="216"/>
      <c r="E61" s="216"/>
      <c r="F61" s="207"/>
      <c r="G61" s="207"/>
      <c r="H61" s="207"/>
      <c r="I61" s="207"/>
      <c r="J61" s="207"/>
      <c r="K61" s="207"/>
      <c r="L61" s="207"/>
      <c r="M61" s="207"/>
      <c r="N61" s="127"/>
    </row>
    <row r="62" spans="1:14" ht="15.75" x14ac:dyDescent="0.25">
      <c r="A62" s="207"/>
      <c r="B62" s="216"/>
      <c r="C62" s="216"/>
      <c r="D62" s="216"/>
      <c r="E62" s="216"/>
      <c r="F62" s="207"/>
      <c r="G62" s="207"/>
      <c r="H62" s="207"/>
      <c r="I62" s="207"/>
      <c r="J62" s="207"/>
      <c r="K62" s="207"/>
      <c r="L62" s="207"/>
      <c r="M62" s="207"/>
      <c r="N62" s="127"/>
    </row>
    <row r="63" spans="1:14" x14ac:dyDescent="0.2">
      <c r="B63" s="215"/>
    </row>
    <row r="64" spans="1:14" ht="15.75" x14ac:dyDescent="0.25">
      <c r="A64" s="207"/>
      <c r="B64" s="216"/>
      <c r="C64" s="216"/>
      <c r="D64" s="216"/>
      <c r="E64" s="216"/>
      <c r="F64" s="207"/>
      <c r="G64" s="207"/>
      <c r="H64" s="207"/>
      <c r="I64" s="207"/>
      <c r="J64" s="207"/>
      <c r="K64" s="207"/>
      <c r="L64" s="207"/>
      <c r="M64" s="207"/>
      <c r="N64" s="127"/>
    </row>
    <row r="65" spans="1:14" ht="15.75" x14ac:dyDescent="0.25">
      <c r="A65" s="207"/>
      <c r="B65" s="216"/>
      <c r="C65" s="216"/>
      <c r="D65" s="216"/>
      <c r="E65" s="216"/>
      <c r="F65" s="207"/>
      <c r="G65" s="207"/>
      <c r="H65" s="207"/>
      <c r="I65" s="207"/>
      <c r="J65" s="207"/>
      <c r="K65" s="207"/>
      <c r="L65" s="207"/>
      <c r="M65" s="207"/>
      <c r="N65" s="127"/>
    </row>
    <row r="66" spans="1:14" ht="15.75" x14ac:dyDescent="0.25">
      <c r="A66" s="207"/>
      <c r="B66" s="216"/>
      <c r="C66" s="216"/>
      <c r="D66" s="216"/>
      <c r="E66" s="216"/>
      <c r="F66" s="207"/>
      <c r="G66" s="207"/>
      <c r="H66" s="207"/>
      <c r="I66" s="207"/>
      <c r="J66" s="207"/>
      <c r="K66" s="207"/>
      <c r="L66" s="207"/>
      <c r="M66" s="207"/>
      <c r="N66" s="127"/>
    </row>
    <row r="67" spans="1:14" ht="15.75" x14ac:dyDescent="0.25">
      <c r="A67" s="207"/>
      <c r="B67" s="216"/>
      <c r="C67" s="216"/>
      <c r="D67" s="216"/>
      <c r="E67" s="216"/>
      <c r="F67" s="207"/>
      <c r="G67" s="207"/>
      <c r="H67" s="207"/>
      <c r="I67" s="207"/>
      <c r="J67" s="207"/>
      <c r="K67" s="207"/>
      <c r="L67" s="207"/>
      <c r="M67" s="207"/>
      <c r="N67" s="127"/>
    </row>
    <row r="68" spans="1:14" ht="15.75" x14ac:dyDescent="0.25">
      <c r="A68" s="207"/>
      <c r="B68" s="216"/>
      <c r="C68" s="216"/>
      <c r="D68" s="216"/>
      <c r="E68" s="216"/>
      <c r="F68" s="207"/>
      <c r="G68" s="207"/>
      <c r="H68" s="207"/>
      <c r="I68" s="207"/>
      <c r="J68" s="207"/>
      <c r="K68" s="207"/>
      <c r="L68" s="207"/>
      <c r="M68" s="207"/>
      <c r="N68" s="127"/>
    </row>
    <row r="69" spans="1:14" ht="15.75" x14ac:dyDescent="0.25">
      <c r="A69" s="207"/>
      <c r="B69" s="216"/>
      <c r="C69" s="216"/>
      <c r="D69" s="216"/>
      <c r="E69" s="216"/>
      <c r="F69" s="207"/>
      <c r="G69" s="207"/>
      <c r="H69" s="207"/>
      <c r="I69" s="207"/>
      <c r="J69" s="207"/>
      <c r="K69" s="207"/>
      <c r="L69" s="207"/>
      <c r="M69" s="207"/>
      <c r="N69" s="127"/>
    </row>
    <row r="70" spans="1:14" ht="15.75" x14ac:dyDescent="0.25">
      <c r="A70" s="207"/>
      <c r="B70" s="216"/>
      <c r="C70" s="216"/>
      <c r="D70" s="216"/>
      <c r="E70" s="216"/>
      <c r="F70" s="207"/>
      <c r="G70" s="207"/>
      <c r="H70" s="207"/>
      <c r="I70" s="207"/>
      <c r="J70" s="207"/>
      <c r="K70" s="207"/>
      <c r="L70" s="207"/>
      <c r="M70" s="207"/>
      <c r="N70" s="127"/>
    </row>
    <row r="71" spans="1:14" ht="15.75" x14ac:dyDescent="0.25">
      <c r="A71" s="207"/>
      <c r="B71" s="216"/>
      <c r="C71" s="216"/>
      <c r="D71" s="216"/>
      <c r="E71" s="216"/>
      <c r="F71" s="207"/>
      <c r="G71" s="207"/>
      <c r="H71" s="207"/>
      <c r="I71" s="207"/>
      <c r="J71" s="207"/>
      <c r="K71" s="207"/>
      <c r="L71" s="207"/>
      <c r="M71" s="207"/>
      <c r="N71" s="127"/>
    </row>
    <row r="72" spans="1:14" x14ac:dyDescent="0.2">
      <c r="A72" s="207"/>
      <c r="B72" s="208"/>
      <c r="C72" s="848"/>
      <c r="D72" s="848"/>
      <c r="E72" s="353"/>
      <c r="F72" s="849"/>
      <c r="G72" s="849"/>
      <c r="H72" s="849"/>
      <c r="I72" s="849"/>
      <c r="J72" s="849"/>
      <c r="K72" s="848"/>
      <c r="L72" s="848"/>
      <c r="M72" s="848"/>
      <c r="N72" s="207"/>
    </row>
  </sheetData>
  <mergeCells count="25">
    <mergeCell ref="C72:D72"/>
    <mergeCell ref="F72:J72"/>
    <mergeCell ref="K72:M72"/>
    <mergeCell ref="B29:C29"/>
    <mergeCell ref="G12:G13"/>
    <mergeCell ref="C27:D27"/>
    <mergeCell ref="K27:M27"/>
    <mergeCell ref="F12:F13"/>
    <mergeCell ref="H12:H13"/>
    <mergeCell ref="I12:I13"/>
    <mergeCell ref="A12:A13"/>
    <mergeCell ref="B12:B13"/>
    <mergeCell ref="C12:C13"/>
    <mergeCell ref="D12:D13"/>
    <mergeCell ref="Q12:Q13"/>
    <mergeCell ref="C2:P2"/>
    <mergeCell ref="C1:P1"/>
    <mergeCell ref="E12:E13"/>
    <mergeCell ref="S12:S13"/>
    <mergeCell ref="R12:R13"/>
    <mergeCell ref="P10:Q10"/>
    <mergeCell ref="D10:N10"/>
    <mergeCell ref="D9:N9"/>
    <mergeCell ref="D7:N7"/>
    <mergeCell ref="D4:O6"/>
  </mergeCells>
  <phoneticPr fontId="2" type="noConversion"/>
  <printOptions horizontalCentered="1"/>
  <pageMargins left="0" right="0" top="0" bottom="0" header="0" footer="0"/>
  <pageSetup paperSize="9" fitToHeight="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>
    <tabColor indexed="10"/>
  </sheetPr>
  <dimension ref="A1:R97"/>
  <sheetViews>
    <sheetView workbookViewId="0">
      <selection activeCell="B5" sqref="B5:B8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6.85546875" style="54" customWidth="1"/>
    <col min="6" max="6" width="6.5703125" style="54" customWidth="1"/>
    <col min="7" max="7" width="5.140625" style="54" customWidth="1"/>
    <col min="8" max="8" width="6.140625" style="54" customWidth="1"/>
    <col min="9" max="9" width="8.85546875" style="54" customWidth="1"/>
    <col min="10" max="10" width="8.28515625" style="54" customWidth="1"/>
    <col min="11" max="11" width="9.42578125" style="54" customWidth="1"/>
    <col min="12" max="12" width="3.7109375" style="54" hidden="1" customWidth="1"/>
    <col min="13" max="15" width="7.7109375" style="54" hidden="1" customWidth="1"/>
    <col min="16" max="16" width="8.5703125" style="54" customWidth="1"/>
    <col min="17" max="17" width="6.28515625" style="54" customWidth="1"/>
    <col min="18" max="18" width="8.140625" style="54" customWidth="1"/>
  </cols>
  <sheetData>
    <row r="1" spans="1:18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</row>
    <row r="2" spans="1:18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</row>
    <row r="3" spans="1:18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8" ht="12.75" customHeight="1" x14ac:dyDescent="0.2">
      <c r="A4" s="79"/>
      <c r="B4" s="86"/>
      <c r="C4" s="840" t="s">
        <v>413</v>
      </c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122"/>
      <c r="P4" s="122"/>
      <c r="Q4" s="79"/>
    </row>
    <row r="5" spans="1:18" ht="15.75" customHeight="1" x14ac:dyDescent="0.2">
      <c r="A5" s="79" t="s">
        <v>16</v>
      </c>
      <c r="B5" s="500" t="s">
        <v>292</v>
      </c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122"/>
      <c r="P5" s="84" t="s">
        <v>344</v>
      </c>
      <c r="Q5" s="92"/>
      <c r="R5" s="184"/>
    </row>
    <row r="6" spans="1:18" ht="12.75" customHeight="1" x14ac:dyDescent="0.2">
      <c r="A6" s="79" t="s">
        <v>17</v>
      </c>
      <c r="B6" s="500" t="s">
        <v>292</v>
      </c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122"/>
      <c r="P6" s="86" t="s">
        <v>19</v>
      </c>
      <c r="Q6" s="86" t="s">
        <v>361</v>
      </c>
    </row>
    <row r="7" spans="1:18" ht="16.5" x14ac:dyDescent="0.2">
      <c r="A7" s="185" t="s">
        <v>18</v>
      </c>
      <c r="B7" s="500" t="s">
        <v>291</v>
      </c>
      <c r="C7" s="79"/>
      <c r="D7" s="186"/>
      <c r="E7" s="186"/>
      <c r="F7" s="79"/>
      <c r="G7" s="79"/>
      <c r="H7" s="79"/>
      <c r="I7" s="79"/>
      <c r="J7" s="79"/>
      <c r="K7" s="79"/>
      <c r="L7" s="79"/>
      <c r="P7" s="86" t="s">
        <v>20</v>
      </c>
    </row>
    <row r="8" spans="1:18" ht="16.5" x14ac:dyDescent="0.2">
      <c r="A8" s="185" t="s">
        <v>0</v>
      </c>
      <c r="B8" s="499" t="s">
        <v>421</v>
      </c>
      <c r="C8" s="79"/>
      <c r="D8" s="186"/>
      <c r="E8" s="186"/>
      <c r="F8" s="79"/>
      <c r="G8" s="79"/>
      <c r="H8" s="79"/>
      <c r="I8" s="79"/>
      <c r="J8" s="79"/>
      <c r="K8" s="79"/>
      <c r="L8" s="79"/>
      <c r="P8" s="86"/>
    </row>
    <row r="9" spans="1:18" ht="18.75" x14ac:dyDescent="0.2">
      <c r="A9" s="196" t="str">
        <f>Заголовки!A12</f>
        <v>г.Сочи, стадион  ФГБУ"Юг Спорт"</v>
      </c>
      <c r="B9" s="79"/>
      <c r="C9" s="79"/>
      <c r="D9" s="79"/>
      <c r="E9" s="79"/>
      <c r="F9" s="90" t="s">
        <v>38</v>
      </c>
      <c r="G9" s="90"/>
      <c r="H9" s="90"/>
      <c r="J9" s="79"/>
      <c r="K9" s="79"/>
      <c r="M9" s="79"/>
      <c r="Q9" s="91" t="s">
        <v>21</v>
      </c>
    </row>
    <row r="10" spans="1:18" ht="13.5" thickBot="1" x14ac:dyDescent="0.25">
      <c r="A10" s="181"/>
      <c r="B10" s="79"/>
      <c r="D10" s="187"/>
      <c r="E10" s="187"/>
      <c r="F10" s="182" t="s">
        <v>137</v>
      </c>
      <c r="G10" s="182"/>
      <c r="H10" s="182"/>
      <c r="I10" s="187"/>
      <c r="J10" s="187"/>
      <c r="K10" s="187"/>
      <c r="L10" s="187"/>
      <c r="M10" s="187"/>
      <c r="N10" s="187"/>
      <c r="O10" s="187"/>
      <c r="P10" s="187"/>
    </row>
    <row r="11" spans="1:18" ht="13.5" customHeight="1" thickBot="1" x14ac:dyDescent="0.25">
      <c r="A11" s="846" t="s">
        <v>48</v>
      </c>
      <c r="B11" s="821" t="s">
        <v>56</v>
      </c>
      <c r="C11" s="821" t="s">
        <v>46</v>
      </c>
      <c r="D11" s="821" t="s">
        <v>51</v>
      </c>
      <c r="E11" s="809" t="s">
        <v>34</v>
      </c>
      <c r="F11" s="821" t="s">
        <v>9</v>
      </c>
      <c r="G11" s="806" t="s">
        <v>128</v>
      </c>
      <c r="H11" s="806" t="s">
        <v>129</v>
      </c>
      <c r="I11" s="837" t="s">
        <v>32</v>
      </c>
      <c r="J11" s="838"/>
      <c r="K11" s="838"/>
      <c r="L11" s="838"/>
      <c r="M11" s="838"/>
      <c r="N11" s="838"/>
      <c r="O11" s="839"/>
      <c r="P11" s="821" t="s">
        <v>10</v>
      </c>
      <c r="Q11" s="844" t="s">
        <v>31</v>
      </c>
      <c r="R11" s="844" t="s">
        <v>11</v>
      </c>
    </row>
    <row r="12" spans="1:18" ht="21.75" thickBot="1" x14ac:dyDescent="0.25">
      <c r="A12" s="847"/>
      <c r="B12" s="834"/>
      <c r="C12" s="834"/>
      <c r="D12" s="834"/>
      <c r="E12" s="850"/>
      <c r="F12" s="834"/>
      <c r="G12" s="807"/>
      <c r="H12" s="807"/>
      <c r="I12" s="188" t="s">
        <v>12</v>
      </c>
      <c r="J12" s="188" t="s">
        <v>13</v>
      </c>
      <c r="K12" s="188" t="s">
        <v>14</v>
      </c>
      <c r="L12" s="189" t="s">
        <v>48</v>
      </c>
      <c r="M12" s="188" t="s">
        <v>22</v>
      </c>
      <c r="N12" s="188" t="s">
        <v>23</v>
      </c>
      <c r="O12" s="188" t="s">
        <v>24</v>
      </c>
      <c r="P12" s="834"/>
      <c r="Q12" s="845"/>
      <c r="R12" s="845"/>
    </row>
    <row r="13" spans="1:18" x14ac:dyDescent="0.2">
      <c r="A13" s="101" t="s">
        <v>12</v>
      </c>
      <c r="B13" s="102" t="e">
        <f>VLOOKUP($F13,УЧАСТНИКИ!$A$29:$M$1081,3,FALSE)</f>
        <v>#N/A</v>
      </c>
      <c r="C13" s="103" t="e">
        <f>VLOOKUP($F13,УЧАСТНИКИ!$A$29:$M$1081,4,FALSE)</f>
        <v>#N/A</v>
      </c>
      <c r="D13" s="168" t="e">
        <f>VLOOKUP($F13,УЧАСТНИКИ!$A$29:$M$1081,5,FALSE)</f>
        <v>#N/A</v>
      </c>
      <c r="E13" s="385" t="e">
        <f>VLOOKUP($F13,УЧАСТНИКИ!$A$29:$M$1081,8,FALSE)</f>
        <v>#N/A</v>
      </c>
      <c r="F13" s="416"/>
      <c r="G13" s="105" t="e">
        <f>VLOOKUP($F13,УЧАСТНИКИ!$A$29:$M$1081,12,FALSE)</f>
        <v>#N/A</v>
      </c>
      <c r="H13" s="105" t="e">
        <f>VLOOKUP($F13,УЧАСТНИКИ!$A$29:$M$1081,13,FALSE)</f>
        <v>#N/A</v>
      </c>
      <c r="I13" s="104"/>
      <c r="J13" s="104"/>
      <c r="K13" s="104"/>
      <c r="L13" s="104"/>
      <c r="M13" s="142"/>
      <c r="N13" s="145"/>
      <c r="O13" s="145"/>
      <c r="P13" s="145"/>
      <c r="Q13" s="145"/>
      <c r="R13" s="106" t="e">
        <f>VLOOKUP($F13,УЧАСТНИКИ!$A$29:$M$1081,9,FALSE)</f>
        <v>#N/A</v>
      </c>
    </row>
    <row r="14" spans="1:18" x14ac:dyDescent="0.2">
      <c r="A14" s="104" t="s">
        <v>13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416"/>
      <c r="G14" s="105" t="e">
        <f>VLOOKUP($F14,УЧАСТНИКИ!$A$29:$M$1081,12,FALSE)</f>
        <v>#N/A</v>
      </c>
      <c r="H14" s="105" t="e">
        <f>VLOOKUP($F14,УЧАСТНИКИ!$A$29:$M$1081,13,FALSE)</f>
        <v>#N/A</v>
      </c>
      <c r="I14" s="104"/>
      <c r="J14" s="104"/>
      <c r="K14" s="104"/>
      <c r="L14" s="104"/>
      <c r="M14" s="142"/>
      <c r="N14" s="145"/>
      <c r="O14" s="145"/>
      <c r="P14" s="145"/>
      <c r="Q14" s="145"/>
      <c r="R14" s="106" t="e">
        <f>VLOOKUP($F14,УЧАСТНИКИ!$A$29:$M$1081,9,FALSE)</f>
        <v>#N/A</v>
      </c>
    </row>
    <row r="15" spans="1:18" x14ac:dyDescent="0.2">
      <c r="A15" s="101" t="s">
        <v>14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416"/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104"/>
      <c r="J15" s="104"/>
      <c r="K15" s="104"/>
      <c r="L15" s="104"/>
      <c r="M15" s="142"/>
      <c r="N15" s="145"/>
      <c r="O15" s="145"/>
      <c r="P15" s="145"/>
      <c r="Q15" s="145"/>
      <c r="R15" s="106" t="e">
        <f>VLOOKUP($F15,УЧАСТНИКИ!$A$29:$M$1081,9,FALSE)</f>
        <v>#N/A</v>
      </c>
    </row>
    <row r="16" spans="1:18" x14ac:dyDescent="0.2">
      <c r="A16" s="104" t="s">
        <v>22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416"/>
      <c r="G16" s="105" t="e">
        <f>VLOOKUP($F16,УЧАСТНИКИ!$A$29:$M$1081,12,FALSE)</f>
        <v>#N/A</v>
      </c>
      <c r="H16" s="105" t="e">
        <f>VLOOKUP($F16,УЧАСТНИКИ!$A$29:$M$1081,13,FALSE)</f>
        <v>#N/A</v>
      </c>
      <c r="I16" s="104"/>
      <c r="J16" s="104"/>
      <c r="K16" s="104"/>
      <c r="L16" s="104"/>
      <c r="M16" s="142"/>
      <c r="N16" s="145"/>
      <c r="O16" s="145"/>
      <c r="P16" s="145"/>
      <c r="Q16" s="145"/>
      <c r="R16" s="106" t="e">
        <f>VLOOKUP($F16,УЧАСТНИКИ!$A$29:$M$1081,9,FALSE)</f>
        <v>#N/A</v>
      </c>
    </row>
    <row r="17" spans="1:18" x14ac:dyDescent="0.2">
      <c r="A17" s="101" t="s">
        <v>23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416"/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104"/>
      <c r="J17" s="104"/>
      <c r="K17" s="104"/>
      <c r="L17" s="104"/>
      <c r="M17" s="142"/>
      <c r="N17" s="145"/>
      <c r="O17" s="145"/>
      <c r="P17" s="145"/>
      <c r="Q17" s="145"/>
      <c r="R17" s="106" t="e">
        <f>VLOOKUP($F17,УЧАСТНИКИ!$A$29:$M$1081,9,FALSE)</f>
        <v>#N/A</v>
      </c>
    </row>
    <row r="18" spans="1:18" x14ac:dyDescent="0.2">
      <c r="A18" s="104" t="s">
        <v>24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416"/>
      <c r="G18" s="105" t="e">
        <f>VLOOKUP($F18,УЧАСТНИКИ!$A$29:$M$1081,12,FALSE)</f>
        <v>#N/A</v>
      </c>
      <c r="H18" s="105" t="e">
        <f>VLOOKUP($F18,УЧАСТНИКИ!$A$29:$M$1081,13,FALSE)</f>
        <v>#N/A</v>
      </c>
      <c r="I18" s="104"/>
      <c r="J18" s="104"/>
      <c r="K18" s="104"/>
      <c r="L18" s="104"/>
      <c r="M18" s="142"/>
      <c r="N18" s="145"/>
      <c r="O18" s="145"/>
      <c r="P18" s="145"/>
      <c r="Q18" s="145"/>
      <c r="R18" s="106" t="e">
        <f>VLOOKUP($F18,УЧАСТНИКИ!$A$29:$M$1081,9,FALSE)</f>
        <v>#N/A</v>
      </c>
    </row>
    <row r="19" spans="1:18" x14ac:dyDescent="0.2">
      <c r="A19" s="101" t="s">
        <v>25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416"/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104"/>
      <c r="J19" s="104"/>
      <c r="K19" s="104"/>
      <c r="L19" s="104"/>
      <c r="M19" s="142"/>
      <c r="N19" s="145"/>
      <c r="O19" s="145"/>
      <c r="P19" s="145"/>
      <c r="Q19" s="145"/>
      <c r="R19" s="106" t="e">
        <f>VLOOKUP($F19,УЧАСТНИКИ!$A$29:$M$1081,9,FALSE)</f>
        <v>#N/A</v>
      </c>
    </row>
    <row r="20" spans="1:18" x14ac:dyDescent="0.2">
      <c r="A20" s="101" t="s">
        <v>67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416"/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104"/>
      <c r="J20" s="104"/>
      <c r="K20" s="104"/>
      <c r="L20" s="104"/>
      <c r="M20" s="142"/>
      <c r="N20" s="145"/>
      <c r="O20" s="145"/>
      <c r="P20" s="145"/>
      <c r="Q20" s="145"/>
      <c r="R20" s="106" t="e">
        <f>VLOOKUP($F20,УЧАСТНИКИ!$A$29:$M$1081,9,FALSE)</f>
        <v>#N/A</v>
      </c>
    </row>
    <row r="21" spans="1:18" x14ac:dyDescent="0.2">
      <c r="A21" s="104" t="s">
        <v>74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416"/>
      <c r="G21" s="105" t="e">
        <f>VLOOKUP($F21,УЧАСТНИКИ!$A$29:$M$1081,12,FALSE)</f>
        <v>#N/A</v>
      </c>
      <c r="H21" s="105" t="e">
        <f>VLOOKUP($F21,УЧАСТНИКИ!$A$29:$M$1081,13,FALSE)</f>
        <v>#N/A</v>
      </c>
      <c r="I21" s="104"/>
      <c r="J21" s="104"/>
      <c r="K21" s="104"/>
      <c r="L21" s="104"/>
      <c r="M21" s="142"/>
      <c r="N21" s="145"/>
      <c r="O21" s="145"/>
      <c r="P21" s="145"/>
      <c r="Q21" s="145"/>
      <c r="R21" s="106" t="e">
        <f>VLOOKUP($F21,УЧАСТНИКИ!$A$29:$M$1081,9,FALSE)</f>
        <v>#N/A</v>
      </c>
    </row>
    <row r="22" spans="1:18" x14ac:dyDescent="0.2">
      <c r="A22" s="101" t="s">
        <v>73</v>
      </c>
      <c r="B22" s="102" t="e">
        <f>VLOOKUP($F22,УЧАСТНИКИ!$A$29:$M$1081,3,FALSE)</f>
        <v>#N/A</v>
      </c>
      <c r="C22" s="103" t="e">
        <f>VLOOKUP($F22,УЧАСТНИКИ!$A$29:$M$1081,4,FALSE)</f>
        <v>#N/A</v>
      </c>
      <c r="D22" s="168" t="e">
        <f>VLOOKUP($F22,УЧАСТНИКИ!$A$29:$M$1081,5,FALSE)</f>
        <v>#N/A</v>
      </c>
      <c r="E22" s="385" t="e">
        <f>VLOOKUP($F22,УЧАСТНИКИ!$A$29:$M$1081,8,FALSE)</f>
        <v>#N/A</v>
      </c>
      <c r="F22" s="416"/>
      <c r="G22" s="105" t="e">
        <f>VLOOKUP($F22,УЧАСТНИКИ!$A$29:$M$1081,12,FALSE)</f>
        <v>#N/A</v>
      </c>
      <c r="H22" s="105" t="e">
        <f>VLOOKUP($F22,УЧАСТНИКИ!$A$29:$M$1081,13,FALSE)</f>
        <v>#N/A</v>
      </c>
      <c r="I22" s="104"/>
      <c r="J22" s="104"/>
      <c r="K22" s="104"/>
      <c r="L22" s="104"/>
      <c r="M22" s="142"/>
      <c r="N22" s="145"/>
      <c r="O22" s="145"/>
      <c r="P22" s="145"/>
      <c r="Q22" s="145"/>
      <c r="R22" s="106" t="e">
        <f>VLOOKUP($F22,УЧАСТНИКИ!$A$29:$M$1081,9,FALSE)</f>
        <v>#N/A</v>
      </c>
    </row>
    <row r="23" spans="1:18" x14ac:dyDescent="0.2">
      <c r="A23" s="101" t="s">
        <v>72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416"/>
      <c r="G23" s="105" t="e">
        <f>VLOOKUP($F23,УЧАСТНИКИ!$A$29:$M$1081,12,FALSE)</f>
        <v>#N/A</v>
      </c>
      <c r="H23" s="105" t="e">
        <f>VLOOKUP($F23,УЧАСТНИКИ!$A$29:$M$1081,13,FALSE)</f>
        <v>#N/A</v>
      </c>
      <c r="I23" s="104"/>
      <c r="J23" s="104"/>
      <c r="K23" s="104"/>
      <c r="L23" s="104"/>
      <c r="M23" s="142"/>
      <c r="N23" s="145"/>
      <c r="O23" s="145"/>
      <c r="P23" s="145"/>
      <c r="Q23" s="145"/>
      <c r="R23" s="106" t="e">
        <f>VLOOKUP($F23,УЧАСТНИКИ!$A$29:$M$1081,9,FALSE)</f>
        <v>#N/A</v>
      </c>
    </row>
    <row r="24" spans="1:18" x14ac:dyDescent="0.2">
      <c r="A24" s="104" t="s">
        <v>71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416"/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104"/>
      <c r="J24" s="104"/>
      <c r="K24" s="104"/>
      <c r="L24" s="104"/>
      <c r="M24" s="142"/>
      <c r="N24" s="145"/>
      <c r="O24" s="145"/>
      <c r="P24" s="145"/>
      <c r="Q24" s="145"/>
      <c r="R24" s="106" t="e">
        <f>VLOOKUP($F24,УЧАСТНИКИ!$A$29:$M$1081,9,FALSE)</f>
        <v>#N/A</v>
      </c>
    </row>
    <row r="25" spans="1:18" x14ac:dyDescent="0.2">
      <c r="A25" s="101" t="s">
        <v>70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416"/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104"/>
      <c r="J25" s="104"/>
      <c r="K25" s="104"/>
      <c r="L25" s="104"/>
      <c r="M25" s="142"/>
      <c r="N25" s="145"/>
      <c r="O25" s="145"/>
      <c r="P25" s="145"/>
      <c r="Q25" s="145"/>
      <c r="R25" s="106" t="e">
        <f>VLOOKUP($F25,УЧАСТНИКИ!$A$29:$M$1081,9,FALSE)</f>
        <v>#N/A</v>
      </c>
    </row>
    <row r="26" spans="1:18" x14ac:dyDescent="0.2">
      <c r="A26" s="101" t="s">
        <v>69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416"/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104"/>
      <c r="J26" s="104"/>
      <c r="K26" s="104"/>
      <c r="L26" s="104"/>
      <c r="M26" s="142"/>
      <c r="N26" s="145"/>
      <c r="O26" s="145"/>
      <c r="P26" s="145"/>
      <c r="Q26" s="145"/>
      <c r="R26" s="106" t="e">
        <f>VLOOKUP($F26,УЧАСТНИКИ!$A$29:$M$1081,9,FALSE)</f>
        <v>#N/A</v>
      </c>
    </row>
    <row r="27" spans="1:18" x14ac:dyDescent="0.2">
      <c r="A27" s="104" t="s">
        <v>68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416"/>
      <c r="G27" s="105" t="e">
        <f>VLOOKUP($F27,УЧАСТНИКИ!$A$29:$M$1081,12,FALSE)</f>
        <v>#N/A</v>
      </c>
      <c r="H27" s="105" t="e">
        <f>VLOOKUP($F27,УЧАСТНИКИ!$A$29:$M$1081,13,FALSE)</f>
        <v>#N/A</v>
      </c>
      <c r="I27" s="104"/>
      <c r="J27" s="104"/>
      <c r="K27" s="104"/>
      <c r="L27" s="104"/>
      <c r="M27" s="142"/>
      <c r="N27" s="145"/>
      <c r="O27" s="145"/>
      <c r="P27" s="145"/>
      <c r="Q27" s="145"/>
      <c r="R27" s="106" t="e">
        <f>VLOOKUP($F27,УЧАСТНИКИ!$A$29:$M$1081,9,FALSE)</f>
        <v>#N/A</v>
      </c>
    </row>
    <row r="28" spans="1:18" x14ac:dyDescent="0.2">
      <c r="A28" s="101" t="s">
        <v>75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416"/>
      <c r="G28" s="105" t="e">
        <f>VLOOKUP($F28,УЧАСТНИКИ!$A$29:$M$1081,12,FALSE)</f>
        <v>#N/A</v>
      </c>
      <c r="H28" s="105" t="e">
        <f>VLOOKUP($F28,УЧАСТНИКИ!$A$29:$M$1081,13,FALSE)</f>
        <v>#N/A</v>
      </c>
      <c r="I28" s="104"/>
      <c r="J28" s="104"/>
      <c r="K28" s="104"/>
      <c r="L28" s="104"/>
      <c r="M28" s="142"/>
      <c r="N28" s="145"/>
      <c r="O28" s="145"/>
      <c r="P28" s="145"/>
      <c r="Q28" s="145"/>
      <c r="R28" s="106" t="e">
        <f>VLOOKUP($F28,УЧАСТНИКИ!$A$29:$M$1081,9,FALSE)</f>
        <v>#N/A</v>
      </c>
    </row>
    <row r="29" spans="1:18" x14ac:dyDescent="0.2">
      <c r="A29" s="101" t="s">
        <v>76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416"/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104"/>
      <c r="J29" s="104"/>
      <c r="K29" s="104"/>
      <c r="L29" s="104"/>
      <c r="M29" s="142"/>
      <c r="N29" s="145"/>
      <c r="O29" s="145"/>
      <c r="P29" s="145"/>
      <c r="Q29" s="145"/>
      <c r="R29" s="106" t="e">
        <f>VLOOKUP($F29,УЧАСТНИКИ!$A$29:$M$1081,9,FALSE)</f>
        <v>#N/A</v>
      </c>
    </row>
    <row r="30" spans="1:18" x14ac:dyDescent="0.2">
      <c r="A30" s="101" t="s">
        <v>77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416"/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104"/>
      <c r="J30" s="104"/>
      <c r="K30" s="104"/>
      <c r="L30" s="104"/>
      <c r="M30" s="142"/>
      <c r="N30" s="145"/>
      <c r="O30" s="145"/>
      <c r="P30" s="145"/>
      <c r="Q30" s="145"/>
      <c r="R30" s="106" t="e">
        <f>VLOOKUP($F30,УЧАСТНИКИ!$A$29:$M$1081,9,FALSE)</f>
        <v>#N/A</v>
      </c>
    </row>
    <row r="31" spans="1:18" x14ac:dyDescent="0.2">
      <c r="A31" s="101" t="s">
        <v>78</v>
      </c>
      <c r="B31" s="102" t="e">
        <f>VLOOKUP($F31,УЧАСТНИКИ!$A$29:$M$1081,3,FALSE)</f>
        <v>#N/A</v>
      </c>
      <c r="C31" s="103" t="e">
        <f>VLOOKUP($F31,УЧАСТНИКИ!$A$29:$M$1081,4,FALSE)</f>
        <v>#N/A</v>
      </c>
      <c r="D31" s="168" t="e">
        <f>VLOOKUP($F31,УЧАСТНИКИ!$A$29:$M$1081,5,FALSE)</f>
        <v>#N/A</v>
      </c>
      <c r="E31" s="385" t="e">
        <f>VLOOKUP($F31,УЧАСТНИКИ!$A$29:$M$1081,8,FALSE)</f>
        <v>#N/A</v>
      </c>
      <c r="F31" s="416"/>
      <c r="G31" s="105" t="e">
        <f>VLOOKUP($F31,УЧАСТНИКИ!$A$29:$M$1081,12,FALSE)</f>
        <v>#N/A</v>
      </c>
      <c r="H31" s="105" t="e">
        <f>VLOOKUP($F31,УЧАСТНИКИ!$A$29:$M$1081,13,FALSE)</f>
        <v>#N/A</v>
      </c>
      <c r="I31" s="104"/>
      <c r="J31" s="104"/>
      <c r="K31" s="104"/>
      <c r="L31" s="104"/>
      <c r="M31" s="142"/>
      <c r="N31" s="145"/>
      <c r="O31" s="145"/>
      <c r="P31" s="145"/>
      <c r="Q31" s="145"/>
      <c r="R31" s="106" t="e">
        <f>VLOOKUP($F31,УЧАСТНИКИ!$A$29:$M$1081,9,FALSE)</f>
        <v>#N/A</v>
      </c>
    </row>
    <row r="32" spans="1:18" x14ac:dyDescent="0.2">
      <c r="A32" s="83"/>
      <c r="B32" s="113"/>
      <c r="C32" s="55"/>
      <c r="D32" s="113"/>
      <c r="E32" s="113"/>
      <c r="F32" s="83"/>
      <c r="G32" s="83"/>
      <c r="H32" s="83"/>
      <c r="I32" s="83"/>
      <c r="J32" s="83"/>
      <c r="K32" s="83"/>
      <c r="L32" s="83"/>
      <c r="M32" s="119"/>
      <c r="R32" s="133"/>
    </row>
    <row r="33" spans="1:18" x14ac:dyDescent="0.2">
      <c r="A33" s="83"/>
      <c r="B33" s="119" t="s">
        <v>127</v>
      </c>
      <c r="C33" s="55"/>
      <c r="D33" s="119" t="s">
        <v>42</v>
      </c>
      <c r="E33" s="119"/>
      <c r="F33" s="83"/>
      <c r="G33" s="83"/>
      <c r="H33" s="83"/>
      <c r="I33" s="83"/>
      <c r="J33" s="119" t="s">
        <v>57</v>
      </c>
      <c r="K33" s="83"/>
      <c r="L33" s="83"/>
      <c r="M33" s="119"/>
      <c r="N33" s="119" t="s">
        <v>43</v>
      </c>
      <c r="R33" s="133"/>
    </row>
    <row r="34" spans="1:18" x14ac:dyDescent="0.2">
      <c r="A34" s="83"/>
      <c r="B34" s="113"/>
      <c r="C34" s="55"/>
      <c r="D34" s="113"/>
      <c r="E34" s="113"/>
      <c r="F34" s="83"/>
      <c r="G34" s="83"/>
      <c r="H34" s="83"/>
      <c r="I34" s="83"/>
      <c r="J34" s="83"/>
      <c r="K34" s="83"/>
      <c r="L34" s="83"/>
      <c r="M34" s="119"/>
      <c r="R34" s="133"/>
    </row>
    <row r="35" spans="1:18" x14ac:dyDescent="0.2">
      <c r="A35" s="83"/>
      <c r="R35" s="133"/>
    </row>
    <row r="36" spans="1:18" ht="18.75" x14ac:dyDescent="0.2">
      <c r="A36" s="86"/>
      <c r="B36" s="79"/>
      <c r="C36" s="79"/>
      <c r="D36" s="79"/>
      <c r="E36" s="79"/>
      <c r="F36" s="79"/>
      <c r="G36" s="79"/>
      <c r="H36" s="79"/>
      <c r="I36" s="90"/>
      <c r="J36" s="79"/>
      <c r="K36" s="79"/>
      <c r="M36" s="79"/>
      <c r="Q36" s="190"/>
      <c r="R36" s="133"/>
    </row>
    <row r="37" spans="1:18" x14ac:dyDescent="0.2">
      <c r="A37" s="181"/>
      <c r="B37" s="79"/>
      <c r="C37" s="79"/>
      <c r="D37" s="79"/>
      <c r="E37" s="79"/>
      <c r="I37" s="79"/>
      <c r="J37" s="79"/>
      <c r="M37" s="79"/>
      <c r="Q37" s="78"/>
      <c r="R37" s="133"/>
    </row>
    <row r="38" spans="1:18" ht="14.25" x14ac:dyDescent="0.2">
      <c r="A38" s="191"/>
      <c r="B38" s="46"/>
      <c r="C38" s="46"/>
      <c r="D38" s="46"/>
      <c r="E38" s="46"/>
      <c r="F38" s="46"/>
      <c r="G38" s="46"/>
      <c r="H38" s="46"/>
      <c r="I38" s="46"/>
      <c r="J38" s="192"/>
      <c r="K38" s="46"/>
      <c r="L38" s="193"/>
      <c r="M38" s="194"/>
      <c r="N38" s="46"/>
      <c r="O38" s="46"/>
      <c r="P38" s="46"/>
      <c r="Q38" s="77"/>
      <c r="R38" s="133"/>
    </row>
    <row r="39" spans="1:18" x14ac:dyDescent="0.2">
      <c r="A39" s="191"/>
      <c r="B39" s="46"/>
      <c r="C39" s="46"/>
      <c r="D39" s="46"/>
      <c r="E39" s="46"/>
      <c r="F39" s="46"/>
      <c r="G39" s="46"/>
      <c r="H39" s="46"/>
      <c r="I39" s="77"/>
      <c r="J39" s="77"/>
      <c r="K39" s="77"/>
      <c r="L39" s="46"/>
      <c r="M39" s="77"/>
      <c r="N39" s="77"/>
      <c r="O39" s="77"/>
      <c r="P39" s="46"/>
      <c r="Q39" s="77"/>
      <c r="R39" s="133"/>
    </row>
    <row r="40" spans="1:18" x14ac:dyDescent="0.2">
      <c r="A40" s="83"/>
      <c r="B40" s="119"/>
      <c r="C40" s="114"/>
      <c r="D40" s="119"/>
      <c r="E40" s="119"/>
      <c r="F40" s="83"/>
      <c r="G40" s="83"/>
      <c r="H40" s="83"/>
      <c r="I40" s="83"/>
      <c r="J40" s="83"/>
      <c r="K40" s="83"/>
      <c r="L40" s="83"/>
      <c r="M40" s="119"/>
      <c r="R40" s="133"/>
    </row>
    <row r="41" spans="1:18" x14ac:dyDescent="0.2">
      <c r="A41" s="83"/>
      <c r="B41" s="119"/>
      <c r="C41" s="114"/>
      <c r="D41" s="119"/>
      <c r="E41" s="119"/>
      <c r="F41" s="83"/>
      <c r="G41" s="83"/>
      <c r="H41" s="83"/>
      <c r="I41" s="83"/>
      <c r="J41" s="83"/>
      <c r="K41" s="83"/>
      <c r="L41" s="83"/>
      <c r="M41" s="119"/>
      <c r="R41" s="133"/>
    </row>
    <row r="42" spans="1:18" x14ac:dyDescent="0.2">
      <c r="A42" s="83"/>
      <c r="B42" s="119"/>
      <c r="C42" s="114"/>
      <c r="D42" s="119"/>
      <c r="E42" s="119"/>
      <c r="F42" s="83"/>
      <c r="G42" s="83"/>
      <c r="H42" s="83"/>
      <c r="I42" s="83"/>
      <c r="J42" s="83"/>
      <c r="K42" s="83"/>
      <c r="L42" s="83"/>
      <c r="M42" s="119"/>
      <c r="R42" s="133"/>
    </row>
    <row r="43" spans="1:18" x14ac:dyDescent="0.2">
      <c r="A43" s="83"/>
      <c r="B43" s="119"/>
      <c r="C43" s="114"/>
      <c r="D43" s="119"/>
      <c r="E43" s="119"/>
      <c r="F43" s="83"/>
      <c r="G43" s="83"/>
      <c r="H43" s="83"/>
      <c r="I43" s="83"/>
      <c r="J43" s="83"/>
      <c r="K43" s="83"/>
      <c r="L43" s="83"/>
      <c r="M43" s="119"/>
      <c r="R43" s="114"/>
    </row>
    <row r="44" spans="1:18" x14ac:dyDescent="0.2">
      <c r="A44" s="83"/>
      <c r="B44" s="119"/>
      <c r="C44" s="114"/>
      <c r="D44" s="119"/>
      <c r="E44" s="119"/>
      <c r="F44" s="83"/>
      <c r="G44" s="83"/>
      <c r="H44" s="83"/>
      <c r="I44" s="83"/>
      <c r="J44" s="83"/>
      <c r="K44" s="83"/>
      <c r="L44" s="83"/>
      <c r="M44" s="119"/>
      <c r="R44" s="114"/>
    </row>
    <row r="45" spans="1:18" x14ac:dyDescent="0.2">
      <c r="A45" s="83"/>
      <c r="B45" s="119"/>
      <c r="C45" s="114"/>
      <c r="D45" s="119"/>
      <c r="E45" s="119"/>
      <c r="F45" s="83"/>
      <c r="G45" s="83"/>
      <c r="H45" s="83"/>
      <c r="I45" s="83"/>
      <c r="J45" s="83"/>
      <c r="K45" s="83"/>
      <c r="L45" s="83"/>
      <c r="M45" s="119"/>
      <c r="R45" s="114"/>
    </row>
    <row r="46" spans="1:18" x14ac:dyDescent="0.2">
      <c r="A46" s="83"/>
      <c r="B46" s="119"/>
      <c r="C46" s="114"/>
      <c r="D46" s="119"/>
      <c r="E46" s="119"/>
      <c r="F46" s="83"/>
      <c r="G46" s="83"/>
      <c r="H46" s="83"/>
      <c r="I46" s="83"/>
      <c r="J46" s="83"/>
      <c r="K46" s="83"/>
      <c r="L46" s="83"/>
      <c r="M46" s="119"/>
      <c r="R46" s="114"/>
    </row>
    <row r="47" spans="1:18" x14ac:dyDescent="0.2">
      <c r="A47" s="83"/>
      <c r="B47" s="119"/>
      <c r="C47" s="114"/>
      <c r="D47" s="119"/>
      <c r="E47" s="119"/>
      <c r="F47" s="83"/>
      <c r="G47" s="83"/>
      <c r="H47" s="83"/>
      <c r="I47" s="83"/>
      <c r="J47" s="83"/>
      <c r="K47" s="83"/>
      <c r="L47" s="83"/>
      <c r="M47" s="119"/>
      <c r="R47" s="114"/>
    </row>
    <row r="48" spans="1:18" x14ac:dyDescent="0.2">
      <c r="A48" s="83"/>
      <c r="B48" s="119"/>
      <c r="C48" s="114"/>
      <c r="D48" s="119"/>
      <c r="E48" s="119"/>
      <c r="F48" s="83"/>
      <c r="G48" s="83"/>
      <c r="H48" s="83"/>
      <c r="I48" s="83"/>
      <c r="J48" s="83"/>
      <c r="K48" s="83"/>
      <c r="L48" s="83"/>
      <c r="M48" s="119"/>
      <c r="R48" s="114"/>
    </row>
    <row r="49" spans="1:18" x14ac:dyDescent="0.2">
      <c r="A49" s="83"/>
      <c r="B49" s="119"/>
      <c r="C49" s="114"/>
      <c r="D49" s="119"/>
      <c r="E49" s="119"/>
      <c r="F49" s="83"/>
      <c r="G49" s="83"/>
      <c r="H49" s="83"/>
      <c r="I49" s="83"/>
      <c r="J49" s="83"/>
      <c r="K49" s="83"/>
      <c r="L49" s="83"/>
      <c r="M49" s="119"/>
      <c r="R49" s="114"/>
    </row>
    <row r="50" spans="1:18" x14ac:dyDescent="0.2">
      <c r="A50" s="83"/>
      <c r="B50" s="119"/>
      <c r="C50" s="114"/>
      <c r="D50" s="119"/>
      <c r="E50" s="119"/>
      <c r="F50" s="83"/>
      <c r="G50" s="83"/>
      <c r="H50" s="83"/>
      <c r="I50" s="83"/>
      <c r="J50" s="83"/>
      <c r="K50" s="83"/>
      <c r="L50" s="83"/>
      <c r="M50" s="119"/>
      <c r="R50" s="114"/>
    </row>
    <row r="51" spans="1:18" x14ac:dyDescent="0.2">
      <c r="A51" s="83"/>
      <c r="B51" s="119"/>
      <c r="C51" s="114"/>
      <c r="D51" s="119"/>
      <c r="E51" s="119"/>
      <c r="F51" s="83"/>
      <c r="G51" s="83"/>
      <c r="H51" s="83"/>
      <c r="I51" s="83"/>
      <c r="J51" s="83"/>
      <c r="K51" s="83"/>
      <c r="L51" s="83"/>
      <c r="M51" s="119"/>
      <c r="R51" s="114"/>
    </row>
    <row r="52" spans="1:18" x14ac:dyDescent="0.2">
      <c r="I52" s="83"/>
      <c r="J52" s="83"/>
      <c r="K52" s="83"/>
      <c r="L52" s="83"/>
      <c r="M52" s="119"/>
      <c r="R52" s="114"/>
    </row>
    <row r="53" spans="1:18" x14ac:dyDescent="0.2">
      <c r="A53" s="83"/>
      <c r="B53" s="119"/>
      <c r="C53" s="114"/>
      <c r="D53" s="119"/>
      <c r="E53" s="119"/>
      <c r="F53" s="83"/>
      <c r="G53" s="83"/>
      <c r="H53" s="83"/>
      <c r="I53" s="83"/>
      <c r="J53" s="83"/>
      <c r="K53" s="83"/>
      <c r="L53" s="83"/>
      <c r="M53" s="119"/>
      <c r="R53" s="114"/>
    </row>
    <row r="54" spans="1:18" x14ac:dyDescent="0.2">
      <c r="A54" s="83"/>
      <c r="B54" s="119"/>
      <c r="C54" s="114"/>
      <c r="D54" s="119"/>
      <c r="E54" s="119"/>
      <c r="F54" s="83"/>
      <c r="G54" s="83"/>
      <c r="H54" s="83"/>
      <c r="I54" s="83"/>
      <c r="J54" s="83"/>
      <c r="K54" s="83"/>
      <c r="L54" s="83"/>
      <c r="M54" s="119"/>
      <c r="R54" s="114"/>
    </row>
    <row r="55" spans="1:18" x14ac:dyDescent="0.2">
      <c r="C55" s="119"/>
      <c r="F55" s="83"/>
      <c r="G55" s="83"/>
      <c r="H55" s="83"/>
      <c r="I55" s="83"/>
      <c r="J55" s="83"/>
      <c r="K55" s="83"/>
      <c r="L55" s="83"/>
      <c r="M55" s="119"/>
      <c r="R55" s="114"/>
    </row>
    <row r="56" spans="1:18" x14ac:dyDescent="0.2">
      <c r="C56" s="119"/>
      <c r="F56" s="83"/>
      <c r="G56" s="83"/>
      <c r="H56" s="83"/>
      <c r="I56" s="83"/>
      <c r="J56" s="83"/>
      <c r="K56" s="83"/>
      <c r="L56" s="83"/>
      <c r="M56" s="119"/>
      <c r="R56" s="114"/>
    </row>
    <row r="57" spans="1:18" x14ac:dyDescent="0.2">
      <c r="C57" s="119"/>
      <c r="F57" s="83"/>
      <c r="G57" s="83"/>
      <c r="H57" s="83"/>
      <c r="I57" s="83"/>
      <c r="J57" s="83"/>
      <c r="K57" s="83"/>
      <c r="L57" s="83"/>
      <c r="M57" s="119"/>
      <c r="R57" s="114"/>
    </row>
    <row r="58" spans="1:18" x14ac:dyDescent="0.2">
      <c r="C58" s="119"/>
      <c r="F58" s="83"/>
      <c r="G58" s="83"/>
      <c r="H58" s="83"/>
      <c r="I58" s="83"/>
      <c r="J58" s="83"/>
      <c r="K58" s="83"/>
      <c r="L58" s="83"/>
      <c r="M58" s="119"/>
      <c r="R58" s="114"/>
    </row>
    <row r="59" spans="1:18" x14ac:dyDescent="0.2">
      <c r="C59" s="119"/>
      <c r="F59" s="83"/>
      <c r="G59" s="83"/>
      <c r="H59" s="83"/>
      <c r="I59" s="83"/>
      <c r="J59" s="83"/>
      <c r="K59" s="83"/>
      <c r="L59" s="83"/>
      <c r="M59" s="119"/>
      <c r="R59" s="114"/>
    </row>
    <row r="60" spans="1:18" x14ac:dyDescent="0.2">
      <c r="C60" s="119"/>
      <c r="F60" s="83"/>
      <c r="G60" s="83"/>
      <c r="H60" s="83"/>
      <c r="I60" s="83"/>
      <c r="J60" s="83"/>
      <c r="K60" s="83"/>
      <c r="L60" s="83"/>
      <c r="M60" s="119"/>
      <c r="R60" s="114"/>
    </row>
    <row r="61" spans="1:18" x14ac:dyDescent="0.2">
      <c r="C61" s="119"/>
      <c r="F61" s="83"/>
      <c r="G61" s="83"/>
      <c r="H61" s="83"/>
      <c r="I61" s="83"/>
      <c r="J61" s="83"/>
      <c r="K61" s="83"/>
      <c r="L61" s="83"/>
      <c r="M61" s="119"/>
      <c r="R61" s="114"/>
    </row>
    <row r="62" spans="1:18" x14ac:dyDescent="0.2">
      <c r="A62" s="83"/>
      <c r="B62" s="119"/>
      <c r="C62" s="114"/>
      <c r="D62" s="119"/>
      <c r="E62" s="119"/>
      <c r="F62" s="83"/>
      <c r="G62" s="83"/>
      <c r="H62" s="83"/>
      <c r="I62" s="83"/>
      <c r="J62" s="83"/>
      <c r="K62" s="83"/>
      <c r="L62" s="83"/>
      <c r="M62" s="119"/>
      <c r="R62" s="114"/>
    </row>
    <row r="63" spans="1:18" ht="15.75" x14ac:dyDescent="0.25">
      <c r="C63" s="127"/>
      <c r="D63" s="127"/>
      <c r="E63" s="127"/>
      <c r="F63" s="83"/>
      <c r="G63" s="83"/>
      <c r="H63" s="83"/>
      <c r="I63" s="83"/>
      <c r="J63" s="83"/>
      <c r="K63" s="83"/>
      <c r="L63" s="83"/>
      <c r="M63" s="127"/>
    </row>
    <row r="64" spans="1:18" ht="15.75" x14ac:dyDescent="0.25">
      <c r="C64" s="127"/>
      <c r="D64" s="127"/>
      <c r="E64" s="127"/>
      <c r="F64" s="83"/>
      <c r="G64" s="83"/>
      <c r="H64" s="83"/>
      <c r="I64" s="83"/>
      <c r="J64" s="83"/>
      <c r="K64" s="83"/>
      <c r="L64" s="83"/>
      <c r="M64" s="127"/>
    </row>
    <row r="65" spans="1:13" ht="15.75" x14ac:dyDescent="0.25">
      <c r="C65" s="127"/>
      <c r="D65" s="127"/>
      <c r="E65" s="127"/>
      <c r="F65" s="83"/>
      <c r="G65" s="83"/>
      <c r="H65" s="83"/>
      <c r="I65" s="83"/>
      <c r="J65" s="83"/>
      <c r="K65" s="83"/>
      <c r="L65" s="83"/>
      <c r="M65" s="127"/>
    </row>
    <row r="66" spans="1:13" ht="15.75" x14ac:dyDescent="0.25">
      <c r="C66" s="127"/>
      <c r="D66" s="127"/>
      <c r="E66" s="127"/>
      <c r="F66" s="83"/>
      <c r="G66" s="83"/>
      <c r="H66" s="83"/>
      <c r="I66" s="83"/>
      <c r="J66" s="83"/>
      <c r="K66" s="83"/>
      <c r="L66" s="83"/>
      <c r="M66" s="127"/>
    </row>
    <row r="67" spans="1:13" ht="15.75" x14ac:dyDescent="0.25">
      <c r="C67" s="127"/>
      <c r="D67" s="127"/>
      <c r="E67" s="127"/>
      <c r="F67" s="83"/>
      <c r="G67" s="83"/>
      <c r="H67" s="83"/>
      <c r="I67" s="83"/>
      <c r="J67" s="83"/>
      <c r="K67" s="83"/>
      <c r="L67" s="83"/>
      <c r="M67" s="127"/>
    </row>
    <row r="69" spans="1:13" ht="15.75" x14ac:dyDescent="0.25">
      <c r="C69" s="127"/>
      <c r="D69" s="127"/>
      <c r="E69" s="127"/>
      <c r="F69" s="83"/>
      <c r="G69" s="83"/>
      <c r="H69" s="83"/>
      <c r="I69" s="83"/>
      <c r="J69" s="83"/>
      <c r="K69" s="83"/>
      <c r="L69" s="83"/>
      <c r="M69" s="127"/>
    </row>
    <row r="70" spans="1:13" ht="15.75" x14ac:dyDescent="0.25">
      <c r="A70" s="83"/>
      <c r="B70" s="127"/>
      <c r="C70" s="127"/>
      <c r="D70" s="127"/>
      <c r="E70" s="127"/>
      <c r="F70" s="83"/>
      <c r="G70" s="83"/>
      <c r="H70" s="83"/>
      <c r="I70" s="83"/>
      <c r="J70" s="83"/>
      <c r="K70" s="83"/>
      <c r="L70" s="83"/>
      <c r="M70" s="127"/>
    </row>
    <row r="71" spans="1:13" ht="15.75" x14ac:dyDescent="0.25">
      <c r="A71" s="83"/>
      <c r="B71" s="127"/>
      <c r="C71" s="127"/>
      <c r="D71" s="127"/>
      <c r="E71" s="127"/>
      <c r="F71" s="83"/>
      <c r="G71" s="83"/>
      <c r="H71" s="83"/>
      <c r="I71" s="83"/>
      <c r="J71" s="83"/>
      <c r="K71" s="83"/>
      <c r="L71" s="83"/>
      <c r="M71" s="127"/>
    </row>
    <row r="72" spans="1:13" ht="15.75" x14ac:dyDescent="0.25">
      <c r="A72" s="83"/>
      <c r="B72" s="127"/>
      <c r="C72" s="127"/>
      <c r="D72" s="127"/>
      <c r="E72" s="127"/>
      <c r="F72" s="83"/>
      <c r="G72" s="83"/>
      <c r="H72" s="83"/>
      <c r="I72" s="83"/>
      <c r="J72" s="83"/>
      <c r="K72" s="83"/>
      <c r="L72" s="83"/>
      <c r="M72" s="127"/>
    </row>
    <row r="73" spans="1:13" ht="15.75" x14ac:dyDescent="0.25">
      <c r="A73" s="83"/>
      <c r="B73" s="127"/>
      <c r="C73" s="127"/>
      <c r="D73" s="127"/>
      <c r="E73" s="127"/>
      <c r="F73" s="83"/>
      <c r="G73" s="83"/>
      <c r="H73" s="83"/>
      <c r="I73" s="83"/>
      <c r="J73" s="83"/>
      <c r="K73" s="83"/>
      <c r="L73" s="83"/>
      <c r="M73" s="127"/>
    </row>
    <row r="74" spans="1:13" ht="15.75" x14ac:dyDescent="0.25">
      <c r="A74" s="83"/>
      <c r="B74" s="127"/>
      <c r="C74" s="127"/>
      <c r="D74" s="127"/>
      <c r="E74" s="127"/>
      <c r="F74" s="83"/>
      <c r="G74" s="83"/>
      <c r="H74" s="83"/>
      <c r="I74" s="83"/>
      <c r="J74" s="83"/>
      <c r="K74" s="83"/>
      <c r="L74" s="83"/>
      <c r="M74" s="127"/>
    </row>
    <row r="75" spans="1:13" ht="15.75" x14ac:dyDescent="0.25">
      <c r="A75" s="83"/>
      <c r="B75" s="127"/>
      <c r="C75" s="127"/>
      <c r="D75" s="127"/>
      <c r="E75" s="127"/>
      <c r="F75" s="83"/>
      <c r="G75" s="83"/>
      <c r="H75" s="83"/>
      <c r="I75" s="83"/>
      <c r="J75" s="83"/>
      <c r="K75" s="83"/>
      <c r="L75" s="83"/>
      <c r="M75" s="127"/>
    </row>
    <row r="76" spans="1:13" ht="15.75" x14ac:dyDescent="0.25">
      <c r="A76" s="83"/>
      <c r="B76" s="127"/>
      <c r="C76" s="127"/>
      <c r="D76" s="127"/>
      <c r="E76" s="127"/>
      <c r="F76" s="83"/>
      <c r="G76" s="83"/>
      <c r="H76" s="83"/>
      <c r="I76" s="83"/>
      <c r="J76" s="83"/>
      <c r="K76" s="83"/>
      <c r="L76" s="83"/>
      <c r="M76" s="127"/>
    </row>
    <row r="77" spans="1:13" ht="15.75" x14ac:dyDescent="0.25">
      <c r="A77" s="83"/>
      <c r="B77" s="127"/>
      <c r="C77" s="127"/>
      <c r="D77" s="127"/>
      <c r="E77" s="127"/>
      <c r="F77" s="83"/>
      <c r="G77" s="83"/>
      <c r="H77" s="83"/>
      <c r="I77" s="83"/>
      <c r="J77" s="83"/>
      <c r="K77" s="83"/>
      <c r="L77" s="83"/>
      <c r="M77" s="127"/>
    </row>
    <row r="78" spans="1:13" x14ac:dyDescent="0.2">
      <c r="B78" s="116"/>
    </row>
    <row r="79" spans="1:13" ht="15.75" x14ac:dyDescent="0.25">
      <c r="A79" s="83"/>
      <c r="B79" s="127"/>
      <c r="C79" s="127"/>
      <c r="D79" s="127"/>
      <c r="E79" s="127"/>
      <c r="F79" s="83"/>
      <c r="G79" s="83"/>
      <c r="H79" s="83"/>
      <c r="I79" s="83"/>
      <c r="J79" s="83"/>
      <c r="K79" s="83"/>
      <c r="L79" s="83"/>
      <c r="M79" s="127"/>
    </row>
    <row r="80" spans="1:13" ht="15.75" x14ac:dyDescent="0.25">
      <c r="A80" s="83"/>
      <c r="B80" s="127"/>
      <c r="C80" s="127"/>
      <c r="D80" s="127"/>
      <c r="E80" s="127"/>
      <c r="F80" s="83"/>
      <c r="G80" s="83"/>
      <c r="H80" s="83"/>
      <c r="I80" s="83"/>
      <c r="J80" s="83"/>
      <c r="K80" s="83"/>
      <c r="L80" s="83"/>
      <c r="M80" s="127"/>
    </row>
    <row r="81" spans="1:13" ht="15.75" x14ac:dyDescent="0.25">
      <c r="A81" s="83"/>
      <c r="B81" s="127"/>
      <c r="C81" s="127"/>
      <c r="D81" s="127"/>
      <c r="E81" s="127"/>
      <c r="F81" s="83"/>
      <c r="G81" s="83"/>
      <c r="H81" s="83"/>
      <c r="I81" s="83"/>
      <c r="J81" s="83"/>
      <c r="K81" s="83"/>
      <c r="L81" s="83"/>
      <c r="M81" s="127"/>
    </row>
    <row r="82" spans="1:13" ht="15.75" x14ac:dyDescent="0.25">
      <c r="A82" s="83"/>
      <c r="B82" s="127"/>
      <c r="C82" s="127"/>
      <c r="D82" s="127"/>
      <c r="E82" s="127"/>
      <c r="F82" s="83"/>
      <c r="G82" s="83"/>
      <c r="H82" s="83"/>
      <c r="I82" s="83"/>
      <c r="J82" s="83"/>
      <c r="K82" s="83"/>
      <c r="L82" s="83"/>
      <c r="M82" s="127"/>
    </row>
    <row r="83" spans="1:13" ht="15.75" x14ac:dyDescent="0.25">
      <c r="A83" s="83"/>
      <c r="B83" s="127"/>
      <c r="C83" s="127"/>
      <c r="D83" s="127"/>
      <c r="E83" s="127"/>
      <c r="F83" s="83"/>
      <c r="G83" s="83"/>
      <c r="H83" s="83"/>
      <c r="I83" s="83"/>
      <c r="J83" s="83"/>
      <c r="K83" s="83"/>
      <c r="L83" s="83"/>
      <c r="M83" s="127"/>
    </row>
    <row r="84" spans="1:13" ht="15.75" x14ac:dyDescent="0.25">
      <c r="A84" s="83"/>
      <c r="B84" s="127"/>
      <c r="C84" s="127"/>
      <c r="D84" s="127"/>
      <c r="E84" s="127"/>
      <c r="F84" s="83"/>
      <c r="G84" s="83"/>
      <c r="H84" s="83"/>
      <c r="I84" s="83"/>
      <c r="J84" s="83"/>
      <c r="K84" s="83"/>
      <c r="L84" s="83"/>
      <c r="M84" s="127"/>
    </row>
    <row r="85" spans="1:13" ht="15.75" x14ac:dyDescent="0.25">
      <c r="A85" s="83"/>
      <c r="B85" s="127"/>
      <c r="C85" s="127"/>
      <c r="D85" s="127"/>
      <c r="E85" s="127"/>
      <c r="F85" s="83"/>
      <c r="G85" s="83"/>
      <c r="H85" s="83"/>
      <c r="I85" s="83"/>
      <c r="J85" s="83"/>
      <c r="K85" s="83"/>
      <c r="L85" s="83"/>
      <c r="M85" s="127"/>
    </row>
    <row r="86" spans="1:13" ht="15.75" x14ac:dyDescent="0.25">
      <c r="A86" s="83"/>
      <c r="B86" s="127"/>
      <c r="C86" s="127"/>
      <c r="D86" s="127"/>
      <c r="E86" s="127"/>
      <c r="F86" s="83"/>
      <c r="G86" s="83"/>
      <c r="H86" s="83"/>
      <c r="I86" s="83"/>
      <c r="J86" s="83"/>
      <c r="K86" s="83"/>
      <c r="L86" s="83"/>
      <c r="M86" s="127"/>
    </row>
    <row r="87" spans="1:13" ht="15.75" x14ac:dyDescent="0.25">
      <c r="A87" s="83"/>
      <c r="B87" s="127"/>
      <c r="C87" s="127"/>
      <c r="D87" s="127"/>
      <c r="E87" s="127"/>
      <c r="F87" s="83"/>
      <c r="G87" s="83"/>
      <c r="H87" s="83"/>
      <c r="I87" s="83"/>
      <c r="J87" s="83"/>
      <c r="K87" s="83"/>
      <c r="L87" s="83"/>
      <c r="M87" s="127"/>
    </row>
    <row r="88" spans="1:13" x14ac:dyDescent="0.2">
      <c r="B88" s="116"/>
    </row>
    <row r="89" spans="1:13" ht="15.75" x14ac:dyDescent="0.25">
      <c r="A89" s="83"/>
      <c r="B89" s="127"/>
      <c r="C89" s="127"/>
      <c r="D89" s="127"/>
      <c r="E89" s="127"/>
      <c r="F89" s="83"/>
      <c r="G89" s="83"/>
      <c r="H89" s="83"/>
      <c r="I89" s="83"/>
      <c r="J89" s="83"/>
      <c r="K89" s="83"/>
      <c r="L89" s="83"/>
      <c r="M89" s="127"/>
    </row>
    <row r="90" spans="1:13" ht="15.75" x14ac:dyDescent="0.25">
      <c r="A90" s="83"/>
      <c r="B90" s="127"/>
      <c r="C90" s="127"/>
      <c r="D90" s="127"/>
      <c r="E90" s="127"/>
      <c r="F90" s="83"/>
      <c r="G90" s="83"/>
      <c r="H90" s="83"/>
      <c r="I90" s="83"/>
      <c r="J90" s="83"/>
      <c r="K90" s="83"/>
      <c r="L90" s="83"/>
      <c r="M90" s="127"/>
    </row>
    <row r="91" spans="1:13" ht="15.75" x14ac:dyDescent="0.25">
      <c r="A91" s="83"/>
      <c r="B91" s="127"/>
      <c r="C91" s="127"/>
      <c r="D91" s="127"/>
      <c r="E91" s="127"/>
      <c r="F91" s="83"/>
      <c r="G91" s="83"/>
      <c r="H91" s="83"/>
      <c r="I91" s="83"/>
      <c r="J91" s="83"/>
      <c r="K91" s="83"/>
      <c r="L91" s="83"/>
      <c r="M91" s="127"/>
    </row>
    <row r="92" spans="1:13" ht="15.75" x14ac:dyDescent="0.25">
      <c r="A92" s="83"/>
      <c r="B92" s="127"/>
      <c r="C92" s="127"/>
      <c r="D92" s="127"/>
      <c r="E92" s="127"/>
      <c r="F92" s="83"/>
      <c r="G92" s="83"/>
      <c r="H92" s="83"/>
      <c r="I92" s="83"/>
      <c r="J92" s="83"/>
      <c r="K92" s="83"/>
      <c r="L92" s="83"/>
      <c r="M92" s="127"/>
    </row>
    <row r="93" spans="1:13" ht="15.75" x14ac:dyDescent="0.25">
      <c r="A93" s="83"/>
      <c r="B93" s="127"/>
      <c r="C93" s="127"/>
      <c r="D93" s="127"/>
      <c r="E93" s="127"/>
      <c r="F93" s="83"/>
      <c r="G93" s="83"/>
      <c r="H93" s="83"/>
      <c r="I93" s="83"/>
      <c r="J93" s="83"/>
      <c r="K93" s="83"/>
      <c r="L93" s="83"/>
      <c r="M93" s="127"/>
    </row>
    <row r="94" spans="1:13" ht="15.75" x14ac:dyDescent="0.25">
      <c r="A94" s="83"/>
      <c r="B94" s="127"/>
      <c r="C94" s="127"/>
      <c r="D94" s="127"/>
      <c r="E94" s="127"/>
      <c r="F94" s="83"/>
      <c r="G94" s="83"/>
      <c r="H94" s="83"/>
      <c r="I94" s="83"/>
      <c r="J94" s="83"/>
      <c r="K94" s="83"/>
      <c r="L94" s="83"/>
      <c r="M94" s="127"/>
    </row>
    <row r="95" spans="1:13" ht="15.75" x14ac:dyDescent="0.25">
      <c r="A95" s="83"/>
      <c r="B95" s="127"/>
      <c r="C95" s="127"/>
      <c r="D95" s="127"/>
      <c r="E95" s="127"/>
      <c r="F95" s="83"/>
      <c r="G95" s="83"/>
      <c r="H95" s="83"/>
      <c r="I95" s="83"/>
      <c r="J95" s="83"/>
      <c r="K95" s="83"/>
      <c r="L95" s="83"/>
      <c r="M95" s="127"/>
    </row>
    <row r="96" spans="1:13" ht="15.75" x14ac:dyDescent="0.25">
      <c r="A96" s="83"/>
      <c r="B96" s="127"/>
      <c r="C96" s="127"/>
      <c r="D96" s="127"/>
      <c r="E96" s="127"/>
      <c r="F96" s="83"/>
      <c r="G96" s="83"/>
      <c r="H96" s="83"/>
      <c r="I96" s="83"/>
      <c r="J96" s="83"/>
      <c r="K96" s="83"/>
      <c r="L96" s="83"/>
      <c r="M96" s="127"/>
    </row>
    <row r="97" spans="1:13" x14ac:dyDescent="0.2">
      <c r="A97" s="83"/>
      <c r="B97" s="178"/>
      <c r="C97" s="817"/>
      <c r="D97" s="817"/>
      <c r="E97" s="351"/>
      <c r="F97" s="818"/>
      <c r="G97" s="818"/>
      <c r="H97" s="818"/>
      <c r="I97" s="818"/>
      <c r="J97" s="817"/>
      <c r="K97" s="817"/>
      <c r="L97" s="817"/>
      <c r="M97" s="83"/>
    </row>
  </sheetData>
  <mergeCells count="18">
    <mergeCell ref="A1:R1"/>
    <mergeCell ref="A2:R2"/>
    <mergeCell ref="C4:N6"/>
    <mergeCell ref="A11:A12"/>
    <mergeCell ref="B11:B12"/>
    <mergeCell ref="C11:C12"/>
    <mergeCell ref="D11:D12"/>
    <mergeCell ref="F11:F12"/>
    <mergeCell ref="G11:G12"/>
    <mergeCell ref="H11:H12"/>
    <mergeCell ref="P11:P12"/>
    <mergeCell ref="Q11:Q12"/>
    <mergeCell ref="R11:R12"/>
    <mergeCell ref="C97:D97"/>
    <mergeCell ref="F97:I97"/>
    <mergeCell ref="J97:L97"/>
    <mergeCell ref="I11:O11"/>
    <mergeCell ref="E11:E12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indexed="10"/>
    <pageSetUpPr fitToPage="1"/>
  </sheetPr>
  <dimension ref="A1:S80"/>
  <sheetViews>
    <sheetView topLeftCell="A10" zoomScaleNormal="100" workbookViewId="0">
      <selection activeCell="F14" sqref="F14:F28"/>
    </sheetView>
  </sheetViews>
  <sheetFormatPr defaultColWidth="9.140625" defaultRowHeight="12.75" x14ac:dyDescent="0.2"/>
  <cols>
    <col min="1" max="1" width="3.85546875" style="111" customWidth="1"/>
    <col min="2" max="2" width="18" style="111" customWidth="1"/>
    <col min="3" max="3" width="9.7109375" style="111" customWidth="1"/>
    <col min="4" max="4" width="26.7109375" style="111" customWidth="1"/>
    <col min="5" max="5" width="6.42578125" style="111" customWidth="1"/>
    <col min="6" max="6" width="5.85546875" style="111" customWidth="1"/>
    <col min="7" max="7" width="5.42578125" style="111" customWidth="1"/>
    <col min="8" max="8" width="5" style="111" customWidth="1"/>
    <col min="9" max="9" width="6.5703125" style="111" hidden="1" customWidth="1"/>
    <col min="10" max="12" width="7.7109375" style="111" customWidth="1"/>
    <col min="13" max="13" width="3.7109375" style="111" customWidth="1"/>
    <col min="14" max="16" width="7.7109375" style="111" customWidth="1"/>
    <col min="17" max="17" width="6.140625" style="111" customWidth="1"/>
    <col min="18" max="18" width="5.28515625" style="111" customWidth="1"/>
    <col min="19" max="19" width="5.85546875" style="111" customWidth="1"/>
    <col min="20" max="16384" width="9.140625" style="1"/>
  </cols>
  <sheetData>
    <row r="1" spans="1:19" customFormat="1" x14ac:dyDescent="0.2">
      <c r="A1" s="781" t="s">
        <v>47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781"/>
      <c r="O1" s="781"/>
      <c r="P1" s="781"/>
      <c r="Q1" s="781"/>
      <c r="R1" s="781"/>
      <c r="S1" s="781"/>
    </row>
    <row r="2" spans="1:19" customFormat="1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  <c r="R2" s="780"/>
      <c r="S2" s="780"/>
    </row>
    <row r="3" spans="1:19" customForma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54"/>
      <c r="O3" s="54"/>
      <c r="P3" s="54"/>
      <c r="Q3" s="54"/>
      <c r="R3" s="54"/>
      <c r="S3" s="122"/>
    </row>
    <row r="4" spans="1:19" customFormat="1" ht="19.5" customHeight="1" x14ac:dyDescent="0.2">
      <c r="A4" s="79"/>
      <c r="B4" s="86"/>
      <c r="C4" s="111"/>
      <c r="D4" s="785" t="s">
        <v>3875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610"/>
      <c r="P4" s="610"/>
      <c r="Q4" s="610"/>
      <c r="R4" s="54"/>
      <c r="S4" s="122"/>
    </row>
    <row r="5" spans="1:19" customFormat="1" ht="19.5" customHeight="1" x14ac:dyDescent="0.2">
      <c r="A5" s="79" t="s">
        <v>16</v>
      </c>
      <c r="B5" s="500" t="s">
        <v>292</v>
      </c>
      <c r="C5" s="496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610"/>
      <c r="P5" s="610"/>
      <c r="Q5" s="610"/>
      <c r="R5" s="84" t="s">
        <v>2226</v>
      </c>
      <c r="S5" s="79"/>
    </row>
    <row r="6" spans="1:19" customFormat="1" ht="19.5" customHeight="1" x14ac:dyDescent="0.2">
      <c r="A6" s="79" t="s">
        <v>17</v>
      </c>
      <c r="B6" s="500" t="s">
        <v>292</v>
      </c>
      <c r="C6" s="496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496"/>
      <c r="P6" s="111"/>
      <c r="Q6" s="86"/>
      <c r="R6" s="86" t="s">
        <v>3876</v>
      </c>
      <c r="S6" s="387"/>
    </row>
    <row r="7" spans="1:19" customFormat="1" ht="15.75" x14ac:dyDescent="0.2">
      <c r="A7" s="79" t="s">
        <v>18</v>
      </c>
      <c r="B7" s="500" t="s">
        <v>291</v>
      </c>
      <c r="C7" s="79"/>
      <c r="D7" s="786" t="s">
        <v>3870</v>
      </c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54"/>
      <c r="P7" s="111"/>
      <c r="Q7" s="86"/>
      <c r="R7" s="86" t="s">
        <v>20</v>
      </c>
      <c r="S7" s="122"/>
    </row>
    <row r="8" spans="1:19" customFormat="1" ht="16.5" x14ac:dyDescent="0.2">
      <c r="A8" s="185"/>
      <c r="B8" s="499"/>
      <c r="C8" s="79"/>
      <c r="D8" s="186"/>
      <c r="E8" s="186"/>
      <c r="F8" s="79"/>
      <c r="G8" s="79"/>
      <c r="H8" s="79"/>
      <c r="I8" s="79"/>
      <c r="J8" s="79"/>
      <c r="K8" s="79"/>
      <c r="L8" s="79"/>
      <c r="M8" s="54"/>
      <c r="N8" s="54"/>
      <c r="O8" s="54"/>
      <c r="P8" s="86"/>
      <c r="Q8" s="54"/>
      <c r="R8" s="54"/>
      <c r="S8" s="122"/>
    </row>
    <row r="9" spans="1:19" customFormat="1" ht="18.75" x14ac:dyDescent="0.2">
      <c r="A9" s="196" t="str">
        <f>Заголовки!A12</f>
        <v>г.Сочи, стадион  ФГБУ"Юг Спорт"</v>
      </c>
      <c r="B9" s="79"/>
      <c r="C9" s="79"/>
      <c r="D9" s="808" t="s">
        <v>141</v>
      </c>
      <c r="E9" s="808"/>
      <c r="F9" s="808"/>
      <c r="G9" s="808"/>
      <c r="H9" s="808"/>
      <c r="I9" s="808"/>
      <c r="J9" s="808"/>
      <c r="K9" s="808"/>
      <c r="L9" s="808"/>
      <c r="M9" s="808"/>
      <c r="N9" s="808"/>
      <c r="O9" s="54"/>
      <c r="P9" s="54"/>
      <c r="Q9" s="91" t="s">
        <v>21</v>
      </c>
      <c r="R9" s="54"/>
      <c r="S9" s="122"/>
    </row>
    <row r="10" spans="1:19" s="7" customFormat="1" x14ac:dyDescent="0.2">
      <c r="A10" s="196"/>
      <c r="B10" s="197"/>
      <c r="C10" s="197"/>
      <c r="D10" s="843" t="s">
        <v>98</v>
      </c>
      <c r="E10" s="843"/>
      <c r="F10" s="843"/>
      <c r="G10" s="843"/>
      <c r="H10" s="843"/>
      <c r="I10" s="843"/>
      <c r="J10" s="843"/>
      <c r="K10" s="843"/>
      <c r="L10" s="843"/>
      <c r="M10" s="843"/>
      <c r="N10" s="843"/>
      <c r="O10" s="111"/>
      <c r="P10" s="842"/>
      <c r="Q10" s="842"/>
      <c r="R10" s="198"/>
      <c r="S10" s="199"/>
    </row>
    <row r="11" spans="1:19" ht="26.25" customHeight="1" thickBot="1" x14ac:dyDescent="0.25">
      <c r="A11" s="217"/>
      <c r="B11" s="197"/>
      <c r="C11" s="197"/>
      <c r="D11" s="197"/>
      <c r="E11" s="197"/>
      <c r="J11" s="197"/>
      <c r="K11" s="197"/>
      <c r="M11" s="218"/>
      <c r="N11" s="197"/>
      <c r="R11" s="210"/>
    </row>
    <row r="12" spans="1:19" ht="18.75" customHeight="1" thickBot="1" x14ac:dyDescent="0.25">
      <c r="A12" s="821" t="s">
        <v>48</v>
      </c>
      <c r="B12" s="821" t="s">
        <v>56</v>
      </c>
      <c r="C12" s="821" t="s">
        <v>46</v>
      </c>
      <c r="D12" s="821" t="s">
        <v>51</v>
      </c>
      <c r="E12" s="809" t="s">
        <v>34</v>
      </c>
      <c r="F12" s="821" t="s">
        <v>9</v>
      </c>
      <c r="G12" s="806" t="s">
        <v>128</v>
      </c>
      <c r="H12" s="806" t="s">
        <v>129</v>
      </c>
      <c r="I12" s="821" t="s">
        <v>134</v>
      </c>
      <c r="J12" s="155"/>
      <c r="K12" s="200"/>
      <c r="L12" s="201"/>
      <c r="M12" s="202" t="s">
        <v>32</v>
      </c>
      <c r="N12" s="203"/>
      <c r="O12" s="201"/>
      <c r="P12" s="159"/>
      <c r="Q12" s="821" t="s">
        <v>10</v>
      </c>
      <c r="R12" s="844" t="s">
        <v>31</v>
      </c>
      <c r="S12" s="821" t="s">
        <v>11</v>
      </c>
    </row>
    <row r="13" spans="1:19" ht="23.25" customHeight="1" thickBot="1" x14ac:dyDescent="0.25">
      <c r="A13" s="834"/>
      <c r="B13" s="834"/>
      <c r="C13" s="834"/>
      <c r="D13" s="834"/>
      <c r="E13" s="810"/>
      <c r="F13" s="834"/>
      <c r="G13" s="807"/>
      <c r="H13" s="807"/>
      <c r="I13" s="834"/>
      <c r="J13" s="188" t="s">
        <v>12</v>
      </c>
      <c r="K13" s="188" t="s">
        <v>13</v>
      </c>
      <c r="L13" s="188" t="s">
        <v>14</v>
      </c>
      <c r="M13" s="189" t="s">
        <v>48</v>
      </c>
      <c r="N13" s="188" t="s">
        <v>22</v>
      </c>
      <c r="O13" s="188" t="s">
        <v>23</v>
      </c>
      <c r="P13" s="188" t="s">
        <v>24</v>
      </c>
      <c r="Q13" s="834"/>
      <c r="R13" s="845"/>
      <c r="S13" s="834"/>
    </row>
    <row r="14" spans="1:19" ht="15.75" customHeight="1" x14ac:dyDescent="0.2">
      <c r="A14" s="204">
        <v>1</v>
      </c>
      <c r="B14" s="102" t="str">
        <f>VLOOKUP($F14,УЧАСТНИКИ!$A$29:$M$1081,3,FALSE)</f>
        <v>Матвеев Ильдар</v>
      </c>
      <c r="C14" s="103" t="str">
        <f>VLOOKUP($F14,УЧАСТНИКИ!$A$29:$M$1081,4,FALSE)</f>
        <v>29.08.2001</v>
      </c>
      <c r="D14" s="168" t="str">
        <f>VLOOKUP($F14,УЧАСТНИКИ!$A$29:$M$1081,5,FALSE)</f>
        <v>Санкт-Петербург</v>
      </c>
      <c r="E14" s="385" t="str">
        <f>VLOOKUP($F14,УЧАСТНИКИ!$A$29:$M$1081,8,FALSE)</f>
        <v>КМС</v>
      </c>
      <c r="F14" s="531">
        <v>347</v>
      </c>
      <c r="G14" s="105" t="str">
        <f>VLOOKUP($F14,УЧАСТНИКИ!$A$29:$M$1081,12,FALSE)</f>
        <v>35.11</v>
      </c>
      <c r="H14" s="105"/>
      <c r="I14" s="446"/>
      <c r="J14" s="204"/>
      <c r="K14" s="204"/>
      <c r="L14" s="204"/>
      <c r="M14" s="204"/>
      <c r="N14" s="142"/>
      <c r="O14" s="206"/>
      <c r="P14" s="206"/>
      <c r="Q14" s="206"/>
      <c r="R14" s="206"/>
      <c r="S14" s="106" t="str">
        <f>VLOOKUP($F14,УЧАСТНИКИ!$A$29:$M$1081,9,FALSE)</f>
        <v>лич.</v>
      </c>
    </row>
    <row r="15" spans="1:19" ht="15.75" customHeight="1" x14ac:dyDescent="0.2">
      <c r="A15" s="204">
        <v>2</v>
      </c>
      <c r="B15" s="102" t="str">
        <f>VLOOKUP($F15,УЧАСТНИКИ!$A$29:$M$1081,3,FALSE)</f>
        <v>Виссель Александр</v>
      </c>
      <c r="C15" s="103" t="str">
        <f>VLOOKUP($F15,УЧАСТНИКИ!$A$29:$M$1081,4,FALSE)</f>
        <v>27.09.2000</v>
      </c>
      <c r="D15" s="168" t="str">
        <f>VLOOKUP($F15,УЧАСТНИКИ!$A$29:$M$1081,5,FALSE)</f>
        <v>Санкт-Петербург-Псковская область</v>
      </c>
      <c r="E15" s="385" t="str">
        <f>VLOOKUP($F15,УЧАСТНИКИ!$A$29:$M$1081,8,FALSE)</f>
        <v>КМС</v>
      </c>
      <c r="F15" s="531">
        <v>328</v>
      </c>
      <c r="G15" s="105" t="str">
        <f>VLOOKUP($F15,УЧАСТНИКИ!$A$29:$M$1081,12,FALSE)</f>
        <v>38.11</v>
      </c>
      <c r="H15" s="105"/>
      <c r="I15" s="446"/>
      <c r="J15" s="204"/>
      <c r="K15" s="204"/>
      <c r="L15" s="204"/>
      <c r="M15" s="204"/>
      <c r="N15" s="142"/>
      <c r="O15" s="206"/>
      <c r="P15" s="206"/>
      <c r="Q15" s="206"/>
      <c r="R15" s="206"/>
      <c r="S15" s="106"/>
    </row>
    <row r="16" spans="1:19" ht="15.75" customHeight="1" x14ac:dyDescent="0.2">
      <c r="A16" s="204">
        <v>3</v>
      </c>
      <c r="B16" s="102" t="str">
        <f>VLOOKUP($F16,УЧАСТНИКИ!$A$29:$M$1081,3,FALSE)</f>
        <v>Гомзяков Михаил</v>
      </c>
      <c r="C16" s="103" t="str">
        <f>VLOOKUP($F16,УЧАСТНИКИ!$A$29:$M$1081,4,FALSE)</f>
        <v>03.08.2000</v>
      </c>
      <c r="D16" s="168" t="str">
        <f>VLOOKUP($F16,УЧАСТНИКИ!$A$29:$M$1081,5,FALSE)</f>
        <v>Тверская область</v>
      </c>
      <c r="E16" s="385" t="str">
        <f>VLOOKUP($F16,УЧАСТНИКИ!$A$29:$M$1081,8,FALSE)</f>
        <v>КМС</v>
      </c>
      <c r="F16" s="531">
        <v>383</v>
      </c>
      <c r="G16" s="105" t="str">
        <f>VLOOKUP($F16,УЧАСТНИКИ!$A$29:$M$1081,12,FALSE)</f>
        <v>50.10</v>
      </c>
      <c r="H16" s="105" t="str">
        <f>VLOOKUP($F16,УЧАСТНИКИ!$A$29:$M$1081,13,FALSE)</f>
        <v>48.54</v>
      </c>
      <c r="I16" s="446"/>
      <c r="J16" s="204"/>
      <c r="K16" s="204"/>
      <c r="L16" s="204"/>
      <c r="M16" s="204"/>
      <c r="N16" s="142"/>
      <c r="O16" s="206"/>
      <c r="P16" s="206"/>
      <c r="Q16" s="206"/>
      <c r="R16" s="206"/>
      <c r="S16" s="106"/>
    </row>
    <row r="17" spans="1:19" ht="15.75" customHeight="1" x14ac:dyDescent="0.2">
      <c r="A17" s="204">
        <v>4</v>
      </c>
      <c r="B17" s="102" t="str">
        <f>VLOOKUP($F17,УЧАСТНИКИ!$A$29:$M$1081,3,FALSE)</f>
        <v>Саранцев Евгений</v>
      </c>
      <c r="C17" s="103" t="str">
        <f>VLOOKUP($F17,УЧАСТНИКИ!$A$29:$M$1081,4,FALSE)</f>
        <v>05.02.1988</v>
      </c>
      <c r="D17" s="168" t="str">
        <f>VLOOKUP($F17,УЧАСТНИКИ!$A$29:$M$1081,5,FALSE)</f>
        <v>Волгоградская область-Санкт-Петербург</v>
      </c>
      <c r="E17" s="385" t="str">
        <f>VLOOKUP($F17,УЧАСТНИКИ!$A$29:$M$1081,8,FALSE)</f>
        <v>МСМК</v>
      </c>
      <c r="F17" s="531">
        <v>114</v>
      </c>
      <c r="G17" s="105"/>
      <c r="H17" s="105"/>
      <c r="I17" s="446"/>
      <c r="J17" s="204"/>
      <c r="K17" s="204"/>
      <c r="L17" s="204"/>
      <c r="M17" s="204"/>
      <c r="N17" s="142"/>
      <c r="O17" s="206"/>
      <c r="P17" s="206"/>
      <c r="Q17" s="206"/>
      <c r="R17" s="206"/>
      <c r="S17" s="106"/>
    </row>
    <row r="18" spans="1:19" ht="15.75" customHeight="1" x14ac:dyDescent="0.2">
      <c r="A18" s="204">
        <v>5</v>
      </c>
      <c r="B18" s="102" t="str">
        <f>VLOOKUP($F18,УЧАСТНИКИ!$A$29:$M$1081,3,FALSE)</f>
        <v>Демидов Сергей</v>
      </c>
      <c r="C18" s="103" t="str">
        <f>VLOOKUP($F18,УЧАСТНИКИ!$A$29:$M$1081,4,FALSE)</f>
        <v>23.08.2000</v>
      </c>
      <c r="D18" s="168" t="str">
        <f>VLOOKUP($F18,УЧАСТНИКИ!$A$29:$M$1081,5,FALSE)</f>
        <v>Московская область</v>
      </c>
      <c r="E18" s="385" t="str">
        <f>VLOOKUP($F18,УЧАСТНИКИ!$A$29:$M$1081,8,FALSE)</f>
        <v>МС</v>
      </c>
      <c r="F18" s="531">
        <v>229</v>
      </c>
      <c r="G18" s="105" t="str">
        <f>VLOOKUP($F18,УЧАСТНИКИ!$A$29:$M$1081,12,FALSE)</f>
        <v>57.22</v>
      </c>
      <c r="H18" s="105" t="str">
        <f>VLOOKUP($F18,УЧАСТНИКИ!$A$29:$M$1081,13,FALSE)</f>
        <v>48.79</v>
      </c>
      <c r="I18" s="446"/>
      <c r="J18" s="204"/>
      <c r="K18" s="204"/>
      <c r="L18" s="204"/>
      <c r="M18" s="204"/>
      <c r="N18" s="142"/>
      <c r="O18" s="206"/>
      <c r="P18" s="206"/>
      <c r="Q18" s="206"/>
      <c r="R18" s="206"/>
      <c r="S18" s="106" t="str">
        <f>VLOOKUP($F18,УЧАСТНИКИ!$A$29:$M$1081,9,FALSE)</f>
        <v>лич.</v>
      </c>
    </row>
    <row r="19" spans="1:19" ht="15.75" customHeight="1" x14ac:dyDescent="0.2">
      <c r="A19" s="204">
        <v>6</v>
      </c>
      <c r="B19" s="102" t="str">
        <f>VLOOKUP($F19,УЧАСТНИКИ!$A$29:$M$1081,3,FALSE)</f>
        <v>Семенов Геннадий</v>
      </c>
      <c r="C19" s="103" t="str">
        <f>VLOOKUP($F19,УЧАСТНИКИ!$A$29:$M$1081,4,FALSE)</f>
        <v>05.08.1997</v>
      </c>
      <c r="D19" s="168" t="str">
        <f>VLOOKUP($F19,УЧАСТНИКИ!$A$29:$M$1081,5,FALSE)</f>
        <v>Владимирская область</v>
      </c>
      <c r="E19" s="385" t="str">
        <f>VLOOKUP($F19,УЧАСТНИКИ!$A$29:$M$1081,8,FALSE)</f>
        <v>КМС</v>
      </c>
      <c r="F19" s="531">
        <v>111</v>
      </c>
      <c r="G19" s="105" t="str">
        <f>VLOOKUP($F19,УЧАСТНИКИ!$A$29:$M$1081,12,FALSE)</f>
        <v>51.23</v>
      </c>
      <c r="H19" s="105" t="str">
        <f>VLOOKUP($F19,УЧАСТНИКИ!$A$29:$M$1081,13,FALSE)</f>
        <v>50.26</v>
      </c>
      <c r="I19" s="446"/>
      <c r="J19" s="204"/>
      <c r="K19" s="204"/>
      <c r="L19" s="204"/>
      <c r="M19" s="204"/>
      <c r="N19" s="142"/>
      <c r="O19" s="206"/>
      <c r="P19" s="206"/>
      <c r="Q19" s="206"/>
      <c r="R19" s="206"/>
      <c r="S19" s="106"/>
    </row>
    <row r="20" spans="1:19" ht="15.75" customHeight="1" x14ac:dyDescent="0.2">
      <c r="A20" s="204">
        <v>7</v>
      </c>
      <c r="B20" s="102" t="str">
        <f>VLOOKUP($F20,УЧАСТНИКИ!$A$29:$M$1081,3,FALSE)</f>
        <v>Кузнецов Андрей</v>
      </c>
      <c r="C20" s="103" t="str">
        <f>VLOOKUP($F20,УЧАСТНИКИ!$A$29:$M$1081,4,FALSE)</f>
        <v>07.03.2001</v>
      </c>
      <c r="D20" s="168" t="str">
        <f>VLOOKUP($F20,УЧАСТНИКИ!$A$29:$M$1081,5,FALSE)</f>
        <v>Воронежская область</v>
      </c>
      <c r="E20" s="385" t="str">
        <f>VLOOKUP($F20,УЧАСТНИКИ!$A$29:$M$1081,8,FALSE)</f>
        <v>КМС</v>
      </c>
      <c r="F20" s="531">
        <v>119</v>
      </c>
      <c r="G20" s="105" t="str">
        <f>VLOOKUP($F20,УЧАСТНИКИ!$A$29:$M$1081,12,FALSE)</f>
        <v>51.26</v>
      </c>
      <c r="H20" s="105" t="str">
        <f>VLOOKUP($F20,УЧАСТНИКИ!$A$29:$M$1081,13,FALSE)</f>
        <v>51.26</v>
      </c>
      <c r="I20" s="446"/>
      <c r="J20" s="204"/>
      <c r="K20" s="204"/>
      <c r="L20" s="204"/>
      <c r="M20" s="204"/>
      <c r="N20" s="142"/>
      <c r="O20" s="206"/>
      <c r="P20" s="206"/>
      <c r="Q20" s="206"/>
      <c r="R20" s="206"/>
      <c r="S20" s="106"/>
    </row>
    <row r="21" spans="1:19" ht="15.75" customHeight="1" x14ac:dyDescent="0.2">
      <c r="A21" s="204">
        <v>8</v>
      </c>
      <c r="B21" s="102" t="str">
        <f>VLOOKUP($F21,УЧАСТНИКИ!$A$29:$M$1081,3,FALSE)</f>
        <v>Ловриков Дмитрий</v>
      </c>
      <c r="C21" s="103" t="str">
        <f>VLOOKUP($F21,УЧАСТНИКИ!$A$29:$M$1081,4,FALSE)</f>
        <v>05.06.2001</v>
      </c>
      <c r="D21" s="168" t="str">
        <f>VLOOKUP($F21,УЧАСТНИКИ!$A$29:$M$1081,5,FALSE)</f>
        <v>Брянская область</v>
      </c>
      <c r="E21" s="385" t="str">
        <f>VLOOKUP($F21,УЧАСТНИКИ!$A$29:$M$1081,8,FALSE)</f>
        <v>КМС</v>
      </c>
      <c r="F21" s="531">
        <v>103</v>
      </c>
      <c r="G21" s="105" t="str">
        <f>VLOOKUP($F21,УЧАСТНИКИ!$A$29:$M$1081,12,FALSE)</f>
        <v>53.27</v>
      </c>
      <c r="H21" s="105" t="str">
        <f>VLOOKUP($F21,УЧАСТНИКИ!$A$29:$M$1081,13,FALSE)</f>
        <v>50.77</v>
      </c>
      <c r="I21" s="446"/>
      <c r="J21" s="204"/>
      <c r="K21" s="204"/>
      <c r="L21" s="204"/>
      <c r="M21" s="204"/>
      <c r="N21" s="142"/>
      <c r="O21" s="206"/>
      <c r="P21" s="206"/>
      <c r="Q21" s="206"/>
      <c r="R21" s="206"/>
      <c r="S21" s="106"/>
    </row>
    <row r="22" spans="1:19" ht="15.75" customHeight="1" x14ac:dyDescent="0.2">
      <c r="A22" s="204">
        <v>9</v>
      </c>
      <c r="B22" s="102" t="str">
        <f>VLOOKUP($F22,УЧАСТНИКИ!$A$29:$M$1081,3,FALSE)</f>
        <v>Рухов Степан</v>
      </c>
      <c r="C22" s="103" t="str">
        <f>VLOOKUP($F22,УЧАСТНИКИ!$A$29:$M$1081,4,FALSE)</f>
        <v>05.07.2003</v>
      </c>
      <c r="D22" s="168" t="str">
        <f>VLOOKUP($F22,УЧАСТНИКИ!$A$29:$M$1081,5,FALSE)</f>
        <v>Московская область</v>
      </c>
      <c r="E22" s="385" t="str">
        <f>VLOOKUP($F22,УЧАСТНИКИ!$A$29:$M$1081,8,FALSE)</f>
        <v>КМС</v>
      </c>
      <c r="F22" s="531">
        <v>243</v>
      </c>
      <c r="G22" s="105" t="str">
        <f>VLOOKUP($F22,УЧАСТНИКИ!$A$29:$M$1081,12,FALSE)</f>
        <v>60.81</v>
      </c>
      <c r="H22" s="105" t="str">
        <f>VLOOKUP($F22,УЧАСТНИКИ!$A$29:$M$1081,13,FALSE)</f>
        <v>55.00</v>
      </c>
      <c r="I22" s="446"/>
      <c r="J22" s="204"/>
      <c r="K22" s="204"/>
      <c r="L22" s="204"/>
      <c r="M22" s="204"/>
      <c r="N22" s="142"/>
      <c r="O22" s="206"/>
      <c r="P22" s="206"/>
      <c r="Q22" s="206"/>
      <c r="R22" s="206"/>
      <c r="S22" s="106" t="str">
        <f>VLOOKUP($F22,УЧАСТНИКИ!$A$29:$M$1081,9,FALSE)</f>
        <v>лич.</v>
      </c>
    </row>
    <row r="23" spans="1:19" ht="15.75" customHeight="1" x14ac:dyDescent="0.2">
      <c r="A23" s="204">
        <v>10</v>
      </c>
      <c r="B23" s="102" t="str">
        <f>VLOOKUP($F23,УЧАСТНИКИ!$A$29:$M$1081,3,FALSE)</f>
        <v>Пучко Владислав</v>
      </c>
      <c r="C23" s="103" t="str">
        <f>VLOOKUP($F23,УЧАСТНИКИ!$A$29:$M$1081,4,FALSE)</f>
        <v>18.03.2002</v>
      </c>
      <c r="D23" s="168" t="str">
        <f>VLOOKUP($F23,УЧАСТНИКИ!$A$29:$M$1081,5,FALSE)</f>
        <v>Республика Беларусь</v>
      </c>
      <c r="E23" s="385" t="str">
        <f>VLOOKUP($F23,УЧАСТНИКИ!$A$29:$M$1081,8,FALSE)</f>
        <v>МС</v>
      </c>
      <c r="F23" s="531">
        <v>279</v>
      </c>
      <c r="G23" s="105"/>
      <c r="H23" s="105"/>
      <c r="I23" s="446"/>
      <c r="J23" s="204"/>
      <c r="K23" s="204"/>
      <c r="L23" s="204"/>
      <c r="M23" s="204"/>
      <c r="N23" s="142"/>
      <c r="O23" s="206"/>
      <c r="P23" s="206"/>
      <c r="Q23" s="206"/>
      <c r="R23" s="206"/>
      <c r="S23" s="106" t="str">
        <f>VLOOKUP($F23,УЧАСТНИКИ!$A$29:$M$1081,9,FALSE)</f>
        <v>лич.</v>
      </c>
    </row>
    <row r="24" spans="1:19" ht="15.75" customHeight="1" x14ac:dyDescent="0.2">
      <c r="A24" s="204">
        <v>11</v>
      </c>
      <c r="B24" s="102" t="str">
        <f>VLOOKUP($F24,УЧАСТНИКИ!$A$29:$M$1081,3,FALSE)</f>
        <v>Лесной Александр</v>
      </c>
      <c r="C24" s="103" t="str">
        <f>VLOOKUP($F24,УЧАСТНИКИ!$A$29:$M$1081,4,FALSE)</f>
        <v>28.07.1988</v>
      </c>
      <c r="D24" s="168" t="str">
        <f>VLOOKUP($F24,УЧАСТНИКИ!$A$29:$M$1081,5,FALSE)</f>
        <v>Краснодарский край-Пермский край</v>
      </c>
      <c r="E24" s="385" t="str">
        <f>VLOOKUP($F24,УЧАСТНИКИ!$A$29:$M$1081,8,FALSE)</f>
        <v>МСМК</v>
      </c>
      <c r="F24" s="531">
        <v>148</v>
      </c>
      <c r="G24" s="105" t="str">
        <f>VLOOKUP($F24,УЧАСТНИКИ!$A$29:$M$1081,12,FALSE)</f>
        <v>58.80</v>
      </c>
      <c r="H24" s="105" t="str">
        <f>VLOOKUP($F24,УЧАСТНИКИ!$A$29:$M$1081,13,FALSE)</f>
        <v>55.13</v>
      </c>
      <c r="I24" s="446"/>
      <c r="J24" s="204"/>
      <c r="K24" s="204"/>
      <c r="L24" s="204"/>
      <c r="M24" s="204"/>
      <c r="N24" s="142"/>
      <c r="O24" s="206"/>
      <c r="P24" s="206"/>
      <c r="Q24" s="206"/>
      <c r="R24" s="206"/>
      <c r="S24" s="106"/>
    </row>
    <row r="25" spans="1:19" ht="15.75" customHeight="1" x14ac:dyDescent="0.2">
      <c r="A25" s="204">
        <v>12</v>
      </c>
      <c r="B25" s="102" t="str">
        <f>VLOOKUP($F25,УЧАСТНИКИ!$A$29:$M$1081,3,FALSE)</f>
        <v>Бородаев Семён</v>
      </c>
      <c r="C25" s="103" t="str">
        <f>VLOOKUP($F25,УЧАСТНИКИ!$A$29:$M$1081,4,FALSE)</f>
        <v>04.05.2002</v>
      </c>
      <c r="D25" s="168" t="str">
        <f>VLOOKUP($F25,УЧАСТНИКИ!$A$29:$M$1081,5,FALSE)</f>
        <v>Ставропольский край</v>
      </c>
      <c r="E25" s="385" t="str">
        <f>VLOOKUP($F25,УЧАСТНИКИ!$A$29:$M$1081,8,FALSE)</f>
        <v>МС</v>
      </c>
      <c r="F25" s="531">
        <v>375</v>
      </c>
      <c r="G25" s="105" t="str">
        <f>VLOOKUP($F25,УЧАСТНИКИ!$A$29:$M$1081,12,FALSE)</f>
        <v>60.50</v>
      </c>
      <c r="H25" s="105" t="str">
        <f>VLOOKUP($F25,УЧАСТНИКИ!$A$29:$M$1081,13,FALSE)</f>
        <v>59.21</v>
      </c>
      <c r="I25" s="446"/>
      <c r="J25" s="204"/>
      <c r="K25" s="204"/>
      <c r="L25" s="204"/>
      <c r="M25" s="204"/>
      <c r="N25" s="142"/>
      <c r="O25" s="206"/>
      <c r="P25" s="206"/>
      <c r="Q25" s="206"/>
      <c r="R25" s="206"/>
      <c r="S25" s="106"/>
    </row>
    <row r="26" spans="1:19" ht="15.75" customHeight="1" x14ac:dyDescent="0.2">
      <c r="A26" s="204">
        <v>13</v>
      </c>
      <c r="B26" s="102" t="str">
        <f>VLOOKUP($F26,УЧАСТНИКИ!$A$29:$M$1081,3,FALSE)</f>
        <v>Добренький Александр</v>
      </c>
      <c r="C26" s="103" t="str">
        <f>VLOOKUP($F26,УЧАСТНИКИ!$A$29:$M$1081,4,FALSE)</f>
        <v>11.03.1994</v>
      </c>
      <c r="D26" s="168" t="str">
        <f>VLOOKUP($F26,УЧАСТНИКИ!$A$29:$M$1081,5,FALSE)</f>
        <v>Московская область-Кабардино-Балкарская Республика</v>
      </c>
      <c r="E26" s="385" t="str">
        <f>VLOOKUP($F26,УЧАСТНИКИ!$A$29:$M$1081,8,FALSE)</f>
        <v>МС</v>
      </c>
      <c r="F26" s="531">
        <v>230</v>
      </c>
      <c r="G26" s="105" t="str">
        <f>VLOOKUP($F26,УЧАСТНИКИ!$A$29:$M$1081,12,FALSE)</f>
        <v>61.74</v>
      </c>
      <c r="H26" s="105" t="str">
        <f>VLOOKUP($F26,УЧАСТНИКИ!$A$29:$M$1081,13,FALSE)</f>
        <v>57.52</v>
      </c>
      <c r="I26" s="446"/>
      <c r="J26" s="204"/>
      <c r="K26" s="204"/>
      <c r="L26" s="204"/>
      <c r="M26" s="204"/>
      <c r="N26" s="142"/>
      <c r="O26" s="206"/>
      <c r="P26" s="206"/>
      <c r="Q26" s="206"/>
      <c r="R26" s="206"/>
      <c r="S26" s="106"/>
    </row>
    <row r="27" spans="1:19" ht="15.75" customHeight="1" x14ac:dyDescent="0.2">
      <c r="A27" s="204">
        <v>14</v>
      </c>
      <c r="B27" s="102" t="str">
        <f>VLOOKUP($F27,УЧАСТНИКИ!$A$29:$M$1081,3,FALSE)</f>
        <v>Сидорченко Глеб</v>
      </c>
      <c r="C27" s="103" t="str">
        <f>VLOOKUP($F27,УЧАСТНИКИ!$A$29:$M$1081,4,FALSE)</f>
        <v>15.06.1986</v>
      </c>
      <c r="D27" s="168" t="str">
        <f>VLOOKUP($F27,УЧАСТНИКИ!$A$29:$M$1081,5,FALSE)</f>
        <v>Москва-Нижегородская область</v>
      </c>
      <c r="E27" s="385" t="str">
        <f>VLOOKUP($F27,УЧАСТНИКИ!$A$29:$M$1081,8,FALSE)</f>
        <v>МСМК</v>
      </c>
      <c r="F27" s="531">
        <v>212</v>
      </c>
      <c r="G27" s="105" t="str">
        <f>VLOOKUP($F27,УЧАСТНИКИ!$A$29:$M$1081,12,FALSE)</f>
        <v>62.78</v>
      </c>
      <c r="H27" s="105" t="str">
        <f>VLOOKUP($F27,УЧАСТНИКИ!$A$29:$M$1081,13,FALSE)</f>
        <v>58.18</v>
      </c>
      <c r="I27" s="446"/>
      <c r="J27" s="204"/>
      <c r="K27" s="204"/>
      <c r="L27" s="204"/>
      <c r="M27" s="204"/>
      <c r="N27" s="142"/>
      <c r="O27" s="206"/>
      <c r="P27" s="206"/>
      <c r="Q27" s="206"/>
      <c r="R27" s="206"/>
      <c r="S27" s="106"/>
    </row>
    <row r="28" spans="1:19" ht="15.75" customHeight="1" x14ac:dyDescent="0.2">
      <c r="A28" s="204">
        <v>15</v>
      </c>
      <c r="B28" s="102" t="str">
        <f>VLOOKUP($F28,УЧАСТНИКИ!$A$29:$M$1081,3,FALSE)</f>
        <v>Худяков Алексей</v>
      </c>
      <c r="C28" s="103" t="str">
        <f>VLOOKUP($F28,УЧАСТНИКИ!$A$29:$M$1081,4,FALSE)</f>
        <v>31.03.1995</v>
      </c>
      <c r="D28" s="168" t="str">
        <f>VLOOKUP($F28,УЧАСТНИКИ!$A$29:$M$1081,5,FALSE)</f>
        <v>Москва</v>
      </c>
      <c r="E28" s="385" t="str">
        <f>VLOOKUP($F28,УЧАСТНИКИ!$A$29:$M$1081,8,FALSE)</f>
        <v>МСМК</v>
      </c>
      <c r="F28" s="531">
        <v>217</v>
      </c>
      <c r="G28" s="105" t="str">
        <f>VLOOKUP($F28,УЧАСТНИКИ!$A$29:$M$1081,12,FALSE)</f>
        <v>64.96</v>
      </c>
      <c r="H28" s="105" t="str">
        <f>VLOOKUP($F28,УЧАСТНИКИ!$A$29:$M$1081,13,FALSE)</f>
        <v>60.13</v>
      </c>
      <c r="I28" s="446"/>
      <c r="J28" s="204"/>
      <c r="K28" s="204"/>
      <c r="L28" s="204"/>
      <c r="M28" s="204"/>
      <c r="N28" s="142"/>
      <c r="O28" s="206"/>
      <c r="P28" s="206"/>
      <c r="Q28" s="206"/>
      <c r="R28" s="206"/>
      <c r="S28" s="106"/>
    </row>
    <row r="29" spans="1:19" ht="15.75" customHeight="1" x14ac:dyDescent="0.2">
      <c r="A29" s="207"/>
      <c r="B29" s="113"/>
      <c r="C29" s="55"/>
      <c r="D29" s="113"/>
      <c r="E29" s="113"/>
      <c r="F29" s="83"/>
      <c r="G29" s="83"/>
      <c r="H29" s="83"/>
      <c r="I29" s="83"/>
      <c r="J29" s="207"/>
      <c r="K29" s="207"/>
      <c r="L29" s="207"/>
      <c r="M29" s="207"/>
      <c r="N29" s="119"/>
    </row>
    <row r="30" spans="1:19" ht="15" customHeight="1" x14ac:dyDescent="0.2">
      <c r="A30" s="207"/>
      <c r="B30" s="852" t="s">
        <v>58</v>
      </c>
      <c r="C30" s="852"/>
      <c r="D30" s="119" t="s">
        <v>81</v>
      </c>
      <c r="E30" s="113"/>
      <c r="F30" s="83"/>
      <c r="G30" s="83"/>
      <c r="H30" s="83"/>
      <c r="I30" s="83"/>
      <c r="J30" s="207"/>
      <c r="K30" s="119" t="s">
        <v>57</v>
      </c>
      <c r="L30" s="54"/>
      <c r="M30" s="54"/>
      <c r="N30" s="119"/>
      <c r="O30" s="113" t="s">
        <v>43</v>
      </c>
    </row>
    <row r="31" spans="1:19" ht="15" customHeight="1" x14ac:dyDescent="0.2">
      <c r="A31" s="207"/>
      <c r="B31" s="113"/>
      <c r="C31" s="55"/>
      <c r="D31" s="113"/>
      <c r="E31" s="113"/>
      <c r="F31" s="83"/>
      <c r="G31" s="83"/>
      <c r="H31" s="83"/>
      <c r="I31" s="83"/>
      <c r="J31" s="207"/>
      <c r="K31" s="207"/>
      <c r="L31" s="207"/>
      <c r="M31" s="207"/>
      <c r="N31" s="119"/>
    </row>
    <row r="32" spans="1:19" ht="15.75" customHeight="1" x14ac:dyDescent="0.2">
      <c r="A32" s="207"/>
      <c r="B32" s="113"/>
      <c r="C32" s="55"/>
      <c r="D32" s="113"/>
      <c r="E32" s="113"/>
      <c r="F32" s="83"/>
      <c r="G32" s="83"/>
      <c r="H32" s="83"/>
      <c r="I32" s="83"/>
      <c r="J32" s="207"/>
      <c r="K32" s="207"/>
      <c r="L32" s="207"/>
      <c r="M32" s="207"/>
      <c r="N32" s="119"/>
    </row>
    <row r="33" spans="1:14" ht="15.75" customHeight="1" x14ac:dyDescent="0.2">
      <c r="A33" s="207"/>
      <c r="B33" s="113"/>
      <c r="C33" s="55"/>
      <c r="D33" s="113"/>
      <c r="E33" s="113"/>
      <c r="F33" s="83"/>
      <c r="G33" s="83"/>
      <c r="H33" s="83"/>
      <c r="I33" s="83"/>
      <c r="J33" s="207"/>
      <c r="K33" s="207"/>
      <c r="L33" s="207"/>
      <c r="M33" s="207"/>
      <c r="N33" s="119"/>
    </row>
    <row r="34" spans="1:14" ht="15.75" customHeight="1" x14ac:dyDescent="0.2">
      <c r="A34" s="207"/>
      <c r="B34" s="113"/>
      <c r="C34" s="55"/>
      <c r="D34" s="113"/>
      <c r="E34" s="113"/>
      <c r="F34" s="83"/>
      <c r="G34" s="83"/>
      <c r="H34" s="83"/>
      <c r="I34" s="83"/>
      <c r="J34" s="207"/>
      <c r="K34" s="207"/>
      <c r="L34" s="207"/>
      <c r="M34" s="207"/>
      <c r="N34" s="119"/>
    </row>
    <row r="35" spans="1:14" ht="15.75" customHeight="1" x14ac:dyDescent="0.2">
      <c r="A35" s="207"/>
      <c r="B35" s="208"/>
      <c r="C35" s="848"/>
      <c r="D35" s="848"/>
      <c r="E35" s="353"/>
      <c r="F35" s="849"/>
      <c r="G35" s="849"/>
      <c r="H35" s="849"/>
      <c r="I35" s="849"/>
      <c r="J35" s="849"/>
      <c r="K35" s="848"/>
      <c r="L35" s="848"/>
      <c r="M35" s="848"/>
      <c r="N35" s="207"/>
    </row>
    <row r="36" spans="1:14" ht="15.75" customHeight="1" x14ac:dyDescent="0.2">
      <c r="A36" s="207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4" ht="15.75" customHeight="1" x14ac:dyDescent="0.2">
      <c r="A37" s="196"/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209"/>
      <c r="N37" s="197"/>
    </row>
    <row r="38" spans="1:14" ht="15.75" customHeight="1" x14ac:dyDescent="0.2">
      <c r="A38" s="210"/>
      <c r="M38" s="210"/>
      <c r="N38" s="197"/>
    </row>
    <row r="39" spans="1:14" ht="15.75" customHeight="1" x14ac:dyDescent="0.2">
      <c r="A39" s="211"/>
      <c r="B39" s="211"/>
      <c r="C39" s="211"/>
      <c r="D39" s="211"/>
      <c r="E39" s="211"/>
      <c r="F39" s="211"/>
      <c r="G39" s="211"/>
      <c r="H39" s="211"/>
      <c r="I39" s="211"/>
      <c r="J39" s="212"/>
      <c r="K39" s="213"/>
      <c r="L39" s="214"/>
      <c r="M39" s="211"/>
      <c r="N39" s="211"/>
    </row>
    <row r="40" spans="1:14" ht="15.75" customHeight="1" x14ac:dyDescent="0.2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1:14" ht="15.75" customHeight="1" x14ac:dyDescent="0.2">
      <c r="B41" s="215"/>
    </row>
    <row r="42" spans="1:14" ht="15.75" customHeight="1" x14ac:dyDescent="0.25">
      <c r="A42" s="207"/>
      <c r="B42" s="216"/>
      <c r="C42" s="216"/>
      <c r="D42" s="216"/>
      <c r="E42" s="216"/>
      <c r="F42" s="207"/>
      <c r="G42" s="207"/>
      <c r="H42" s="207"/>
      <c r="I42" s="207"/>
      <c r="J42" s="207"/>
      <c r="K42" s="207"/>
      <c r="L42" s="207"/>
      <c r="M42" s="207"/>
      <c r="N42" s="127"/>
    </row>
    <row r="43" spans="1:14" ht="15.75" customHeight="1" x14ac:dyDescent="0.25">
      <c r="A43" s="207"/>
      <c r="B43" s="216"/>
      <c r="C43" s="216"/>
      <c r="D43" s="216"/>
      <c r="E43" s="216"/>
      <c r="F43" s="207"/>
      <c r="G43" s="207"/>
      <c r="H43" s="207"/>
      <c r="I43" s="207"/>
      <c r="J43" s="207"/>
      <c r="K43" s="207"/>
      <c r="L43" s="207"/>
      <c r="M43" s="207"/>
      <c r="N43" s="127"/>
    </row>
    <row r="44" spans="1:14" ht="15.75" customHeight="1" x14ac:dyDescent="0.25">
      <c r="A44" s="207"/>
      <c r="B44" s="216"/>
      <c r="C44" s="216"/>
      <c r="D44" s="216"/>
      <c r="E44" s="216"/>
      <c r="F44" s="207"/>
      <c r="G44" s="207"/>
      <c r="H44" s="207"/>
      <c r="I44" s="207"/>
      <c r="J44" s="207"/>
      <c r="K44" s="207"/>
      <c r="L44" s="207"/>
      <c r="M44" s="207"/>
      <c r="N44" s="127"/>
    </row>
    <row r="45" spans="1:14" ht="15.75" customHeight="1" x14ac:dyDescent="0.25">
      <c r="A45" s="207"/>
      <c r="B45" s="216"/>
      <c r="C45" s="216"/>
      <c r="D45" s="216"/>
      <c r="E45" s="216"/>
      <c r="F45" s="207"/>
      <c r="G45" s="207"/>
      <c r="H45" s="207"/>
      <c r="I45" s="207"/>
      <c r="J45" s="207"/>
      <c r="K45" s="207"/>
      <c r="L45" s="207"/>
      <c r="M45" s="207"/>
      <c r="N45" s="127"/>
    </row>
    <row r="46" spans="1:14" ht="15.75" customHeight="1" x14ac:dyDescent="0.25">
      <c r="A46" s="207"/>
      <c r="B46" s="216"/>
      <c r="C46" s="216"/>
      <c r="D46" s="216"/>
      <c r="E46" s="216"/>
      <c r="F46" s="207"/>
      <c r="G46" s="207"/>
      <c r="H46" s="207"/>
      <c r="I46" s="207"/>
      <c r="J46" s="207"/>
      <c r="K46" s="207"/>
      <c r="L46" s="207"/>
      <c r="M46" s="207"/>
      <c r="N46" s="127"/>
    </row>
    <row r="47" spans="1:14" ht="15.75" customHeight="1" x14ac:dyDescent="0.25">
      <c r="A47" s="207"/>
      <c r="B47" s="216"/>
      <c r="C47" s="216"/>
      <c r="D47" s="216"/>
      <c r="E47" s="216"/>
      <c r="F47" s="207"/>
      <c r="G47" s="207"/>
      <c r="H47" s="207"/>
      <c r="I47" s="207"/>
      <c r="J47" s="207"/>
      <c r="K47" s="207"/>
      <c r="L47" s="207"/>
      <c r="M47" s="207"/>
      <c r="N47" s="127"/>
    </row>
    <row r="48" spans="1:14" ht="15.75" customHeight="1" x14ac:dyDescent="0.25">
      <c r="A48" s="207"/>
      <c r="B48" s="216"/>
      <c r="C48" s="216"/>
      <c r="D48" s="216"/>
      <c r="E48" s="216"/>
      <c r="F48" s="207"/>
      <c r="G48" s="207"/>
      <c r="H48" s="207"/>
      <c r="I48" s="207"/>
      <c r="J48" s="207"/>
      <c r="K48" s="207"/>
      <c r="L48" s="207"/>
      <c r="M48" s="207"/>
      <c r="N48" s="127"/>
    </row>
    <row r="49" spans="1:14" ht="15.75" customHeight="1" x14ac:dyDescent="0.25">
      <c r="A49" s="207"/>
      <c r="B49" s="216"/>
      <c r="C49" s="216"/>
      <c r="D49" s="216"/>
      <c r="E49" s="216"/>
      <c r="F49" s="207"/>
      <c r="G49" s="207"/>
      <c r="H49" s="207"/>
      <c r="I49" s="207"/>
      <c r="J49" s="207"/>
      <c r="K49" s="207"/>
      <c r="L49" s="207"/>
      <c r="M49" s="207"/>
      <c r="N49" s="127"/>
    </row>
    <row r="50" spans="1:14" ht="15.75" customHeight="1" x14ac:dyDescent="0.25">
      <c r="A50" s="207"/>
      <c r="B50" s="216"/>
      <c r="C50" s="216"/>
      <c r="D50" s="216"/>
      <c r="E50" s="216"/>
      <c r="F50" s="207"/>
      <c r="G50" s="207"/>
      <c r="H50" s="207"/>
      <c r="I50" s="207"/>
      <c r="J50" s="207"/>
      <c r="K50" s="207"/>
      <c r="L50" s="207"/>
      <c r="M50" s="207"/>
      <c r="N50" s="127"/>
    </row>
    <row r="51" spans="1:14" ht="15.75" customHeight="1" x14ac:dyDescent="0.2">
      <c r="B51" s="215"/>
    </row>
    <row r="52" spans="1:14" ht="15.75" x14ac:dyDescent="0.25">
      <c r="A52" s="207"/>
      <c r="B52" s="216"/>
      <c r="C52" s="216"/>
      <c r="D52" s="216"/>
      <c r="E52" s="216"/>
      <c r="F52" s="207"/>
      <c r="G52" s="207"/>
      <c r="H52" s="207"/>
      <c r="I52" s="207"/>
      <c r="J52" s="207"/>
      <c r="K52" s="207"/>
      <c r="L52" s="207"/>
      <c r="M52" s="207"/>
      <c r="N52" s="127"/>
    </row>
    <row r="53" spans="1:14" ht="15.75" x14ac:dyDescent="0.25">
      <c r="A53" s="207"/>
      <c r="B53" s="216"/>
      <c r="C53" s="216"/>
      <c r="D53" s="216"/>
      <c r="E53" s="216"/>
      <c r="F53" s="207"/>
      <c r="G53" s="207"/>
      <c r="H53" s="207"/>
      <c r="I53" s="207"/>
      <c r="J53" s="207"/>
      <c r="K53" s="207"/>
      <c r="L53" s="207"/>
      <c r="M53" s="207"/>
      <c r="N53" s="127"/>
    </row>
    <row r="54" spans="1:14" ht="15.75" x14ac:dyDescent="0.25">
      <c r="A54" s="207"/>
      <c r="B54" s="216"/>
      <c r="C54" s="216"/>
      <c r="D54" s="216"/>
      <c r="E54" s="216"/>
      <c r="F54" s="207"/>
      <c r="G54" s="207"/>
      <c r="H54" s="207"/>
      <c r="I54" s="207"/>
      <c r="J54" s="207"/>
      <c r="K54" s="207"/>
      <c r="L54" s="207"/>
      <c r="M54" s="207"/>
      <c r="N54" s="127"/>
    </row>
    <row r="55" spans="1:14" ht="15.75" x14ac:dyDescent="0.25">
      <c r="A55" s="207"/>
      <c r="B55" s="216"/>
      <c r="C55" s="216"/>
      <c r="D55" s="216"/>
      <c r="E55" s="216"/>
      <c r="F55" s="207"/>
      <c r="G55" s="207"/>
      <c r="H55" s="207"/>
      <c r="I55" s="207"/>
      <c r="J55" s="207"/>
      <c r="K55" s="207"/>
      <c r="L55" s="207"/>
      <c r="M55" s="207"/>
      <c r="N55" s="127"/>
    </row>
    <row r="56" spans="1:14" ht="15.75" x14ac:dyDescent="0.25">
      <c r="A56" s="207"/>
      <c r="B56" s="216"/>
      <c r="C56" s="216"/>
      <c r="D56" s="216"/>
      <c r="E56" s="216"/>
      <c r="F56" s="207"/>
      <c r="G56" s="207"/>
      <c r="H56" s="207"/>
      <c r="I56" s="207"/>
      <c r="J56" s="207"/>
      <c r="K56" s="207"/>
      <c r="L56" s="207"/>
      <c r="M56" s="207"/>
      <c r="N56" s="127"/>
    </row>
    <row r="57" spans="1:14" ht="15.75" x14ac:dyDescent="0.25">
      <c r="A57" s="207"/>
      <c r="B57" s="216"/>
      <c r="C57" s="216"/>
      <c r="D57" s="216"/>
      <c r="E57" s="216"/>
      <c r="F57" s="207"/>
      <c r="G57" s="207"/>
      <c r="H57" s="207"/>
      <c r="I57" s="207"/>
      <c r="J57" s="207"/>
      <c r="K57" s="207"/>
      <c r="L57" s="207"/>
      <c r="M57" s="207"/>
      <c r="N57" s="127"/>
    </row>
    <row r="58" spans="1:14" ht="15.75" x14ac:dyDescent="0.25">
      <c r="A58" s="207"/>
      <c r="B58" s="216"/>
      <c r="C58" s="216"/>
      <c r="D58" s="216"/>
      <c r="E58" s="216"/>
      <c r="F58" s="207"/>
      <c r="G58" s="207"/>
      <c r="H58" s="207"/>
      <c r="I58" s="207"/>
      <c r="J58" s="207"/>
      <c r="K58" s="207"/>
      <c r="L58" s="207"/>
      <c r="M58" s="207"/>
      <c r="N58" s="127"/>
    </row>
    <row r="59" spans="1:14" ht="15.75" x14ac:dyDescent="0.25">
      <c r="A59" s="207"/>
      <c r="B59" s="216"/>
      <c r="C59" s="216"/>
      <c r="D59" s="216"/>
      <c r="E59" s="216"/>
      <c r="F59" s="207"/>
      <c r="G59" s="207"/>
      <c r="H59" s="207"/>
      <c r="I59" s="207"/>
      <c r="J59" s="207"/>
      <c r="K59" s="207"/>
      <c r="L59" s="207"/>
      <c r="M59" s="207"/>
      <c r="N59" s="127"/>
    </row>
    <row r="60" spans="1:14" ht="15.75" x14ac:dyDescent="0.25">
      <c r="A60" s="207"/>
      <c r="B60" s="216"/>
      <c r="C60" s="216"/>
      <c r="D60" s="216"/>
      <c r="E60" s="216"/>
      <c r="F60" s="207"/>
      <c r="G60" s="207"/>
      <c r="H60" s="207"/>
      <c r="I60" s="207"/>
      <c r="J60" s="207"/>
      <c r="K60" s="207"/>
      <c r="L60" s="207"/>
      <c r="M60" s="207"/>
      <c r="N60" s="127"/>
    </row>
    <row r="61" spans="1:14" x14ac:dyDescent="0.2">
      <c r="B61" s="215"/>
    </row>
    <row r="62" spans="1:14" ht="15.75" x14ac:dyDescent="0.25">
      <c r="A62" s="207"/>
      <c r="B62" s="216"/>
      <c r="C62" s="216"/>
      <c r="D62" s="216"/>
      <c r="E62" s="216"/>
      <c r="F62" s="207"/>
      <c r="G62" s="207"/>
      <c r="H62" s="207"/>
      <c r="I62" s="207"/>
      <c r="J62" s="207"/>
      <c r="K62" s="207"/>
      <c r="L62" s="207"/>
      <c r="M62" s="207"/>
      <c r="N62" s="127"/>
    </row>
    <row r="63" spans="1:14" ht="15.75" x14ac:dyDescent="0.25">
      <c r="A63" s="207"/>
      <c r="B63" s="216"/>
      <c r="C63" s="216"/>
      <c r="D63" s="216"/>
      <c r="E63" s="216"/>
      <c r="F63" s="207"/>
      <c r="G63" s="207"/>
      <c r="H63" s="207"/>
      <c r="I63" s="207"/>
      <c r="J63" s="207"/>
      <c r="K63" s="207"/>
      <c r="L63" s="207"/>
      <c r="M63" s="207"/>
      <c r="N63" s="127"/>
    </row>
    <row r="64" spans="1:14" ht="15.75" x14ac:dyDescent="0.25">
      <c r="A64" s="207"/>
      <c r="B64" s="216"/>
      <c r="C64" s="216"/>
      <c r="D64" s="216"/>
      <c r="E64" s="216"/>
      <c r="F64" s="207"/>
      <c r="G64" s="207"/>
      <c r="H64" s="207"/>
      <c r="I64" s="207"/>
      <c r="J64" s="207"/>
      <c r="K64" s="207"/>
      <c r="L64" s="207"/>
      <c r="M64" s="207"/>
      <c r="N64" s="127"/>
    </row>
    <row r="65" spans="1:14" ht="15.75" x14ac:dyDescent="0.25">
      <c r="A65" s="207"/>
      <c r="B65" s="216"/>
      <c r="C65" s="216"/>
      <c r="D65" s="216"/>
      <c r="E65" s="216"/>
      <c r="F65" s="207"/>
      <c r="G65" s="207"/>
      <c r="H65" s="207"/>
      <c r="I65" s="207"/>
      <c r="J65" s="207"/>
      <c r="K65" s="207"/>
      <c r="L65" s="207"/>
      <c r="M65" s="207"/>
      <c r="N65" s="127"/>
    </row>
    <row r="66" spans="1:14" ht="15.75" x14ac:dyDescent="0.25">
      <c r="A66" s="207"/>
      <c r="B66" s="216"/>
      <c r="C66" s="216"/>
      <c r="D66" s="216"/>
      <c r="E66" s="216"/>
      <c r="F66" s="207"/>
      <c r="G66" s="207"/>
      <c r="H66" s="207"/>
      <c r="I66" s="207"/>
      <c r="J66" s="207"/>
      <c r="K66" s="207"/>
      <c r="L66" s="207"/>
      <c r="M66" s="207"/>
      <c r="N66" s="127"/>
    </row>
    <row r="67" spans="1:14" ht="15.75" x14ac:dyDescent="0.25">
      <c r="A67" s="207"/>
      <c r="B67" s="216"/>
      <c r="C67" s="216"/>
      <c r="D67" s="216"/>
      <c r="E67" s="216"/>
      <c r="F67" s="207"/>
      <c r="G67" s="207"/>
      <c r="H67" s="207"/>
      <c r="I67" s="207"/>
      <c r="J67" s="207"/>
      <c r="K67" s="207"/>
      <c r="L67" s="207"/>
      <c r="M67" s="207"/>
      <c r="N67" s="127"/>
    </row>
    <row r="68" spans="1:14" ht="15.75" x14ac:dyDescent="0.25">
      <c r="A68" s="207"/>
      <c r="B68" s="216"/>
      <c r="C68" s="216"/>
      <c r="D68" s="216"/>
      <c r="E68" s="216"/>
      <c r="F68" s="207"/>
      <c r="G68" s="207"/>
      <c r="H68" s="207"/>
      <c r="I68" s="207"/>
      <c r="J68" s="207"/>
      <c r="K68" s="207"/>
      <c r="L68" s="207"/>
      <c r="M68" s="207"/>
      <c r="N68" s="127"/>
    </row>
    <row r="69" spans="1:14" ht="15.75" x14ac:dyDescent="0.25">
      <c r="A69" s="207"/>
      <c r="B69" s="216"/>
      <c r="C69" s="216"/>
      <c r="D69" s="216"/>
      <c r="E69" s="216"/>
      <c r="F69" s="207"/>
      <c r="G69" s="207"/>
      <c r="H69" s="207"/>
      <c r="I69" s="207"/>
      <c r="J69" s="207"/>
      <c r="K69" s="207"/>
      <c r="L69" s="207"/>
      <c r="M69" s="207"/>
      <c r="N69" s="127"/>
    </row>
    <row r="70" spans="1:14" ht="15.75" x14ac:dyDescent="0.25">
      <c r="A70" s="207"/>
      <c r="B70" s="216"/>
      <c r="C70" s="216"/>
      <c r="D70" s="216"/>
      <c r="E70" s="216"/>
      <c r="F70" s="207"/>
      <c r="G70" s="207"/>
      <c r="H70" s="207"/>
      <c r="I70" s="207"/>
      <c r="J70" s="207"/>
      <c r="K70" s="207"/>
      <c r="L70" s="207"/>
      <c r="M70" s="207"/>
      <c r="N70" s="127"/>
    </row>
    <row r="71" spans="1:14" x14ac:dyDescent="0.2">
      <c r="B71" s="215"/>
    </row>
    <row r="72" spans="1:14" ht="15.75" x14ac:dyDescent="0.25">
      <c r="A72" s="207"/>
      <c r="B72" s="216"/>
      <c r="C72" s="216"/>
      <c r="D72" s="216"/>
      <c r="E72" s="216"/>
      <c r="F72" s="207"/>
      <c r="G72" s="207"/>
      <c r="H72" s="207"/>
      <c r="I72" s="207"/>
      <c r="J72" s="207"/>
      <c r="K72" s="207"/>
      <c r="L72" s="207"/>
      <c r="M72" s="207"/>
      <c r="N72" s="127"/>
    </row>
    <row r="73" spans="1:14" ht="15.75" x14ac:dyDescent="0.25">
      <c r="A73" s="207"/>
      <c r="B73" s="216"/>
      <c r="C73" s="216"/>
      <c r="D73" s="216"/>
      <c r="E73" s="216"/>
      <c r="F73" s="207"/>
      <c r="G73" s="207"/>
      <c r="H73" s="207"/>
      <c r="I73" s="207"/>
      <c r="J73" s="207"/>
      <c r="K73" s="207"/>
      <c r="L73" s="207"/>
      <c r="M73" s="207"/>
      <c r="N73" s="127"/>
    </row>
    <row r="74" spans="1:14" ht="15.75" x14ac:dyDescent="0.25">
      <c r="A74" s="207"/>
      <c r="B74" s="216"/>
      <c r="C74" s="216"/>
      <c r="D74" s="216"/>
      <c r="E74" s="216"/>
      <c r="F74" s="207"/>
      <c r="G74" s="207"/>
      <c r="H74" s="207"/>
      <c r="I74" s="207"/>
      <c r="J74" s="207"/>
      <c r="K74" s="207"/>
      <c r="L74" s="207"/>
      <c r="M74" s="207"/>
      <c r="N74" s="127"/>
    </row>
    <row r="75" spans="1:14" ht="15.75" x14ac:dyDescent="0.25">
      <c r="A75" s="207"/>
      <c r="B75" s="216"/>
      <c r="C75" s="216"/>
      <c r="D75" s="216"/>
      <c r="E75" s="216"/>
      <c r="F75" s="207"/>
      <c r="G75" s="207"/>
      <c r="H75" s="207"/>
      <c r="I75" s="207"/>
      <c r="J75" s="207"/>
      <c r="K75" s="207"/>
      <c r="L75" s="207"/>
      <c r="M75" s="207"/>
      <c r="N75" s="127"/>
    </row>
    <row r="76" spans="1:14" ht="15.75" x14ac:dyDescent="0.25">
      <c r="A76" s="207"/>
      <c r="B76" s="216"/>
      <c r="C76" s="216"/>
      <c r="D76" s="216"/>
      <c r="E76" s="216"/>
      <c r="F76" s="207"/>
      <c r="G76" s="207"/>
      <c r="H76" s="207"/>
      <c r="I76" s="207"/>
      <c r="J76" s="207"/>
      <c r="K76" s="207"/>
      <c r="L76" s="207"/>
      <c r="M76" s="207"/>
      <c r="N76" s="127"/>
    </row>
    <row r="77" spans="1:14" ht="15.75" x14ac:dyDescent="0.25">
      <c r="A77" s="207"/>
      <c r="B77" s="216"/>
      <c r="C77" s="216"/>
      <c r="D77" s="216"/>
      <c r="E77" s="216"/>
      <c r="F77" s="207"/>
      <c r="G77" s="207"/>
      <c r="H77" s="207"/>
      <c r="I77" s="207"/>
      <c r="J77" s="207"/>
      <c r="K77" s="207"/>
      <c r="L77" s="207"/>
      <c r="M77" s="207"/>
      <c r="N77" s="127"/>
    </row>
    <row r="78" spans="1:14" ht="15.75" x14ac:dyDescent="0.25">
      <c r="A78" s="207"/>
      <c r="B78" s="216"/>
      <c r="C78" s="216"/>
      <c r="D78" s="216"/>
      <c r="E78" s="216"/>
      <c r="F78" s="207"/>
      <c r="G78" s="207"/>
      <c r="H78" s="207"/>
      <c r="I78" s="207"/>
      <c r="J78" s="207"/>
      <c r="K78" s="207"/>
      <c r="L78" s="207"/>
      <c r="M78" s="207"/>
      <c r="N78" s="127"/>
    </row>
    <row r="79" spans="1:14" ht="15.75" x14ac:dyDescent="0.25">
      <c r="A79" s="207"/>
      <c r="B79" s="216"/>
      <c r="C79" s="216"/>
      <c r="D79" s="216"/>
      <c r="E79" s="216"/>
      <c r="F79" s="207"/>
      <c r="G79" s="207"/>
      <c r="H79" s="207"/>
      <c r="I79" s="207"/>
      <c r="J79" s="207"/>
      <c r="K79" s="207"/>
      <c r="L79" s="207"/>
      <c r="M79" s="207"/>
      <c r="N79" s="127"/>
    </row>
    <row r="80" spans="1:14" x14ac:dyDescent="0.2">
      <c r="A80" s="207"/>
      <c r="B80" s="208"/>
      <c r="C80" s="848"/>
      <c r="D80" s="848"/>
      <c r="E80" s="353"/>
      <c r="F80" s="849"/>
      <c r="G80" s="849"/>
      <c r="H80" s="849"/>
      <c r="I80" s="849"/>
      <c r="J80" s="849"/>
      <c r="K80" s="848"/>
      <c r="L80" s="848"/>
      <c r="M80" s="848"/>
      <c r="N80" s="207"/>
    </row>
  </sheetData>
  <mergeCells count="26">
    <mergeCell ref="D7:N7"/>
    <mergeCell ref="H12:H13"/>
    <mergeCell ref="I12:I13"/>
    <mergeCell ref="C80:D80"/>
    <mergeCell ref="F80:J80"/>
    <mergeCell ref="K80:M80"/>
    <mergeCell ref="E12:E13"/>
    <mergeCell ref="B30:C30"/>
    <mergeCell ref="C35:D35"/>
    <mergeCell ref="F35:J35"/>
    <mergeCell ref="S12:S13"/>
    <mergeCell ref="F12:F13"/>
    <mergeCell ref="K35:M35"/>
    <mergeCell ref="A1:S1"/>
    <mergeCell ref="A2:S2"/>
    <mergeCell ref="A12:A13"/>
    <mergeCell ref="B12:B13"/>
    <mergeCell ref="C12:C13"/>
    <mergeCell ref="D12:D13"/>
    <mergeCell ref="Q12:Q13"/>
    <mergeCell ref="R12:R13"/>
    <mergeCell ref="D9:N9"/>
    <mergeCell ref="D10:N10"/>
    <mergeCell ref="P10:Q10"/>
    <mergeCell ref="G12:G13"/>
    <mergeCell ref="D4:N6"/>
  </mergeCells>
  <phoneticPr fontId="2" type="noConversion"/>
  <printOptions horizontalCentered="1"/>
  <pageMargins left="0" right="0" top="0" bottom="0" header="0" footer="0"/>
  <pageSetup paperSize="9" scale="99" fitToHeight="0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>
    <tabColor indexed="10"/>
  </sheetPr>
  <dimension ref="A1:S97"/>
  <sheetViews>
    <sheetView workbookViewId="0">
      <selection activeCell="A9" sqref="A9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6.5703125" style="54" customWidth="1"/>
    <col min="6" max="6" width="5.140625" style="54" customWidth="1"/>
    <col min="7" max="7" width="6.140625" style="54" customWidth="1"/>
    <col min="8" max="8" width="8.85546875" style="54" customWidth="1"/>
    <col min="9" max="9" width="8.28515625" style="54" customWidth="1"/>
    <col min="10" max="10" width="9.42578125" style="54" customWidth="1"/>
    <col min="11" max="11" width="3.7109375" style="54" hidden="1" customWidth="1"/>
    <col min="12" max="14" width="7.7109375" style="54" hidden="1" customWidth="1"/>
    <col min="15" max="15" width="8.5703125" style="54" customWidth="1"/>
    <col min="16" max="16" width="6.28515625" style="54" customWidth="1"/>
    <col min="17" max="17" width="8.140625" style="54" customWidth="1"/>
  </cols>
  <sheetData>
    <row r="1" spans="1:19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</row>
    <row r="2" spans="1:19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</row>
    <row r="3" spans="1:19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9" ht="12.75" customHeight="1" x14ac:dyDescent="0.2">
      <c r="A4" s="79"/>
      <c r="B4" s="86"/>
      <c r="C4" s="851" t="s">
        <v>136</v>
      </c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122"/>
      <c r="O4" s="122"/>
      <c r="P4" s="79"/>
    </row>
    <row r="5" spans="1:19" ht="15.75" customHeight="1" x14ac:dyDescent="0.2">
      <c r="A5" s="79" t="s">
        <v>16</v>
      </c>
      <c r="B5" s="86" t="s">
        <v>111</v>
      </c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122"/>
      <c r="O5" s="84" t="s">
        <v>152</v>
      </c>
      <c r="P5" s="92"/>
      <c r="Q5" s="184"/>
    </row>
    <row r="6" spans="1:19" ht="12.75" customHeight="1" x14ac:dyDescent="0.2">
      <c r="A6" s="79" t="s">
        <v>17</v>
      </c>
      <c r="B6" s="86" t="s">
        <v>111</v>
      </c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122"/>
      <c r="O6" s="86" t="s">
        <v>19</v>
      </c>
      <c r="P6" s="86" t="s">
        <v>144</v>
      </c>
      <c r="S6" s="33"/>
    </row>
    <row r="7" spans="1:19" ht="16.5" x14ac:dyDescent="0.2">
      <c r="A7" s="185" t="s">
        <v>18</v>
      </c>
      <c r="B7" s="86" t="s">
        <v>111</v>
      </c>
      <c r="C7" s="79"/>
      <c r="D7" s="186"/>
      <c r="E7" s="79"/>
      <c r="F7" s="79"/>
      <c r="G7" s="79"/>
      <c r="H7" s="79"/>
      <c r="I7" s="79"/>
      <c r="J7" s="79"/>
      <c r="K7" s="79"/>
      <c r="O7" s="86" t="s">
        <v>20</v>
      </c>
      <c r="S7" s="33"/>
    </row>
    <row r="8" spans="1:19" ht="16.5" x14ac:dyDescent="0.2">
      <c r="A8" s="185" t="s">
        <v>0</v>
      </c>
      <c r="B8" s="86" t="s">
        <v>1</v>
      </c>
      <c r="C8" s="79"/>
      <c r="D8" s="186"/>
      <c r="E8" s="79"/>
      <c r="F8" s="79"/>
      <c r="G8" s="79"/>
      <c r="H8" s="79"/>
      <c r="I8" s="79"/>
      <c r="J8" s="79"/>
      <c r="K8" s="79"/>
      <c r="O8" s="86"/>
      <c r="S8" s="33"/>
    </row>
    <row r="9" spans="1:19" ht="18.75" x14ac:dyDescent="0.2">
      <c r="A9" s="196" t="str">
        <f>Заголовки!A12</f>
        <v>г.Сочи, стадион  ФГБУ"Юг Спорт"</v>
      </c>
      <c r="B9" s="79"/>
      <c r="C9" s="79"/>
      <c r="D9" s="79"/>
      <c r="E9" s="90" t="s">
        <v>39</v>
      </c>
      <c r="F9" s="90"/>
      <c r="G9" s="90"/>
      <c r="I9" s="79"/>
      <c r="J9" s="79"/>
      <c r="L9" s="79"/>
      <c r="P9" s="91" t="s">
        <v>21</v>
      </c>
      <c r="S9" s="33"/>
    </row>
    <row r="10" spans="1:19" ht="30" customHeight="1" thickBot="1" x14ac:dyDescent="0.25">
      <c r="A10" s="181"/>
      <c r="B10" s="79"/>
      <c r="D10" s="187"/>
      <c r="E10" s="182" t="s">
        <v>137</v>
      </c>
      <c r="F10" s="182"/>
      <c r="G10" s="182"/>
      <c r="H10" s="187"/>
      <c r="I10" s="187"/>
      <c r="J10" s="187"/>
      <c r="K10" s="187"/>
      <c r="L10" s="187"/>
      <c r="M10" s="187"/>
      <c r="N10" s="187"/>
      <c r="O10" s="187"/>
    </row>
    <row r="11" spans="1:19" ht="13.5" thickBot="1" x14ac:dyDescent="0.25">
      <c r="A11" s="821" t="s">
        <v>48</v>
      </c>
      <c r="B11" s="821" t="s">
        <v>56</v>
      </c>
      <c r="C11" s="821" t="s">
        <v>46</v>
      </c>
      <c r="D11" s="821" t="s">
        <v>51</v>
      </c>
      <c r="E11" s="821" t="s">
        <v>9</v>
      </c>
      <c r="F11" s="853" t="s">
        <v>128</v>
      </c>
      <c r="G11" s="853" t="s">
        <v>129</v>
      </c>
      <c r="H11" s="837" t="s">
        <v>32</v>
      </c>
      <c r="I11" s="838"/>
      <c r="J11" s="838"/>
      <c r="K11" s="838"/>
      <c r="L11" s="838"/>
      <c r="M11" s="838"/>
      <c r="N11" s="839"/>
      <c r="O11" s="821" t="s">
        <v>10</v>
      </c>
      <c r="P11" s="844" t="s">
        <v>31</v>
      </c>
      <c r="Q11" s="844" t="s">
        <v>11</v>
      </c>
    </row>
    <row r="12" spans="1:19" ht="21.75" thickBot="1" x14ac:dyDescent="0.25">
      <c r="A12" s="834"/>
      <c r="B12" s="834"/>
      <c r="C12" s="834"/>
      <c r="D12" s="834"/>
      <c r="E12" s="834"/>
      <c r="F12" s="854"/>
      <c r="G12" s="854"/>
      <c r="H12" s="188" t="s">
        <v>12</v>
      </c>
      <c r="I12" s="188" t="s">
        <v>13</v>
      </c>
      <c r="J12" s="188" t="s">
        <v>14</v>
      </c>
      <c r="K12" s="189" t="s">
        <v>48</v>
      </c>
      <c r="L12" s="188" t="s">
        <v>22</v>
      </c>
      <c r="M12" s="188" t="s">
        <v>23</v>
      </c>
      <c r="N12" s="188" t="s">
        <v>24</v>
      </c>
      <c r="O12" s="834"/>
      <c r="P12" s="845"/>
      <c r="Q12" s="845"/>
    </row>
    <row r="13" spans="1:19" x14ac:dyDescent="0.2">
      <c r="A13" s="101" t="s">
        <v>12</v>
      </c>
      <c r="B13" s="126" t="e">
        <f>VLOOKUP($E13,УЧАСТНИКИ!$A$29:$L$204,3,FALSE)</f>
        <v>#N/A</v>
      </c>
      <c r="C13" s="195" t="e">
        <f>VLOOKUP($E13,УЧАСТНИКИ!$A$29:$L$204,4,FALSE)</f>
        <v>#N/A</v>
      </c>
      <c r="D13" s="126" t="e">
        <f>VLOOKUP($E13,УЧАСТНИКИ!$A$29:$L$204,5,FALSE)</f>
        <v>#N/A</v>
      </c>
      <c r="E13" s="104"/>
      <c r="F13" s="115" t="e">
        <f>VLOOKUP($E13,УЧАСТНИКИ!$A$29:$L$204,12,FALSE)</f>
        <v>#N/A</v>
      </c>
      <c r="G13" s="115" t="e">
        <f>VLOOKUP($E13,УЧАСТНИКИ!$A$29:$N$204,13,FALSE)</f>
        <v>#N/A</v>
      </c>
      <c r="H13" s="104"/>
      <c r="I13" s="104"/>
      <c r="J13" s="104"/>
      <c r="K13" s="104"/>
      <c r="L13" s="142"/>
      <c r="M13" s="145"/>
      <c r="N13" s="145"/>
      <c r="O13" s="145"/>
      <c r="P13" s="145"/>
      <c r="Q13" s="106" t="e">
        <f>VLOOKUP($E13,УЧАСТНИКИ!$A$29:$L$204,9,FALSE)</f>
        <v>#N/A</v>
      </c>
    </row>
    <row r="14" spans="1:19" x14ac:dyDescent="0.2">
      <c r="A14" s="104" t="s">
        <v>13</v>
      </c>
      <c r="B14" s="126" t="e">
        <f>VLOOKUP($E14,УЧАСТНИКИ!$A$29:$L$204,3,FALSE)</f>
        <v>#N/A</v>
      </c>
      <c r="C14" s="195" t="e">
        <f>VLOOKUP($E14,УЧАСТНИКИ!$A$29:$L$204,4,FALSE)</f>
        <v>#N/A</v>
      </c>
      <c r="D14" s="126" t="e">
        <f>VLOOKUP($E14,УЧАСТНИКИ!$A$29:$L$204,5,FALSE)</f>
        <v>#N/A</v>
      </c>
      <c r="E14" s="104"/>
      <c r="F14" s="115" t="e">
        <f>VLOOKUP($E14,УЧАСТНИКИ!$A$29:$L$204,12,FALSE)</f>
        <v>#N/A</v>
      </c>
      <c r="G14" s="115" t="e">
        <f>VLOOKUP($E14,УЧАСТНИКИ!$A$29:$N$204,13,FALSE)</f>
        <v>#N/A</v>
      </c>
      <c r="H14" s="104"/>
      <c r="I14" s="104"/>
      <c r="J14" s="104"/>
      <c r="K14" s="104"/>
      <c r="L14" s="142"/>
      <c r="M14" s="145"/>
      <c r="N14" s="145"/>
      <c r="O14" s="145"/>
      <c r="P14" s="145"/>
      <c r="Q14" s="106" t="e">
        <f>VLOOKUP($E14,УЧАСТНИКИ!$A$29:$L$204,9,FALSE)</f>
        <v>#N/A</v>
      </c>
    </row>
    <row r="15" spans="1:19" x14ac:dyDescent="0.2">
      <c r="A15" s="101" t="s">
        <v>14</v>
      </c>
      <c r="B15" s="126" t="e">
        <f>VLOOKUP($E15,УЧАСТНИКИ!$A$29:$L$204,3,FALSE)</f>
        <v>#N/A</v>
      </c>
      <c r="C15" s="195" t="e">
        <f>VLOOKUP($E15,УЧАСТНИКИ!$A$29:$L$204,4,FALSE)</f>
        <v>#N/A</v>
      </c>
      <c r="D15" s="126" t="e">
        <f>VLOOKUP($E15,УЧАСТНИКИ!$A$29:$L$204,5,FALSE)</f>
        <v>#N/A</v>
      </c>
      <c r="E15" s="104"/>
      <c r="F15" s="115" t="e">
        <f>VLOOKUP($E15,УЧАСТНИКИ!$A$29:$L$204,12,FALSE)</f>
        <v>#N/A</v>
      </c>
      <c r="G15" s="115" t="e">
        <f>VLOOKUP($E15,УЧАСТНИКИ!$A$29:$N$204,13,FALSE)</f>
        <v>#N/A</v>
      </c>
      <c r="H15" s="104"/>
      <c r="I15" s="104"/>
      <c r="J15" s="104"/>
      <c r="K15" s="104"/>
      <c r="L15" s="142"/>
      <c r="M15" s="145"/>
      <c r="N15" s="145"/>
      <c r="O15" s="145"/>
      <c r="P15" s="145"/>
      <c r="Q15" s="106" t="e">
        <f>VLOOKUP($E15,УЧАСТНИКИ!$A$29:$L$204,9,FALSE)</f>
        <v>#N/A</v>
      </c>
    </row>
    <row r="16" spans="1:19" x14ac:dyDescent="0.2">
      <c r="A16" s="104" t="s">
        <v>22</v>
      </c>
      <c r="B16" s="126" t="e">
        <f>VLOOKUP($E16,УЧАСТНИКИ!$A$29:$L$204,3,FALSE)</f>
        <v>#N/A</v>
      </c>
      <c r="C16" s="195" t="e">
        <f>VLOOKUP($E16,УЧАСТНИКИ!$A$29:$L$204,4,FALSE)</f>
        <v>#N/A</v>
      </c>
      <c r="D16" s="126" t="e">
        <f>VLOOKUP($E16,УЧАСТНИКИ!$A$29:$L$204,5,FALSE)</f>
        <v>#N/A</v>
      </c>
      <c r="E16" s="104"/>
      <c r="F16" s="115" t="e">
        <f>VLOOKUP($E16,УЧАСТНИКИ!$A$29:$L$204,12,FALSE)</f>
        <v>#N/A</v>
      </c>
      <c r="G16" s="115" t="e">
        <f>VLOOKUP($E16,УЧАСТНИКИ!$A$29:$N$204,13,FALSE)</f>
        <v>#N/A</v>
      </c>
      <c r="H16" s="104"/>
      <c r="I16" s="104"/>
      <c r="J16" s="104"/>
      <c r="K16" s="104"/>
      <c r="L16" s="142"/>
      <c r="M16" s="145"/>
      <c r="N16" s="145"/>
      <c r="O16" s="145"/>
      <c r="P16" s="145"/>
      <c r="Q16" s="106" t="e">
        <f>VLOOKUP($E16,УЧАСТНИКИ!$A$29:$L$204,9,FALSE)</f>
        <v>#N/A</v>
      </c>
    </row>
    <row r="17" spans="1:17" x14ac:dyDescent="0.2">
      <c r="A17" s="101" t="s">
        <v>23</v>
      </c>
      <c r="B17" s="126" t="e">
        <f>VLOOKUP($E17,УЧАСТНИКИ!$A$29:$L$204,3,FALSE)</f>
        <v>#N/A</v>
      </c>
      <c r="C17" s="195" t="e">
        <f>VLOOKUP($E17,УЧАСТНИКИ!$A$29:$L$204,4,FALSE)</f>
        <v>#N/A</v>
      </c>
      <c r="D17" s="126" t="e">
        <f>VLOOKUP($E17,УЧАСТНИКИ!$A$29:$L$204,5,FALSE)</f>
        <v>#N/A</v>
      </c>
      <c r="E17" s="104"/>
      <c r="F17" s="115" t="e">
        <f>VLOOKUP($E17,УЧАСТНИКИ!$A$29:$L$204,12,FALSE)</f>
        <v>#N/A</v>
      </c>
      <c r="G17" s="115" t="e">
        <f>VLOOKUP($E17,УЧАСТНИКИ!$A$29:$N$204,13,FALSE)</f>
        <v>#N/A</v>
      </c>
      <c r="H17" s="104"/>
      <c r="I17" s="104"/>
      <c r="J17" s="104"/>
      <c r="K17" s="104"/>
      <c r="L17" s="142"/>
      <c r="M17" s="145"/>
      <c r="N17" s="145"/>
      <c r="O17" s="145"/>
      <c r="P17" s="145"/>
      <c r="Q17" s="106" t="e">
        <f>VLOOKUP($E17,УЧАСТНИКИ!$A$29:$L$204,9,FALSE)</f>
        <v>#N/A</v>
      </c>
    </row>
    <row r="18" spans="1:17" x14ac:dyDescent="0.2">
      <c r="A18" s="104" t="s">
        <v>24</v>
      </c>
      <c r="B18" s="126" t="e">
        <f>VLOOKUP($E18,УЧАСТНИКИ!$A$29:$L$204,3,FALSE)</f>
        <v>#N/A</v>
      </c>
      <c r="C18" s="195" t="e">
        <f>VLOOKUP($E18,УЧАСТНИКИ!$A$29:$L$204,4,FALSE)</f>
        <v>#N/A</v>
      </c>
      <c r="D18" s="126" t="e">
        <f>VLOOKUP($E18,УЧАСТНИКИ!$A$29:$L$204,5,FALSE)</f>
        <v>#N/A</v>
      </c>
      <c r="E18" s="104"/>
      <c r="F18" s="115" t="e">
        <f>VLOOKUP($E18,УЧАСТНИКИ!$A$29:$L$204,12,FALSE)</f>
        <v>#N/A</v>
      </c>
      <c r="G18" s="115" t="e">
        <f>VLOOKUP($E18,УЧАСТНИКИ!$A$29:$N$204,13,FALSE)</f>
        <v>#N/A</v>
      </c>
      <c r="H18" s="104"/>
      <c r="I18" s="104"/>
      <c r="J18" s="104"/>
      <c r="K18" s="104"/>
      <c r="L18" s="142"/>
      <c r="M18" s="145"/>
      <c r="N18" s="145"/>
      <c r="O18" s="145"/>
      <c r="P18" s="145"/>
      <c r="Q18" s="106" t="e">
        <f>VLOOKUP($E18,УЧАСТНИКИ!$A$29:$L$204,9,FALSE)</f>
        <v>#N/A</v>
      </c>
    </row>
    <row r="19" spans="1:17" x14ac:dyDescent="0.2">
      <c r="A19" s="101" t="s">
        <v>25</v>
      </c>
      <c r="B19" s="126" t="e">
        <f>VLOOKUP($E19,УЧАСТНИКИ!$A$29:$L$204,3,FALSE)</f>
        <v>#N/A</v>
      </c>
      <c r="C19" s="195" t="e">
        <f>VLOOKUP($E19,УЧАСТНИКИ!$A$29:$L$204,4,FALSE)</f>
        <v>#N/A</v>
      </c>
      <c r="D19" s="126" t="e">
        <f>VLOOKUP($E19,УЧАСТНИКИ!$A$29:$L$204,5,FALSE)</f>
        <v>#N/A</v>
      </c>
      <c r="E19" s="104"/>
      <c r="F19" s="115" t="e">
        <f>VLOOKUP($E19,УЧАСТНИКИ!$A$29:$L$204,12,FALSE)</f>
        <v>#N/A</v>
      </c>
      <c r="G19" s="115" t="e">
        <f>VLOOKUP($E19,УЧАСТНИКИ!$A$29:$N$204,13,FALSE)</f>
        <v>#N/A</v>
      </c>
      <c r="H19" s="104"/>
      <c r="I19" s="104"/>
      <c r="J19" s="104"/>
      <c r="K19" s="104"/>
      <c r="L19" s="142"/>
      <c r="M19" s="145"/>
      <c r="N19" s="145"/>
      <c r="O19" s="145"/>
      <c r="P19" s="145"/>
      <c r="Q19" s="106" t="e">
        <f>VLOOKUP($E19,УЧАСТНИКИ!$A$29:$L$204,9,FALSE)</f>
        <v>#N/A</v>
      </c>
    </row>
    <row r="20" spans="1:17" x14ac:dyDescent="0.2">
      <c r="A20" s="101" t="s">
        <v>67</v>
      </c>
      <c r="B20" s="126" t="e">
        <f>VLOOKUP($E20,УЧАСТНИКИ!$A$29:$L$204,3,FALSE)</f>
        <v>#N/A</v>
      </c>
      <c r="C20" s="195" t="e">
        <f>VLOOKUP($E20,УЧАСТНИКИ!$A$29:$L$204,4,FALSE)</f>
        <v>#N/A</v>
      </c>
      <c r="D20" s="126" t="e">
        <f>VLOOKUP($E20,УЧАСТНИКИ!$A$29:$L$204,5,FALSE)</f>
        <v>#N/A</v>
      </c>
      <c r="E20" s="104"/>
      <c r="F20" s="115" t="e">
        <f>VLOOKUP($E20,УЧАСТНИКИ!$A$29:$L$204,12,FALSE)</f>
        <v>#N/A</v>
      </c>
      <c r="G20" s="115" t="e">
        <f>VLOOKUP($E20,УЧАСТНИКИ!$A$29:$N$204,13,FALSE)</f>
        <v>#N/A</v>
      </c>
      <c r="H20" s="104"/>
      <c r="I20" s="104"/>
      <c r="J20" s="104"/>
      <c r="K20" s="104"/>
      <c r="L20" s="142"/>
      <c r="M20" s="145"/>
      <c r="N20" s="145"/>
      <c r="O20" s="145"/>
      <c r="P20" s="145"/>
      <c r="Q20" s="106" t="e">
        <f>VLOOKUP($E20,УЧАСТНИКИ!$A$29:$L$204,9,FALSE)</f>
        <v>#N/A</v>
      </c>
    </row>
    <row r="21" spans="1:17" x14ac:dyDescent="0.2">
      <c r="A21" s="104" t="s">
        <v>74</v>
      </c>
      <c r="B21" s="126" t="e">
        <f>VLOOKUP($E21,УЧАСТНИКИ!$A$29:$L$204,3,FALSE)</f>
        <v>#N/A</v>
      </c>
      <c r="C21" s="195" t="e">
        <f>VLOOKUP($E21,УЧАСТНИКИ!$A$29:$L$204,4,FALSE)</f>
        <v>#N/A</v>
      </c>
      <c r="D21" s="126" t="e">
        <f>VLOOKUP($E21,УЧАСТНИКИ!$A$29:$L$204,5,FALSE)</f>
        <v>#N/A</v>
      </c>
      <c r="E21" s="104"/>
      <c r="F21" s="115" t="e">
        <f>VLOOKUP($E21,УЧАСТНИКИ!$A$29:$L$204,12,FALSE)</f>
        <v>#N/A</v>
      </c>
      <c r="G21" s="115" t="e">
        <f>VLOOKUP($E21,УЧАСТНИКИ!$A$29:$N$204,13,FALSE)</f>
        <v>#N/A</v>
      </c>
      <c r="H21" s="104"/>
      <c r="I21" s="104"/>
      <c r="J21" s="104"/>
      <c r="K21" s="104"/>
      <c r="L21" s="142"/>
      <c r="M21" s="145"/>
      <c r="N21" s="145"/>
      <c r="O21" s="145"/>
      <c r="P21" s="145"/>
      <c r="Q21" s="106" t="e">
        <f>VLOOKUP($E21,УЧАСТНИКИ!$A$29:$L$204,9,FALSE)</f>
        <v>#N/A</v>
      </c>
    </row>
    <row r="22" spans="1:17" x14ac:dyDescent="0.2">
      <c r="A22" s="101" t="s">
        <v>73</v>
      </c>
      <c r="B22" s="126" t="e">
        <f>VLOOKUP($E22,УЧАСТНИКИ!$A$29:$L$204,3,FALSE)</f>
        <v>#N/A</v>
      </c>
      <c r="C22" s="195" t="e">
        <f>VLOOKUP($E22,УЧАСТНИКИ!$A$29:$L$204,4,FALSE)</f>
        <v>#N/A</v>
      </c>
      <c r="D22" s="126" t="e">
        <f>VLOOKUP($E22,УЧАСТНИКИ!$A$29:$L$204,5,FALSE)</f>
        <v>#N/A</v>
      </c>
      <c r="E22" s="104"/>
      <c r="F22" s="115" t="e">
        <f>VLOOKUP($E22,УЧАСТНИКИ!$A$29:$L$204,12,FALSE)</f>
        <v>#N/A</v>
      </c>
      <c r="G22" s="115" t="e">
        <f>VLOOKUP($E22,УЧАСТНИКИ!$A$29:$N$204,13,FALSE)</f>
        <v>#N/A</v>
      </c>
      <c r="H22" s="104"/>
      <c r="I22" s="104"/>
      <c r="J22" s="104"/>
      <c r="K22" s="104"/>
      <c r="L22" s="142"/>
      <c r="M22" s="145"/>
      <c r="N22" s="145"/>
      <c r="O22" s="145"/>
      <c r="P22" s="145"/>
      <c r="Q22" s="106" t="e">
        <f>VLOOKUP($E22,УЧАСТНИКИ!$A$29:$L$204,9,FALSE)</f>
        <v>#N/A</v>
      </c>
    </row>
    <row r="23" spans="1:17" x14ac:dyDescent="0.2">
      <c r="A23" s="101" t="s">
        <v>72</v>
      </c>
      <c r="B23" s="126" t="e">
        <f>VLOOKUP($E23,УЧАСТНИКИ!$A$29:$L$204,3,FALSE)</f>
        <v>#N/A</v>
      </c>
      <c r="C23" s="195" t="e">
        <f>VLOOKUP($E23,УЧАСТНИКИ!$A$29:$L$204,4,FALSE)</f>
        <v>#N/A</v>
      </c>
      <c r="D23" s="126" t="e">
        <f>VLOOKUP($E23,УЧАСТНИКИ!$A$29:$L$204,5,FALSE)</f>
        <v>#N/A</v>
      </c>
      <c r="E23" s="104"/>
      <c r="F23" s="115" t="e">
        <f>VLOOKUP($E23,УЧАСТНИКИ!$A$29:$L$204,12,FALSE)</f>
        <v>#N/A</v>
      </c>
      <c r="G23" s="115" t="e">
        <f>VLOOKUP($E23,УЧАСТНИКИ!$A$29:$N$204,13,FALSE)</f>
        <v>#N/A</v>
      </c>
      <c r="H23" s="104"/>
      <c r="I23" s="104"/>
      <c r="J23" s="104"/>
      <c r="K23" s="104"/>
      <c r="L23" s="142"/>
      <c r="M23" s="145"/>
      <c r="N23" s="145"/>
      <c r="O23" s="145"/>
      <c r="P23" s="145"/>
      <c r="Q23" s="106" t="e">
        <f>VLOOKUP($E23,УЧАСТНИКИ!$A$29:$L$204,9,FALSE)</f>
        <v>#N/A</v>
      </c>
    </row>
    <row r="24" spans="1:17" x14ac:dyDescent="0.2">
      <c r="A24" s="104" t="s">
        <v>71</v>
      </c>
      <c r="B24" s="126" t="e">
        <f>VLOOKUP($E24,УЧАСТНИКИ!$A$29:$L$204,3,FALSE)</f>
        <v>#N/A</v>
      </c>
      <c r="C24" s="195" t="e">
        <f>VLOOKUP($E24,УЧАСТНИКИ!$A$29:$L$204,4,FALSE)</f>
        <v>#N/A</v>
      </c>
      <c r="D24" s="126" t="e">
        <f>VLOOKUP($E24,УЧАСТНИКИ!$A$29:$L$204,5,FALSE)</f>
        <v>#N/A</v>
      </c>
      <c r="E24" s="104"/>
      <c r="F24" s="115" t="e">
        <f>VLOOKUP($E24,УЧАСТНИКИ!$A$29:$L$204,12,FALSE)</f>
        <v>#N/A</v>
      </c>
      <c r="G24" s="115" t="e">
        <f>VLOOKUP($E24,УЧАСТНИКИ!$A$29:$N$204,13,FALSE)</f>
        <v>#N/A</v>
      </c>
      <c r="H24" s="104"/>
      <c r="I24" s="104"/>
      <c r="J24" s="104"/>
      <c r="K24" s="104"/>
      <c r="L24" s="142"/>
      <c r="M24" s="145"/>
      <c r="N24" s="145"/>
      <c r="O24" s="145"/>
      <c r="P24" s="145"/>
      <c r="Q24" s="106" t="e">
        <f>VLOOKUP($E24,УЧАСТНИКИ!$A$29:$L$204,9,FALSE)</f>
        <v>#N/A</v>
      </c>
    </row>
    <row r="25" spans="1:17" x14ac:dyDescent="0.2">
      <c r="A25" s="101" t="s">
        <v>70</v>
      </c>
      <c r="B25" s="126" t="e">
        <f>VLOOKUP($E25,УЧАСТНИКИ!$A$29:$L$204,3,FALSE)</f>
        <v>#N/A</v>
      </c>
      <c r="C25" s="195" t="e">
        <f>VLOOKUP($E25,УЧАСТНИКИ!$A$29:$L$204,4,FALSE)</f>
        <v>#N/A</v>
      </c>
      <c r="D25" s="126" t="e">
        <f>VLOOKUP($E25,УЧАСТНИКИ!$A$29:$L$204,5,FALSE)</f>
        <v>#N/A</v>
      </c>
      <c r="E25" s="104"/>
      <c r="F25" s="115" t="e">
        <f>VLOOKUP($E25,УЧАСТНИКИ!$A$29:$L$204,12,FALSE)</f>
        <v>#N/A</v>
      </c>
      <c r="G25" s="115" t="e">
        <f>VLOOKUP($E25,УЧАСТНИКИ!$A$29:$N$204,13,FALSE)</f>
        <v>#N/A</v>
      </c>
      <c r="H25" s="104"/>
      <c r="I25" s="104"/>
      <c r="J25" s="104"/>
      <c r="K25" s="104"/>
      <c r="L25" s="142"/>
      <c r="M25" s="145"/>
      <c r="N25" s="145"/>
      <c r="O25" s="145"/>
      <c r="P25" s="145"/>
      <c r="Q25" s="106" t="e">
        <f>VLOOKUP($E25,УЧАСТНИКИ!$A$29:$L$204,9,FALSE)</f>
        <v>#N/A</v>
      </c>
    </row>
    <row r="26" spans="1:17" x14ac:dyDescent="0.2">
      <c r="A26" s="101" t="s">
        <v>69</v>
      </c>
      <c r="B26" s="126" t="e">
        <f>VLOOKUP($E26,УЧАСТНИКИ!$A$29:$L$204,3,FALSE)</f>
        <v>#N/A</v>
      </c>
      <c r="C26" s="195" t="e">
        <f>VLOOKUP($E26,УЧАСТНИКИ!$A$29:$L$204,4,FALSE)</f>
        <v>#N/A</v>
      </c>
      <c r="D26" s="126" t="e">
        <f>VLOOKUP($E26,УЧАСТНИКИ!$A$29:$L$204,5,FALSE)</f>
        <v>#N/A</v>
      </c>
      <c r="E26" s="104"/>
      <c r="F26" s="115" t="e">
        <f>VLOOKUP($E26,УЧАСТНИКИ!$A$29:$L$204,12,FALSE)</f>
        <v>#N/A</v>
      </c>
      <c r="G26" s="115" t="e">
        <f>VLOOKUP($E26,УЧАСТНИКИ!$A$29:$N$204,13,FALSE)</f>
        <v>#N/A</v>
      </c>
      <c r="H26" s="104"/>
      <c r="I26" s="104"/>
      <c r="J26" s="104"/>
      <c r="K26" s="104"/>
      <c r="L26" s="142"/>
      <c r="M26" s="145"/>
      <c r="N26" s="145"/>
      <c r="O26" s="145"/>
      <c r="P26" s="145"/>
      <c r="Q26" s="106" t="e">
        <f>VLOOKUP($E26,УЧАСТНИКИ!$A$29:$L$204,9,FALSE)</f>
        <v>#N/A</v>
      </c>
    </row>
    <row r="27" spans="1:17" x14ac:dyDescent="0.2">
      <c r="A27" s="104" t="s">
        <v>68</v>
      </c>
      <c r="B27" s="126" t="e">
        <f>VLOOKUP($E27,УЧАСТНИКИ!$A$29:$L$204,3,FALSE)</f>
        <v>#N/A</v>
      </c>
      <c r="C27" s="195" t="e">
        <f>VLOOKUP($E27,УЧАСТНИКИ!$A$29:$L$204,4,FALSE)</f>
        <v>#N/A</v>
      </c>
      <c r="D27" s="126" t="e">
        <f>VLOOKUP($E27,УЧАСТНИКИ!$A$29:$L$204,5,FALSE)</f>
        <v>#N/A</v>
      </c>
      <c r="E27" s="104"/>
      <c r="F27" s="115" t="e">
        <f>VLOOKUP($E27,УЧАСТНИКИ!$A$29:$L$204,12,FALSE)</f>
        <v>#N/A</v>
      </c>
      <c r="G27" s="115" t="e">
        <f>VLOOKUP($E27,УЧАСТНИКИ!$A$29:$N$204,13,FALSE)</f>
        <v>#N/A</v>
      </c>
      <c r="H27" s="104"/>
      <c r="I27" s="104"/>
      <c r="J27" s="104"/>
      <c r="K27" s="104"/>
      <c r="L27" s="142"/>
      <c r="M27" s="145"/>
      <c r="N27" s="145"/>
      <c r="O27" s="145"/>
      <c r="P27" s="145"/>
      <c r="Q27" s="106" t="e">
        <f>VLOOKUP($E27,УЧАСТНИКИ!$A$29:$L$204,9,FALSE)</f>
        <v>#N/A</v>
      </c>
    </row>
    <row r="28" spans="1:17" x14ac:dyDescent="0.2">
      <c r="A28" s="101" t="s">
        <v>75</v>
      </c>
      <c r="B28" s="126" t="e">
        <f>VLOOKUP($E28,УЧАСТНИКИ!$A$29:$L$204,3,FALSE)</f>
        <v>#N/A</v>
      </c>
      <c r="C28" s="195" t="e">
        <f>VLOOKUP($E28,УЧАСТНИКИ!$A$29:$L$204,4,FALSE)</f>
        <v>#N/A</v>
      </c>
      <c r="D28" s="126" t="e">
        <f>VLOOKUP($E28,УЧАСТНИКИ!$A$29:$L$204,5,FALSE)</f>
        <v>#N/A</v>
      </c>
      <c r="E28" s="104"/>
      <c r="F28" s="115" t="e">
        <f>VLOOKUP($E28,УЧАСТНИКИ!$A$29:$L$204,12,FALSE)</f>
        <v>#N/A</v>
      </c>
      <c r="G28" s="115" t="e">
        <f>VLOOKUP($E28,УЧАСТНИКИ!$A$29:$N$204,13,FALSE)</f>
        <v>#N/A</v>
      </c>
      <c r="H28" s="104"/>
      <c r="I28" s="104"/>
      <c r="J28" s="104"/>
      <c r="K28" s="104"/>
      <c r="L28" s="142"/>
      <c r="M28" s="145"/>
      <c r="N28" s="145"/>
      <c r="O28" s="145"/>
      <c r="P28" s="145"/>
      <c r="Q28" s="106" t="e">
        <f>VLOOKUP($E28,УЧАСТНИКИ!$A$29:$L$204,9,FALSE)</f>
        <v>#N/A</v>
      </c>
    </row>
    <row r="29" spans="1:17" x14ac:dyDescent="0.2">
      <c r="A29" s="101" t="s">
        <v>76</v>
      </c>
      <c r="B29" s="126" t="e">
        <f>VLOOKUP($E29,УЧАСТНИКИ!$A$29:$L$204,3,FALSE)</f>
        <v>#N/A</v>
      </c>
      <c r="C29" s="195" t="e">
        <f>VLOOKUP($E29,УЧАСТНИКИ!$A$29:$L$204,4,FALSE)</f>
        <v>#N/A</v>
      </c>
      <c r="D29" s="126" t="e">
        <f>VLOOKUP($E29,УЧАСТНИКИ!$A$29:$L$204,5,FALSE)</f>
        <v>#N/A</v>
      </c>
      <c r="E29" s="104"/>
      <c r="F29" s="115" t="e">
        <f>VLOOKUP($E29,УЧАСТНИКИ!$A$29:$L$204,12,FALSE)</f>
        <v>#N/A</v>
      </c>
      <c r="G29" s="115" t="e">
        <f>VLOOKUP($E29,УЧАСТНИКИ!$A$29:$N$204,13,FALSE)</f>
        <v>#N/A</v>
      </c>
      <c r="H29" s="104"/>
      <c r="I29" s="104"/>
      <c r="J29" s="104"/>
      <c r="K29" s="104"/>
      <c r="L29" s="142"/>
      <c r="M29" s="145"/>
      <c r="N29" s="145"/>
      <c r="O29" s="145"/>
      <c r="P29" s="145"/>
      <c r="Q29" s="106" t="e">
        <f>VLOOKUP($E29,УЧАСТНИКИ!$A$29:$L$204,9,FALSE)</f>
        <v>#N/A</v>
      </c>
    </row>
    <row r="30" spans="1:17" x14ac:dyDescent="0.2">
      <c r="A30" s="101" t="s">
        <v>77</v>
      </c>
      <c r="B30" s="126" t="e">
        <f>VLOOKUP($E30,УЧАСТНИКИ!$A$29:$L$204,3,FALSE)</f>
        <v>#N/A</v>
      </c>
      <c r="C30" s="195" t="e">
        <f>VLOOKUP($E30,УЧАСТНИКИ!$A$29:$L$204,4,FALSE)</f>
        <v>#N/A</v>
      </c>
      <c r="D30" s="126" t="e">
        <f>VLOOKUP($E30,УЧАСТНИКИ!$A$29:$L$204,5,FALSE)</f>
        <v>#N/A</v>
      </c>
      <c r="E30" s="104"/>
      <c r="F30" s="115" t="e">
        <f>VLOOKUP($E30,УЧАСТНИКИ!$A$29:$L$204,12,FALSE)</f>
        <v>#N/A</v>
      </c>
      <c r="G30" s="115" t="e">
        <f>VLOOKUP($E30,УЧАСТНИКИ!$A$29:$N$204,13,FALSE)</f>
        <v>#N/A</v>
      </c>
      <c r="H30" s="104"/>
      <c r="I30" s="104"/>
      <c r="J30" s="104"/>
      <c r="K30" s="104"/>
      <c r="L30" s="142"/>
      <c r="M30" s="145"/>
      <c r="N30" s="145"/>
      <c r="O30" s="145"/>
      <c r="P30" s="145"/>
      <c r="Q30" s="106" t="e">
        <f>VLOOKUP($E30,УЧАСТНИКИ!$A$29:$L$204,9,FALSE)</f>
        <v>#N/A</v>
      </c>
    </row>
    <row r="31" spans="1:17" x14ac:dyDescent="0.2">
      <c r="A31" s="101" t="s">
        <v>78</v>
      </c>
      <c r="B31" s="126" t="e">
        <f>VLOOKUP($E31,УЧАСТНИКИ!$A$29:$L$204,3,FALSE)</f>
        <v>#N/A</v>
      </c>
      <c r="C31" s="195" t="e">
        <f>VLOOKUP($E31,УЧАСТНИКИ!$A$29:$L$204,4,FALSE)</f>
        <v>#N/A</v>
      </c>
      <c r="D31" s="126" t="e">
        <f>VLOOKUP($E31,УЧАСТНИКИ!$A$29:$L$204,5,FALSE)</f>
        <v>#N/A</v>
      </c>
      <c r="E31" s="104"/>
      <c r="F31" s="115" t="e">
        <f>VLOOKUP($E31,УЧАСТНИКИ!$A$29:$L$204,12,FALSE)</f>
        <v>#N/A</v>
      </c>
      <c r="G31" s="115" t="e">
        <f>VLOOKUP($E31,УЧАСТНИКИ!$A$29:$N$204,13,FALSE)</f>
        <v>#N/A</v>
      </c>
      <c r="H31" s="104"/>
      <c r="I31" s="104"/>
      <c r="J31" s="104"/>
      <c r="K31" s="104"/>
      <c r="L31" s="142"/>
      <c r="M31" s="145"/>
      <c r="N31" s="145"/>
      <c r="O31" s="145"/>
      <c r="P31" s="145"/>
      <c r="Q31" s="106" t="e">
        <f>VLOOKUP($E31,УЧАСТНИКИ!$A$29:$L$204,9,FALSE)</f>
        <v>#N/A</v>
      </c>
    </row>
    <row r="32" spans="1:17" x14ac:dyDescent="0.2">
      <c r="A32" s="83"/>
      <c r="B32" s="113"/>
      <c r="C32" s="55"/>
      <c r="D32" s="113"/>
      <c r="E32" s="83"/>
      <c r="F32" s="83"/>
      <c r="G32" s="83"/>
      <c r="H32" s="83"/>
      <c r="I32" s="83"/>
      <c r="J32" s="83"/>
      <c r="K32" s="83"/>
      <c r="L32" s="119"/>
      <c r="Q32" s="133"/>
    </row>
    <row r="33" spans="1:17" x14ac:dyDescent="0.2">
      <c r="A33" s="83"/>
      <c r="B33" s="119" t="s">
        <v>127</v>
      </c>
      <c r="C33" s="55"/>
      <c r="D33" s="119" t="s">
        <v>42</v>
      </c>
      <c r="E33" s="83"/>
      <c r="F33" s="83"/>
      <c r="G33" s="83"/>
      <c r="H33" s="83"/>
      <c r="I33" s="119" t="s">
        <v>57</v>
      </c>
      <c r="J33" s="83"/>
      <c r="K33" s="83"/>
      <c r="L33" s="119"/>
      <c r="M33" s="119" t="s">
        <v>43</v>
      </c>
      <c r="Q33" s="133"/>
    </row>
    <row r="34" spans="1:17" x14ac:dyDescent="0.2">
      <c r="A34" s="83"/>
      <c r="B34" s="113"/>
      <c r="C34" s="55"/>
      <c r="D34" s="113"/>
      <c r="E34" s="83"/>
      <c r="F34" s="83"/>
      <c r="G34" s="83"/>
      <c r="H34" s="83"/>
      <c r="I34" s="83"/>
      <c r="J34" s="83"/>
      <c r="K34" s="83"/>
      <c r="L34" s="119"/>
      <c r="Q34" s="133"/>
    </row>
    <row r="35" spans="1:17" x14ac:dyDescent="0.2">
      <c r="A35" s="83"/>
      <c r="Q35" s="133"/>
    </row>
    <row r="36" spans="1:17" ht="18.75" x14ac:dyDescent="0.2">
      <c r="A36" s="86"/>
      <c r="B36" s="79"/>
      <c r="C36" s="79"/>
      <c r="D36" s="79"/>
      <c r="E36" s="79"/>
      <c r="F36" s="79"/>
      <c r="G36" s="79"/>
      <c r="H36" s="90"/>
      <c r="I36" s="79"/>
      <c r="J36" s="79"/>
      <c r="L36" s="79"/>
      <c r="P36" s="190"/>
      <c r="Q36" s="133"/>
    </row>
    <row r="37" spans="1:17" x14ac:dyDescent="0.2">
      <c r="A37" s="181"/>
      <c r="B37" s="79"/>
      <c r="C37" s="79"/>
      <c r="D37" s="79"/>
      <c r="H37" s="79"/>
      <c r="I37" s="79"/>
      <c r="L37" s="79"/>
      <c r="P37" s="78"/>
      <c r="Q37" s="133"/>
    </row>
    <row r="38" spans="1:17" ht="14.25" x14ac:dyDescent="0.2">
      <c r="A38" s="191"/>
      <c r="B38" s="46"/>
      <c r="C38" s="46"/>
      <c r="D38" s="46"/>
      <c r="E38" s="46"/>
      <c r="F38" s="46"/>
      <c r="G38" s="46"/>
      <c r="H38" s="46"/>
      <c r="I38" s="192"/>
      <c r="J38" s="46"/>
      <c r="K38" s="193"/>
      <c r="L38" s="194"/>
      <c r="M38" s="46"/>
      <c r="N38" s="46"/>
      <c r="O38" s="46"/>
      <c r="P38" s="77"/>
      <c r="Q38" s="133"/>
    </row>
    <row r="39" spans="1:17" x14ac:dyDescent="0.2">
      <c r="A39" s="191"/>
      <c r="B39" s="46"/>
      <c r="C39" s="46"/>
      <c r="D39" s="46"/>
      <c r="E39" s="46"/>
      <c r="F39" s="46"/>
      <c r="G39" s="46"/>
      <c r="H39" s="77"/>
      <c r="I39" s="77"/>
      <c r="J39" s="77"/>
      <c r="K39" s="46"/>
      <c r="L39" s="77"/>
      <c r="M39" s="77"/>
      <c r="N39" s="77"/>
      <c r="O39" s="46"/>
      <c r="P39" s="77"/>
      <c r="Q39" s="133"/>
    </row>
    <row r="40" spans="1:17" x14ac:dyDescent="0.2">
      <c r="A40" s="83"/>
      <c r="B40" s="119"/>
      <c r="C40" s="114"/>
      <c r="D40" s="119"/>
      <c r="E40" s="83"/>
      <c r="F40" s="83"/>
      <c r="G40" s="83"/>
      <c r="H40" s="83"/>
      <c r="I40" s="83"/>
      <c r="J40" s="83"/>
      <c r="K40" s="83"/>
      <c r="L40" s="119"/>
      <c r="Q40" s="133"/>
    </row>
    <row r="41" spans="1:17" x14ac:dyDescent="0.2">
      <c r="A41" s="83"/>
      <c r="B41" s="119"/>
      <c r="C41" s="114"/>
      <c r="D41" s="119"/>
      <c r="E41" s="83"/>
      <c r="F41" s="83"/>
      <c r="G41" s="83"/>
      <c r="H41" s="83"/>
      <c r="I41" s="83"/>
      <c r="J41" s="83"/>
      <c r="K41" s="83"/>
      <c r="L41" s="119"/>
      <c r="Q41" s="133"/>
    </row>
    <row r="42" spans="1:17" x14ac:dyDescent="0.2">
      <c r="A42" s="83"/>
      <c r="B42" s="119"/>
      <c r="C42" s="114"/>
      <c r="D42" s="119"/>
      <c r="E42" s="83"/>
      <c r="F42" s="83"/>
      <c r="G42" s="83"/>
      <c r="H42" s="83"/>
      <c r="I42" s="83"/>
      <c r="J42" s="83"/>
      <c r="K42" s="83"/>
      <c r="L42" s="119"/>
      <c r="Q42" s="133"/>
    </row>
    <row r="43" spans="1:17" x14ac:dyDescent="0.2">
      <c r="A43" s="83"/>
      <c r="B43" s="119"/>
      <c r="C43" s="114"/>
      <c r="D43" s="119"/>
      <c r="E43" s="83"/>
      <c r="F43" s="83"/>
      <c r="G43" s="83"/>
      <c r="H43" s="83"/>
      <c r="I43" s="83"/>
      <c r="J43" s="83"/>
      <c r="K43" s="83"/>
      <c r="L43" s="119"/>
      <c r="Q43" s="114"/>
    </row>
    <row r="44" spans="1:17" x14ac:dyDescent="0.2">
      <c r="A44" s="83"/>
      <c r="B44" s="119"/>
      <c r="C44" s="114"/>
      <c r="D44" s="119"/>
      <c r="E44" s="83"/>
      <c r="F44" s="83"/>
      <c r="G44" s="83"/>
      <c r="H44" s="83"/>
      <c r="I44" s="83"/>
      <c r="J44" s="83"/>
      <c r="K44" s="83"/>
      <c r="L44" s="119"/>
      <c r="Q44" s="114"/>
    </row>
    <row r="45" spans="1:17" x14ac:dyDescent="0.2">
      <c r="A45" s="83"/>
      <c r="B45" s="119"/>
      <c r="C45" s="114"/>
      <c r="D45" s="119"/>
      <c r="E45" s="83"/>
      <c r="F45" s="83"/>
      <c r="G45" s="83"/>
      <c r="H45" s="83"/>
      <c r="I45" s="83"/>
      <c r="J45" s="83"/>
      <c r="K45" s="83"/>
      <c r="L45" s="119"/>
      <c r="Q45" s="114"/>
    </row>
    <row r="46" spans="1:17" x14ac:dyDescent="0.2">
      <c r="A46" s="83"/>
      <c r="B46" s="119"/>
      <c r="C46" s="114"/>
      <c r="D46" s="119"/>
      <c r="E46" s="83"/>
      <c r="F46" s="83"/>
      <c r="G46" s="83"/>
      <c r="H46" s="83"/>
      <c r="I46" s="83"/>
      <c r="J46" s="83"/>
      <c r="K46" s="83"/>
      <c r="L46" s="119"/>
      <c r="Q46" s="114"/>
    </row>
    <row r="47" spans="1:17" x14ac:dyDescent="0.2">
      <c r="A47" s="83"/>
      <c r="B47" s="119"/>
      <c r="C47" s="114"/>
      <c r="D47" s="119"/>
      <c r="E47" s="83"/>
      <c r="F47" s="83"/>
      <c r="G47" s="83"/>
      <c r="H47" s="83"/>
      <c r="I47" s="83"/>
      <c r="J47" s="83"/>
      <c r="K47" s="83"/>
      <c r="L47" s="119"/>
      <c r="Q47" s="114"/>
    </row>
    <row r="48" spans="1:17" x14ac:dyDescent="0.2">
      <c r="A48" s="83"/>
      <c r="B48" s="119"/>
      <c r="C48" s="114"/>
      <c r="D48" s="119"/>
      <c r="E48" s="83"/>
      <c r="F48" s="83"/>
      <c r="G48" s="83"/>
      <c r="H48" s="83"/>
      <c r="I48" s="83"/>
      <c r="J48" s="83"/>
      <c r="K48" s="83"/>
      <c r="L48" s="119"/>
      <c r="Q48" s="114"/>
    </row>
    <row r="49" spans="1:17" x14ac:dyDescent="0.2">
      <c r="A49" s="83"/>
      <c r="B49" s="119"/>
      <c r="C49" s="114"/>
      <c r="D49" s="119"/>
      <c r="E49" s="83"/>
      <c r="F49" s="83"/>
      <c r="G49" s="83"/>
      <c r="H49" s="83"/>
      <c r="I49" s="83"/>
      <c r="J49" s="83"/>
      <c r="K49" s="83"/>
      <c r="L49" s="119"/>
      <c r="Q49" s="114"/>
    </row>
    <row r="50" spans="1:17" x14ac:dyDescent="0.2">
      <c r="A50" s="83"/>
      <c r="B50" s="119"/>
      <c r="C50" s="114"/>
      <c r="D50" s="119"/>
      <c r="E50" s="83"/>
      <c r="F50" s="83"/>
      <c r="G50" s="83"/>
      <c r="H50" s="83"/>
      <c r="I50" s="83"/>
      <c r="J50" s="83"/>
      <c r="K50" s="83"/>
      <c r="L50" s="119"/>
      <c r="Q50" s="114"/>
    </row>
    <row r="51" spans="1:17" x14ac:dyDescent="0.2">
      <c r="A51" s="83"/>
      <c r="B51" s="119"/>
      <c r="C51" s="114"/>
      <c r="D51" s="119"/>
      <c r="E51" s="83"/>
      <c r="F51" s="83"/>
      <c r="G51" s="83"/>
      <c r="H51" s="83"/>
      <c r="I51" s="83"/>
      <c r="J51" s="83"/>
      <c r="K51" s="83"/>
      <c r="L51" s="119"/>
      <c r="Q51" s="114"/>
    </row>
    <row r="52" spans="1:17" x14ac:dyDescent="0.2">
      <c r="H52" s="83"/>
      <c r="I52" s="83"/>
      <c r="J52" s="83"/>
      <c r="K52" s="83"/>
      <c r="L52" s="119"/>
      <c r="Q52" s="114"/>
    </row>
    <row r="53" spans="1:17" x14ac:dyDescent="0.2">
      <c r="A53" s="83"/>
      <c r="B53" s="119"/>
      <c r="C53" s="114"/>
      <c r="D53" s="119"/>
      <c r="E53" s="83"/>
      <c r="F53" s="83"/>
      <c r="G53" s="83"/>
      <c r="H53" s="83"/>
      <c r="I53" s="83"/>
      <c r="J53" s="83"/>
      <c r="K53" s="83"/>
      <c r="L53" s="119"/>
      <c r="Q53" s="114"/>
    </row>
    <row r="54" spans="1:17" x14ac:dyDescent="0.2">
      <c r="A54" s="83"/>
      <c r="B54" s="119"/>
      <c r="C54" s="114"/>
      <c r="D54" s="119"/>
      <c r="E54" s="83"/>
      <c r="F54" s="83"/>
      <c r="G54" s="83"/>
      <c r="H54" s="83"/>
      <c r="I54" s="83"/>
      <c r="J54" s="83"/>
      <c r="K54" s="83"/>
      <c r="L54" s="119"/>
      <c r="Q54" s="114"/>
    </row>
    <row r="55" spans="1:17" x14ac:dyDescent="0.2">
      <c r="C55" s="119"/>
      <c r="E55" s="83"/>
      <c r="F55" s="83"/>
      <c r="G55" s="83"/>
      <c r="H55" s="83"/>
      <c r="I55" s="83"/>
      <c r="J55" s="83"/>
      <c r="K55" s="83"/>
      <c r="L55" s="119"/>
      <c r="Q55" s="114"/>
    </row>
    <row r="56" spans="1:17" x14ac:dyDescent="0.2">
      <c r="C56" s="119"/>
      <c r="E56" s="83"/>
      <c r="F56" s="83"/>
      <c r="G56" s="83"/>
      <c r="H56" s="83"/>
      <c r="I56" s="83"/>
      <c r="J56" s="83"/>
      <c r="K56" s="83"/>
      <c r="L56" s="119"/>
      <c r="Q56" s="114"/>
    </row>
    <row r="57" spans="1:17" x14ac:dyDescent="0.2">
      <c r="C57" s="119"/>
      <c r="E57" s="83"/>
      <c r="F57" s="83"/>
      <c r="G57" s="83"/>
      <c r="H57" s="83"/>
      <c r="I57" s="83"/>
      <c r="J57" s="83"/>
      <c r="K57" s="83"/>
      <c r="L57" s="119"/>
      <c r="Q57" s="114"/>
    </row>
    <row r="58" spans="1:17" x14ac:dyDescent="0.2">
      <c r="C58" s="119"/>
      <c r="E58" s="83"/>
      <c r="F58" s="83"/>
      <c r="G58" s="83"/>
      <c r="H58" s="83"/>
      <c r="I58" s="83"/>
      <c r="J58" s="83"/>
      <c r="K58" s="83"/>
      <c r="L58" s="119"/>
      <c r="Q58" s="114"/>
    </row>
    <row r="59" spans="1:17" x14ac:dyDescent="0.2">
      <c r="C59" s="119"/>
      <c r="E59" s="83"/>
      <c r="F59" s="83"/>
      <c r="G59" s="83"/>
      <c r="H59" s="83"/>
      <c r="I59" s="83"/>
      <c r="J59" s="83"/>
      <c r="K59" s="83"/>
      <c r="L59" s="119"/>
      <c r="Q59" s="114"/>
    </row>
    <row r="60" spans="1:17" x14ac:dyDescent="0.2">
      <c r="C60" s="119"/>
      <c r="E60" s="83"/>
      <c r="F60" s="83"/>
      <c r="G60" s="83"/>
      <c r="H60" s="83"/>
      <c r="I60" s="83"/>
      <c r="J60" s="83"/>
      <c r="K60" s="83"/>
      <c r="L60" s="119"/>
      <c r="Q60" s="114"/>
    </row>
    <row r="61" spans="1:17" x14ac:dyDescent="0.2">
      <c r="C61" s="119"/>
      <c r="E61" s="83"/>
      <c r="F61" s="83"/>
      <c r="G61" s="83"/>
      <c r="H61" s="83"/>
      <c r="I61" s="83"/>
      <c r="J61" s="83"/>
      <c r="K61" s="83"/>
      <c r="L61" s="119"/>
      <c r="Q61" s="114"/>
    </row>
    <row r="62" spans="1:17" x14ac:dyDescent="0.2">
      <c r="A62" s="83"/>
      <c r="B62" s="119"/>
      <c r="C62" s="114"/>
      <c r="D62" s="119"/>
      <c r="E62" s="83"/>
      <c r="F62" s="83"/>
      <c r="G62" s="83"/>
      <c r="H62" s="83"/>
      <c r="I62" s="83"/>
      <c r="J62" s="83"/>
      <c r="K62" s="83"/>
      <c r="L62" s="119"/>
      <c r="Q62" s="114"/>
    </row>
    <row r="63" spans="1:17" ht="15.75" x14ac:dyDescent="0.25">
      <c r="C63" s="127"/>
      <c r="D63" s="127"/>
      <c r="E63" s="83"/>
      <c r="F63" s="83"/>
      <c r="G63" s="83"/>
      <c r="H63" s="83"/>
      <c r="I63" s="83"/>
      <c r="J63" s="83"/>
      <c r="K63" s="83"/>
      <c r="L63" s="127"/>
    </row>
    <row r="64" spans="1:17" ht="15.75" x14ac:dyDescent="0.25">
      <c r="C64" s="127"/>
      <c r="D64" s="127"/>
      <c r="E64" s="83"/>
      <c r="F64" s="83"/>
      <c r="G64" s="83"/>
      <c r="H64" s="83"/>
      <c r="I64" s="83"/>
      <c r="J64" s="83"/>
      <c r="K64" s="83"/>
      <c r="L64" s="127"/>
    </row>
    <row r="65" spans="1:12" ht="15.75" x14ac:dyDescent="0.25">
      <c r="C65" s="127"/>
      <c r="D65" s="127"/>
      <c r="E65" s="83"/>
      <c r="F65" s="83"/>
      <c r="G65" s="83"/>
      <c r="H65" s="83"/>
      <c r="I65" s="83"/>
      <c r="J65" s="83"/>
      <c r="K65" s="83"/>
      <c r="L65" s="127"/>
    </row>
    <row r="66" spans="1:12" ht="15.75" x14ac:dyDescent="0.25">
      <c r="C66" s="127"/>
      <c r="D66" s="127"/>
      <c r="E66" s="83"/>
      <c r="F66" s="83"/>
      <c r="G66" s="83"/>
      <c r="H66" s="83"/>
      <c r="I66" s="83"/>
      <c r="J66" s="83"/>
      <c r="K66" s="83"/>
      <c r="L66" s="127"/>
    </row>
    <row r="67" spans="1:12" ht="15.75" x14ac:dyDescent="0.25">
      <c r="C67" s="127"/>
      <c r="D67" s="127"/>
      <c r="E67" s="83"/>
      <c r="F67" s="83"/>
      <c r="G67" s="83"/>
      <c r="H67" s="83"/>
      <c r="I67" s="83"/>
      <c r="J67" s="83"/>
      <c r="K67" s="83"/>
      <c r="L67" s="127"/>
    </row>
    <row r="69" spans="1:12" ht="15.75" x14ac:dyDescent="0.25">
      <c r="C69" s="127"/>
      <c r="D69" s="127"/>
      <c r="E69" s="83"/>
      <c r="F69" s="83"/>
      <c r="G69" s="83"/>
      <c r="H69" s="83"/>
      <c r="I69" s="83"/>
      <c r="J69" s="83"/>
      <c r="K69" s="83"/>
      <c r="L69" s="127"/>
    </row>
    <row r="70" spans="1:12" ht="15.75" x14ac:dyDescent="0.25">
      <c r="A70" s="83"/>
      <c r="B70" s="127"/>
      <c r="C70" s="127"/>
      <c r="D70" s="127"/>
      <c r="E70" s="83"/>
      <c r="F70" s="83"/>
      <c r="G70" s="83"/>
      <c r="H70" s="83"/>
      <c r="I70" s="83"/>
      <c r="J70" s="83"/>
      <c r="K70" s="83"/>
      <c r="L70" s="127"/>
    </row>
    <row r="71" spans="1:12" ht="15.75" x14ac:dyDescent="0.25">
      <c r="A71" s="83"/>
      <c r="B71" s="127"/>
      <c r="C71" s="127"/>
      <c r="D71" s="127"/>
      <c r="E71" s="83"/>
      <c r="F71" s="83"/>
      <c r="G71" s="83"/>
      <c r="H71" s="83"/>
      <c r="I71" s="83"/>
      <c r="J71" s="83"/>
      <c r="K71" s="83"/>
      <c r="L71" s="127"/>
    </row>
    <row r="72" spans="1:12" ht="15.75" x14ac:dyDescent="0.25">
      <c r="A72" s="83"/>
      <c r="B72" s="127"/>
      <c r="C72" s="127"/>
      <c r="D72" s="127"/>
      <c r="E72" s="83"/>
      <c r="F72" s="83"/>
      <c r="G72" s="83"/>
      <c r="H72" s="83"/>
      <c r="I72" s="83"/>
      <c r="J72" s="83"/>
      <c r="K72" s="83"/>
      <c r="L72" s="127"/>
    </row>
    <row r="73" spans="1:12" ht="15.75" x14ac:dyDescent="0.25">
      <c r="A73" s="83"/>
      <c r="B73" s="127"/>
      <c r="C73" s="127"/>
      <c r="D73" s="127"/>
      <c r="E73" s="83"/>
      <c r="F73" s="83"/>
      <c r="G73" s="83"/>
      <c r="H73" s="83"/>
      <c r="I73" s="83"/>
      <c r="J73" s="83"/>
      <c r="K73" s="83"/>
      <c r="L73" s="127"/>
    </row>
    <row r="74" spans="1:12" ht="15.75" x14ac:dyDescent="0.25">
      <c r="A74" s="83"/>
      <c r="B74" s="127"/>
      <c r="C74" s="127"/>
      <c r="D74" s="127"/>
      <c r="E74" s="83"/>
      <c r="F74" s="83"/>
      <c r="G74" s="83"/>
      <c r="H74" s="83"/>
      <c r="I74" s="83"/>
      <c r="J74" s="83"/>
      <c r="K74" s="83"/>
      <c r="L74" s="127"/>
    </row>
    <row r="75" spans="1:12" ht="15.75" x14ac:dyDescent="0.25">
      <c r="A75" s="83"/>
      <c r="B75" s="127"/>
      <c r="C75" s="127"/>
      <c r="D75" s="127"/>
      <c r="E75" s="83"/>
      <c r="F75" s="83"/>
      <c r="G75" s="83"/>
      <c r="H75" s="83"/>
      <c r="I75" s="83"/>
      <c r="J75" s="83"/>
      <c r="K75" s="83"/>
      <c r="L75" s="127"/>
    </row>
    <row r="76" spans="1:12" ht="15.75" x14ac:dyDescent="0.25">
      <c r="A76" s="83"/>
      <c r="B76" s="127"/>
      <c r="C76" s="127"/>
      <c r="D76" s="127"/>
      <c r="E76" s="83"/>
      <c r="F76" s="83"/>
      <c r="G76" s="83"/>
      <c r="H76" s="83"/>
      <c r="I76" s="83"/>
      <c r="J76" s="83"/>
      <c r="K76" s="83"/>
      <c r="L76" s="127"/>
    </row>
    <row r="77" spans="1:12" ht="15.75" x14ac:dyDescent="0.25">
      <c r="A77" s="83"/>
      <c r="B77" s="127"/>
      <c r="C77" s="127"/>
      <c r="D77" s="127"/>
      <c r="E77" s="83"/>
      <c r="F77" s="83"/>
      <c r="G77" s="83"/>
      <c r="H77" s="83"/>
      <c r="I77" s="83"/>
      <c r="J77" s="83"/>
      <c r="K77" s="83"/>
      <c r="L77" s="127"/>
    </row>
    <row r="78" spans="1:12" x14ac:dyDescent="0.2">
      <c r="B78" s="116"/>
    </row>
    <row r="79" spans="1:12" ht="15.75" x14ac:dyDescent="0.25">
      <c r="A79" s="83"/>
      <c r="B79" s="127"/>
      <c r="C79" s="127"/>
      <c r="D79" s="127"/>
      <c r="E79" s="83"/>
      <c r="F79" s="83"/>
      <c r="G79" s="83"/>
      <c r="H79" s="83"/>
      <c r="I79" s="83"/>
      <c r="J79" s="83"/>
      <c r="K79" s="83"/>
      <c r="L79" s="127"/>
    </row>
    <row r="80" spans="1:12" ht="15.75" x14ac:dyDescent="0.25">
      <c r="A80" s="83"/>
      <c r="B80" s="127"/>
      <c r="C80" s="127"/>
      <c r="D80" s="127"/>
      <c r="E80" s="83"/>
      <c r="F80" s="83"/>
      <c r="G80" s="83"/>
      <c r="H80" s="83"/>
      <c r="I80" s="83"/>
      <c r="J80" s="83"/>
      <c r="K80" s="83"/>
      <c r="L80" s="127"/>
    </row>
    <row r="81" spans="1:12" ht="15.75" x14ac:dyDescent="0.25">
      <c r="A81" s="83"/>
      <c r="B81" s="127"/>
      <c r="C81" s="127"/>
      <c r="D81" s="127"/>
      <c r="E81" s="83"/>
      <c r="F81" s="83"/>
      <c r="G81" s="83"/>
      <c r="H81" s="83"/>
      <c r="I81" s="83"/>
      <c r="J81" s="83"/>
      <c r="K81" s="83"/>
      <c r="L81" s="127"/>
    </row>
    <row r="82" spans="1:12" ht="15.75" x14ac:dyDescent="0.25">
      <c r="A82" s="83"/>
      <c r="B82" s="127"/>
      <c r="C82" s="127"/>
      <c r="D82" s="127"/>
      <c r="E82" s="83"/>
      <c r="F82" s="83"/>
      <c r="G82" s="83"/>
      <c r="H82" s="83"/>
      <c r="I82" s="83"/>
      <c r="J82" s="83"/>
      <c r="K82" s="83"/>
      <c r="L82" s="127"/>
    </row>
    <row r="83" spans="1:12" ht="15.75" x14ac:dyDescent="0.25">
      <c r="A83" s="83"/>
      <c r="B83" s="127"/>
      <c r="C83" s="127"/>
      <c r="D83" s="127"/>
      <c r="E83" s="83"/>
      <c r="F83" s="83"/>
      <c r="G83" s="83"/>
      <c r="H83" s="83"/>
      <c r="I83" s="83"/>
      <c r="J83" s="83"/>
      <c r="K83" s="83"/>
      <c r="L83" s="127"/>
    </row>
    <row r="84" spans="1:12" ht="15.75" x14ac:dyDescent="0.25">
      <c r="A84" s="83"/>
      <c r="B84" s="127"/>
      <c r="C84" s="127"/>
      <c r="D84" s="127"/>
      <c r="E84" s="83"/>
      <c r="F84" s="83"/>
      <c r="G84" s="83"/>
      <c r="H84" s="83"/>
      <c r="I84" s="83"/>
      <c r="J84" s="83"/>
      <c r="K84" s="83"/>
      <c r="L84" s="127"/>
    </row>
    <row r="85" spans="1:12" ht="15.75" x14ac:dyDescent="0.25">
      <c r="A85" s="83"/>
      <c r="B85" s="127"/>
      <c r="C85" s="127"/>
      <c r="D85" s="127"/>
      <c r="E85" s="83"/>
      <c r="F85" s="83"/>
      <c r="G85" s="83"/>
      <c r="H85" s="83"/>
      <c r="I85" s="83"/>
      <c r="J85" s="83"/>
      <c r="K85" s="83"/>
      <c r="L85" s="127"/>
    </row>
    <row r="86" spans="1:12" ht="15.75" x14ac:dyDescent="0.25">
      <c r="A86" s="83"/>
      <c r="B86" s="127"/>
      <c r="C86" s="127"/>
      <c r="D86" s="127"/>
      <c r="E86" s="83"/>
      <c r="F86" s="83"/>
      <c r="G86" s="83"/>
      <c r="H86" s="83"/>
      <c r="I86" s="83"/>
      <c r="J86" s="83"/>
      <c r="K86" s="83"/>
      <c r="L86" s="127"/>
    </row>
    <row r="87" spans="1:12" ht="15.75" x14ac:dyDescent="0.25">
      <c r="A87" s="83"/>
      <c r="B87" s="127"/>
      <c r="C87" s="127"/>
      <c r="D87" s="127"/>
      <c r="E87" s="83"/>
      <c r="F87" s="83"/>
      <c r="G87" s="83"/>
      <c r="H87" s="83"/>
      <c r="I87" s="83"/>
      <c r="J87" s="83"/>
      <c r="K87" s="83"/>
      <c r="L87" s="127"/>
    </row>
    <row r="88" spans="1:12" x14ac:dyDescent="0.2">
      <c r="B88" s="116"/>
    </row>
    <row r="89" spans="1:12" ht="15.75" x14ac:dyDescent="0.25">
      <c r="A89" s="83"/>
      <c r="B89" s="127"/>
      <c r="C89" s="127"/>
      <c r="D89" s="127"/>
      <c r="E89" s="83"/>
      <c r="F89" s="83"/>
      <c r="G89" s="83"/>
      <c r="H89" s="83"/>
      <c r="I89" s="83"/>
      <c r="J89" s="83"/>
      <c r="K89" s="83"/>
      <c r="L89" s="127"/>
    </row>
    <row r="90" spans="1:12" ht="15.75" x14ac:dyDescent="0.25">
      <c r="A90" s="83"/>
      <c r="B90" s="127"/>
      <c r="C90" s="127"/>
      <c r="D90" s="127"/>
      <c r="E90" s="83"/>
      <c r="F90" s="83"/>
      <c r="G90" s="83"/>
      <c r="H90" s="83"/>
      <c r="I90" s="83"/>
      <c r="J90" s="83"/>
      <c r="K90" s="83"/>
      <c r="L90" s="127"/>
    </row>
    <row r="91" spans="1:12" ht="15.75" x14ac:dyDescent="0.25">
      <c r="A91" s="83"/>
      <c r="B91" s="127"/>
      <c r="C91" s="127"/>
      <c r="D91" s="127"/>
      <c r="E91" s="83"/>
      <c r="F91" s="83"/>
      <c r="G91" s="83"/>
      <c r="H91" s="83"/>
      <c r="I91" s="83"/>
      <c r="J91" s="83"/>
      <c r="K91" s="83"/>
      <c r="L91" s="127"/>
    </row>
    <row r="92" spans="1:12" ht="15.75" x14ac:dyDescent="0.25">
      <c r="A92" s="83"/>
      <c r="B92" s="127"/>
      <c r="C92" s="127"/>
      <c r="D92" s="127"/>
      <c r="E92" s="83"/>
      <c r="F92" s="83"/>
      <c r="G92" s="83"/>
      <c r="H92" s="83"/>
      <c r="I92" s="83"/>
      <c r="J92" s="83"/>
      <c r="K92" s="83"/>
      <c r="L92" s="127"/>
    </row>
    <row r="93" spans="1:12" ht="15.75" x14ac:dyDescent="0.25">
      <c r="A93" s="83"/>
      <c r="B93" s="127"/>
      <c r="C93" s="127"/>
      <c r="D93" s="127"/>
      <c r="E93" s="83"/>
      <c r="F93" s="83"/>
      <c r="G93" s="83"/>
      <c r="H93" s="83"/>
      <c r="I93" s="83"/>
      <c r="J93" s="83"/>
      <c r="K93" s="83"/>
      <c r="L93" s="127"/>
    </row>
    <row r="94" spans="1:12" ht="15.75" x14ac:dyDescent="0.25">
      <c r="A94" s="83"/>
      <c r="B94" s="127"/>
      <c r="C94" s="127"/>
      <c r="D94" s="127"/>
      <c r="E94" s="83"/>
      <c r="F94" s="83"/>
      <c r="G94" s="83"/>
      <c r="H94" s="83"/>
      <c r="I94" s="83"/>
      <c r="J94" s="83"/>
      <c r="K94" s="83"/>
      <c r="L94" s="127"/>
    </row>
    <row r="95" spans="1:12" ht="15.75" x14ac:dyDescent="0.25">
      <c r="A95" s="83"/>
      <c r="B95" s="127"/>
      <c r="C95" s="127"/>
      <c r="D95" s="127"/>
      <c r="E95" s="83"/>
      <c r="F95" s="83"/>
      <c r="G95" s="83"/>
      <c r="H95" s="83"/>
      <c r="I95" s="83"/>
      <c r="J95" s="83"/>
      <c r="K95" s="83"/>
      <c r="L95" s="127"/>
    </row>
    <row r="96" spans="1:12" ht="15.75" x14ac:dyDescent="0.25">
      <c r="A96" s="83"/>
      <c r="B96" s="127"/>
      <c r="C96" s="127"/>
      <c r="D96" s="127"/>
      <c r="E96" s="83"/>
      <c r="F96" s="83"/>
      <c r="G96" s="83"/>
      <c r="H96" s="83"/>
      <c r="I96" s="83"/>
      <c r="J96" s="83"/>
      <c r="K96" s="83"/>
      <c r="L96" s="127"/>
    </row>
    <row r="97" spans="1:12" x14ac:dyDescent="0.2">
      <c r="A97" s="83"/>
      <c r="B97" s="178"/>
      <c r="C97" s="817"/>
      <c r="D97" s="817"/>
      <c r="E97" s="818"/>
      <c r="F97" s="818"/>
      <c r="G97" s="818"/>
      <c r="H97" s="818"/>
      <c r="I97" s="817"/>
      <c r="J97" s="817"/>
      <c r="K97" s="817"/>
      <c r="L97" s="83"/>
    </row>
  </sheetData>
  <mergeCells count="17">
    <mergeCell ref="A1:Q1"/>
    <mergeCell ref="A2:Q2"/>
    <mergeCell ref="C4:M6"/>
    <mergeCell ref="B11:B12"/>
    <mergeCell ref="C11:C12"/>
    <mergeCell ref="D11:D12"/>
    <mergeCell ref="E11:E12"/>
    <mergeCell ref="F11:F12"/>
    <mergeCell ref="G11:G12"/>
    <mergeCell ref="H11:N11"/>
    <mergeCell ref="O11:O12"/>
    <mergeCell ref="P11:P12"/>
    <mergeCell ref="Q11:Q12"/>
    <mergeCell ref="C97:D97"/>
    <mergeCell ref="E97:H97"/>
    <mergeCell ref="I97:K97"/>
    <mergeCell ref="A11:A12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indexed="10"/>
  </sheetPr>
  <dimension ref="A1:S79"/>
  <sheetViews>
    <sheetView topLeftCell="A4" zoomScaleNormal="100" workbookViewId="0">
      <selection activeCell="F14" sqref="F14:F23"/>
    </sheetView>
  </sheetViews>
  <sheetFormatPr defaultColWidth="9.140625" defaultRowHeight="12.75" x14ac:dyDescent="0.2"/>
  <cols>
    <col min="1" max="1" width="3.85546875" style="111" customWidth="1"/>
    <col min="2" max="2" width="19.140625" style="111" customWidth="1"/>
    <col min="3" max="3" width="8.7109375" style="111" customWidth="1"/>
    <col min="4" max="4" width="23.140625" style="111" customWidth="1"/>
    <col min="5" max="5" width="5.42578125" style="111" customWidth="1"/>
    <col min="6" max="7" width="5" style="111" customWidth="1"/>
    <col min="8" max="8" width="6.5703125" style="111" customWidth="1"/>
    <col min="9" max="9" width="7.7109375" style="111" hidden="1" customWidth="1"/>
    <col min="10" max="12" width="7.7109375" style="111" customWidth="1"/>
    <col min="13" max="13" width="4" style="111" customWidth="1"/>
    <col min="14" max="16" width="7.7109375" style="111" customWidth="1"/>
    <col min="17" max="17" width="6.85546875" style="111" customWidth="1"/>
    <col min="18" max="18" width="5.42578125" style="111" customWidth="1"/>
    <col min="19" max="19" width="4.85546875" style="7" customWidth="1"/>
    <col min="20" max="16384" width="9.140625" style="7"/>
  </cols>
  <sheetData>
    <row r="1" spans="1:19" customFormat="1" x14ac:dyDescent="0.2">
      <c r="A1" s="855" t="s">
        <v>143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855"/>
    </row>
    <row r="2" spans="1:19" customFormat="1" ht="25.5" x14ac:dyDescent="0.2">
      <c r="A2" s="856" t="s">
        <v>142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</row>
    <row r="3" spans="1:19" customForma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54"/>
      <c r="N3" s="54"/>
      <c r="O3" s="54"/>
      <c r="P3" s="54"/>
      <c r="Q3" s="54"/>
      <c r="R3" s="122"/>
    </row>
    <row r="4" spans="1:19" customFormat="1" ht="19.5" customHeight="1" x14ac:dyDescent="0.2">
      <c r="A4" s="79"/>
      <c r="B4" s="86"/>
      <c r="C4" s="610" t="s">
        <v>2223</v>
      </c>
      <c r="D4" s="785" t="s">
        <v>3899</v>
      </c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610"/>
      <c r="P4" s="610"/>
      <c r="Q4" s="54"/>
      <c r="R4" s="122"/>
    </row>
    <row r="5" spans="1:19" customFormat="1" ht="19.5" customHeight="1" x14ac:dyDescent="0.2">
      <c r="A5" s="79" t="s">
        <v>16</v>
      </c>
      <c r="B5" s="500" t="s">
        <v>293</v>
      </c>
      <c r="C5" s="610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610"/>
      <c r="P5" s="610"/>
      <c r="Q5" s="84" t="s">
        <v>2226</v>
      </c>
      <c r="R5" s="79"/>
    </row>
    <row r="6" spans="1:19" customFormat="1" ht="19.5" customHeight="1" x14ac:dyDescent="0.2">
      <c r="A6" s="79" t="s">
        <v>17</v>
      </c>
      <c r="B6" s="500" t="s">
        <v>293</v>
      </c>
      <c r="C6" s="496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785"/>
      <c r="O6" s="496"/>
      <c r="P6" s="86"/>
      <c r="Q6" s="86" t="s">
        <v>2239</v>
      </c>
      <c r="R6" s="111"/>
    </row>
    <row r="7" spans="1:19" customFormat="1" ht="15.75" x14ac:dyDescent="0.2">
      <c r="A7" s="79" t="s">
        <v>18</v>
      </c>
      <c r="B7" s="500" t="s">
        <v>293</v>
      </c>
      <c r="C7" s="79"/>
      <c r="D7" s="786" t="s">
        <v>3879</v>
      </c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111"/>
      <c r="P7" s="86"/>
      <c r="Q7" s="86" t="s">
        <v>20</v>
      </c>
      <c r="R7" s="122"/>
    </row>
    <row r="8" spans="1:19" customFormat="1" ht="16.5" x14ac:dyDescent="0.2">
      <c r="A8" s="185"/>
      <c r="B8" s="503"/>
      <c r="C8" s="79"/>
      <c r="D8" s="186"/>
      <c r="E8" s="79"/>
      <c r="F8" s="79"/>
      <c r="G8" s="79"/>
      <c r="H8" s="79"/>
      <c r="I8" s="79"/>
      <c r="J8" s="79"/>
      <c r="K8" s="79"/>
      <c r="L8" s="54"/>
      <c r="M8" s="54"/>
      <c r="N8" s="54"/>
      <c r="O8" s="86"/>
      <c r="P8" s="54"/>
      <c r="Q8" s="54"/>
      <c r="R8" s="122"/>
    </row>
    <row r="9" spans="1:19" customFormat="1" ht="18.75" x14ac:dyDescent="0.2">
      <c r="A9" s="196" t="s">
        <v>2227</v>
      </c>
      <c r="B9" s="79"/>
      <c r="C9" s="79"/>
      <c r="D9" s="808" t="s">
        <v>145</v>
      </c>
      <c r="E9" s="808"/>
      <c r="F9" s="808"/>
      <c r="G9" s="808"/>
      <c r="H9" s="808"/>
      <c r="I9" s="808"/>
      <c r="J9" s="808"/>
      <c r="K9" s="808"/>
      <c r="L9" s="808"/>
      <c r="M9" s="808"/>
      <c r="N9" s="54"/>
      <c r="O9" s="54"/>
      <c r="P9" s="91" t="s">
        <v>21</v>
      </c>
      <c r="Q9" s="54"/>
      <c r="R9" s="122"/>
    </row>
    <row r="10" spans="1:19" x14ac:dyDescent="0.2">
      <c r="A10" s="196"/>
      <c r="B10" s="197"/>
      <c r="C10" s="197"/>
      <c r="D10" s="843" t="s">
        <v>98</v>
      </c>
      <c r="E10" s="843"/>
      <c r="F10" s="843"/>
      <c r="G10" s="843"/>
      <c r="H10" s="843"/>
      <c r="I10" s="843"/>
      <c r="J10" s="843"/>
      <c r="K10" s="843"/>
      <c r="L10" s="843"/>
      <c r="M10" s="843"/>
      <c r="O10" s="842"/>
      <c r="P10" s="842"/>
      <c r="Q10" s="198"/>
      <c r="R10" s="199"/>
    </row>
    <row r="11" spans="1:19" ht="13.5" customHeight="1" thickBot="1" x14ac:dyDescent="0.25">
      <c r="A11" s="217"/>
      <c r="B11" s="197"/>
      <c r="C11" s="197"/>
      <c r="D11" s="197"/>
      <c r="I11" s="197"/>
      <c r="J11" s="197"/>
      <c r="L11" s="218"/>
      <c r="M11" s="197"/>
      <c r="Q11" s="210"/>
    </row>
    <row r="12" spans="1:19" ht="18.75" customHeight="1" thickBot="1" x14ac:dyDescent="0.25">
      <c r="A12" s="821" t="s">
        <v>48</v>
      </c>
      <c r="B12" s="821" t="s">
        <v>56</v>
      </c>
      <c r="C12" s="821" t="s">
        <v>46</v>
      </c>
      <c r="D12" s="821" t="s">
        <v>51</v>
      </c>
      <c r="E12" s="809" t="s">
        <v>34</v>
      </c>
      <c r="F12" s="821" t="s">
        <v>9</v>
      </c>
      <c r="G12" s="806" t="s">
        <v>128</v>
      </c>
      <c r="H12" s="806" t="s">
        <v>129</v>
      </c>
      <c r="I12" s="821" t="s">
        <v>134</v>
      </c>
      <c r="J12" s="155"/>
      <c r="K12" s="200"/>
      <c r="L12" s="201"/>
      <c r="M12" s="202" t="s">
        <v>32</v>
      </c>
      <c r="N12" s="203"/>
      <c r="O12" s="201"/>
      <c r="P12" s="159"/>
      <c r="Q12" s="821" t="s">
        <v>10</v>
      </c>
      <c r="R12" s="844" t="s">
        <v>31</v>
      </c>
      <c r="S12" s="821" t="s">
        <v>11</v>
      </c>
    </row>
    <row r="13" spans="1:19" ht="24.75" customHeight="1" thickBot="1" x14ac:dyDescent="0.25">
      <c r="A13" s="834"/>
      <c r="B13" s="834"/>
      <c r="C13" s="834"/>
      <c r="D13" s="834"/>
      <c r="E13" s="810"/>
      <c r="F13" s="834"/>
      <c r="G13" s="807"/>
      <c r="H13" s="807"/>
      <c r="I13" s="834"/>
      <c r="J13" s="188" t="s">
        <v>12</v>
      </c>
      <c r="K13" s="188" t="s">
        <v>13</v>
      </c>
      <c r="L13" s="188" t="s">
        <v>14</v>
      </c>
      <c r="M13" s="189" t="s">
        <v>48</v>
      </c>
      <c r="N13" s="188" t="s">
        <v>22</v>
      </c>
      <c r="O13" s="188" t="s">
        <v>23</v>
      </c>
      <c r="P13" s="188" t="s">
        <v>24</v>
      </c>
      <c r="Q13" s="834"/>
      <c r="R13" s="845"/>
      <c r="S13" s="834"/>
    </row>
    <row r="14" spans="1:19" ht="15.75" customHeight="1" x14ac:dyDescent="0.2">
      <c r="A14" s="204">
        <v>1</v>
      </c>
      <c r="B14" s="102" t="str">
        <f>VLOOKUP($F14,УЧАСТНИКИ!$A$29:$M$1081,3,FALSE)</f>
        <v>Беленников Никита</v>
      </c>
      <c r="C14" s="103" t="str">
        <f>VLOOKUP($F14,УЧАСТНИКИ!$A$29:$M$1081,4,FALSE)</f>
        <v>02.03.2003</v>
      </c>
      <c r="D14" s="168" t="str">
        <f>VLOOKUP($F14,УЧАСТНИКИ!$A$29:$M$1081,5,FALSE)</f>
        <v>Ставропольский край</v>
      </c>
      <c r="E14" s="385" t="str">
        <f>VLOOKUP($F14,УЧАСТНИКИ!$A$29:$M$1081,8,FALSE)</f>
        <v>КМС</v>
      </c>
      <c r="F14" s="531">
        <v>374</v>
      </c>
      <c r="G14" s="105" t="str">
        <f>VLOOKUP($F14,УЧАСТНИКИ!$A$29:$M$1081,12,FALSE)</f>
        <v>70.59</v>
      </c>
      <c r="H14" s="105" t="str">
        <f>VLOOKUP($F14,УЧАСТНИКИ!$A$29:$M$1081,13,FALSE)</f>
        <v>62.46</v>
      </c>
      <c r="I14" s="205"/>
      <c r="J14" s="204"/>
      <c r="K14" s="204"/>
      <c r="L14" s="204"/>
      <c r="M14" s="204"/>
      <c r="N14" s="142"/>
      <c r="O14" s="206"/>
      <c r="P14" s="206"/>
      <c r="Q14" s="206"/>
      <c r="R14" s="206"/>
      <c r="S14" s="106" t="str">
        <f>VLOOKUP($F14,УЧАСТНИКИ!$A$29:$M$1081,9,FALSE)</f>
        <v>лич.</v>
      </c>
    </row>
    <row r="15" spans="1:19" ht="15.75" customHeight="1" x14ac:dyDescent="0.2">
      <c r="A15" s="204">
        <v>2</v>
      </c>
      <c r="B15" s="102" t="str">
        <f>VLOOKUP($F15,УЧАСТНИКИ!$A$29:$M$1081,3,FALSE)</f>
        <v>Лукашев Тимофей</v>
      </c>
      <c r="C15" s="103" t="str">
        <f>VLOOKUP($F15,УЧАСТНИКИ!$A$29:$M$1081,4,FALSE)</f>
        <v>12.08.1997</v>
      </c>
      <c r="D15" s="168" t="str">
        <f>VLOOKUP($F15,УЧАСТНИКИ!$A$29:$M$1081,5,FALSE)</f>
        <v>Москва</v>
      </c>
      <c r="E15" s="385" t="str">
        <f>VLOOKUP($F15,УЧАСТНИКИ!$A$29:$M$1081,8,FALSE)</f>
        <v>КМС</v>
      </c>
      <c r="F15" s="531">
        <v>201</v>
      </c>
      <c r="G15" s="105" t="str">
        <f>VLOOKUP($F15,УЧАСТНИКИ!$A$29:$M$1081,12,FALSE)</f>
        <v>64.28</v>
      </c>
      <c r="H15" s="105" t="str">
        <f>VLOOKUP($F15,УЧАСТНИКИ!$A$29:$M$1081,13,FALSE)</f>
        <v>64.28</v>
      </c>
      <c r="I15" s="205"/>
      <c r="J15" s="204"/>
      <c r="K15" s="204"/>
      <c r="L15" s="204"/>
      <c r="M15" s="204"/>
      <c r="N15" s="142"/>
      <c r="O15" s="206"/>
      <c r="P15" s="206"/>
      <c r="Q15" s="206"/>
      <c r="R15" s="206"/>
      <c r="S15" s="106" t="str">
        <f>VLOOKUP($F15,УЧАСТНИКИ!$A$29:$M$1081,9,FALSE)</f>
        <v>лич.</v>
      </c>
    </row>
    <row r="16" spans="1:19" ht="15.75" customHeight="1" x14ac:dyDescent="0.2">
      <c r="A16" s="204">
        <v>3</v>
      </c>
      <c r="B16" s="102" t="str">
        <f>VLOOKUP($F16,УЧАСТНИКИ!$A$29:$M$1081,3,FALSE)</f>
        <v>Терентьев Илья</v>
      </c>
      <c r="C16" s="103" t="str">
        <f>VLOOKUP($F16,УЧАСТНИКИ!$A$29:$M$1081,4,FALSE)</f>
        <v>25.01.1995</v>
      </c>
      <c r="D16" s="168" t="str">
        <f>VLOOKUP($F16,УЧАСТНИКИ!$A$29:$M$1081,5,FALSE)</f>
        <v>Краснодарский край</v>
      </c>
      <c r="E16" s="385" t="str">
        <f>VLOOKUP($F16,УЧАСТНИКИ!$A$29:$M$1081,8,FALSE)</f>
        <v>МС</v>
      </c>
      <c r="F16" s="531">
        <v>167</v>
      </c>
      <c r="G16" s="105" t="str">
        <f>VLOOKUP($F16,УЧАСТНИКИ!$A$29:$M$1081,12,FALSE)</f>
        <v>75.38</v>
      </c>
      <c r="H16" s="105"/>
      <c r="I16" s="205"/>
      <c r="J16" s="204"/>
      <c r="K16" s="204"/>
      <c r="L16" s="204"/>
      <c r="M16" s="204"/>
      <c r="N16" s="142"/>
      <c r="O16" s="206"/>
      <c r="P16" s="206"/>
      <c r="Q16" s="206"/>
      <c r="R16" s="206"/>
      <c r="S16" s="106" t="str">
        <f>VLOOKUP($F16,УЧАСТНИКИ!$A$29:$M$1081,9,FALSE)</f>
        <v>лич.</v>
      </c>
    </row>
    <row r="17" spans="1:19" ht="15.75" customHeight="1" x14ac:dyDescent="0.2">
      <c r="A17" s="204">
        <v>4</v>
      </c>
      <c r="B17" s="102" t="str">
        <f>VLOOKUP($F17,УЧАСТНИКИ!$A$29:$M$1081,3,FALSE)</f>
        <v>Волик Глеб</v>
      </c>
      <c r="C17" s="103" t="str">
        <f>VLOOKUP($F17,УЧАСТНИКИ!$A$29:$M$1081,4,FALSE)</f>
        <v>17.12.1996</v>
      </c>
      <c r="D17" s="168" t="str">
        <f>VLOOKUP($F17,УЧАСТНИКИ!$A$29:$M$1081,5,FALSE)</f>
        <v>Краснодарский край</v>
      </c>
      <c r="E17" s="385" t="str">
        <f>VLOOKUP($F17,УЧАСТНИКИ!$A$29:$M$1081,8,FALSE)</f>
        <v>МС</v>
      </c>
      <c r="F17" s="531">
        <v>138</v>
      </c>
      <c r="G17" s="105" t="str">
        <f>VLOOKUP($F17,УЧАСТНИКИ!$A$29:$M$1081,12,FALSE)</f>
        <v>70.32</v>
      </c>
      <c r="H17" s="105" t="str">
        <f>VLOOKUP($F17,УЧАСТНИКИ!$A$29:$M$1081,13,FALSE)</f>
        <v>66.09</v>
      </c>
      <c r="I17" s="205"/>
      <c r="J17" s="204"/>
      <c r="K17" s="204"/>
      <c r="L17" s="204"/>
      <c r="M17" s="204"/>
      <c r="N17" s="142"/>
      <c r="O17" s="206"/>
      <c r="P17" s="206"/>
      <c r="Q17" s="206"/>
      <c r="R17" s="206"/>
      <c r="S17" s="106"/>
    </row>
    <row r="18" spans="1:19" ht="15.75" customHeight="1" x14ac:dyDescent="0.2">
      <c r="A18" s="204">
        <v>5</v>
      </c>
      <c r="B18" s="102" t="str">
        <f>VLOOKUP($F18,УЧАСТНИКИ!$A$29:$M$1081,3,FALSE)</f>
        <v>Васильченко Юрий</v>
      </c>
      <c r="C18" s="103" t="str">
        <f>VLOOKUP($F18,УЧАСТНИКИ!$A$29:$M$1081,4,FALSE)</f>
        <v>01.04.1994</v>
      </c>
      <c r="D18" s="168" t="str">
        <f>VLOOKUP($F18,УЧАСТНИКИ!$A$29:$M$1081,5,FALSE)</f>
        <v>Республика Беларусь</v>
      </c>
      <c r="E18" s="385" t="str">
        <f>VLOOKUP($F18,УЧАСТНИКИ!$A$29:$M$1081,8,FALSE)</f>
        <v>МСМК</v>
      </c>
      <c r="F18" s="531">
        <v>271</v>
      </c>
      <c r="G18" s="105"/>
      <c r="H18" s="105"/>
      <c r="I18" s="205"/>
      <c r="J18" s="204"/>
      <c r="K18" s="204"/>
      <c r="L18" s="204"/>
      <c r="M18" s="204"/>
      <c r="N18" s="142"/>
      <c r="O18" s="206"/>
      <c r="P18" s="206"/>
      <c r="Q18" s="206"/>
      <c r="R18" s="206"/>
      <c r="S18" s="106" t="str">
        <f>VLOOKUP($F18,УЧАСТНИКИ!$A$29:$M$1081,9,FALSE)</f>
        <v>лич.</v>
      </c>
    </row>
    <row r="19" spans="1:19" ht="15.75" customHeight="1" x14ac:dyDescent="0.2">
      <c r="A19" s="204">
        <v>6</v>
      </c>
      <c r="B19" s="102" t="str">
        <f>VLOOKUP($F19,УЧАСТНИКИ!$A$29:$M$1081,3,FALSE)</f>
        <v>Зверев Сергей</v>
      </c>
      <c r="C19" s="103" t="str">
        <f>VLOOKUP($F19,УЧАСТНИКИ!$A$29:$M$1081,4,FALSE)</f>
        <v>09.04.2001</v>
      </c>
      <c r="D19" s="168" t="str">
        <f>VLOOKUP($F19,УЧАСТНИКИ!$A$29:$M$1081,5,FALSE)</f>
        <v>Ставропольский край</v>
      </c>
      <c r="E19" s="385" t="str">
        <f>VLOOKUP($F19,УЧАСТНИКИ!$A$29:$M$1081,8,FALSE)</f>
        <v>КМС</v>
      </c>
      <c r="F19" s="531">
        <v>377</v>
      </c>
      <c r="G19" s="105" t="str">
        <f>VLOOKUP($F19,УЧАСТНИКИ!$A$29:$M$1081,12,FALSE)</f>
        <v>79.55</v>
      </c>
      <c r="H19" s="105" t="str">
        <f>VLOOKUP($F19,УЧАСТНИКИ!$A$29:$M$1081,13,FALSE)</f>
        <v>67.48</v>
      </c>
      <c r="I19" s="205"/>
      <c r="J19" s="204"/>
      <c r="K19" s="204"/>
      <c r="L19" s="204"/>
      <c r="M19" s="204"/>
      <c r="N19" s="142"/>
      <c r="O19" s="206"/>
      <c r="P19" s="206"/>
      <c r="Q19" s="206"/>
      <c r="R19" s="206"/>
      <c r="S19" s="106"/>
    </row>
    <row r="20" spans="1:19" ht="15.75" customHeight="1" x14ac:dyDescent="0.2">
      <c r="A20" s="204">
        <v>7</v>
      </c>
      <c r="B20" s="102" t="str">
        <f>VLOOKUP($F20,УЧАСТНИКИ!$A$29:$M$1081,3,FALSE)</f>
        <v>Шиманович Александр</v>
      </c>
      <c r="C20" s="103" t="str">
        <f>VLOOKUP($F20,УЧАСТНИКИ!$A$29:$M$1081,4,FALSE)</f>
        <v>09.02.1998</v>
      </c>
      <c r="D20" s="168" t="str">
        <f>VLOOKUP($F20,УЧАСТНИКИ!$A$29:$M$1081,5,FALSE)</f>
        <v>Республика Беларусь</v>
      </c>
      <c r="E20" s="385" t="str">
        <f>VLOOKUP($F20,УЧАСТНИКИ!$A$29:$M$1081,8,FALSE)</f>
        <v>МСМК</v>
      </c>
      <c r="F20" s="531">
        <v>281</v>
      </c>
      <c r="G20" s="105"/>
      <c r="H20" s="105"/>
      <c r="I20" s="205"/>
      <c r="J20" s="204"/>
      <c r="K20" s="204"/>
      <c r="L20" s="204"/>
      <c r="M20" s="204"/>
      <c r="N20" s="142"/>
      <c r="O20" s="206"/>
      <c r="P20" s="206"/>
      <c r="Q20" s="206"/>
      <c r="R20" s="206"/>
      <c r="S20" s="106" t="str">
        <f>VLOOKUP($F20,УЧАСТНИКИ!$A$29:$M$1081,9,FALSE)</f>
        <v>лич.</v>
      </c>
    </row>
    <row r="21" spans="1:19" ht="15.75" customHeight="1" x14ac:dyDescent="0.2">
      <c r="A21" s="204">
        <v>8</v>
      </c>
      <c r="B21" s="102" t="str">
        <f>VLOOKUP($F21,УЧАСТНИКИ!$A$29:$M$1081,3,FALSE)</f>
        <v>Романов Андрей</v>
      </c>
      <c r="C21" s="103" t="str">
        <f>VLOOKUP($F21,УЧАСТНИКИ!$A$29:$M$1081,4,FALSE)</f>
        <v>19.09.1994</v>
      </c>
      <c r="D21" s="168" t="str">
        <f>VLOOKUP($F21,УЧАСТНИКИ!$A$29:$M$1081,5,FALSE)</f>
        <v>Московская область</v>
      </c>
      <c r="E21" s="385" t="str">
        <f>VLOOKUP($F21,УЧАСТНИКИ!$A$29:$M$1081,8,FALSE)</f>
        <v>МСМК</v>
      </c>
      <c r="F21" s="531">
        <v>241</v>
      </c>
      <c r="G21" s="105" t="str">
        <f>VLOOKUP($F21,УЧАСТНИКИ!$A$29:$M$1081,12,FALSE)</f>
        <v>79.99</v>
      </c>
      <c r="H21" s="105" t="str">
        <f>VLOOKUP($F21,УЧАСТНИКИ!$A$29:$M$1081,13,FALSE)</f>
        <v>74.61</v>
      </c>
      <c r="I21" s="205"/>
      <c r="J21" s="204"/>
      <c r="K21" s="204"/>
      <c r="L21" s="204"/>
      <c r="M21" s="204"/>
      <c r="N21" s="142"/>
      <c r="O21" s="206"/>
      <c r="P21" s="206"/>
      <c r="Q21" s="206"/>
      <c r="R21" s="206"/>
      <c r="S21" s="106" t="str">
        <f>VLOOKUP($F21,УЧАСТНИКИ!$A$29:$M$1081,9,FALSE)</f>
        <v>лич.</v>
      </c>
    </row>
    <row r="22" spans="1:19" ht="15.75" customHeight="1" x14ac:dyDescent="0.2">
      <c r="A22" s="204">
        <v>9</v>
      </c>
      <c r="B22" s="102" t="str">
        <f>VLOOKUP($F22,УЧАСТНИКИ!$A$29:$M$1081,3,FALSE)</f>
        <v>Лукьянов Денис</v>
      </c>
      <c r="C22" s="103" t="str">
        <f>VLOOKUP($F22,УЧАСТНИКИ!$A$29:$M$1081,4,FALSE)</f>
        <v>14.07.1989</v>
      </c>
      <c r="D22" s="168" t="str">
        <f>VLOOKUP($F22,УЧАСТНИКИ!$A$29:$M$1081,5,FALSE)</f>
        <v>Московская область</v>
      </c>
      <c r="E22" s="385" t="str">
        <f>VLOOKUP($F22,УЧАСТНИКИ!$A$29:$M$1081,8,FALSE)</f>
        <v>МСМК</v>
      </c>
      <c r="F22" s="531">
        <v>235</v>
      </c>
      <c r="G22" s="105" t="str">
        <f>VLOOKUP($F22,УЧАСТНИКИ!$A$29:$M$1081,12,FALSE)</f>
        <v>79.61</v>
      </c>
      <c r="H22" s="105" t="str">
        <f>VLOOKUP($F22,УЧАСТНИКИ!$A$29:$M$1081,13,FALSE)</f>
        <v>78.36</v>
      </c>
      <c r="I22" s="205"/>
      <c r="J22" s="204"/>
      <c r="K22" s="204"/>
      <c r="L22" s="204"/>
      <c r="M22" s="204"/>
      <c r="N22" s="142"/>
      <c r="O22" s="206"/>
      <c r="P22" s="206"/>
      <c r="Q22" s="206"/>
      <c r="R22" s="206"/>
      <c r="S22" s="106"/>
    </row>
    <row r="23" spans="1:19" ht="15.75" customHeight="1" x14ac:dyDescent="0.2">
      <c r="A23" s="204">
        <v>10</v>
      </c>
      <c r="B23" s="102" t="str">
        <f>VLOOKUP($F23,УЧАСТНИКИ!$A$29:$M$1081,3,FALSE)</f>
        <v>Пронкин Валерий</v>
      </c>
      <c r="C23" s="103" t="str">
        <f>VLOOKUP($F23,УЧАСТНИКИ!$A$29:$M$1081,4,FALSE)</f>
        <v>15.06.1994</v>
      </c>
      <c r="D23" s="168" t="str">
        <f>VLOOKUP($F23,УЧАСТНИКИ!$A$29:$M$1081,5,FALSE)</f>
        <v>Москва-Нижегородская область</v>
      </c>
      <c r="E23" s="385" t="str">
        <f>VLOOKUP($F23,УЧАСТНИКИ!$A$29:$M$1081,8,FALSE)</f>
        <v>МСМК</v>
      </c>
      <c r="F23" s="531">
        <v>208</v>
      </c>
      <c r="G23" s="105" t="str">
        <f>VLOOKUP($F23,УЧАСТНИКИ!$A$29:$M$1081,12,FALSE)</f>
        <v>81.12</v>
      </c>
      <c r="H23" s="105" t="str">
        <f>VLOOKUP($F23,УЧАСТНИКИ!$A$29:$M$1081,13,FALSE)</f>
        <v>75.62</v>
      </c>
      <c r="I23" s="205"/>
      <c r="J23" s="204"/>
      <c r="K23" s="204"/>
      <c r="L23" s="204"/>
      <c r="M23" s="204"/>
      <c r="N23" s="142"/>
      <c r="O23" s="206"/>
      <c r="P23" s="206"/>
      <c r="Q23" s="206"/>
      <c r="R23" s="206"/>
      <c r="S23" s="106"/>
    </row>
    <row r="24" spans="1:19" ht="15.75" customHeight="1" x14ac:dyDescent="0.2">
      <c r="A24" s="207"/>
      <c r="B24" s="134"/>
      <c r="C24" s="137"/>
      <c r="D24" s="134"/>
      <c r="E24" s="83"/>
      <c r="F24" s="83"/>
      <c r="G24" s="83"/>
      <c r="H24" s="83"/>
      <c r="I24" s="207"/>
      <c r="J24" s="207"/>
      <c r="K24" s="207"/>
      <c r="L24" s="207"/>
      <c r="M24" s="119"/>
      <c r="R24" s="51"/>
    </row>
    <row r="25" spans="1:19" ht="15.75" customHeight="1" x14ac:dyDescent="0.2">
      <c r="A25" s="207"/>
      <c r="B25" s="852" t="s">
        <v>58</v>
      </c>
      <c r="C25" s="852"/>
      <c r="D25" s="119" t="s">
        <v>81</v>
      </c>
      <c r="E25" s="119"/>
      <c r="F25" s="88"/>
      <c r="G25" s="88"/>
      <c r="H25" s="88"/>
      <c r="I25" s="88"/>
      <c r="J25" s="54"/>
      <c r="K25" s="119" t="s">
        <v>57</v>
      </c>
      <c r="L25" s="54"/>
      <c r="M25" s="54"/>
      <c r="N25" s="119"/>
      <c r="O25" s="113" t="s">
        <v>43</v>
      </c>
      <c r="S25" s="111"/>
    </row>
    <row r="26" spans="1:19" ht="15.75" customHeight="1" x14ac:dyDescent="0.2">
      <c r="A26" s="207"/>
      <c r="B26" s="113"/>
      <c r="C26" s="55"/>
      <c r="D26" s="113"/>
      <c r="E26" s="83"/>
      <c r="F26" s="83"/>
      <c r="G26" s="83"/>
      <c r="H26" s="83"/>
      <c r="I26" s="207"/>
      <c r="J26" s="207"/>
      <c r="K26" s="207"/>
      <c r="L26" s="207"/>
      <c r="M26" s="119"/>
    </row>
    <row r="27" spans="1:19" ht="15.75" customHeight="1" x14ac:dyDescent="0.2">
      <c r="A27" s="207"/>
      <c r="B27" s="113"/>
      <c r="C27" s="55"/>
      <c r="D27" s="113"/>
      <c r="E27" s="83"/>
      <c r="F27" s="83"/>
      <c r="G27" s="83"/>
      <c r="H27" s="83"/>
      <c r="I27" s="207"/>
      <c r="J27" s="207"/>
      <c r="K27" s="207"/>
      <c r="L27" s="207"/>
      <c r="M27" s="119"/>
    </row>
    <row r="28" spans="1:19" ht="15.75" customHeight="1" x14ac:dyDescent="0.2">
      <c r="A28" s="207"/>
      <c r="B28" s="113"/>
      <c r="C28" s="55"/>
      <c r="D28" s="113"/>
      <c r="E28" s="83"/>
      <c r="F28" s="83"/>
      <c r="G28" s="83"/>
      <c r="H28" s="83"/>
      <c r="I28" s="207"/>
      <c r="J28" s="207"/>
      <c r="K28" s="207"/>
      <c r="L28" s="207"/>
      <c r="M28" s="119"/>
    </row>
    <row r="29" spans="1:19" ht="15.75" customHeight="1" x14ac:dyDescent="0.2">
      <c r="A29" s="207"/>
      <c r="B29" s="113"/>
      <c r="C29" s="55"/>
      <c r="D29" s="113"/>
      <c r="E29" s="83"/>
      <c r="F29" s="83"/>
      <c r="G29" s="83"/>
      <c r="H29" s="83"/>
      <c r="I29" s="207"/>
      <c r="J29" s="207"/>
      <c r="K29" s="207"/>
      <c r="L29" s="207"/>
      <c r="M29" s="119"/>
    </row>
    <row r="30" spans="1:19" ht="15" customHeight="1" x14ac:dyDescent="0.2">
      <c r="A30" s="207"/>
      <c r="B30" s="113"/>
      <c r="C30" s="55"/>
      <c r="D30" s="113"/>
      <c r="E30" s="83"/>
      <c r="F30" s="83"/>
      <c r="G30" s="83"/>
      <c r="H30" s="83"/>
      <c r="I30" s="207"/>
      <c r="J30" s="207"/>
      <c r="K30" s="207"/>
      <c r="L30" s="207"/>
      <c r="M30" s="119"/>
    </row>
    <row r="31" spans="1:19" ht="15" customHeight="1" x14ac:dyDescent="0.2">
      <c r="A31" s="207"/>
      <c r="B31" s="113"/>
      <c r="C31" s="55"/>
      <c r="D31" s="113"/>
      <c r="E31" s="83"/>
      <c r="F31" s="83"/>
      <c r="G31" s="83"/>
      <c r="H31" s="83"/>
      <c r="I31" s="207"/>
      <c r="J31" s="207"/>
      <c r="K31" s="207"/>
      <c r="L31" s="207"/>
      <c r="M31" s="119"/>
    </row>
    <row r="32" spans="1:19" ht="15.75" customHeight="1" x14ac:dyDescent="0.2">
      <c r="A32" s="207"/>
      <c r="B32" s="113"/>
      <c r="C32" s="55"/>
      <c r="D32" s="113"/>
      <c r="E32" s="83"/>
      <c r="F32" s="83"/>
      <c r="G32" s="83"/>
      <c r="H32" s="83"/>
      <c r="I32" s="207"/>
      <c r="J32" s="207"/>
      <c r="K32" s="207"/>
      <c r="L32" s="207"/>
      <c r="M32" s="119"/>
    </row>
    <row r="33" spans="1:13" ht="15.75" customHeight="1" x14ac:dyDescent="0.2">
      <c r="A33" s="207"/>
      <c r="B33" s="113"/>
      <c r="C33" s="55"/>
      <c r="D33" s="113"/>
      <c r="E33" s="83"/>
      <c r="F33" s="83"/>
      <c r="G33" s="83"/>
      <c r="H33" s="83"/>
      <c r="I33" s="207"/>
      <c r="J33" s="207"/>
      <c r="K33" s="207"/>
      <c r="L33" s="207"/>
      <c r="M33" s="119"/>
    </row>
    <row r="34" spans="1:13" ht="15.75" customHeight="1" x14ac:dyDescent="0.2">
      <c r="A34" s="207"/>
      <c r="B34" s="208"/>
      <c r="C34" s="311"/>
      <c r="D34" s="311"/>
      <c r="E34" s="311"/>
      <c r="F34" s="311"/>
      <c r="G34" s="311"/>
      <c r="H34" s="311"/>
      <c r="I34" s="311"/>
      <c r="J34" s="533"/>
      <c r="K34" s="533"/>
      <c r="L34" s="533"/>
      <c r="M34" s="207"/>
    </row>
    <row r="35" spans="1:13" ht="15.75" customHeight="1" x14ac:dyDescent="0.2">
      <c r="A35" s="207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</row>
    <row r="36" spans="1:13" ht="15.75" customHeight="1" x14ac:dyDescent="0.2">
      <c r="A36" s="196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209"/>
      <c r="M36" s="197"/>
    </row>
    <row r="37" spans="1:13" ht="15.75" customHeight="1" x14ac:dyDescent="0.2">
      <c r="A37" s="210"/>
      <c r="L37" s="210"/>
      <c r="M37" s="197"/>
    </row>
    <row r="38" spans="1:13" ht="15.75" customHeight="1" x14ac:dyDescent="0.2">
      <c r="A38" s="211"/>
      <c r="B38" s="211"/>
      <c r="C38" s="211"/>
      <c r="D38" s="211"/>
      <c r="E38" s="211"/>
      <c r="F38" s="211"/>
      <c r="G38" s="211"/>
      <c r="H38" s="211"/>
      <c r="I38" s="212"/>
      <c r="J38" s="213"/>
      <c r="K38" s="214"/>
      <c r="L38" s="211"/>
      <c r="M38" s="211"/>
    </row>
    <row r="39" spans="1:13" ht="15.75" customHeight="1" x14ac:dyDescent="0.2">
      <c r="A39" s="211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</row>
    <row r="40" spans="1:13" ht="15.75" customHeight="1" x14ac:dyDescent="0.2">
      <c r="B40" s="215"/>
    </row>
    <row r="41" spans="1:13" ht="15.75" customHeight="1" x14ac:dyDescent="0.25">
      <c r="A41" s="207"/>
      <c r="B41" s="216"/>
      <c r="C41" s="216"/>
      <c r="D41" s="216"/>
      <c r="E41" s="207"/>
      <c r="F41" s="207"/>
      <c r="G41" s="207"/>
      <c r="H41" s="207"/>
      <c r="I41" s="207"/>
      <c r="J41" s="207"/>
      <c r="K41" s="207"/>
      <c r="L41" s="207"/>
      <c r="M41" s="127"/>
    </row>
    <row r="42" spans="1:13" ht="15.75" customHeight="1" x14ac:dyDescent="0.25">
      <c r="A42" s="207"/>
      <c r="B42" s="216"/>
      <c r="C42" s="216"/>
      <c r="D42" s="216"/>
      <c r="E42" s="207"/>
      <c r="F42" s="207"/>
      <c r="G42" s="207"/>
      <c r="H42" s="207"/>
      <c r="I42" s="207"/>
      <c r="J42" s="207"/>
      <c r="K42" s="207"/>
      <c r="L42" s="207"/>
      <c r="M42" s="127"/>
    </row>
    <row r="43" spans="1:13" ht="15.75" customHeight="1" x14ac:dyDescent="0.25">
      <c r="A43" s="207"/>
      <c r="B43" s="216"/>
      <c r="C43" s="216"/>
      <c r="D43" s="216"/>
      <c r="E43" s="207"/>
      <c r="F43" s="207"/>
      <c r="G43" s="207"/>
      <c r="H43" s="207"/>
      <c r="I43" s="207"/>
      <c r="J43" s="207"/>
      <c r="K43" s="207"/>
      <c r="L43" s="207"/>
      <c r="M43" s="127"/>
    </row>
    <row r="44" spans="1:13" ht="15.75" customHeight="1" x14ac:dyDescent="0.25">
      <c r="A44" s="207"/>
      <c r="B44" s="216"/>
      <c r="C44" s="216"/>
      <c r="D44" s="216"/>
      <c r="E44" s="207"/>
      <c r="F44" s="207"/>
      <c r="G44" s="207"/>
      <c r="H44" s="207"/>
      <c r="I44" s="207"/>
      <c r="J44" s="207"/>
      <c r="K44" s="207"/>
      <c r="L44" s="207"/>
      <c r="M44" s="127"/>
    </row>
    <row r="45" spans="1:13" ht="15.75" customHeight="1" x14ac:dyDescent="0.25">
      <c r="A45" s="207"/>
      <c r="B45" s="216"/>
      <c r="C45" s="216"/>
      <c r="D45" s="216"/>
      <c r="E45" s="207"/>
      <c r="F45" s="207"/>
      <c r="G45" s="207"/>
      <c r="H45" s="207"/>
      <c r="I45" s="207"/>
      <c r="J45" s="207"/>
      <c r="K45" s="207"/>
      <c r="L45" s="207"/>
      <c r="M45" s="127"/>
    </row>
    <row r="46" spans="1:13" ht="15.75" customHeight="1" x14ac:dyDescent="0.25">
      <c r="A46" s="207"/>
      <c r="B46" s="216"/>
      <c r="C46" s="216"/>
      <c r="D46" s="216"/>
      <c r="E46" s="207"/>
      <c r="F46" s="207"/>
      <c r="G46" s="207"/>
      <c r="H46" s="207"/>
      <c r="I46" s="207"/>
      <c r="J46" s="207"/>
      <c r="K46" s="207"/>
      <c r="L46" s="207"/>
      <c r="M46" s="127"/>
    </row>
    <row r="47" spans="1:13" ht="15.75" customHeight="1" x14ac:dyDescent="0.25">
      <c r="A47" s="207"/>
      <c r="B47" s="216"/>
      <c r="C47" s="216"/>
      <c r="D47" s="216"/>
      <c r="E47" s="207"/>
      <c r="F47" s="207"/>
      <c r="G47" s="207"/>
      <c r="H47" s="207"/>
      <c r="I47" s="207"/>
      <c r="J47" s="207"/>
      <c r="K47" s="207"/>
      <c r="L47" s="207"/>
      <c r="M47" s="127"/>
    </row>
    <row r="48" spans="1:13" ht="15.75" customHeight="1" x14ac:dyDescent="0.25">
      <c r="A48" s="207"/>
      <c r="B48" s="216"/>
      <c r="C48" s="216"/>
      <c r="D48" s="216"/>
      <c r="E48" s="207"/>
      <c r="F48" s="207"/>
      <c r="G48" s="207"/>
      <c r="H48" s="207"/>
      <c r="I48" s="207"/>
      <c r="J48" s="207"/>
      <c r="K48" s="207"/>
      <c r="L48" s="207"/>
      <c r="M48" s="127"/>
    </row>
    <row r="49" spans="1:13" ht="15.75" customHeight="1" x14ac:dyDescent="0.25">
      <c r="A49" s="207"/>
      <c r="B49" s="216"/>
      <c r="C49" s="216"/>
      <c r="D49" s="216"/>
      <c r="E49" s="207"/>
      <c r="F49" s="207"/>
      <c r="G49" s="207"/>
      <c r="H49" s="207"/>
      <c r="I49" s="207"/>
      <c r="J49" s="207"/>
      <c r="K49" s="207"/>
      <c r="L49" s="207"/>
      <c r="M49" s="127"/>
    </row>
    <row r="50" spans="1:13" ht="15.75" customHeight="1" x14ac:dyDescent="0.2">
      <c r="B50" s="215"/>
    </row>
    <row r="51" spans="1:13" ht="15.75" customHeight="1" x14ac:dyDescent="0.25">
      <c r="A51" s="207"/>
      <c r="B51" s="216"/>
      <c r="C51" s="216"/>
      <c r="D51" s="216"/>
      <c r="E51" s="207"/>
      <c r="F51" s="207"/>
      <c r="G51" s="207"/>
      <c r="H51" s="207"/>
      <c r="I51" s="207"/>
      <c r="J51" s="207"/>
      <c r="K51" s="207"/>
      <c r="L51" s="207"/>
      <c r="M51" s="127"/>
    </row>
    <row r="52" spans="1:13" ht="15.75" x14ac:dyDescent="0.25">
      <c r="A52" s="207"/>
      <c r="B52" s="216"/>
      <c r="C52" s="216"/>
      <c r="D52" s="216"/>
      <c r="E52" s="207"/>
      <c r="F52" s="207"/>
      <c r="G52" s="207"/>
      <c r="H52" s="207"/>
      <c r="I52" s="207"/>
      <c r="J52" s="207"/>
      <c r="K52" s="207"/>
      <c r="L52" s="207"/>
      <c r="M52" s="127"/>
    </row>
    <row r="53" spans="1:13" ht="15.75" x14ac:dyDescent="0.25">
      <c r="A53" s="207"/>
      <c r="B53" s="216"/>
      <c r="C53" s="216"/>
      <c r="D53" s="216"/>
      <c r="E53" s="207"/>
      <c r="F53" s="207"/>
      <c r="G53" s="207"/>
      <c r="H53" s="207"/>
      <c r="I53" s="207"/>
      <c r="J53" s="207"/>
      <c r="K53" s="207"/>
      <c r="L53" s="207"/>
      <c r="M53" s="127"/>
    </row>
    <row r="54" spans="1:13" ht="15.75" x14ac:dyDescent="0.25">
      <c r="A54" s="207"/>
      <c r="B54" s="216"/>
      <c r="C54" s="216"/>
      <c r="D54" s="216"/>
      <c r="E54" s="207"/>
      <c r="F54" s="207"/>
      <c r="G54" s="207"/>
      <c r="H54" s="207"/>
      <c r="I54" s="207"/>
      <c r="J54" s="207"/>
      <c r="K54" s="207"/>
      <c r="L54" s="207"/>
      <c r="M54" s="127"/>
    </row>
    <row r="55" spans="1:13" ht="15.75" x14ac:dyDescent="0.25">
      <c r="A55" s="207"/>
      <c r="B55" s="216"/>
      <c r="C55" s="216"/>
      <c r="D55" s="216"/>
      <c r="E55" s="207"/>
      <c r="F55" s="207"/>
      <c r="G55" s="207"/>
      <c r="H55" s="207"/>
      <c r="I55" s="207"/>
      <c r="J55" s="207"/>
      <c r="K55" s="207"/>
      <c r="L55" s="207"/>
      <c r="M55" s="127"/>
    </row>
    <row r="56" spans="1:13" ht="15.75" x14ac:dyDescent="0.25">
      <c r="A56" s="207"/>
      <c r="B56" s="216"/>
      <c r="C56" s="216"/>
      <c r="D56" s="216"/>
      <c r="E56" s="207"/>
      <c r="F56" s="207"/>
      <c r="G56" s="207"/>
      <c r="H56" s="207"/>
      <c r="I56" s="207"/>
      <c r="J56" s="207"/>
      <c r="K56" s="207"/>
      <c r="L56" s="207"/>
      <c r="M56" s="127"/>
    </row>
    <row r="57" spans="1:13" ht="15.75" x14ac:dyDescent="0.25">
      <c r="A57" s="207"/>
      <c r="B57" s="216"/>
      <c r="C57" s="216"/>
      <c r="D57" s="216"/>
      <c r="E57" s="207"/>
      <c r="F57" s="207"/>
      <c r="G57" s="207"/>
      <c r="H57" s="207"/>
      <c r="I57" s="207"/>
      <c r="J57" s="207"/>
      <c r="K57" s="207"/>
      <c r="L57" s="207"/>
      <c r="M57" s="127"/>
    </row>
    <row r="58" spans="1:13" ht="15.75" x14ac:dyDescent="0.25">
      <c r="A58" s="207"/>
      <c r="B58" s="216"/>
      <c r="C58" s="216"/>
      <c r="D58" s="216"/>
      <c r="E58" s="207"/>
      <c r="F58" s="207"/>
      <c r="G58" s="207"/>
      <c r="H58" s="207"/>
      <c r="I58" s="207"/>
      <c r="J58" s="207"/>
      <c r="K58" s="207"/>
      <c r="L58" s="207"/>
      <c r="M58" s="127"/>
    </row>
    <row r="59" spans="1:13" ht="15.75" x14ac:dyDescent="0.25">
      <c r="A59" s="207"/>
      <c r="B59" s="216"/>
      <c r="C59" s="216"/>
      <c r="D59" s="216"/>
      <c r="E59" s="207"/>
      <c r="F59" s="207"/>
      <c r="G59" s="207"/>
      <c r="H59" s="207"/>
      <c r="I59" s="207"/>
      <c r="J59" s="207"/>
      <c r="K59" s="207"/>
      <c r="L59" s="207"/>
      <c r="M59" s="127"/>
    </row>
    <row r="60" spans="1:13" x14ac:dyDescent="0.2">
      <c r="B60" s="215"/>
    </row>
    <row r="61" spans="1:13" ht="15.75" x14ac:dyDescent="0.25">
      <c r="A61" s="207"/>
      <c r="B61" s="216"/>
      <c r="C61" s="216"/>
      <c r="D61" s="216"/>
      <c r="E61" s="207"/>
      <c r="F61" s="207"/>
      <c r="G61" s="207"/>
      <c r="H61" s="207"/>
      <c r="I61" s="207"/>
      <c r="J61" s="207"/>
      <c r="K61" s="207"/>
      <c r="L61" s="207"/>
      <c r="M61" s="127"/>
    </row>
    <row r="62" spans="1:13" ht="15.75" x14ac:dyDescent="0.25">
      <c r="A62" s="207"/>
      <c r="B62" s="216"/>
      <c r="C62" s="216"/>
      <c r="D62" s="216"/>
      <c r="E62" s="207"/>
      <c r="F62" s="207"/>
      <c r="G62" s="207"/>
      <c r="H62" s="207"/>
      <c r="I62" s="207"/>
      <c r="J62" s="207"/>
      <c r="K62" s="207"/>
      <c r="L62" s="207"/>
      <c r="M62" s="127"/>
    </row>
    <row r="63" spans="1:13" ht="15.75" x14ac:dyDescent="0.25">
      <c r="A63" s="207"/>
      <c r="B63" s="216"/>
      <c r="C63" s="216"/>
      <c r="D63" s="216"/>
      <c r="E63" s="207"/>
      <c r="F63" s="207"/>
      <c r="G63" s="207"/>
      <c r="H63" s="207"/>
      <c r="I63" s="207"/>
      <c r="J63" s="207"/>
      <c r="K63" s="207"/>
      <c r="L63" s="207"/>
      <c r="M63" s="127"/>
    </row>
    <row r="64" spans="1:13" ht="15.75" x14ac:dyDescent="0.25">
      <c r="A64" s="207"/>
      <c r="B64" s="216"/>
      <c r="C64" s="216"/>
      <c r="D64" s="216"/>
      <c r="E64" s="207"/>
      <c r="F64" s="207"/>
      <c r="G64" s="207"/>
      <c r="H64" s="207"/>
      <c r="I64" s="207"/>
      <c r="J64" s="207"/>
      <c r="K64" s="207"/>
      <c r="L64" s="207"/>
      <c r="M64" s="127"/>
    </row>
    <row r="65" spans="1:13" ht="15.75" x14ac:dyDescent="0.25">
      <c r="A65" s="207"/>
      <c r="B65" s="216"/>
      <c r="C65" s="216"/>
      <c r="D65" s="216"/>
      <c r="E65" s="207"/>
      <c r="F65" s="207"/>
      <c r="G65" s="207"/>
      <c r="H65" s="207"/>
      <c r="I65" s="207"/>
      <c r="J65" s="207"/>
      <c r="K65" s="207"/>
      <c r="L65" s="207"/>
      <c r="M65" s="127"/>
    </row>
    <row r="66" spans="1:13" ht="15.75" x14ac:dyDescent="0.25">
      <c r="A66" s="207"/>
      <c r="B66" s="216"/>
      <c r="C66" s="216"/>
      <c r="D66" s="216"/>
      <c r="E66" s="207"/>
      <c r="F66" s="207"/>
      <c r="G66" s="207"/>
      <c r="H66" s="207"/>
      <c r="I66" s="207"/>
      <c r="J66" s="207"/>
      <c r="K66" s="207"/>
      <c r="L66" s="207"/>
      <c r="M66" s="127"/>
    </row>
    <row r="67" spans="1:13" ht="15.75" x14ac:dyDescent="0.25">
      <c r="A67" s="207"/>
      <c r="B67" s="216"/>
      <c r="C67" s="216"/>
      <c r="D67" s="216"/>
      <c r="E67" s="207"/>
      <c r="F67" s="207"/>
      <c r="G67" s="207"/>
      <c r="H67" s="207"/>
      <c r="I67" s="207"/>
      <c r="J67" s="207"/>
      <c r="K67" s="207"/>
      <c r="L67" s="207"/>
      <c r="M67" s="127"/>
    </row>
    <row r="68" spans="1:13" ht="15.75" x14ac:dyDescent="0.25">
      <c r="A68" s="207"/>
      <c r="B68" s="216"/>
      <c r="C68" s="216"/>
      <c r="D68" s="216"/>
      <c r="E68" s="207"/>
      <c r="F68" s="207"/>
      <c r="G68" s="207"/>
      <c r="H68" s="207"/>
      <c r="I68" s="207"/>
      <c r="J68" s="207"/>
      <c r="K68" s="207"/>
      <c r="L68" s="207"/>
      <c r="M68" s="127"/>
    </row>
    <row r="69" spans="1:13" ht="15.75" x14ac:dyDescent="0.25">
      <c r="A69" s="207"/>
      <c r="B69" s="216"/>
      <c r="C69" s="216"/>
      <c r="D69" s="216"/>
      <c r="E69" s="207"/>
      <c r="F69" s="207"/>
      <c r="G69" s="207"/>
      <c r="H69" s="207"/>
      <c r="I69" s="207"/>
      <c r="J69" s="207"/>
      <c r="K69" s="207"/>
      <c r="L69" s="207"/>
      <c r="M69" s="127"/>
    </row>
    <row r="70" spans="1:13" x14ac:dyDescent="0.2">
      <c r="B70" s="215"/>
    </row>
    <row r="71" spans="1:13" ht="15.75" x14ac:dyDescent="0.25">
      <c r="A71" s="207"/>
      <c r="B71" s="216"/>
      <c r="C71" s="216"/>
      <c r="D71" s="216"/>
      <c r="E71" s="207"/>
      <c r="F71" s="207"/>
      <c r="G71" s="207"/>
      <c r="H71" s="207"/>
      <c r="I71" s="207"/>
      <c r="J71" s="207"/>
      <c r="K71" s="207"/>
      <c r="L71" s="207"/>
      <c r="M71" s="127"/>
    </row>
    <row r="72" spans="1:13" ht="15.75" x14ac:dyDescent="0.25">
      <c r="A72" s="207"/>
      <c r="B72" s="216"/>
      <c r="C72" s="216"/>
      <c r="D72" s="216"/>
      <c r="E72" s="207"/>
      <c r="F72" s="207"/>
      <c r="G72" s="207"/>
      <c r="H72" s="207"/>
      <c r="I72" s="207"/>
      <c r="J72" s="207"/>
      <c r="K72" s="207"/>
      <c r="L72" s="207"/>
      <c r="M72" s="127"/>
    </row>
    <row r="73" spans="1:13" ht="15.75" x14ac:dyDescent="0.25">
      <c r="A73" s="207"/>
      <c r="B73" s="216"/>
      <c r="C73" s="216"/>
      <c r="D73" s="216"/>
      <c r="E73" s="207"/>
      <c r="F73" s="207"/>
      <c r="G73" s="207"/>
      <c r="H73" s="207"/>
      <c r="I73" s="207"/>
      <c r="J73" s="207"/>
      <c r="K73" s="207"/>
      <c r="L73" s="207"/>
      <c r="M73" s="127"/>
    </row>
    <row r="74" spans="1:13" ht="15.75" x14ac:dyDescent="0.25">
      <c r="A74" s="207"/>
      <c r="B74" s="216"/>
      <c r="C74" s="216"/>
      <c r="D74" s="216"/>
      <c r="E74" s="207"/>
      <c r="F74" s="207"/>
      <c r="G74" s="207"/>
      <c r="H74" s="207"/>
      <c r="I74" s="207"/>
      <c r="J74" s="207"/>
      <c r="K74" s="207"/>
      <c r="L74" s="207"/>
      <c r="M74" s="127"/>
    </row>
    <row r="75" spans="1:13" ht="15.75" x14ac:dyDescent="0.25">
      <c r="A75" s="207"/>
      <c r="B75" s="216"/>
      <c r="C75" s="216"/>
      <c r="D75" s="216"/>
      <c r="E75" s="207"/>
      <c r="F75" s="207"/>
      <c r="G75" s="207"/>
      <c r="H75" s="207"/>
      <c r="I75" s="207"/>
      <c r="J75" s="207"/>
      <c r="K75" s="207"/>
      <c r="L75" s="207"/>
      <c r="M75" s="127"/>
    </row>
    <row r="76" spans="1:13" ht="15.75" x14ac:dyDescent="0.25">
      <c r="A76" s="207"/>
      <c r="B76" s="216"/>
      <c r="C76" s="216"/>
      <c r="D76" s="216"/>
      <c r="E76" s="207"/>
      <c r="F76" s="207"/>
      <c r="G76" s="207"/>
      <c r="H76" s="207"/>
      <c r="I76" s="207"/>
      <c r="J76" s="207"/>
      <c r="K76" s="207"/>
      <c r="L76" s="207"/>
      <c r="M76" s="127"/>
    </row>
    <row r="77" spans="1:13" ht="15.75" x14ac:dyDescent="0.25">
      <c r="A77" s="207"/>
      <c r="B77" s="216"/>
      <c r="C77" s="216"/>
      <c r="D77" s="216"/>
      <c r="E77" s="207"/>
      <c r="F77" s="207"/>
      <c r="G77" s="207"/>
      <c r="H77" s="207"/>
      <c r="I77" s="207"/>
      <c r="J77" s="207"/>
      <c r="K77" s="207"/>
      <c r="L77" s="207"/>
      <c r="M77" s="127"/>
    </row>
    <row r="78" spans="1:13" ht="15.75" x14ac:dyDescent="0.25">
      <c r="A78" s="207"/>
      <c r="B78" s="216"/>
      <c r="C78" s="216"/>
      <c r="D78" s="216"/>
      <c r="E78" s="207"/>
      <c r="F78" s="207"/>
      <c r="G78" s="207"/>
      <c r="H78" s="207"/>
      <c r="I78" s="207"/>
      <c r="J78" s="207"/>
      <c r="K78" s="207"/>
      <c r="L78" s="207"/>
      <c r="M78" s="127"/>
    </row>
    <row r="79" spans="1:13" x14ac:dyDescent="0.2">
      <c r="A79" s="207"/>
      <c r="B79" s="208"/>
      <c r="C79" s="848"/>
      <c r="D79" s="848"/>
      <c r="E79" s="849"/>
      <c r="F79" s="849"/>
      <c r="G79" s="849"/>
      <c r="H79" s="849"/>
      <c r="I79" s="849"/>
      <c r="J79" s="848"/>
      <c r="K79" s="848"/>
      <c r="L79" s="848"/>
      <c r="M79" s="207"/>
    </row>
  </sheetData>
  <mergeCells count="23">
    <mergeCell ref="C79:D79"/>
    <mergeCell ref="E79:I79"/>
    <mergeCell ref="J79:L79"/>
    <mergeCell ref="D10:M10"/>
    <mergeCell ref="D12:D13"/>
    <mergeCell ref="G12:G13"/>
    <mergeCell ref="H12:H13"/>
    <mergeCell ref="E12:E13"/>
    <mergeCell ref="B25:C25"/>
    <mergeCell ref="I12:I13"/>
    <mergeCell ref="S12:S13"/>
    <mergeCell ref="Q12:Q13"/>
    <mergeCell ref="A1:R1"/>
    <mergeCell ref="A2:R2"/>
    <mergeCell ref="A12:A13"/>
    <mergeCell ref="B12:B13"/>
    <mergeCell ref="C12:C13"/>
    <mergeCell ref="O10:P10"/>
    <mergeCell ref="F12:F13"/>
    <mergeCell ref="R12:R13"/>
    <mergeCell ref="D9:M9"/>
    <mergeCell ref="D4:N6"/>
    <mergeCell ref="D7:N7"/>
  </mergeCells>
  <phoneticPr fontId="2" type="noConversion"/>
  <printOptions horizontalCentered="1"/>
  <pageMargins left="0" right="0" top="0" bottom="0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3AC8"/>
  </sheetPr>
  <dimension ref="A1:T54"/>
  <sheetViews>
    <sheetView view="pageBreakPreview" topLeftCell="A7" zoomScale="28" zoomScaleNormal="28" zoomScaleSheetLayoutView="28" workbookViewId="0">
      <selection activeCell="E35" sqref="E35:F42"/>
    </sheetView>
  </sheetViews>
  <sheetFormatPr defaultColWidth="8.7109375" defaultRowHeight="14.25" x14ac:dyDescent="0.2"/>
  <cols>
    <col min="1" max="1" width="4.140625" style="273" customWidth="1"/>
    <col min="2" max="2" width="20" style="273" customWidth="1"/>
    <col min="3" max="3" width="9.140625" style="273" customWidth="1"/>
    <col min="4" max="4" width="18.140625" style="273" customWidth="1"/>
    <col min="5" max="5" width="26" style="365" customWidth="1"/>
    <col min="6" max="6" width="35.42578125" style="365" customWidth="1"/>
    <col min="7" max="7" width="11.85546875" style="273" hidden="1" customWidth="1"/>
    <col min="8" max="8" width="6.5703125" style="273" hidden="1" customWidth="1"/>
    <col min="9" max="9" width="8.140625" style="273" hidden="1" customWidth="1"/>
    <col min="10" max="10" width="12" style="273" hidden="1" customWidth="1"/>
    <col min="11" max="256" width="8.7109375" style="271"/>
    <col min="257" max="257" width="4.140625" style="271" customWidth="1"/>
    <col min="258" max="258" width="20" style="271" customWidth="1"/>
    <col min="259" max="259" width="9.140625" style="271" customWidth="1"/>
    <col min="260" max="260" width="18.140625" style="271" customWidth="1"/>
    <col min="261" max="261" width="26" style="271" customWidth="1"/>
    <col min="262" max="262" width="35.42578125" style="271" customWidth="1"/>
    <col min="263" max="266" width="0" style="271" hidden="1" customWidth="1"/>
    <col min="267" max="512" width="8.7109375" style="271"/>
    <col min="513" max="513" width="4.140625" style="271" customWidth="1"/>
    <col min="514" max="514" width="20" style="271" customWidth="1"/>
    <col min="515" max="515" width="9.140625" style="271" customWidth="1"/>
    <col min="516" max="516" width="18.140625" style="271" customWidth="1"/>
    <col min="517" max="517" width="26" style="271" customWidth="1"/>
    <col min="518" max="518" width="35.42578125" style="271" customWidth="1"/>
    <col min="519" max="522" width="0" style="271" hidden="1" customWidth="1"/>
    <col min="523" max="768" width="8.7109375" style="271"/>
    <col min="769" max="769" width="4.140625" style="271" customWidth="1"/>
    <col min="770" max="770" width="20" style="271" customWidth="1"/>
    <col min="771" max="771" width="9.140625" style="271" customWidth="1"/>
    <col min="772" max="772" width="18.140625" style="271" customWidth="1"/>
    <col min="773" max="773" width="26" style="271" customWidth="1"/>
    <col min="774" max="774" width="35.42578125" style="271" customWidth="1"/>
    <col min="775" max="778" width="0" style="271" hidden="1" customWidth="1"/>
    <col min="779" max="1024" width="8.7109375" style="271"/>
    <col min="1025" max="1025" width="4.140625" style="271" customWidth="1"/>
    <col min="1026" max="1026" width="20" style="271" customWidth="1"/>
    <col min="1027" max="1027" width="9.140625" style="271" customWidth="1"/>
    <col min="1028" max="1028" width="18.140625" style="271" customWidth="1"/>
    <col min="1029" max="1029" width="26" style="271" customWidth="1"/>
    <col min="1030" max="1030" width="35.42578125" style="271" customWidth="1"/>
    <col min="1031" max="1034" width="0" style="271" hidden="1" customWidth="1"/>
    <col min="1035" max="1280" width="8.7109375" style="271"/>
    <col min="1281" max="1281" width="4.140625" style="271" customWidth="1"/>
    <col min="1282" max="1282" width="20" style="271" customWidth="1"/>
    <col min="1283" max="1283" width="9.140625" style="271" customWidth="1"/>
    <col min="1284" max="1284" width="18.140625" style="271" customWidth="1"/>
    <col min="1285" max="1285" width="26" style="271" customWidth="1"/>
    <col min="1286" max="1286" width="35.42578125" style="271" customWidth="1"/>
    <col min="1287" max="1290" width="0" style="271" hidden="1" customWidth="1"/>
    <col min="1291" max="1536" width="8.7109375" style="271"/>
    <col min="1537" max="1537" width="4.140625" style="271" customWidth="1"/>
    <col min="1538" max="1538" width="20" style="271" customWidth="1"/>
    <col min="1539" max="1539" width="9.140625" style="271" customWidth="1"/>
    <col min="1540" max="1540" width="18.140625" style="271" customWidth="1"/>
    <col min="1541" max="1541" width="26" style="271" customWidth="1"/>
    <col min="1542" max="1542" width="35.42578125" style="271" customWidth="1"/>
    <col min="1543" max="1546" width="0" style="271" hidden="1" customWidth="1"/>
    <col min="1547" max="1792" width="8.7109375" style="271"/>
    <col min="1793" max="1793" width="4.140625" style="271" customWidth="1"/>
    <col min="1794" max="1794" width="20" style="271" customWidth="1"/>
    <col min="1795" max="1795" width="9.140625" style="271" customWidth="1"/>
    <col min="1796" max="1796" width="18.140625" style="271" customWidth="1"/>
    <col min="1797" max="1797" width="26" style="271" customWidth="1"/>
    <col min="1798" max="1798" width="35.42578125" style="271" customWidth="1"/>
    <col min="1799" max="1802" width="0" style="271" hidden="1" customWidth="1"/>
    <col min="1803" max="2048" width="8.7109375" style="271"/>
    <col min="2049" max="2049" width="4.140625" style="271" customWidth="1"/>
    <col min="2050" max="2050" width="20" style="271" customWidth="1"/>
    <col min="2051" max="2051" width="9.140625" style="271" customWidth="1"/>
    <col min="2052" max="2052" width="18.140625" style="271" customWidth="1"/>
    <col min="2053" max="2053" width="26" style="271" customWidth="1"/>
    <col min="2054" max="2054" width="35.42578125" style="271" customWidth="1"/>
    <col min="2055" max="2058" width="0" style="271" hidden="1" customWidth="1"/>
    <col min="2059" max="2304" width="8.7109375" style="271"/>
    <col min="2305" max="2305" width="4.140625" style="271" customWidth="1"/>
    <col min="2306" max="2306" width="20" style="271" customWidth="1"/>
    <col min="2307" max="2307" width="9.140625" style="271" customWidth="1"/>
    <col min="2308" max="2308" width="18.140625" style="271" customWidth="1"/>
    <col min="2309" max="2309" width="26" style="271" customWidth="1"/>
    <col min="2310" max="2310" width="35.42578125" style="271" customWidth="1"/>
    <col min="2311" max="2314" width="0" style="271" hidden="1" customWidth="1"/>
    <col min="2315" max="2560" width="8.7109375" style="271"/>
    <col min="2561" max="2561" width="4.140625" style="271" customWidth="1"/>
    <col min="2562" max="2562" width="20" style="271" customWidth="1"/>
    <col min="2563" max="2563" width="9.140625" style="271" customWidth="1"/>
    <col min="2564" max="2564" width="18.140625" style="271" customWidth="1"/>
    <col min="2565" max="2565" width="26" style="271" customWidth="1"/>
    <col min="2566" max="2566" width="35.42578125" style="271" customWidth="1"/>
    <col min="2567" max="2570" width="0" style="271" hidden="1" customWidth="1"/>
    <col min="2571" max="2816" width="8.7109375" style="271"/>
    <col min="2817" max="2817" width="4.140625" style="271" customWidth="1"/>
    <col min="2818" max="2818" width="20" style="271" customWidth="1"/>
    <col min="2819" max="2819" width="9.140625" style="271" customWidth="1"/>
    <col min="2820" max="2820" width="18.140625" style="271" customWidth="1"/>
    <col min="2821" max="2821" width="26" style="271" customWidth="1"/>
    <col min="2822" max="2822" width="35.42578125" style="271" customWidth="1"/>
    <col min="2823" max="2826" width="0" style="271" hidden="1" customWidth="1"/>
    <col min="2827" max="3072" width="8.7109375" style="271"/>
    <col min="3073" max="3073" width="4.140625" style="271" customWidth="1"/>
    <col min="3074" max="3074" width="20" style="271" customWidth="1"/>
    <col min="3075" max="3075" width="9.140625" style="271" customWidth="1"/>
    <col min="3076" max="3076" width="18.140625" style="271" customWidth="1"/>
    <col min="3077" max="3077" width="26" style="271" customWidth="1"/>
    <col min="3078" max="3078" width="35.42578125" style="271" customWidth="1"/>
    <col min="3079" max="3082" width="0" style="271" hidden="1" customWidth="1"/>
    <col min="3083" max="3328" width="8.7109375" style="271"/>
    <col min="3329" max="3329" width="4.140625" style="271" customWidth="1"/>
    <col min="3330" max="3330" width="20" style="271" customWidth="1"/>
    <col min="3331" max="3331" width="9.140625" style="271" customWidth="1"/>
    <col min="3332" max="3332" width="18.140625" style="271" customWidth="1"/>
    <col min="3333" max="3333" width="26" style="271" customWidth="1"/>
    <col min="3334" max="3334" width="35.42578125" style="271" customWidth="1"/>
    <col min="3335" max="3338" width="0" style="271" hidden="1" customWidth="1"/>
    <col min="3339" max="3584" width="8.7109375" style="271"/>
    <col min="3585" max="3585" width="4.140625" style="271" customWidth="1"/>
    <col min="3586" max="3586" width="20" style="271" customWidth="1"/>
    <col min="3587" max="3587" width="9.140625" style="271" customWidth="1"/>
    <col min="3588" max="3588" width="18.140625" style="271" customWidth="1"/>
    <col min="3589" max="3589" width="26" style="271" customWidth="1"/>
    <col min="3590" max="3590" width="35.42578125" style="271" customWidth="1"/>
    <col min="3591" max="3594" width="0" style="271" hidden="1" customWidth="1"/>
    <col min="3595" max="3840" width="8.7109375" style="271"/>
    <col min="3841" max="3841" width="4.140625" style="271" customWidth="1"/>
    <col min="3842" max="3842" width="20" style="271" customWidth="1"/>
    <col min="3843" max="3843" width="9.140625" style="271" customWidth="1"/>
    <col min="3844" max="3844" width="18.140625" style="271" customWidth="1"/>
    <col min="3845" max="3845" width="26" style="271" customWidth="1"/>
    <col min="3846" max="3846" width="35.42578125" style="271" customWidth="1"/>
    <col min="3847" max="3850" width="0" style="271" hidden="1" customWidth="1"/>
    <col min="3851" max="4096" width="8.7109375" style="271"/>
    <col min="4097" max="4097" width="4.140625" style="271" customWidth="1"/>
    <col min="4098" max="4098" width="20" style="271" customWidth="1"/>
    <col min="4099" max="4099" width="9.140625" style="271" customWidth="1"/>
    <col min="4100" max="4100" width="18.140625" style="271" customWidth="1"/>
    <col min="4101" max="4101" width="26" style="271" customWidth="1"/>
    <col min="4102" max="4102" width="35.42578125" style="271" customWidth="1"/>
    <col min="4103" max="4106" width="0" style="271" hidden="1" customWidth="1"/>
    <col min="4107" max="4352" width="8.7109375" style="271"/>
    <col min="4353" max="4353" width="4.140625" style="271" customWidth="1"/>
    <col min="4354" max="4354" width="20" style="271" customWidth="1"/>
    <col min="4355" max="4355" width="9.140625" style="271" customWidth="1"/>
    <col min="4356" max="4356" width="18.140625" style="271" customWidth="1"/>
    <col min="4357" max="4357" width="26" style="271" customWidth="1"/>
    <col min="4358" max="4358" width="35.42578125" style="271" customWidth="1"/>
    <col min="4359" max="4362" width="0" style="271" hidden="1" customWidth="1"/>
    <col min="4363" max="4608" width="8.7109375" style="271"/>
    <col min="4609" max="4609" width="4.140625" style="271" customWidth="1"/>
    <col min="4610" max="4610" width="20" style="271" customWidth="1"/>
    <col min="4611" max="4611" width="9.140625" style="271" customWidth="1"/>
    <col min="4612" max="4612" width="18.140625" style="271" customWidth="1"/>
    <col min="4613" max="4613" width="26" style="271" customWidth="1"/>
    <col min="4614" max="4614" width="35.42578125" style="271" customWidth="1"/>
    <col min="4615" max="4618" width="0" style="271" hidden="1" customWidth="1"/>
    <col min="4619" max="4864" width="8.7109375" style="271"/>
    <col min="4865" max="4865" width="4.140625" style="271" customWidth="1"/>
    <col min="4866" max="4866" width="20" style="271" customWidth="1"/>
    <col min="4867" max="4867" width="9.140625" style="271" customWidth="1"/>
    <col min="4868" max="4868" width="18.140625" style="271" customWidth="1"/>
    <col min="4869" max="4869" width="26" style="271" customWidth="1"/>
    <col min="4870" max="4870" width="35.42578125" style="271" customWidth="1"/>
    <col min="4871" max="4874" width="0" style="271" hidden="1" customWidth="1"/>
    <col min="4875" max="5120" width="8.7109375" style="271"/>
    <col min="5121" max="5121" width="4.140625" style="271" customWidth="1"/>
    <col min="5122" max="5122" width="20" style="271" customWidth="1"/>
    <col min="5123" max="5123" width="9.140625" style="271" customWidth="1"/>
    <col min="5124" max="5124" width="18.140625" style="271" customWidth="1"/>
    <col min="5125" max="5125" width="26" style="271" customWidth="1"/>
    <col min="5126" max="5126" width="35.42578125" style="271" customWidth="1"/>
    <col min="5127" max="5130" width="0" style="271" hidden="1" customWidth="1"/>
    <col min="5131" max="5376" width="8.7109375" style="271"/>
    <col min="5377" max="5377" width="4.140625" style="271" customWidth="1"/>
    <col min="5378" max="5378" width="20" style="271" customWidth="1"/>
    <col min="5379" max="5379" width="9.140625" style="271" customWidth="1"/>
    <col min="5380" max="5380" width="18.140625" style="271" customWidth="1"/>
    <col min="5381" max="5381" width="26" style="271" customWidth="1"/>
    <col min="5382" max="5382" width="35.42578125" style="271" customWidth="1"/>
    <col min="5383" max="5386" width="0" style="271" hidden="1" customWidth="1"/>
    <col min="5387" max="5632" width="8.7109375" style="271"/>
    <col min="5633" max="5633" width="4.140625" style="271" customWidth="1"/>
    <col min="5634" max="5634" width="20" style="271" customWidth="1"/>
    <col min="5635" max="5635" width="9.140625" style="271" customWidth="1"/>
    <col min="5636" max="5636" width="18.140625" style="271" customWidth="1"/>
    <col min="5637" max="5637" width="26" style="271" customWidth="1"/>
    <col min="5638" max="5638" width="35.42578125" style="271" customWidth="1"/>
    <col min="5639" max="5642" width="0" style="271" hidden="1" customWidth="1"/>
    <col min="5643" max="5888" width="8.7109375" style="271"/>
    <col min="5889" max="5889" width="4.140625" style="271" customWidth="1"/>
    <col min="5890" max="5890" width="20" style="271" customWidth="1"/>
    <col min="5891" max="5891" width="9.140625" style="271" customWidth="1"/>
    <col min="5892" max="5892" width="18.140625" style="271" customWidth="1"/>
    <col min="5893" max="5893" width="26" style="271" customWidth="1"/>
    <col min="5894" max="5894" width="35.42578125" style="271" customWidth="1"/>
    <col min="5895" max="5898" width="0" style="271" hidden="1" customWidth="1"/>
    <col min="5899" max="6144" width="8.7109375" style="271"/>
    <col min="6145" max="6145" width="4.140625" style="271" customWidth="1"/>
    <col min="6146" max="6146" width="20" style="271" customWidth="1"/>
    <col min="6147" max="6147" width="9.140625" style="271" customWidth="1"/>
    <col min="6148" max="6148" width="18.140625" style="271" customWidth="1"/>
    <col min="6149" max="6149" width="26" style="271" customWidth="1"/>
    <col min="6150" max="6150" width="35.42578125" style="271" customWidth="1"/>
    <col min="6151" max="6154" width="0" style="271" hidden="1" customWidth="1"/>
    <col min="6155" max="6400" width="8.7109375" style="271"/>
    <col min="6401" max="6401" width="4.140625" style="271" customWidth="1"/>
    <col min="6402" max="6402" width="20" style="271" customWidth="1"/>
    <col min="6403" max="6403" width="9.140625" style="271" customWidth="1"/>
    <col min="6404" max="6404" width="18.140625" style="271" customWidth="1"/>
    <col min="6405" max="6405" width="26" style="271" customWidth="1"/>
    <col min="6406" max="6406" width="35.42578125" style="271" customWidth="1"/>
    <col min="6407" max="6410" width="0" style="271" hidden="1" customWidth="1"/>
    <col min="6411" max="6656" width="8.7109375" style="271"/>
    <col min="6657" max="6657" width="4.140625" style="271" customWidth="1"/>
    <col min="6658" max="6658" width="20" style="271" customWidth="1"/>
    <col min="6659" max="6659" width="9.140625" style="271" customWidth="1"/>
    <col min="6660" max="6660" width="18.140625" style="271" customWidth="1"/>
    <col min="6661" max="6661" width="26" style="271" customWidth="1"/>
    <col min="6662" max="6662" width="35.42578125" style="271" customWidth="1"/>
    <col min="6663" max="6666" width="0" style="271" hidden="1" customWidth="1"/>
    <col min="6667" max="6912" width="8.7109375" style="271"/>
    <col min="6913" max="6913" width="4.140625" style="271" customWidth="1"/>
    <col min="6914" max="6914" width="20" style="271" customWidth="1"/>
    <col min="6915" max="6915" width="9.140625" style="271" customWidth="1"/>
    <col min="6916" max="6916" width="18.140625" style="271" customWidth="1"/>
    <col min="6917" max="6917" width="26" style="271" customWidth="1"/>
    <col min="6918" max="6918" width="35.42578125" style="271" customWidth="1"/>
    <col min="6919" max="6922" width="0" style="271" hidden="1" customWidth="1"/>
    <col min="6923" max="7168" width="8.7109375" style="271"/>
    <col min="7169" max="7169" width="4.140625" style="271" customWidth="1"/>
    <col min="7170" max="7170" width="20" style="271" customWidth="1"/>
    <col min="7171" max="7171" width="9.140625" style="271" customWidth="1"/>
    <col min="7172" max="7172" width="18.140625" style="271" customWidth="1"/>
    <col min="7173" max="7173" width="26" style="271" customWidth="1"/>
    <col min="7174" max="7174" width="35.42578125" style="271" customWidth="1"/>
    <col min="7175" max="7178" width="0" style="271" hidden="1" customWidth="1"/>
    <col min="7179" max="7424" width="8.7109375" style="271"/>
    <col min="7425" max="7425" width="4.140625" style="271" customWidth="1"/>
    <col min="7426" max="7426" width="20" style="271" customWidth="1"/>
    <col min="7427" max="7427" width="9.140625" style="271" customWidth="1"/>
    <col min="7428" max="7428" width="18.140625" style="271" customWidth="1"/>
    <col min="7429" max="7429" width="26" style="271" customWidth="1"/>
    <col min="7430" max="7430" width="35.42578125" style="271" customWidth="1"/>
    <col min="7431" max="7434" width="0" style="271" hidden="1" customWidth="1"/>
    <col min="7435" max="7680" width="8.7109375" style="271"/>
    <col min="7681" max="7681" width="4.140625" style="271" customWidth="1"/>
    <col min="7682" max="7682" width="20" style="271" customWidth="1"/>
    <col min="7683" max="7683" width="9.140625" style="271" customWidth="1"/>
    <col min="7684" max="7684" width="18.140625" style="271" customWidth="1"/>
    <col min="7685" max="7685" width="26" style="271" customWidth="1"/>
    <col min="7686" max="7686" width="35.42578125" style="271" customWidth="1"/>
    <col min="7687" max="7690" width="0" style="271" hidden="1" customWidth="1"/>
    <col min="7691" max="7936" width="8.7109375" style="271"/>
    <col min="7937" max="7937" width="4.140625" style="271" customWidth="1"/>
    <col min="7938" max="7938" width="20" style="271" customWidth="1"/>
    <col min="7939" max="7939" width="9.140625" style="271" customWidth="1"/>
    <col min="7940" max="7940" width="18.140625" style="271" customWidth="1"/>
    <col min="7941" max="7941" width="26" style="271" customWidth="1"/>
    <col min="7942" max="7942" width="35.42578125" style="271" customWidth="1"/>
    <col min="7943" max="7946" width="0" style="271" hidden="1" customWidth="1"/>
    <col min="7947" max="8192" width="8.7109375" style="271"/>
    <col min="8193" max="8193" width="4.140625" style="271" customWidth="1"/>
    <col min="8194" max="8194" width="20" style="271" customWidth="1"/>
    <col min="8195" max="8195" width="9.140625" style="271" customWidth="1"/>
    <col min="8196" max="8196" width="18.140625" style="271" customWidth="1"/>
    <col min="8197" max="8197" width="26" style="271" customWidth="1"/>
    <col min="8198" max="8198" width="35.42578125" style="271" customWidth="1"/>
    <col min="8199" max="8202" width="0" style="271" hidden="1" customWidth="1"/>
    <col min="8203" max="8448" width="8.7109375" style="271"/>
    <col min="8449" max="8449" width="4.140625" style="271" customWidth="1"/>
    <col min="8450" max="8450" width="20" style="271" customWidth="1"/>
    <col min="8451" max="8451" width="9.140625" style="271" customWidth="1"/>
    <col min="8452" max="8452" width="18.140625" style="271" customWidth="1"/>
    <col min="8453" max="8453" width="26" style="271" customWidth="1"/>
    <col min="8454" max="8454" width="35.42578125" style="271" customWidth="1"/>
    <col min="8455" max="8458" width="0" style="271" hidden="1" customWidth="1"/>
    <col min="8459" max="8704" width="8.7109375" style="271"/>
    <col min="8705" max="8705" width="4.140625" style="271" customWidth="1"/>
    <col min="8706" max="8706" width="20" style="271" customWidth="1"/>
    <col min="8707" max="8707" width="9.140625" style="271" customWidth="1"/>
    <col min="8708" max="8708" width="18.140625" style="271" customWidth="1"/>
    <col min="8709" max="8709" width="26" style="271" customWidth="1"/>
    <col min="8710" max="8710" width="35.42578125" style="271" customWidth="1"/>
    <col min="8711" max="8714" width="0" style="271" hidden="1" customWidth="1"/>
    <col min="8715" max="8960" width="8.7109375" style="271"/>
    <col min="8961" max="8961" width="4.140625" style="271" customWidth="1"/>
    <col min="8962" max="8962" width="20" style="271" customWidth="1"/>
    <col min="8963" max="8963" width="9.140625" style="271" customWidth="1"/>
    <col min="8964" max="8964" width="18.140625" style="271" customWidth="1"/>
    <col min="8965" max="8965" width="26" style="271" customWidth="1"/>
    <col min="8966" max="8966" width="35.42578125" style="271" customWidth="1"/>
    <col min="8967" max="8970" width="0" style="271" hidden="1" customWidth="1"/>
    <col min="8971" max="9216" width="8.7109375" style="271"/>
    <col min="9217" max="9217" width="4.140625" style="271" customWidth="1"/>
    <col min="9218" max="9218" width="20" style="271" customWidth="1"/>
    <col min="9219" max="9219" width="9.140625" style="271" customWidth="1"/>
    <col min="9220" max="9220" width="18.140625" style="271" customWidth="1"/>
    <col min="9221" max="9221" width="26" style="271" customWidth="1"/>
    <col min="9222" max="9222" width="35.42578125" style="271" customWidth="1"/>
    <col min="9223" max="9226" width="0" style="271" hidden="1" customWidth="1"/>
    <col min="9227" max="9472" width="8.7109375" style="271"/>
    <col min="9473" max="9473" width="4.140625" style="271" customWidth="1"/>
    <col min="9474" max="9474" width="20" style="271" customWidth="1"/>
    <col min="9475" max="9475" width="9.140625" style="271" customWidth="1"/>
    <col min="9476" max="9476" width="18.140625" style="271" customWidth="1"/>
    <col min="9477" max="9477" width="26" style="271" customWidth="1"/>
    <col min="9478" max="9478" width="35.42578125" style="271" customWidth="1"/>
    <col min="9479" max="9482" width="0" style="271" hidden="1" customWidth="1"/>
    <col min="9483" max="9728" width="8.7109375" style="271"/>
    <col min="9729" max="9729" width="4.140625" style="271" customWidth="1"/>
    <col min="9730" max="9730" width="20" style="271" customWidth="1"/>
    <col min="9731" max="9731" width="9.140625" style="271" customWidth="1"/>
    <col min="9732" max="9732" width="18.140625" style="271" customWidth="1"/>
    <col min="9733" max="9733" width="26" style="271" customWidth="1"/>
    <col min="9734" max="9734" width="35.42578125" style="271" customWidth="1"/>
    <col min="9735" max="9738" width="0" style="271" hidden="1" customWidth="1"/>
    <col min="9739" max="9984" width="8.7109375" style="271"/>
    <col min="9985" max="9985" width="4.140625" style="271" customWidth="1"/>
    <col min="9986" max="9986" width="20" style="271" customWidth="1"/>
    <col min="9987" max="9987" width="9.140625" style="271" customWidth="1"/>
    <col min="9988" max="9988" width="18.140625" style="271" customWidth="1"/>
    <col min="9989" max="9989" width="26" style="271" customWidth="1"/>
    <col min="9990" max="9990" width="35.42578125" style="271" customWidth="1"/>
    <col min="9991" max="9994" width="0" style="271" hidden="1" customWidth="1"/>
    <col min="9995" max="10240" width="8.7109375" style="271"/>
    <col min="10241" max="10241" width="4.140625" style="271" customWidth="1"/>
    <col min="10242" max="10242" width="20" style="271" customWidth="1"/>
    <col min="10243" max="10243" width="9.140625" style="271" customWidth="1"/>
    <col min="10244" max="10244" width="18.140625" style="271" customWidth="1"/>
    <col min="10245" max="10245" width="26" style="271" customWidth="1"/>
    <col min="10246" max="10246" width="35.42578125" style="271" customWidth="1"/>
    <col min="10247" max="10250" width="0" style="271" hidden="1" customWidth="1"/>
    <col min="10251" max="10496" width="8.7109375" style="271"/>
    <col min="10497" max="10497" width="4.140625" style="271" customWidth="1"/>
    <col min="10498" max="10498" width="20" style="271" customWidth="1"/>
    <col min="10499" max="10499" width="9.140625" style="271" customWidth="1"/>
    <col min="10500" max="10500" width="18.140625" style="271" customWidth="1"/>
    <col min="10501" max="10501" width="26" style="271" customWidth="1"/>
    <col min="10502" max="10502" width="35.42578125" style="271" customWidth="1"/>
    <col min="10503" max="10506" width="0" style="271" hidden="1" customWidth="1"/>
    <col min="10507" max="10752" width="8.7109375" style="271"/>
    <col min="10753" max="10753" width="4.140625" style="271" customWidth="1"/>
    <col min="10754" max="10754" width="20" style="271" customWidth="1"/>
    <col min="10755" max="10755" width="9.140625" style="271" customWidth="1"/>
    <col min="10756" max="10756" width="18.140625" style="271" customWidth="1"/>
    <col min="10757" max="10757" width="26" style="271" customWidth="1"/>
    <col min="10758" max="10758" width="35.42578125" style="271" customWidth="1"/>
    <col min="10759" max="10762" width="0" style="271" hidden="1" customWidth="1"/>
    <col min="10763" max="11008" width="8.7109375" style="271"/>
    <col min="11009" max="11009" width="4.140625" style="271" customWidth="1"/>
    <col min="11010" max="11010" width="20" style="271" customWidth="1"/>
    <col min="11011" max="11011" width="9.140625" style="271" customWidth="1"/>
    <col min="11012" max="11012" width="18.140625" style="271" customWidth="1"/>
    <col min="11013" max="11013" width="26" style="271" customWidth="1"/>
    <col min="11014" max="11014" width="35.42578125" style="271" customWidth="1"/>
    <col min="11015" max="11018" width="0" style="271" hidden="1" customWidth="1"/>
    <col min="11019" max="11264" width="8.7109375" style="271"/>
    <col min="11265" max="11265" width="4.140625" style="271" customWidth="1"/>
    <col min="11266" max="11266" width="20" style="271" customWidth="1"/>
    <col min="11267" max="11267" width="9.140625" style="271" customWidth="1"/>
    <col min="11268" max="11268" width="18.140625" style="271" customWidth="1"/>
    <col min="11269" max="11269" width="26" style="271" customWidth="1"/>
    <col min="11270" max="11270" width="35.42578125" style="271" customWidth="1"/>
    <col min="11271" max="11274" width="0" style="271" hidden="1" customWidth="1"/>
    <col min="11275" max="11520" width="8.7109375" style="271"/>
    <col min="11521" max="11521" width="4.140625" style="271" customWidth="1"/>
    <col min="11522" max="11522" width="20" style="271" customWidth="1"/>
    <col min="11523" max="11523" width="9.140625" style="271" customWidth="1"/>
    <col min="11524" max="11524" width="18.140625" style="271" customWidth="1"/>
    <col min="11525" max="11525" width="26" style="271" customWidth="1"/>
    <col min="11526" max="11526" width="35.42578125" style="271" customWidth="1"/>
    <col min="11527" max="11530" width="0" style="271" hidden="1" customWidth="1"/>
    <col min="11531" max="11776" width="8.7109375" style="271"/>
    <col min="11777" max="11777" width="4.140625" style="271" customWidth="1"/>
    <col min="11778" max="11778" width="20" style="271" customWidth="1"/>
    <col min="11779" max="11779" width="9.140625" style="271" customWidth="1"/>
    <col min="11780" max="11780" width="18.140625" style="271" customWidth="1"/>
    <col min="11781" max="11781" width="26" style="271" customWidth="1"/>
    <col min="11782" max="11782" width="35.42578125" style="271" customWidth="1"/>
    <col min="11783" max="11786" width="0" style="271" hidden="1" customWidth="1"/>
    <col min="11787" max="12032" width="8.7109375" style="271"/>
    <col min="12033" max="12033" width="4.140625" style="271" customWidth="1"/>
    <col min="12034" max="12034" width="20" style="271" customWidth="1"/>
    <col min="12035" max="12035" width="9.140625" style="271" customWidth="1"/>
    <col min="12036" max="12036" width="18.140625" style="271" customWidth="1"/>
    <col min="12037" max="12037" width="26" style="271" customWidth="1"/>
    <col min="12038" max="12038" width="35.42578125" style="271" customWidth="1"/>
    <col min="12039" max="12042" width="0" style="271" hidden="1" customWidth="1"/>
    <col min="12043" max="12288" width="8.7109375" style="271"/>
    <col min="12289" max="12289" width="4.140625" style="271" customWidth="1"/>
    <col min="12290" max="12290" width="20" style="271" customWidth="1"/>
    <col min="12291" max="12291" width="9.140625" style="271" customWidth="1"/>
    <col min="12292" max="12292" width="18.140625" style="271" customWidth="1"/>
    <col min="12293" max="12293" width="26" style="271" customWidth="1"/>
    <col min="12294" max="12294" width="35.42578125" style="271" customWidth="1"/>
    <col min="12295" max="12298" width="0" style="271" hidden="1" customWidth="1"/>
    <col min="12299" max="12544" width="8.7109375" style="271"/>
    <col min="12545" max="12545" width="4.140625" style="271" customWidth="1"/>
    <col min="12546" max="12546" width="20" style="271" customWidth="1"/>
    <col min="12547" max="12547" width="9.140625" style="271" customWidth="1"/>
    <col min="12548" max="12548" width="18.140625" style="271" customWidth="1"/>
    <col min="12549" max="12549" width="26" style="271" customWidth="1"/>
    <col min="12550" max="12550" width="35.42578125" style="271" customWidth="1"/>
    <col min="12551" max="12554" width="0" style="271" hidden="1" customWidth="1"/>
    <col min="12555" max="12800" width="8.7109375" style="271"/>
    <col min="12801" max="12801" width="4.140625" style="271" customWidth="1"/>
    <col min="12802" max="12802" width="20" style="271" customWidth="1"/>
    <col min="12803" max="12803" width="9.140625" style="271" customWidth="1"/>
    <col min="12804" max="12804" width="18.140625" style="271" customWidth="1"/>
    <col min="12805" max="12805" width="26" style="271" customWidth="1"/>
    <col min="12806" max="12806" width="35.42578125" style="271" customWidth="1"/>
    <col min="12807" max="12810" width="0" style="271" hidden="1" customWidth="1"/>
    <col min="12811" max="13056" width="8.7109375" style="271"/>
    <col min="13057" max="13057" width="4.140625" style="271" customWidth="1"/>
    <col min="13058" max="13058" width="20" style="271" customWidth="1"/>
    <col min="13059" max="13059" width="9.140625" style="271" customWidth="1"/>
    <col min="13060" max="13060" width="18.140625" style="271" customWidth="1"/>
    <col min="13061" max="13061" width="26" style="271" customWidth="1"/>
    <col min="13062" max="13062" width="35.42578125" style="271" customWidth="1"/>
    <col min="13063" max="13066" width="0" style="271" hidden="1" customWidth="1"/>
    <col min="13067" max="13312" width="8.7109375" style="271"/>
    <col min="13313" max="13313" width="4.140625" style="271" customWidth="1"/>
    <col min="13314" max="13314" width="20" style="271" customWidth="1"/>
    <col min="13315" max="13315" width="9.140625" style="271" customWidth="1"/>
    <col min="13316" max="13316" width="18.140625" style="271" customWidth="1"/>
    <col min="13317" max="13317" width="26" style="271" customWidth="1"/>
    <col min="13318" max="13318" width="35.42578125" style="271" customWidth="1"/>
    <col min="13319" max="13322" width="0" style="271" hidden="1" customWidth="1"/>
    <col min="13323" max="13568" width="8.7109375" style="271"/>
    <col min="13569" max="13569" width="4.140625" style="271" customWidth="1"/>
    <col min="13570" max="13570" width="20" style="271" customWidth="1"/>
    <col min="13571" max="13571" width="9.140625" style="271" customWidth="1"/>
    <col min="13572" max="13572" width="18.140625" style="271" customWidth="1"/>
    <col min="13573" max="13573" width="26" style="271" customWidth="1"/>
    <col min="13574" max="13574" width="35.42578125" style="271" customWidth="1"/>
    <col min="13575" max="13578" width="0" style="271" hidden="1" customWidth="1"/>
    <col min="13579" max="13824" width="8.7109375" style="271"/>
    <col min="13825" max="13825" width="4.140625" style="271" customWidth="1"/>
    <col min="13826" max="13826" width="20" style="271" customWidth="1"/>
    <col min="13827" max="13827" width="9.140625" style="271" customWidth="1"/>
    <col min="13828" max="13828" width="18.140625" style="271" customWidth="1"/>
    <col min="13829" max="13829" width="26" style="271" customWidth="1"/>
    <col min="13830" max="13830" width="35.42578125" style="271" customWidth="1"/>
    <col min="13831" max="13834" width="0" style="271" hidden="1" customWidth="1"/>
    <col min="13835" max="14080" width="8.7109375" style="271"/>
    <col min="14081" max="14081" width="4.140625" style="271" customWidth="1"/>
    <col min="14082" max="14082" width="20" style="271" customWidth="1"/>
    <col min="14083" max="14083" width="9.140625" style="271" customWidth="1"/>
    <col min="14084" max="14084" width="18.140625" style="271" customWidth="1"/>
    <col min="14085" max="14085" width="26" style="271" customWidth="1"/>
    <col min="14086" max="14086" width="35.42578125" style="271" customWidth="1"/>
    <col min="14087" max="14090" width="0" style="271" hidden="1" customWidth="1"/>
    <col min="14091" max="14336" width="8.7109375" style="271"/>
    <col min="14337" max="14337" width="4.140625" style="271" customWidth="1"/>
    <col min="14338" max="14338" width="20" style="271" customWidth="1"/>
    <col min="14339" max="14339" width="9.140625" style="271" customWidth="1"/>
    <col min="14340" max="14340" width="18.140625" style="271" customWidth="1"/>
    <col min="14341" max="14341" width="26" style="271" customWidth="1"/>
    <col min="14342" max="14342" width="35.42578125" style="271" customWidth="1"/>
    <col min="14343" max="14346" width="0" style="271" hidden="1" customWidth="1"/>
    <col min="14347" max="14592" width="8.7109375" style="271"/>
    <col min="14593" max="14593" width="4.140625" style="271" customWidth="1"/>
    <col min="14594" max="14594" width="20" style="271" customWidth="1"/>
    <col min="14595" max="14595" width="9.140625" style="271" customWidth="1"/>
    <col min="14596" max="14596" width="18.140625" style="271" customWidth="1"/>
    <col min="14597" max="14597" width="26" style="271" customWidth="1"/>
    <col min="14598" max="14598" width="35.42578125" style="271" customWidth="1"/>
    <col min="14599" max="14602" width="0" style="271" hidden="1" customWidth="1"/>
    <col min="14603" max="14848" width="8.7109375" style="271"/>
    <col min="14849" max="14849" width="4.140625" style="271" customWidth="1"/>
    <col min="14850" max="14850" width="20" style="271" customWidth="1"/>
    <col min="14851" max="14851" width="9.140625" style="271" customWidth="1"/>
    <col min="14852" max="14852" width="18.140625" style="271" customWidth="1"/>
    <col min="14853" max="14853" width="26" style="271" customWidth="1"/>
    <col min="14854" max="14854" width="35.42578125" style="271" customWidth="1"/>
    <col min="14855" max="14858" width="0" style="271" hidden="1" customWidth="1"/>
    <col min="14859" max="15104" width="8.7109375" style="271"/>
    <col min="15105" max="15105" width="4.140625" style="271" customWidth="1"/>
    <col min="15106" max="15106" width="20" style="271" customWidth="1"/>
    <col min="15107" max="15107" width="9.140625" style="271" customWidth="1"/>
    <col min="15108" max="15108" width="18.140625" style="271" customWidth="1"/>
    <col min="15109" max="15109" width="26" style="271" customWidth="1"/>
    <col min="15110" max="15110" width="35.42578125" style="271" customWidth="1"/>
    <col min="15111" max="15114" width="0" style="271" hidden="1" customWidth="1"/>
    <col min="15115" max="15360" width="8.7109375" style="271"/>
    <col min="15361" max="15361" width="4.140625" style="271" customWidth="1"/>
    <col min="15362" max="15362" width="20" style="271" customWidth="1"/>
    <col min="15363" max="15363" width="9.140625" style="271" customWidth="1"/>
    <col min="15364" max="15364" width="18.140625" style="271" customWidth="1"/>
    <col min="15365" max="15365" width="26" style="271" customWidth="1"/>
    <col min="15366" max="15366" width="35.42578125" style="271" customWidth="1"/>
    <col min="15367" max="15370" width="0" style="271" hidden="1" customWidth="1"/>
    <col min="15371" max="15616" width="8.7109375" style="271"/>
    <col min="15617" max="15617" width="4.140625" style="271" customWidth="1"/>
    <col min="15618" max="15618" width="20" style="271" customWidth="1"/>
    <col min="15619" max="15619" width="9.140625" style="271" customWidth="1"/>
    <col min="15620" max="15620" width="18.140625" style="271" customWidth="1"/>
    <col min="15621" max="15621" width="26" style="271" customWidth="1"/>
    <col min="15622" max="15622" width="35.42578125" style="271" customWidth="1"/>
    <col min="15623" max="15626" width="0" style="271" hidden="1" customWidth="1"/>
    <col min="15627" max="15872" width="8.7109375" style="271"/>
    <col min="15873" max="15873" width="4.140625" style="271" customWidth="1"/>
    <col min="15874" max="15874" width="20" style="271" customWidth="1"/>
    <col min="15875" max="15875" width="9.140625" style="271" customWidth="1"/>
    <col min="15876" max="15876" width="18.140625" style="271" customWidth="1"/>
    <col min="15877" max="15877" width="26" style="271" customWidth="1"/>
    <col min="15878" max="15878" width="35.42578125" style="271" customWidth="1"/>
    <col min="15879" max="15882" width="0" style="271" hidden="1" customWidth="1"/>
    <col min="15883" max="16128" width="8.7109375" style="271"/>
    <col min="16129" max="16129" width="4.140625" style="271" customWidth="1"/>
    <col min="16130" max="16130" width="20" style="271" customWidth="1"/>
    <col min="16131" max="16131" width="9.140625" style="271" customWidth="1"/>
    <col min="16132" max="16132" width="18.140625" style="271" customWidth="1"/>
    <col min="16133" max="16133" width="26" style="271" customWidth="1"/>
    <col min="16134" max="16134" width="35.42578125" style="271" customWidth="1"/>
    <col min="16135" max="16138" width="0" style="271" hidden="1" customWidth="1"/>
    <col min="16139" max="16384" width="8.7109375" style="271"/>
  </cols>
  <sheetData>
    <row r="1" spans="1:20" ht="68.45" customHeight="1" x14ac:dyDescent="0.2">
      <c r="E1" s="666"/>
      <c r="F1" s="667"/>
    </row>
    <row r="2" spans="1:20" ht="14.45" customHeight="1" x14ac:dyDescent="0.2">
      <c r="E2" s="765"/>
      <c r="F2" s="765"/>
    </row>
    <row r="3" spans="1:20" ht="14.1" customHeight="1" x14ac:dyDescent="0.2">
      <c r="E3" s="766" t="s">
        <v>168</v>
      </c>
      <c r="F3" s="766"/>
    </row>
    <row r="4" spans="1:20" x14ac:dyDescent="0.2">
      <c r="E4" s="668"/>
      <c r="F4" s="668"/>
    </row>
    <row r="5" spans="1:20" ht="14.1" customHeight="1" x14ac:dyDescent="0.2">
      <c r="A5" s="669"/>
      <c r="B5" s="669"/>
      <c r="C5" s="669"/>
      <c r="D5" s="669"/>
      <c r="E5" s="767" t="s">
        <v>47</v>
      </c>
      <c r="F5" s="767"/>
      <c r="G5" s="669"/>
      <c r="H5" s="669"/>
      <c r="I5" s="669"/>
      <c r="J5" s="669"/>
      <c r="K5" s="669"/>
      <c r="L5" s="669"/>
      <c r="M5" s="669"/>
    </row>
    <row r="6" spans="1:20" x14ac:dyDescent="0.2">
      <c r="A6" s="669"/>
      <c r="B6" s="669"/>
      <c r="C6" s="669"/>
      <c r="D6" s="669"/>
      <c r="E6" s="670"/>
      <c r="F6" s="670"/>
      <c r="G6" s="669"/>
      <c r="H6" s="669"/>
      <c r="I6" s="669"/>
      <c r="J6" s="669"/>
      <c r="K6" s="669"/>
      <c r="L6" s="669"/>
      <c r="M6" s="669"/>
    </row>
    <row r="7" spans="1:20" x14ac:dyDescent="0.2">
      <c r="A7" s="354"/>
      <c r="B7" s="354"/>
      <c r="C7" s="354"/>
      <c r="D7" s="354"/>
      <c r="E7" s="768" t="s">
        <v>4608</v>
      </c>
      <c r="F7" s="767"/>
      <c r="G7" s="354"/>
      <c r="H7" s="354"/>
      <c r="I7" s="354"/>
      <c r="J7" s="354"/>
      <c r="K7" s="354"/>
      <c r="L7" s="354"/>
      <c r="M7" s="354"/>
    </row>
    <row r="8" spans="1:20" x14ac:dyDescent="0.2">
      <c r="A8" s="354"/>
      <c r="B8" s="354"/>
      <c r="C8" s="354"/>
      <c r="D8" s="354"/>
      <c r="E8" s="670"/>
      <c r="F8" s="670" t="s">
        <v>4609</v>
      </c>
      <c r="G8" s="671"/>
      <c r="H8" s="671"/>
      <c r="I8" s="671"/>
      <c r="J8" s="671"/>
      <c r="K8" s="671"/>
      <c r="L8" s="671"/>
      <c r="M8" s="671"/>
    </row>
    <row r="9" spans="1:20" x14ac:dyDescent="0.2">
      <c r="A9" s="354"/>
      <c r="B9" s="354"/>
      <c r="C9" s="354"/>
      <c r="D9" s="354"/>
      <c r="E9" s="670"/>
      <c r="F9" s="670"/>
      <c r="G9" s="671"/>
      <c r="H9" s="671"/>
      <c r="I9" s="671"/>
      <c r="J9" s="671"/>
      <c r="K9" s="671"/>
      <c r="L9" s="671"/>
      <c r="M9" s="671"/>
    </row>
    <row r="10" spans="1:20" x14ac:dyDescent="0.2">
      <c r="A10" s="354"/>
      <c r="B10" s="354"/>
      <c r="C10" s="354"/>
      <c r="D10" s="354"/>
      <c r="E10" s="670"/>
      <c r="F10" s="670"/>
      <c r="G10" s="671"/>
      <c r="H10" s="671"/>
      <c r="I10" s="671"/>
      <c r="J10" s="671"/>
      <c r="K10" s="671"/>
      <c r="L10" s="671"/>
      <c r="M10" s="671"/>
    </row>
    <row r="11" spans="1:20" x14ac:dyDescent="0.2">
      <c r="A11" s="354"/>
      <c r="B11" s="354"/>
      <c r="C11" s="354"/>
      <c r="D11" s="354"/>
      <c r="E11" s="670"/>
      <c r="F11" s="670"/>
      <c r="G11" s="671"/>
      <c r="H11" s="671"/>
      <c r="I11" s="671"/>
      <c r="J11" s="671"/>
      <c r="K11" s="671"/>
      <c r="L11" s="671"/>
      <c r="M11" s="671"/>
    </row>
    <row r="12" spans="1:20" s="273" customFormat="1" ht="25.5" x14ac:dyDescent="0.2">
      <c r="A12" s="672"/>
      <c r="B12" s="672"/>
      <c r="C12" s="672"/>
      <c r="D12" s="672"/>
      <c r="E12" s="672"/>
      <c r="F12" s="673"/>
      <c r="G12" s="760"/>
      <c r="H12" s="760"/>
      <c r="I12" s="674"/>
      <c r="J12" s="675"/>
      <c r="N12" s="674"/>
      <c r="O12" s="760"/>
      <c r="P12" s="760"/>
      <c r="Q12" s="760"/>
      <c r="R12" s="760"/>
      <c r="S12" s="674"/>
      <c r="T12" s="675"/>
    </row>
    <row r="13" spans="1:20" s="273" customFormat="1" ht="22.5" x14ac:dyDescent="0.2">
      <c r="A13" s="676"/>
      <c r="B13" s="677"/>
      <c r="C13" s="665"/>
      <c r="D13" s="665"/>
      <c r="E13" s="665"/>
      <c r="F13" s="683" t="s">
        <v>4605</v>
      </c>
      <c r="G13" s="761"/>
      <c r="H13" s="761"/>
      <c r="I13" s="678"/>
      <c r="J13" s="675"/>
      <c r="N13" s="679"/>
      <c r="O13" s="762"/>
      <c r="P13" s="762"/>
      <c r="Q13" s="761"/>
      <c r="R13" s="761"/>
      <c r="S13" s="678"/>
      <c r="T13" s="675"/>
    </row>
    <row r="14" spans="1:20" x14ac:dyDescent="0.2">
      <c r="A14" s="664"/>
      <c r="B14" s="664"/>
      <c r="C14" s="665"/>
      <c r="D14" s="665"/>
      <c r="E14" s="665"/>
      <c r="F14" s="680"/>
      <c r="G14" s="664"/>
      <c r="H14" s="664"/>
      <c r="I14" s="664"/>
      <c r="J14" s="664"/>
    </row>
    <row r="15" spans="1:20" x14ac:dyDescent="0.2">
      <c r="A15" s="681"/>
      <c r="B15" s="681"/>
      <c r="C15" s="665"/>
      <c r="D15" s="665"/>
      <c r="E15" s="665"/>
      <c r="F15" s="681"/>
    </row>
    <row r="16" spans="1:20" x14ac:dyDescent="0.2">
      <c r="A16" s="271"/>
      <c r="B16" s="269"/>
      <c r="C16" s="665"/>
      <c r="D16" s="665"/>
      <c r="E16" s="665"/>
      <c r="F16" s="271"/>
      <c r="G16" s="271"/>
      <c r="H16" s="271"/>
      <c r="I16" s="271"/>
      <c r="J16" s="271"/>
    </row>
    <row r="17" spans="2:5" s="271" customFormat="1" x14ac:dyDescent="0.2">
      <c r="B17" s="269"/>
      <c r="C17" s="273"/>
      <c r="D17" s="273"/>
      <c r="E17" s="365"/>
    </row>
    <row r="35" spans="1:10" ht="14.1" customHeight="1" x14ac:dyDescent="0.2">
      <c r="A35" s="271"/>
      <c r="B35" s="271"/>
      <c r="C35" s="271"/>
      <c r="D35" s="271"/>
      <c r="E35" s="763" t="s">
        <v>4603</v>
      </c>
      <c r="F35" s="763"/>
      <c r="G35" s="271"/>
      <c r="H35" s="271"/>
      <c r="I35" s="271"/>
      <c r="J35" s="271"/>
    </row>
    <row r="36" spans="1:10" ht="14.1" customHeight="1" x14ac:dyDescent="0.2">
      <c r="E36" s="763"/>
      <c r="F36" s="763"/>
    </row>
    <row r="37" spans="1:10" ht="14.1" customHeight="1" x14ac:dyDescent="0.2">
      <c r="E37" s="763"/>
      <c r="F37" s="763"/>
    </row>
    <row r="38" spans="1:10" ht="14.1" customHeight="1" x14ac:dyDescent="0.2">
      <c r="E38" s="763"/>
      <c r="F38" s="763"/>
    </row>
    <row r="39" spans="1:10" ht="14.1" customHeight="1" x14ac:dyDescent="0.2">
      <c r="E39" s="763"/>
      <c r="F39" s="763"/>
    </row>
    <row r="40" spans="1:10" ht="9" customHeight="1" x14ac:dyDescent="0.2">
      <c r="E40" s="763"/>
      <c r="F40" s="763"/>
    </row>
    <row r="41" spans="1:10" ht="36.75" customHeight="1" x14ac:dyDescent="0.2">
      <c r="E41" s="763"/>
      <c r="F41" s="763"/>
    </row>
    <row r="42" spans="1:10" ht="37.5" customHeight="1" x14ac:dyDescent="0.2">
      <c r="E42" s="763"/>
      <c r="F42" s="763"/>
    </row>
    <row r="43" spans="1:10" ht="14.1" customHeight="1" x14ac:dyDescent="0.2">
      <c r="E43" s="764" t="s">
        <v>215</v>
      </c>
      <c r="F43" s="764"/>
    </row>
    <row r="44" spans="1:10" ht="14.1" customHeight="1" x14ac:dyDescent="0.2">
      <c r="F44" s="682"/>
    </row>
    <row r="45" spans="1:10" ht="14.1" customHeight="1" x14ac:dyDescent="0.2">
      <c r="F45" s="682"/>
    </row>
    <row r="46" spans="1:10" x14ac:dyDescent="0.2">
      <c r="F46" s="682"/>
    </row>
    <row r="47" spans="1:10" x14ac:dyDescent="0.2">
      <c r="A47" s="271"/>
      <c r="B47" s="271"/>
      <c r="C47" s="271"/>
      <c r="D47" s="271"/>
      <c r="E47" s="271"/>
      <c r="F47" s="682"/>
      <c r="H47" s="271"/>
      <c r="I47" s="271"/>
      <c r="J47" s="271"/>
    </row>
    <row r="48" spans="1:10" x14ac:dyDescent="0.2">
      <c r="A48" s="271"/>
      <c r="B48" s="271"/>
      <c r="C48" s="271"/>
      <c r="D48" s="271"/>
      <c r="E48" s="271"/>
      <c r="F48" s="682"/>
      <c r="H48" s="271"/>
      <c r="I48" s="271"/>
      <c r="J48" s="271"/>
    </row>
    <row r="49" spans="1:10" x14ac:dyDescent="0.2">
      <c r="A49" s="271"/>
      <c r="B49" s="271"/>
      <c r="C49" s="271"/>
      <c r="D49" s="271"/>
      <c r="E49" s="271"/>
      <c r="F49" s="755"/>
      <c r="G49" s="756"/>
      <c r="H49" s="271"/>
      <c r="I49" s="271"/>
      <c r="J49" s="271"/>
    </row>
    <row r="50" spans="1:10" ht="10.5" customHeight="1" x14ac:dyDescent="0.2">
      <c r="A50" s="271"/>
      <c r="B50" s="271"/>
      <c r="C50" s="271"/>
      <c r="D50" s="271"/>
      <c r="E50" s="757" t="s">
        <v>4604</v>
      </c>
      <c r="F50" s="757"/>
      <c r="G50" s="757"/>
      <c r="H50" s="271"/>
      <c r="I50" s="271"/>
      <c r="J50" s="271"/>
    </row>
    <row r="51" spans="1:10" ht="10.5" customHeight="1" x14ac:dyDescent="0.2">
      <c r="E51" s="757"/>
      <c r="F51" s="757"/>
      <c r="G51" s="757"/>
    </row>
    <row r="52" spans="1:10" ht="10.5" customHeight="1" x14ac:dyDescent="0.2">
      <c r="A52" s="271"/>
      <c r="B52" s="271"/>
      <c r="C52" s="271"/>
      <c r="D52" s="271"/>
      <c r="E52" s="757"/>
      <c r="F52" s="757"/>
      <c r="G52" s="757"/>
      <c r="H52" s="271"/>
      <c r="I52" s="271"/>
      <c r="J52" s="271"/>
    </row>
    <row r="53" spans="1:10" x14ac:dyDescent="0.2">
      <c r="A53" s="271"/>
      <c r="B53" s="271"/>
      <c r="C53" s="271"/>
      <c r="D53" s="271"/>
      <c r="E53" s="271"/>
      <c r="F53" s="758"/>
      <c r="G53" s="759"/>
      <c r="H53" s="271"/>
      <c r="I53" s="271"/>
      <c r="J53" s="271"/>
    </row>
    <row r="54" spans="1:10" ht="23.45" customHeight="1" x14ac:dyDescent="0.2">
      <c r="F54" s="755"/>
      <c r="G54" s="756"/>
    </row>
  </sheetData>
  <mergeCells count="16">
    <mergeCell ref="E2:F2"/>
    <mergeCell ref="E3:F3"/>
    <mergeCell ref="E5:F5"/>
    <mergeCell ref="E7:F7"/>
    <mergeCell ref="G12:H12"/>
    <mergeCell ref="F49:G49"/>
    <mergeCell ref="E50:G52"/>
    <mergeCell ref="F53:G53"/>
    <mergeCell ref="F54:G54"/>
    <mergeCell ref="Q12:R12"/>
    <mergeCell ref="G13:H13"/>
    <mergeCell ref="O13:P13"/>
    <mergeCell ref="Q13:R13"/>
    <mergeCell ref="E35:F42"/>
    <mergeCell ref="E43:F43"/>
    <mergeCell ref="O12:P12"/>
  </mergeCells>
  <pageMargins left="0.7" right="0.7" top="0.75" bottom="0.75" header="0.3" footer="0.3"/>
  <pageSetup paperSize="9" scale="76" orientation="portrait" verticalDpi="598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>
    <tabColor indexed="10"/>
  </sheetPr>
  <dimension ref="A1:Q94"/>
  <sheetViews>
    <sheetView topLeftCell="A9" workbookViewId="0">
      <selection activeCell="Q19" sqref="Q19"/>
    </sheetView>
  </sheetViews>
  <sheetFormatPr defaultRowHeight="12.75" x14ac:dyDescent="0.2"/>
  <cols>
    <col min="1" max="1" width="3.85546875" style="54" customWidth="1"/>
    <col min="2" max="2" width="20.85546875" style="54" customWidth="1"/>
    <col min="3" max="3" width="9.5703125" style="54" customWidth="1"/>
    <col min="4" max="4" width="25.140625" style="54" customWidth="1"/>
    <col min="5" max="5" width="6.5703125" style="54" customWidth="1"/>
    <col min="6" max="6" width="5.140625" style="54" customWidth="1"/>
    <col min="7" max="7" width="6.140625" style="54" customWidth="1"/>
    <col min="8" max="8" width="8.85546875" style="54" customWidth="1"/>
    <col min="9" max="9" width="8.28515625" style="54" customWidth="1"/>
    <col min="10" max="10" width="9.42578125" style="54" customWidth="1"/>
    <col min="11" max="11" width="3.7109375" style="54" hidden="1" customWidth="1"/>
    <col min="12" max="14" width="7.7109375" style="54" hidden="1" customWidth="1"/>
    <col min="15" max="15" width="8.5703125" style="54" customWidth="1"/>
    <col min="16" max="16" width="6.28515625" style="54" customWidth="1"/>
    <col min="17" max="17" width="8.140625" style="54" customWidth="1"/>
  </cols>
  <sheetData>
    <row r="1" spans="1:17" x14ac:dyDescent="0.2">
      <c r="A1" s="803" t="s">
        <v>47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</row>
    <row r="2" spans="1:17" ht="25.5" x14ac:dyDescent="0.2">
      <c r="A2" s="780" t="s">
        <v>15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</row>
    <row r="3" spans="1:17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7" ht="19.5" customHeight="1" x14ac:dyDescent="0.2">
      <c r="A4" s="79"/>
      <c r="B4" s="86"/>
      <c r="C4" s="851" t="s">
        <v>136</v>
      </c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122"/>
      <c r="O4" s="122"/>
      <c r="P4" s="79"/>
    </row>
    <row r="5" spans="1:17" ht="19.5" customHeight="1" x14ac:dyDescent="0.2">
      <c r="A5" s="79" t="s">
        <v>16</v>
      </c>
      <c r="B5" s="86" t="s">
        <v>147</v>
      </c>
      <c r="C5" s="851"/>
      <c r="D5" s="851"/>
      <c r="E5" s="851"/>
      <c r="F5" s="851"/>
      <c r="G5" s="851"/>
      <c r="H5" s="851"/>
      <c r="I5" s="851"/>
      <c r="J5" s="851"/>
      <c r="K5" s="851"/>
      <c r="L5" s="851"/>
      <c r="M5" s="851"/>
      <c r="N5" s="122"/>
      <c r="O5" s="84" t="s">
        <v>151</v>
      </c>
      <c r="P5" s="92"/>
      <c r="Q5" s="184"/>
    </row>
    <row r="6" spans="1:17" ht="19.5" customHeight="1" x14ac:dyDescent="0.2">
      <c r="A6" s="79" t="s">
        <v>17</v>
      </c>
      <c r="B6" s="86" t="s">
        <v>147</v>
      </c>
      <c r="C6" s="851"/>
      <c r="D6" s="851"/>
      <c r="E6" s="851"/>
      <c r="F6" s="851"/>
      <c r="G6" s="851"/>
      <c r="H6" s="851"/>
      <c r="I6" s="851"/>
      <c r="J6" s="851"/>
      <c r="K6" s="851"/>
      <c r="L6" s="851"/>
      <c r="M6" s="851"/>
      <c r="N6" s="122"/>
      <c r="O6" s="86" t="s">
        <v>19</v>
      </c>
      <c r="P6" s="86" t="s">
        <v>144</v>
      </c>
    </row>
    <row r="7" spans="1:17" ht="16.5" x14ac:dyDescent="0.2">
      <c r="A7" s="185" t="s">
        <v>18</v>
      </c>
      <c r="B7" s="86" t="s">
        <v>148</v>
      </c>
      <c r="C7" s="79"/>
      <c r="D7" s="186"/>
      <c r="E7" s="79"/>
      <c r="F7" s="79"/>
      <c r="G7" s="79"/>
      <c r="H7" s="79"/>
      <c r="I7" s="79"/>
      <c r="J7" s="79"/>
      <c r="K7" s="79"/>
      <c r="O7" s="86" t="s">
        <v>20</v>
      </c>
    </row>
    <row r="8" spans="1:17" ht="16.5" x14ac:dyDescent="0.2">
      <c r="A8" s="185" t="s">
        <v>0</v>
      </c>
      <c r="B8" s="86" t="s">
        <v>149</v>
      </c>
      <c r="C8" s="79"/>
      <c r="D8" s="186"/>
      <c r="E8" s="79"/>
      <c r="F8" s="79"/>
      <c r="G8" s="79"/>
      <c r="H8" s="79"/>
      <c r="I8" s="79"/>
      <c r="J8" s="79"/>
      <c r="K8" s="79"/>
      <c r="O8" s="86"/>
    </row>
    <row r="9" spans="1:17" ht="18.75" x14ac:dyDescent="0.2">
      <c r="A9" s="86" t="s">
        <v>150</v>
      </c>
      <c r="B9" s="79"/>
      <c r="C9" s="79"/>
      <c r="D9" s="79"/>
      <c r="E9" s="90" t="s">
        <v>105</v>
      </c>
      <c r="F9" s="90"/>
      <c r="G9" s="90"/>
      <c r="I9" s="79"/>
      <c r="J9" s="79"/>
      <c r="L9" s="79"/>
      <c r="P9" s="91" t="s">
        <v>21</v>
      </c>
    </row>
    <row r="10" spans="1:17" ht="13.5" thickBot="1" x14ac:dyDescent="0.25">
      <c r="A10" s="181"/>
      <c r="B10" s="79"/>
      <c r="D10" s="187"/>
      <c r="E10" s="182" t="s">
        <v>137</v>
      </c>
      <c r="F10" s="182"/>
      <c r="G10" s="182"/>
      <c r="H10" s="187"/>
      <c r="I10" s="187"/>
      <c r="J10" s="187"/>
      <c r="K10" s="187"/>
      <c r="L10" s="187"/>
      <c r="M10" s="187"/>
      <c r="N10" s="187"/>
      <c r="O10" s="187"/>
    </row>
    <row r="11" spans="1:17" ht="13.5" thickBot="1" x14ac:dyDescent="0.25">
      <c r="A11" s="821" t="s">
        <v>48</v>
      </c>
      <c r="B11" s="821" t="s">
        <v>56</v>
      </c>
      <c r="C11" s="821" t="s">
        <v>46</v>
      </c>
      <c r="D11" s="821" t="s">
        <v>51</v>
      </c>
      <c r="E11" s="821" t="s">
        <v>9</v>
      </c>
      <c r="F11" s="853" t="s">
        <v>128</v>
      </c>
      <c r="G11" s="853" t="s">
        <v>129</v>
      </c>
      <c r="H11" s="837" t="s">
        <v>32</v>
      </c>
      <c r="I11" s="838"/>
      <c r="J11" s="838"/>
      <c r="K11" s="838"/>
      <c r="L11" s="838"/>
      <c r="M11" s="838"/>
      <c r="N11" s="839"/>
      <c r="O11" s="821" t="s">
        <v>10</v>
      </c>
      <c r="P11" s="844" t="s">
        <v>31</v>
      </c>
      <c r="Q11" s="844" t="s">
        <v>11</v>
      </c>
    </row>
    <row r="12" spans="1:17" ht="21.75" thickBot="1" x14ac:dyDescent="0.25">
      <c r="A12" s="834"/>
      <c r="B12" s="834"/>
      <c r="C12" s="834"/>
      <c r="D12" s="834"/>
      <c r="E12" s="834"/>
      <c r="F12" s="854"/>
      <c r="G12" s="854"/>
      <c r="H12" s="188" t="s">
        <v>12</v>
      </c>
      <c r="I12" s="188" t="s">
        <v>13</v>
      </c>
      <c r="J12" s="188" t="s">
        <v>14</v>
      </c>
      <c r="K12" s="189" t="s">
        <v>48</v>
      </c>
      <c r="L12" s="188" t="s">
        <v>22</v>
      </c>
      <c r="M12" s="188" t="s">
        <v>23</v>
      </c>
      <c r="N12" s="188" t="s">
        <v>24</v>
      </c>
      <c r="O12" s="834"/>
      <c r="P12" s="845"/>
      <c r="Q12" s="845"/>
    </row>
    <row r="13" spans="1:17" x14ac:dyDescent="0.2">
      <c r="A13" s="101" t="s">
        <v>12</v>
      </c>
      <c r="B13" s="126" t="e">
        <f>VLOOKUP($E13,УЧАСТНИКИ!$A$29:$L$534,3,FALSE)</f>
        <v>#N/A</v>
      </c>
      <c r="C13" s="195" t="e">
        <f>VLOOKUP($E13,УЧАСТНИКИ!$A$29:$L$534,4,FALSE)</f>
        <v>#N/A</v>
      </c>
      <c r="D13" s="126" t="e">
        <f>VLOOKUP($E13,УЧАСТНИКИ!$A$29:$L$534,5,FALSE)</f>
        <v>#N/A</v>
      </c>
      <c r="E13" s="205" t="s">
        <v>164</v>
      </c>
      <c r="F13" s="115" t="e">
        <f>VLOOKUP($E13,УЧАСТНИКИ!$A$29:$L$534,12,FALSE)</f>
        <v>#N/A</v>
      </c>
      <c r="G13" s="115" t="e">
        <f>VLOOKUP($E13,УЧАСТНИКИ!$A$29:$N$534,13,FALSE)</f>
        <v>#N/A</v>
      </c>
      <c r="H13" s="104"/>
      <c r="I13" s="104"/>
      <c r="J13" s="104"/>
      <c r="K13" s="104"/>
      <c r="L13" s="142"/>
      <c r="M13" s="145"/>
      <c r="N13" s="145"/>
      <c r="O13" s="145"/>
      <c r="P13" s="145"/>
      <c r="Q13" s="106"/>
    </row>
    <row r="14" spans="1:17" x14ac:dyDescent="0.2">
      <c r="A14" s="104" t="s">
        <v>13</v>
      </c>
      <c r="B14" s="126" t="e">
        <f>VLOOKUP($E14,УЧАСТНИКИ!$A$29:$L$534,3,FALSE)</f>
        <v>#N/A</v>
      </c>
      <c r="C14" s="195" t="e">
        <f>VLOOKUP($E14,УЧАСТНИКИ!$A$29:$L$534,4,FALSE)</f>
        <v>#N/A</v>
      </c>
      <c r="D14" s="126" t="e">
        <f>VLOOKUP($E14,УЧАСТНИКИ!$A$29:$L$534,5,FALSE)</f>
        <v>#N/A</v>
      </c>
      <c r="E14" s="205" t="s">
        <v>101</v>
      </c>
      <c r="F14" s="115" t="e">
        <f>VLOOKUP($E14,УЧАСТНИКИ!$A$29:$L$534,12,FALSE)</f>
        <v>#N/A</v>
      </c>
      <c r="G14" s="115" t="e">
        <f>VLOOKUP($E14,УЧАСТНИКИ!$A$29:$N$534,13,FALSE)</f>
        <v>#N/A</v>
      </c>
      <c r="H14" s="104"/>
      <c r="I14" s="104"/>
      <c r="J14" s="104"/>
      <c r="K14" s="104"/>
      <c r="L14" s="142"/>
      <c r="M14" s="145"/>
      <c r="N14" s="145"/>
      <c r="O14" s="145"/>
      <c r="P14" s="145"/>
      <c r="Q14" s="106"/>
    </row>
    <row r="15" spans="1:17" x14ac:dyDescent="0.2">
      <c r="A15" s="101" t="s">
        <v>14</v>
      </c>
      <c r="B15" s="126" t="e">
        <f>VLOOKUP($E15,УЧАСТНИКИ!$A$29:$L$534,3,FALSE)</f>
        <v>#N/A</v>
      </c>
      <c r="C15" s="195" t="e">
        <f>VLOOKUP($E15,УЧАСТНИКИ!$A$29:$L$534,4,FALSE)</f>
        <v>#N/A</v>
      </c>
      <c r="D15" s="126" t="e">
        <f>VLOOKUP($E15,УЧАСТНИКИ!$A$29:$L$534,5,FALSE)</f>
        <v>#N/A</v>
      </c>
      <c r="E15" s="205" t="s">
        <v>120</v>
      </c>
      <c r="F15" s="115" t="e">
        <f>VLOOKUP($E15,УЧАСТНИКИ!$A$29:$L$534,12,FALSE)</f>
        <v>#N/A</v>
      </c>
      <c r="G15" s="115" t="e">
        <f>VLOOKUP($E15,УЧАСТНИКИ!$A$29:$N$534,13,FALSE)</f>
        <v>#N/A</v>
      </c>
      <c r="H15" s="104"/>
      <c r="I15" s="104"/>
      <c r="J15" s="104"/>
      <c r="K15" s="104"/>
      <c r="L15" s="142"/>
      <c r="M15" s="145"/>
      <c r="N15" s="145"/>
      <c r="O15" s="145"/>
      <c r="P15" s="145"/>
      <c r="Q15" s="106"/>
    </row>
    <row r="16" spans="1:17" x14ac:dyDescent="0.2">
      <c r="A16" s="104" t="s">
        <v>22</v>
      </c>
      <c r="B16" s="126" t="e">
        <f>VLOOKUP($E16,УЧАСТНИКИ!$A$29:$L$534,3,FALSE)</f>
        <v>#N/A</v>
      </c>
      <c r="C16" s="195" t="e">
        <f>VLOOKUP($E16,УЧАСТНИКИ!$A$29:$L$534,4,FALSE)</f>
        <v>#N/A</v>
      </c>
      <c r="D16" s="126" t="e">
        <f>VLOOKUP($E16,УЧАСТНИКИ!$A$29:$L$534,5,FALSE)</f>
        <v>#N/A</v>
      </c>
      <c r="E16" s="205" t="s">
        <v>160</v>
      </c>
      <c r="F16" s="115" t="e">
        <f>VLOOKUP($E16,УЧАСТНИКИ!$A$29:$L$534,12,FALSE)</f>
        <v>#N/A</v>
      </c>
      <c r="G16" s="115" t="e">
        <f>VLOOKUP($E16,УЧАСТНИКИ!$A$29:$N$534,13,FALSE)</f>
        <v>#N/A</v>
      </c>
      <c r="H16" s="104"/>
      <c r="I16" s="104"/>
      <c r="J16" s="104"/>
      <c r="K16" s="104"/>
      <c r="L16" s="142"/>
      <c r="M16" s="145"/>
      <c r="N16" s="145"/>
      <c r="O16" s="145"/>
      <c r="P16" s="145"/>
      <c r="Q16" s="106"/>
    </row>
    <row r="17" spans="1:17" x14ac:dyDescent="0.2">
      <c r="A17" s="101" t="s">
        <v>23</v>
      </c>
      <c r="B17" s="126" t="e">
        <f>VLOOKUP($E17,УЧАСТНИКИ!$A$29:$L$534,3,FALSE)</f>
        <v>#N/A</v>
      </c>
      <c r="C17" s="195" t="e">
        <f>VLOOKUP($E17,УЧАСТНИКИ!$A$29:$L$534,4,FALSE)</f>
        <v>#N/A</v>
      </c>
      <c r="D17" s="126" t="e">
        <f>VLOOKUP($E17,УЧАСТНИКИ!$A$29:$L$534,5,FALSE)</f>
        <v>#N/A</v>
      </c>
      <c r="E17" s="205" t="s">
        <v>166</v>
      </c>
      <c r="F17" s="115" t="e">
        <f>VLOOKUP($E17,УЧАСТНИКИ!$A$29:$L$534,12,FALSE)</f>
        <v>#N/A</v>
      </c>
      <c r="G17" s="115" t="e">
        <f>VLOOKUP($E17,УЧАСТНИКИ!$A$29:$N$534,13,FALSE)</f>
        <v>#N/A</v>
      </c>
      <c r="H17" s="104"/>
      <c r="I17" s="104"/>
      <c r="J17" s="104"/>
      <c r="K17" s="104"/>
      <c r="L17" s="142"/>
      <c r="M17" s="145"/>
      <c r="N17" s="145"/>
      <c r="O17" s="145"/>
      <c r="P17" s="145"/>
      <c r="Q17" s="106"/>
    </row>
    <row r="18" spans="1:17" x14ac:dyDescent="0.2">
      <c r="A18" s="104" t="s">
        <v>24</v>
      </c>
      <c r="B18" s="126" t="e">
        <f>VLOOKUP($E18,УЧАСТНИКИ!$A$29:$L$534,3,FALSE)</f>
        <v>#N/A</v>
      </c>
      <c r="C18" s="195" t="e">
        <f>VLOOKUP($E18,УЧАСТНИКИ!$A$29:$L$534,4,FALSE)</f>
        <v>#N/A</v>
      </c>
      <c r="D18" s="126" t="e">
        <f>VLOOKUP($E18,УЧАСТНИКИ!$A$29:$L$534,5,FALSE)</f>
        <v>#N/A</v>
      </c>
      <c r="E18" s="205" t="s">
        <v>167</v>
      </c>
      <c r="F18" s="115" t="e">
        <f>VLOOKUP($E18,УЧАСТНИКИ!$A$29:$L$534,12,FALSE)</f>
        <v>#N/A</v>
      </c>
      <c r="G18" s="115" t="e">
        <f>VLOOKUP($E18,УЧАСТНИКИ!$A$29:$N$534,13,FALSE)</f>
        <v>#N/A</v>
      </c>
      <c r="H18" s="104"/>
      <c r="I18" s="104"/>
      <c r="J18" s="104"/>
      <c r="K18" s="104"/>
      <c r="L18" s="142"/>
      <c r="M18" s="145"/>
      <c r="N18" s="145"/>
      <c r="O18" s="145"/>
      <c r="P18" s="145"/>
      <c r="Q18" s="106"/>
    </row>
    <row r="19" spans="1:17" x14ac:dyDescent="0.2">
      <c r="A19" s="101" t="s">
        <v>25</v>
      </c>
      <c r="B19" s="126" t="e">
        <f>VLOOKUP($E19,УЧАСТНИКИ!$A$29:$L$534,3,FALSE)</f>
        <v>#N/A</v>
      </c>
      <c r="C19" s="195" t="e">
        <f>VLOOKUP($E19,УЧАСТНИКИ!$A$29:$L$534,4,FALSE)</f>
        <v>#N/A</v>
      </c>
      <c r="D19" s="126" t="e">
        <f>VLOOKUP($E19,УЧАСТНИКИ!$A$29:$L$534,5,FALSE)</f>
        <v>#N/A</v>
      </c>
      <c r="E19" s="205" t="s">
        <v>155</v>
      </c>
      <c r="F19" s="115" t="e">
        <f>VLOOKUP($E19,УЧАСТНИКИ!$A$29:$L$534,12,FALSE)</f>
        <v>#N/A</v>
      </c>
      <c r="G19" s="115" t="e">
        <f>VLOOKUP($E19,УЧАСТНИКИ!$A$29:$N$534,13,FALSE)</f>
        <v>#N/A</v>
      </c>
      <c r="H19" s="104"/>
      <c r="I19" s="104"/>
      <c r="J19" s="104"/>
      <c r="K19" s="104"/>
      <c r="L19" s="142"/>
      <c r="M19" s="145"/>
      <c r="N19" s="145"/>
      <c r="O19" s="145"/>
      <c r="P19" s="145"/>
      <c r="Q19" s="106" t="e">
        <f>VLOOKUP($E19,УЧАСТНИКИ!$A$29:$L$534,9,FALSE)</f>
        <v>#N/A</v>
      </c>
    </row>
    <row r="20" spans="1:17" x14ac:dyDescent="0.2">
      <c r="A20" s="101" t="s">
        <v>67</v>
      </c>
      <c r="B20" s="126" t="e">
        <f>VLOOKUP($E20,УЧАСТНИКИ!$A$29:$L$534,3,FALSE)</f>
        <v>#N/A</v>
      </c>
      <c r="C20" s="195" t="e">
        <f>VLOOKUP($E20,УЧАСТНИКИ!$A$29:$L$534,4,FALSE)</f>
        <v>#N/A</v>
      </c>
      <c r="D20" s="126" t="e">
        <f>VLOOKUP($E20,УЧАСТНИКИ!$A$29:$L$534,5,FALSE)</f>
        <v>#N/A</v>
      </c>
      <c r="E20" s="205" t="s">
        <v>119</v>
      </c>
      <c r="F20" s="115" t="e">
        <f>VLOOKUP($E20,УЧАСТНИКИ!$A$29:$L$534,12,FALSE)</f>
        <v>#N/A</v>
      </c>
      <c r="G20" s="115" t="e">
        <f>VLOOKUP($E20,УЧАСТНИКИ!$A$29:$N$534,13,FALSE)</f>
        <v>#N/A</v>
      </c>
      <c r="H20" s="104"/>
      <c r="I20" s="104"/>
      <c r="J20" s="104"/>
      <c r="K20" s="104"/>
      <c r="L20" s="142"/>
      <c r="M20" s="145"/>
      <c r="N20" s="145"/>
      <c r="O20" s="145"/>
      <c r="P20" s="145"/>
      <c r="Q20" s="106"/>
    </row>
    <row r="21" spans="1:17" x14ac:dyDescent="0.2">
      <c r="A21" s="104" t="s">
        <v>74</v>
      </c>
      <c r="B21" s="126" t="e">
        <f>VLOOKUP($E21,УЧАСТНИКИ!$A$29:$L$534,3,FALSE)</f>
        <v>#N/A</v>
      </c>
      <c r="C21" s="195" t="e">
        <f>VLOOKUP($E21,УЧАСТНИКИ!$A$29:$L$534,4,FALSE)</f>
        <v>#N/A</v>
      </c>
      <c r="D21" s="126" t="e">
        <f>VLOOKUP($E21,УЧАСТНИКИ!$A$29:$L$534,5,FALSE)</f>
        <v>#N/A</v>
      </c>
      <c r="E21" s="205" t="s">
        <v>157</v>
      </c>
      <c r="F21" s="115" t="e">
        <f>VLOOKUP($E21,УЧАСТНИКИ!$A$29:$L$534,12,FALSE)</f>
        <v>#N/A</v>
      </c>
      <c r="G21" s="115" t="e">
        <f>VLOOKUP($E21,УЧАСТНИКИ!$A$29:$N$534,13,FALSE)</f>
        <v>#N/A</v>
      </c>
      <c r="H21" s="104"/>
      <c r="I21" s="104"/>
      <c r="J21" s="104"/>
      <c r="K21" s="104"/>
      <c r="L21" s="142"/>
      <c r="M21" s="145"/>
      <c r="N21" s="145"/>
      <c r="O21" s="145"/>
      <c r="P21" s="145"/>
      <c r="Q21" s="106"/>
    </row>
    <row r="22" spans="1:17" x14ac:dyDescent="0.2">
      <c r="A22" s="101" t="s">
        <v>73</v>
      </c>
      <c r="B22" s="126" t="e">
        <f>VLOOKUP($E22,УЧАСТНИКИ!$A$29:$L$534,3,FALSE)</f>
        <v>#N/A</v>
      </c>
      <c r="C22" s="195" t="e">
        <f>VLOOKUP($E22,УЧАСТНИКИ!$A$29:$L$534,4,FALSE)</f>
        <v>#N/A</v>
      </c>
      <c r="D22" s="126" t="e">
        <f>VLOOKUP($E22,УЧАСТНИКИ!$A$29:$L$534,5,FALSE)</f>
        <v>#N/A</v>
      </c>
      <c r="E22" s="205" t="s">
        <v>117</v>
      </c>
      <c r="F22" s="115" t="e">
        <f>VLOOKUP($E22,УЧАСТНИКИ!$A$29:$L$534,12,FALSE)</f>
        <v>#N/A</v>
      </c>
      <c r="G22" s="115" t="e">
        <f>VLOOKUP($E22,УЧАСТНИКИ!$A$29:$N$534,13,FALSE)</f>
        <v>#N/A</v>
      </c>
      <c r="H22" s="104"/>
      <c r="I22" s="104"/>
      <c r="J22" s="104"/>
      <c r="K22" s="104"/>
      <c r="L22" s="142"/>
      <c r="M22" s="145"/>
      <c r="N22" s="145"/>
      <c r="O22" s="145"/>
      <c r="P22" s="145"/>
      <c r="Q22" s="106"/>
    </row>
    <row r="23" spans="1:17" x14ac:dyDescent="0.2">
      <c r="A23" s="101" t="s">
        <v>72</v>
      </c>
      <c r="B23" s="126" t="e">
        <f>VLOOKUP($E23,УЧАСТНИКИ!$A$29:$L$534,3,FALSE)</f>
        <v>#N/A</v>
      </c>
      <c r="C23" s="195" t="e">
        <f>VLOOKUP($E23,УЧАСТНИКИ!$A$29:$L$534,4,FALSE)</f>
        <v>#N/A</v>
      </c>
      <c r="D23" s="126" t="e">
        <f>VLOOKUP($E23,УЧАСТНИКИ!$A$29:$L$534,5,FALSE)</f>
        <v>#N/A</v>
      </c>
      <c r="E23" s="205" t="s">
        <v>103</v>
      </c>
      <c r="F23" s="115" t="e">
        <f>VLOOKUP($E23,УЧАСТНИКИ!$A$29:$L$534,12,FALSE)</f>
        <v>#N/A</v>
      </c>
      <c r="G23" s="115" t="e">
        <f>VLOOKUP($E23,УЧАСТНИКИ!$A$29:$N$534,13,FALSE)</f>
        <v>#N/A</v>
      </c>
      <c r="H23" s="104"/>
      <c r="I23" s="104"/>
      <c r="J23" s="104"/>
      <c r="K23" s="104"/>
      <c r="L23" s="142"/>
      <c r="M23" s="145"/>
      <c r="N23" s="145"/>
      <c r="O23" s="145"/>
      <c r="P23" s="145"/>
      <c r="Q23" s="106"/>
    </row>
    <row r="24" spans="1:17" x14ac:dyDescent="0.2">
      <c r="A24" s="104" t="s">
        <v>71</v>
      </c>
      <c r="B24" s="126" t="e">
        <f>VLOOKUP($E24,УЧАСТНИКИ!$A$29:$L$534,3,FALSE)</f>
        <v>#N/A</v>
      </c>
      <c r="C24" s="195" t="e">
        <f>VLOOKUP($E24,УЧАСТНИКИ!$A$29:$L$534,4,FALSE)</f>
        <v>#N/A</v>
      </c>
      <c r="D24" s="126" t="e">
        <f>VLOOKUP($E24,УЧАСТНИКИ!$A$29:$L$534,5,FALSE)</f>
        <v>#N/A</v>
      </c>
      <c r="E24" s="205" t="s">
        <v>156</v>
      </c>
      <c r="F24" s="115" t="e">
        <f>VLOOKUP($E24,УЧАСТНИКИ!$A$29:$L$534,12,FALSE)</f>
        <v>#N/A</v>
      </c>
      <c r="G24" s="115" t="e">
        <f>VLOOKUP($E24,УЧАСТНИКИ!$A$29:$N$534,13,FALSE)</f>
        <v>#N/A</v>
      </c>
      <c r="H24" s="104"/>
      <c r="I24" s="104"/>
      <c r="J24" s="104"/>
      <c r="K24" s="104"/>
      <c r="L24" s="142"/>
      <c r="M24" s="145"/>
      <c r="N24" s="145"/>
      <c r="O24" s="145"/>
      <c r="P24" s="145"/>
      <c r="Q24" s="106"/>
    </row>
    <row r="25" spans="1:17" x14ac:dyDescent="0.2">
      <c r="A25" s="101" t="s">
        <v>70</v>
      </c>
      <c r="B25" s="126" t="e">
        <f>VLOOKUP($E25,УЧАСТНИКИ!$A$29:$L$534,3,FALSE)</f>
        <v>#N/A</v>
      </c>
      <c r="C25" s="195" t="e">
        <f>VLOOKUP($E25,УЧАСТНИКИ!$A$29:$L$534,4,FALSE)</f>
        <v>#N/A</v>
      </c>
      <c r="D25" s="126" t="e">
        <f>VLOOKUP($E25,УЧАСТНИКИ!$A$29:$L$534,5,FALSE)</f>
        <v>#N/A</v>
      </c>
      <c r="E25" s="205" t="s">
        <v>165</v>
      </c>
      <c r="F25" s="115" t="e">
        <f>VLOOKUP($E25,УЧАСТНИКИ!$A$29:$L$534,12,FALSE)</f>
        <v>#N/A</v>
      </c>
      <c r="G25" s="115" t="e">
        <f>VLOOKUP($E25,УЧАСТНИКИ!$A$29:$N$534,13,FALSE)</f>
        <v>#N/A</v>
      </c>
      <c r="H25" s="104"/>
      <c r="I25" s="104"/>
      <c r="J25" s="104"/>
      <c r="K25" s="104"/>
      <c r="L25" s="142"/>
      <c r="M25" s="145"/>
      <c r="N25" s="145"/>
      <c r="O25" s="145"/>
      <c r="P25" s="145"/>
      <c r="Q25" s="106"/>
    </row>
    <row r="26" spans="1:17" x14ac:dyDescent="0.2">
      <c r="A26" s="101" t="s">
        <v>69</v>
      </c>
      <c r="B26" s="126" t="e">
        <f>VLOOKUP($E26,УЧАСТНИКИ!$A$29:$L$534,3,FALSE)</f>
        <v>#N/A</v>
      </c>
      <c r="C26" s="195" t="e">
        <f>VLOOKUP($E26,УЧАСТНИКИ!$A$29:$L$534,4,FALSE)</f>
        <v>#N/A</v>
      </c>
      <c r="D26" s="126" t="e">
        <f>VLOOKUP($E26,УЧАСТНИКИ!$A$29:$L$534,5,FALSE)</f>
        <v>#N/A</v>
      </c>
      <c r="E26" s="205" t="s">
        <v>125</v>
      </c>
      <c r="F26" s="115" t="e">
        <f>VLOOKUP($E26,УЧАСТНИКИ!$A$29:$L$534,12,FALSE)</f>
        <v>#N/A</v>
      </c>
      <c r="G26" s="115" t="e">
        <f>VLOOKUP($E26,УЧАСТНИКИ!$A$29:$N$534,13,FALSE)</f>
        <v>#N/A</v>
      </c>
      <c r="H26" s="104"/>
      <c r="I26" s="104"/>
      <c r="J26" s="104"/>
      <c r="K26" s="104"/>
      <c r="L26" s="142"/>
      <c r="M26" s="145"/>
      <c r="N26" s="145"/>
      <c r="O26" s="145"/>
      <c r="P26" s="145"/>
      <c r="Q26" s="106"/>
    </row>
    <row r="27" spans="1:17" x14ac:dyDescent="0.2">
      <c r="A27" s="104" t="s">
        <v>68</v>
      </c>
      <c r="B27" s="126" t="e">
        <f>VLOOKUP($E27,УЧАСТНИКИ!$A$29:$L$534,3,FALSE)</f>
        <v>#N/A</v>
      </c>
      <c r="C27" s="195" t="e">
        <f>VLOOKUP($E27,УЧАСТНИКИ!$A$29:$L$534,4,FALSE)</f>
        <v>#N/A</v>
      </c>
      <c r="D27" s="126" t="e">
        <f>VLOOKUP($E27,УЧАСТНИКИ!$A$29:$L$534,5,FALSE)</f>
        <v>#N/A</v>
      </c>
      <c r="E27" s="205" t="s">
        <v>162</v>
      </c>
      <c r="F27" s="115" t="e">
        <f>VLOOKUP($E27,УЧАСТНИКИ!$A$29:$L$534,12,FALSE)</f>
        <v>#N/A</v>
      </c>
      <c r="G27" s="115" t="e">
        <f>VLOOKUP($E27,УЧАСТНИКИ!$A$29:$N$534,13,FALSE)</f>
        <v>#N/A</v>
      </c>
      <c r="H27" s="104"/>
      <c r="I27" s="104"/>
      <c r="J27" s="104"/>
      <c r="K27" s="104"/>
      <c r="L27" s="142"/>
      <c r="M27" s="145"/>
      <c r="N27" s="145"/>
      <c r="O27" s="145"/>
      <c r="P27" s="145"/>
      <c r="Q27" s="106" t="e">
        <f>VLOOKUP($E27,УЧАСТНИКИ!$A$29:$L$534,9,FALSE)</f>
        <v>#N/A</v>
      </c>
    </row>
    <row r="28" spans="1:17" x14ac:dyDescent="0.2">
      <c r="A28" s="101" t="s">
        <v>75</v>
      </c>
      <c r="B28" s="126" t="e">
        <f>VLOOKUP($E28,УЧАСТНИКИ!$A$29:$L$534,3,FALSE)</f>
        <v>#N/A</v>
      </c>
      <c r="C28" s="195" t="e">
        <f>VLOOKUP($E28,УЧАСТНИКИ!$A$29:$L$534,4,FALSE)</f>
        <v>#N/A</v>
      </c>
      <c r="D28" s="126" t="e">
        <f>VLOOKUP($E28,УЧАСТНИКИ!$A$29:$L$534,5,FALSE)</f>
        <v>#N/A</v>
      </c>
      <c r="E28" s="205" t="s">
        <v>115</v>
      </c>
      <c r="F28" s="115" t="e">
        <f>VLOOKUP($E28,УЧАСТНИКИ!$A$29:$L$534,12,FALSE)</f>
        <v>#N/A</v>
      </c>
      <c r="G28" s="115" t="e">
        <f>VLOOKUP($E28,УЧАСТНИКИ!$A$29:$N$534,13,FALSE)</f>
        <v>#N/A</v>
      </c>
      <c r="H28" s="104"/>
      <c r="I28" s="104"/>
      <c r="J28" s="104"/>
      <c r="K28" s="104"/>
      <c r="L28" s="142"/>
      <c r="M28" s="145"/>
      <c r="N28" s="145"/>
      <c r="O28" s="145"/>
      <c r="P28" s="145"/>
      <c r="Q28" s="106"/>
    </row>
    <row r="29" spans="1:17" x14ac:dyDescent="0.2">
      <c r="A29" s="83"/>
      <c r="B29" s="113"/>
      <c r="C29" s="55"/>
      <c r="D29" s="113"/>
      <c r="E29" s="83"/>
      <c r="F29" s="83"/>
      <c r="G29" s="83"/>
      <c r="H29" s="83"/>
      <c r="I29" s="83"/>
      <c r="J29" s="83"/>
      <c r="K29" s="83"/>
      <c r="L29" s="119"/>
      <c r="Q29" s="133"/>
    </row>
    <row r="30" spans="1:17" x14ac:dyDescent="0.2">
      <c r="A30" s="83"/>
      <c r="B30" s="119" t="s">
        <v>127</v>
      </c>
      <c r="C30" s="55"/>
      <c r="D30" s="119" t="s">
        <v>42</v>
      </c>
      <c r="E30" s="83"/>
      <c r="F30" s="83"/>
      <c r="G30" s="83"/>
      <c r="H30" s="83"/>
      <c r="I30" s="119" t="s">
        <v>57</v>
      </c>
      <c r="J30" s="83"/>
      <c r="K30" s="83"/>
      <c r="L30" s="119"/>
      <c r="M30" s="119" t="s">
        <v>43</v>
      </c>
      <c r="Q30" s="133"/>
    </row>
    <row r="31" spans="1:17" x14ac:dyDescent="0.2">
      <c r="A31" s="83"/>
      <c r="B31" s="113"/>
      <c r="C31" s="55"/>
      <c r="D31" s="113"/>
      <c r="E31" s="83"/>
      <c r="F31" s="83"/>
      <c r="G31" s="83"/>
      <c r="H31" s="83"/>
      <c r="I31" s="83"/>
      <c r="J31" s="83"/>
      <c r="K31" s="83"/>
      <c r="L31" s="119"/>
      <c r="Q31" s="133"/>
    </row>
    <row r="32" spans="1:17" x14ac:dyDescent="0.2">
      <c r="A32" s="83"/>
      <c r="Q32" s="133"/>
    </row>
    <row r="33" spans="1:17" ht="18.75" x14ac:dyDescent="0.2">
      <c r="A33" s="86"/>
      <c r="B33" s="79"/>
      <c r="C33" s="79"/>
      <c r="D33" s="79"/>
      <c r="E33" s="79"/>
      <c r="F33" s="79"/>
      <c r="G33" s="79"/>
      <c r="H33" s="90"/>
      <c r="I33" s="79"/>
      <c r="J33" s="79"/>
      <c r="L33" s="79"/>
      <c r="P33" s="190"/>
      <c r="Q33" s="133"/>
    </row>
    <row r="34" spans="1:17" x14ac:dyDescent="0.2">
      <c r="A34" s="181"/>
      <c r="B34" s="79"/>
      <c r="C34" s="79"/>
      <c r="D34" s="79"/>
      <c r="H34" s="79"/>
      <c r="I34" s="79"/>
      <c r="L34" s="79"/>
      <c r="P34" s="78"/>
      <c r="Q34" s="133"/>
    </row>
    <row r="35" spans="1:17" ht="14.25" x14ac:dyDescent="0.2">
      <c r="A35" s="191"/>
      <c r="B35" s="46"/>
      <c r="C35" s="46"/>
      <c r="D35" s="46"/>
      <c r="E35" s="46"/>
      <c r="F35" s="46"/>
      <c r="G35" s="46"/>
      <c r="H35" s="46"/>
      <c r="I35" s="192"/>
      <c r="J35" s="46"/>
      <c r="K35" s="193"/>
      <c r="L35" s="194"/>
      <c r="M35" s="46"/>
      <c r="N35" s="46"/>
      <c r="O35" s="46"/>
      <c r="P35" s="77"/>
      <c r="Q35" s="133"/>
    </row>
    <row r="36" spans="1:17" x14ac:dyDescent="0.2">
      <c r="A36" s="191"/>
      <c r="B36" s="46"/>
      <c r="C36" s="46"/>
      <c r="D36" s="46"/>
      <c r="E36" s="46"/>
      <c r="F36" s="46"/>
      <c r="G36" s="46"/>
      <c r="H36" s="77"/>
      <c r="I36" s="77"/>
      <c r="J36" s="77"/>
      <c r="K36" s="46"/>
      <c r="L36" s="77"/>
      <c r="M36" s="77"/>
      <c r="N36" s="77"/>
      <c r="O36" s="46"/>
      <c r="P36" s="77"/>
      <c r="Q36" s="133"/>
    </row>
    <row r="37" spans="1:17" x14ac:dyDescent="0.2">
      <c r="A37" s="83"/>
      <c r="B37" s="119"/>
      <c r="C37" s="114"/>
      <c r="D37" s="119"/>
      <c r="E37" s="83"/>
      <c r="F37" s="83"/>
      <c r="G37" s="83"/>
      <c r="H37" s="83"/>
      <c r="I37" s="83"/>
      <c r="J37" s="83"/>
      <c r="K37" s="83"/>
      <c r="L37" s="119"/>
      <c r="Q37" s="133"/>
    </row>
    <row r="38" spans="1:17" x14ac:dyDescent="0.2">
      <c r="A38" s="83"/>
      <c r="B38" s="119"/>
      <c r="C38" s="114"/>
      <c r="D38" s="119"/>
      <c r="E38" s="83"/>
      <c r="F38" s="83"/>
      <c r="G38" s="83"/>
      <c r="H38" s="83"/>
      <c r="I38" s="83"/>
      <c r="J38" s="83"/>
      <c r="K38" s="83"/>
      <c r="L38" s="119"/>
      <c r="Q38" s="133"/>
    </row>
    <row r="39" spans="1:17" x14ac:dyDescent="0.2">
      <c r="A39" s="83"/>
      <c r="B39" s="119"/>
      <c r="C39" s="114"/>
      <c r="D39" s="119"/>
      <c r="E39" s="83"/>
      <c r="F39" s="83"/>
      <c r="G39" s="83"/>
      <c r="H39" s="83"/>
      <c r="I39" s="83"/>
      <c r="J39" s="83"/>
      <c r="K39" s="83"/>
      <c r="L39" s="119"/>
      <c r="Q39" s="133"/>
    </row>
    <row r="40" spans="1:17" x14ac:dyDescent="0.2">
      <c r="A40" s="83"/>
      <c r="B40" s="119"/>
      <c r="C40" s="114"/>
      <c r="D40" s="119"/>
      <c r="E40" s="83"/>
      <c r="F40" s="83"/>
      <c r="G40" s="83"/>
      <c r="H40" s="83"/>
      <c r="I40" s="83"/>
      <c r="J40" s="83"/>
      <c r="K40" s="83"/>
      <c r="L40" s="119"/>
      <c r="Q40" s="114"/>
    </row>
    <row r="41" spans="1:17" x14ac:dyDescent="0.2">
      <c r="A41" s="83"/>
      <c r="B41" s="119"/>
      <c r="C41" s="114"/>
      <c r="D41" s="119"/>
      <c r="E41" s="83"/>
      <c r="F41" s="83"/>
      <c r="G41" s="83"/>
      <c r="H41" s="83"/>
      <c r="I41" s="83"/>
      <c r="J41" s="83"/>
      <c r="K41" s="83"/>
      <c r="L41" s="119"/>
      <c r="Q41" s="114"/>
    </row>
    <row r="42" spans="1:17" x14ac:dyDescent="0.2">
      <c r="A42" s="83"/>
      <c r="B42" s="119"/>
      <c r="C42" s="114"/>
      <c r="D42" s="119"/>
      <c r="E42" s="83"/>
      <c r="F42" s="83"/>
      <c r="G42" s="83"/>
      <c r="H42" s="83"/>
      <c r="I42" s="83"/>
      <c r="J42" s="83"/>
      <c r="K42" s="83"/>
      <c r="L42" s="119"/>
      <c r="Q42" s="114"/>
    </row>
    <row r="43" spans="1:17" x14ac:dyDescent="0.2">
      <c r="A43" s="83"/>
      <c r="B43" s="119"/>
      <c r="C43" s="114"/>
      <c r="D43" s="119"/>
      <c r="E43" s="83"/>
      <c r="F43" s="83"/>
      <c r="G43" s="83"/>
      <c r="H43" s="83"/>
      <c r="I43" s="83"/>
      <c r="J43" s="83"/>
      <c r="K43" s="83"/>
      <c r="L43" s="119"/>
      <c r="Q43" s="114"/>
    </row>
    <row r="44" spans="1:17" x14ac:dyDescent="0.2">
      <c r="A44" s="83"/>
      <c r="B44" s="119"/>
      <c r="C44" s="114"/>
      <c r="D44" s="119"/>
      <c r="E44" s="83"/>
      <c r="F44" s="83"/>
      <c r="G44" s="83"/>
      <c r="H44" s="83"/>
      <c r="I44" s="83"/>
      <c r="J44" s="83"/>
      <c r="K44" s="83"/>
      <c r="L44" s="119"/>
      <c r="Q44" s="114"/>
    </row>
    <row r="45" spans="1:17" x14ac:dyDescent="0.2">
      <c r="A45" s="83"/>
      <c r="B45" s="119"/>
      <c r="C45" s="114"/>
      <c r="D45" s="119"/>
      <c r="E45" s="83"/>
      <c r="F45" s="83"/>
      <c r="G45" s="83"/>
      <c r="H45" s="83"/>
      <c r="I45" s="83"/>
      <c r="J45" s="83"/>
      <c r="K45" s="83"/>
      <c r="L45" s="119"/>
      <c r="Q45" s="114"/>
    </row>
    <row r="46" spans="1:17" x14ac:dyDescent="0.2">
      <c r="A46" s="83"/>
      <c r="B46" s="119"/>
      <c r="C46" s="114"/>
      <c r="D46" s="119"/>
      <c r="E46" s="83"/>
      <c r="F46" s="83"/>
      <c r="G46" s="83"/>
      <c r="H46" s="83"/>
      <c r="I46" s="83"/>
      <c r="J46" s="83"/>
      <c r="K46" s="83"/>
      <c r="L46" s="119"/>
      <c r="Q46" s="114"/>
    </row>
    <row r="47" spans="1:17" x14ac:dyDescent="0.2">
      <c r="A47" s="83"/>
      <c r="B47" s="119"/>
      <c r="C47" s="114"/>
      <c r="D47" s="119"/>
      <c r="E47" s="83"/>
      <c r="F47" s="83"/>
      <c r="G47" s="83"/>
      <c r="H47" s="83"/>
      <c r="I47" s="83"/>
      <c r="J47" s="83"/>
      <c r="K47" s="83"/>
      <c r="L47" s="119"/>
      <c r="Q47" s="114"/>
    </row>
    <row r="48" spans="1:17" x14ac:dyDescent="0.2">
      <c r="A48" s="83"/>
      <c r="B48" s="119"/>
      <c r="C48" s="114"/>
      <c r="D48" s="119"/>
      <c r="E48" s="83"/>
      <c r="F48" s="83"/>
      <c r="G48" s="83"/>
      <c r="H48" s="83"/>
      <c r="I48" s="83"/>
      <c r="J48" s="83"/>
      <c r="K48" s="83"/>
      <c r="L48" s="119"/>
      <c r="Q48" s="114"/>
    </row>
    <row r="49" spans="1:17" x14ac:dyDescent="0.2">
      <c r="H49" s="83"/>
      <c r="I49" s="83"/>
      <c r="J49" s="83"/>
      <c r="K49" s="83"/>
      <c r="L49" s="119"/>
      <c r="Q49" s="114"/>
    </row>
    <row r="50" spans="1:17" x14ac:dyDescent="0.2">
      <c r="A50" s="83"/>
      <c r="B50" s="119"/>
      <c r="C50" s="114"/>
      <c r="D50" s="119"/>
      <c r="E50" s="83"/>
      <c r="F50" s="83"/>
      <c r="G50" s="83"/>
      <c r="H50" s="83"/>
      <c r="I50" s="83"/>
      <c r="J50" s="83"/>
      <c r="K50" s="83"/>
      <c r="L50" s="119"/>
      <c r="Q50" s="114"/>
    </row>
    <row r="51" spans="1:17" x14ac:dyDescent="0.2">
      <c r="A51" s="83"/>
      <c r="B51" s="119"/>
      <c r="C51" s="114"/>
      <c r="D51" s="119"/>
      <c r="E51" s="83"/>
      <c r="F51" s="83"/>
      <c r="G51" s="83"/>
      <c r="H51" s="83"/>
      <c r="I51" s="83"/>
      <c r="J51" s="83"/>
      <c r="K51" s="83"/>
      <c r="L51" s="119"/>
      <c r="Q51" s="114"/>
    </row>
    <row r="52" spans="1:17" x14ac:dyDescent="0.2">
      <c r="C52" s="119"/>
      <c r="E52" s="83"/>
      <c r="F52" s="83"/>
      <c r="G52" s="83"/>
      <c r="H52" s="83"/>
      <c r="I52" s="83"/>
      <c r="J52" s="83"/>
      <c r="K52" s="83"/>
      <c r="L52" s="119"/>
      <c r="Q52" s="114"/>
    </row>
    <row r="53" spans="1:17" x14ac:dyDescent="0.2">
      <c r="C53" s="119"/>
      <c r="E53" s="83"/>
      <c r="F53" s="83"/>
      <c r="G53" s="83"/>
      <c r="H53" s="83"/>
      <c r="I53" s="83"/>
      <c r="J53" s="83"/>
      <c r="K53" s="83"/>
      <c r="L53" s="119"/>
      <c r="Q53" s="114"/>
    </row>
    <row r="54" spans="1:17" x14ac:dyDescent="0.2">
      <c r="C54" s="119"/>
      <c r="E54" s="83"/>
      <c r="F54" s="83"/>
      <c r="G54" s="83"/>
      <c r="H54" s="83"/>
      <c r="I54" s="83"/>
      <c r="J54" s="83"/>
      <c r="K54" s="83"/>
      <c r="L54" s="119"/>
      <c r="Q54" s="114"/>
    </row>
    <row r="55" spans="1:17" x14ac:dyDescent="0.2">
      <c r="C55" s="119"/>
      <c r="E55" s="83"/>
      <c r="F55" s="83"/>
      <c r="G55" s="83"/>
      <c r="H55" s="83"/>
      <c r="I55" s="83"/>
      <c r="J55" s="83"/>
      <c r="K55" s="83"/>
      <c r="L55" s="119"/>
      <c r="Q55" s="114"/>
    </row>
    <row r="56" spans="1:17" x14ac:dyDescent="0.2">
      <c r="C56" s="119"/>
      <c r="E56" s="83"/>
      <c r="F56" s="83"/>
      <c r="G56" s="83"/>
      <c r="H56" s="83"/>
      <c r="I56" s="83"/>
      <c r="J56" s="83"/>
      <c r="K56" s="83"/>
      <c r="L56" s="119"/>
      <c r="Q56" s="114"/>
    </row>
    <row r="57" spans="1:17" x14ac:dyDescent="0.2">
      <c r="C57" s="119"/>
      <c r="E57" s="83"/>
      <c r="F57" s="83"/>
      <c r="G57" s="83"/>
      <c r="H57" s="83"/>
      <c r="I57" s="83"/>
      <c r="J57" s="83"/>
      <c r="K57" s="83"/>
      <c r="L57" s="119"/>
      <c r="Q57" s="114"/>
    </row>
    <row r="58" spans="1:17" x14ac:dyDescent="0.2">
      <c r="C58" s="119"/>
      <c r="E58" s="83"/>
      <c r="F58" s="83"/>
      <c r="G58" s="83"/>
      <c r="H58" s="83"/>
      <c r="I58" s="83"/>
      <c r="J58" s="83"/>
      <c r="K58" s="83"/>
      <c r="L58" s="119"/>
      <c r="Q58" s="114"/>
    </row>
    <row r="59" spans="1:17" x14ac:dyDescent="0.2">
      <c r="A59" s="83"/>
      <c r="B59" s="119"/>
      <c r="C59" s="114"/>
      <c r="D59" s="119"/>
      <c r="E59" s="83"/>
      <c r="F59" s="83"/>
      <c r="G59" s="83"/>
      <c r="H59" s="83"/>
      <c r="I59" s="83"/>
      <c r="J59" s="83"/>
      <c r="K59" s="83"/>
      <c r="L59" s="119"/>
      <c r="Q59" s="114"/>
    </row>
    <row r="60" spans="1:17" ht="15.75" x14ac:dyDescent="0.25">
      <c r="C60" s="127"/>
      <c r="D60" s="127"/>
      <c r="E60" s="83"/>
      <c r="F60" s="83"/>
      <c r="G60" s="83"/>
      <c r="H60" s="83"/>
      <c r="I60" s="83"/>
      <c r="J60" s="83"/>
      <c r="K60" s="83"/>
      <c r="L60" s="127"/>
    </row>
    <row r="61" spans="1:17" ht="15.75" x14ac:dyDescent="0.25">
      <c r="C61" s="127"/>
      <c r="D61" s="127"/>
      <c r="E61" s="83"/>
      <c r="F61" s="83"/>
      <c r="G61" s="83"/>
      <c r="H61" s="83"/>
      <c r="I61" s="83"/>
      <c r="J61" s="83"/>
      <c r="K61" s="83"/>
      <c r="L61" s="127"/>
    </row>
    <row r="62" spans="1:17" ht="15.75" x14ac:dyDescent="0.25">
      <c r="C62" s="127"/>
      <c r="D62" s="127"/>
      <c r="E62" s="83"/>
      <c r="F62" s="83"/>
      <c r="G62" s="83"/>
      <c r="H62" s="83"/>
      <c r="I62" s="83"/>
      <c r="J62" s="83"/>
      <c r="K62" s="83"/>
      <c r="L62" s="127"/>
    </row>
    <row r="63" spans="1:17" ht="15.75" x14ac:dyDescent="0.25">
      <c r="C63" s="127"/>
      <c r="D63" s="127"/>
      <c r="E63" s="83"/>
      <c r="F63" s="83"/>
      <c r="G63" s="83"/>
      <c r="H63" s="83"/>
      <c r="I63" s="83"/>
      <c r="J63" s="83"/>
      <c r="K63" s="83"/>
      <c r="L63" s="127"/>
    </row>
    <row r="64" spans="1:17" ht="15.75" x14ac:dyDescent="0.25">
      <c r="C64" s="127"/>
      <c r="D64" s="127"/>
      <c r="E64" s="83"/>
      <c r="F64" s="83"/>
      <c r="G64" s="83"/>
      <c r="H64" s="83"/>
      <c r="I64" s="83"/>
      <c r="J64" s="83"/>
      <c r="K64" s="83"/>
      <c r="L64" s="127"/>
    </row>
    <row r="66" spans="1:12" ht="15.75" x14ac:dyDescent="0.25">
      <c r="C66" s="127"/>
      <c r="D66" s="127"/>
      <c r="E66" s="83"/>
      <c r="F66" s="83"/>
      <c r="G66" s="83"/>
      <c r="H66" s="83"/>
      <c r="I66" s="83"/>
      <c r="J66" s="83"/>
      <c r="K66" s="83"/>
      <c r="L66" s="127"/>
    </row>
    <row r="67" spans="1:12" ht="15.75" x14ac:dyDescent="0.25">
      <c r="A67" s="83"/>
      <c r="B67" s="127"/>
      <c r="C67" s="127"/>
      <c r="D67" s="127"/>
      <c r="E67" s="83"/>
      <c r="F67" s="83"/>
      <c r="G67" s="83"/>
      <c r="H67" s="83"/>
      <c r="I67" s="83"/>
      <c r="J67" s="83"/>
      <c r="K67" s="83"/>
      <c r="L67" s="127"/>
    </row>
    <row r="68" spans="1:12" ht="15.75" x14ac:dyDescent="0.25">
      <c r="A68" s="83"/>
      <c r="B68" s="127"/>
      <c r="C68" s="127"/>
      <c r="D68" s="127"/>
      <c r="E68" s="83"/>
      <c r="F68" s="83"/>
      <c r="G68" s="83"/>
      <c r="H68" s="83"/>
      <c r="I68" s="83"/>
      <c r="J68" s="83"/>
      <c r="K68" s="83"/>
      <c r="L68" s="127"/>
    </row>
    <row r="69" spans="1:12" ht="15.75" x14ac:dyDescent="0.25">
      <c r="A69" s="83"/>
      <c r="B69" s="127"/>
      <c r="C69" s="127"/>
      <c r="D69" s="127"/>
      <c r="E69" s="83"/>
      <c r="F69" s="83"/>
      <c r="G69" s="83"/>
      <c r="H69" s="83"/>
      <c r="I69" s="83"/>
      <c r="J69" s="83"/>
      <c r="K69" s="83"/>
      <c r="L69" s="127"/>
    </row>
    <row r="70" spans="1:12" ht="15.75" x14ac:dyDescent="0.25">
      <c r="A70" s="83"/>
      <c r="B70" s="127"/>
      <c r="C70" s="127"/>
      <c r="D70" s="127"/>
      <c r="E70" s="83"/>
      <c r="F70" s="83"/>
      <c r="G70" s="83"/>
      <c r="H70" s="83"/>
      <c r="I70" s="83"/>
      <c r="J70" s="83"/>
      <c r="K70" s="83"/>
      <c r="L70" s="127"/>
    </row>
    <row r="71" spans="1:12" ht="15.75" x14ac:dyDescent="0.25">
      <c r="A71" s="83"/>
      <c r="B71" s="127"/>
      <c r="C71" s="127"/>
      <c r="D71" s="127"/>
      <c r="E71" s="83"/>
      <c r="F71" s="83"/>
      <c r="G71" s="83"/>
      <c r="H71" s="83"/>
      <c r="I71" s="83"/>
      <c r="J71" s="83"/>
      <c r="K71" s="83"/>
      <c r="L71" s="127"/>
    </row>
    <row r="72" spans="1:12" ht="15.75" x14ac:dyDescent="0.25">
      <c r="A72" s="83"/>
      <c r="B72" s="127"/>
      <c r="C72" s="127"/>
      <c r="D72" s="127"/>
      <c r="E72" s="83"/>
      <c r="F72" s="83"/>
      <c r="G72" s="83"/>
      <c r="H72" s="83"/>
      <c r="I72" s="83"/>
      <c r="J72" s="83"/>
      <c r="K72" s="83"/>
      <c r="L72" s="127"/>
    </row>
    <row r="73" spans="1:12" ht="15.75" x14ac:dyDescent="0.25">
      <c r="A73" s="83"/>
      <c r="B73" s="127"/>
      <c r="C73" s="127"/>
      <c r="D73" s="127"/>
      <c r="E73" s="83"/>
      <c r="F73" s="83"/>
      <c r="G73" s="83"/>
      <c r="H73" s="83"/>
      <c r="I73" s="83"/>
      <c r="J73" s="83"/>
      <c r="K73" s="83"/>
      <c r="L73" s="127"/>
    </row>
    <row r="74" spans="1:12" ht="15.75" x14ac:dyDescent="0.25">
      <c r="A74" s="83"/>
      <c r="B74" s="127"/>
      <c r="C74" s="127"/>
      <c r="D74" s="127"/>
      <c r="E74" s="83"/>
      <c r="F74" s="83"/>
      <c r="G74" s="83"/>
      <c r="H74" s="83"/>
      <c r="I74" s="83"/>
      <c r="J74" s="83"/>
      <c r="K74" s="83"/>
      <c r="L74" s="127"/>
    </row>
    <row r="75" spans="1:12" x14ac:dyDescent="0.2">
      <c r="B75" s="116"/>
    </row>
    <row r="76" spans="1:12" ht="15.75" x14ac:dyDescent="0.25">
      <c r="A76" s="83"/>
      <c r="B76" s="127"/>
      <c r="C76" s="127"/>
      <c r="D76" s="127"/>
      <c r="E76" s="83"/>
      <c r="F76" s="83"/>
      <c r="G76" s="83"/>
      <c r="H76" s="83"/>
      <c r="I76" s="83"/>
      <c r="J76" s="83"/>
      <c r="K76" s="83"/>
      <c r="L76" s="127"/>
    </row>
    <row r="77" spans="1:12" ht="15.75" x14ac:dyDescent="0.25">
      <c r="A77" s="83"/>
      <c r="B77" s="127"/>
      <c r="C77" s="127"/>
      <c r="D77" s="127"/>
      <c r="E77" s="83"/>
      <c r="F77" s="83"/>
      <c r="G77" s="83"/>
      <c r="H77" s="83"/>
      <c r="I77" s="83"/>
      <c r="J77" s="83"/>
      <c r="K77" s="83"/>
      <c r="L77" s="127"/>
    </row>
    <row r="78" spans="1:12" ht="15.75" x14ac:dyDescent="0.25">
      <c r="A78" s="83"/>
      <c r="B78" s="127"/>
      <c r="C78" s="127"/>
      <c r="D78" s="127"/>
      <c r="E78" s="83"/>
      <c r="F78" s="83"/>
      <c r="G78" s="83"/>
      <c r="H78" s="83"/>
      <c r="I78" s="83"/>
      <c r="J78" s="83"/>
      <c r="K78" s="83"/>
      <c r="L78" s="127"/>
    </row>
    <row r="79" spans="1:12" ht="15.75" x14ac:dyDescent="0.25">
      <c r="A79" s="83"/>
      <c r="B79" s="127"/>
      <c r="C79" s="127"/>
      <c r="D79" s="127"/>
      <c r="E79" s="83"/>
      <c r="F79" s="83"/>
      <c r="G79" s="83"/>
      <c r="H79" s="83"/>
      <c r="I79" s="83"/>
      <c r="J79" s="83"/>
      <c r="K79" s="83"/>
      <c r="L79" s="127"/>
    </row>
    <row r="80" spans="1:12" ht="15.75" x14ac:dyDescent="0.25">
      <c r="A80" s="83"/>
      <c r="B80" s="127"/>
      <c r="C80" s="127"/>
      <c r="D80" s="127"/>
      <c r="E80" s="83"/>
      <c r="F80" s="83"/>
      <c r="G80" s="83"/>
      <c r="H80" s="83"/>
      <c r="I80" s="83"/>
      <c r="J80" s="83"/>
      <c r="K80" s="83"/>
      <c r="L80" s="127"/>
    </row>
    <row r="81" spans="1:12" ht="15.75" x14ac:dyDescent="0.25">
      <c r="A81" s="83"/>
      <c r="B81" s="127"/>
      <c r="C81" s="127"/>
      <c r="D81" s="127"/>
      <c r="E81" s="83"/>
      <c r="F81" s="83"/>
      <c r="G81" s="83"/>
      <c r="H81" s="83"/>
      <c r="I81" s="83"/>
      <c r="J81" s="83"/>
      <c r="K81" s="83"/>
      <c r="L81" s="127"/>
    </row>
    <row r="82" spans="1:12" ht="15.75" x14ac:dyDescent="0.25">
      <c r="A82" s="83"/>
      <c r="B82" s="127"/>
      <c r="C82" s="127"/>
      <c r="D82" s="127"/>
      <c r="E82" s="83"/>
      <c r="F82" s="83"/>
      <c r="G82" s="83"/>
      <c r="H82" s="83"/>
      <c r="I82" s="83"/>
      <c r="J82" s="83"/>
      <c r="K82" s="83"/>
      <c r="L82" s="127"/>
    </row>
    <row r="83" spans="1:12" ht="15.75" x14ac:dyDescent="0.25">
      <c r="A83" s="83"/>
      <c r="B83" s="127"/>
      <c r="C83" s="127"/>
      <c r="D83" s="127"/>
      <c r="E83" s="83"/>
      <c r="F83" s="83"/>
      <c r="G83" s="83"/>
      <c r="H83" s="83"/>
      <c r="I83" s="83"/>
      <c r="J83" s="83"/>
      <c r="K83" s="83"/>
      <c r="L83" s="127"/>
    </row>
    <row r="84" spans="1:12" ht="15.75" x14ac:dyDescent="0.25">
      <c r="A84" s="83"/>
      <c r="B84" s="127"/>
      <c r="C84" s="127"/>
      <c r="D84" s="127"/>
      <c r="E84" s="83"/>
      <c r="F84" s="83"/>
      <c r="G84" s="83"/>
      <c r="H84" s="83"/>
      <c r="I84" s="83"/>
      <c r="J84" s="83"/>
      <c r="K84" s="83"/>
      <c r="L84" s="127"/>
    </row>
    <row r="85" spans="1:12" x14ac:dyDescent="0.2">
      <c r="B85" s="116"/>
    </row>
    <row r="86" spans="1:12" ht="15.75" x14ac:dyDescent="0.25">
      <c r="A86" s="83"/>
      <c r="B86" s="127"/>
      <c r="C86" s="127"/>
      <c r="D86" s="127"/>
      <c r="E86" s="83"/>
      <c r="F86" s="83"/>
      <c r="G86" s="83"/>
      <c r="H86" s="83"/>
      <c r="I86" s="83"/>
      <c r="J86" s="83"/>
      <c r="K86" s="83"/>
      <c r="L86" s="127"/>
    </row>
    <row r="87" spans="1:12" ht="15.75" x14ac:dyDescent="0.25">
      <c r="A87" s="83"/>
      <c r="B87" s="127"/>
      <c r="C87" s="127"/>
      <c r="D87" s="127"/>
      <c r="E87" s="83"/>
      <c r="F87" s="83"/>
      <c r="G87" s="83"/>
      <c r="H87" s="83"/>
      <c r="I87" s="83"/>
      <c r="J87" s="83"/>
      <c r="K87" s="83"/>
      <c r="L87" s="127"/>
    </row>
    <row r="88" spans="1:12" ht="15.75" x14ac:dyDescent="0.25">
      <c r="A88" s="83"/>
      <c r="B88" s="127"/>
      <c r="C88" s="127"/>
      <c r="D88" s="127"/>
      <c r="E88" s="83"/>
      <c r="F88" s="83"/>
      <c r="G88" s="83"/>
      <c r="H88" s="83"/>
      <c r="I88" s="83"/>
      <c r="J88" s="83"/>
      <c r="K88" s="83"/>
      <c r="L88" s="127"/>
    </row>
    <row r="89" spans="1:12" ht="15.75" x14ac:dyDescent="0.25">
      <c r="A89" s="83"/>
      <c r="B89" s="127"/>
      <c r="C89" s="127"/>
      <c r="D89" s="127"/>
      <c r="E89" s="83"/>
      <c r="F89" s="83"/>
      <c r="G89" s="83"/>
      <c r="H89" s="83"/>
      <c r="I89" s="83"/>
      <c r="J89" s="83"/>
      <c r="K89" s="83"/>
      <c r="L89" s="127"/>
    </row>
    <row r="90" spans="1:12" ht="15.75" x14ac:dyDescent="0.25">
      <c r="A90" s="83"/>
      <c r="B90" s="127"/>
      <c r="C90" s="127"/>
      <c r="D90" s="127"/>
      <c r="E90" s="83"/>
      <c r="F90" s="83"/>
      <c r="G90" s="83"/>
      <c r="H90" s="83"/>
      <c r="I90" s="83"/>
      <c r="J90" s="83"/>
      <c r="K90" s="83"/>
      <c r="L90" s="127"/>
    </row>
    <row r="91" spans="1:12" ht="15.75" x14ac:dyDescent="0.25">
      <c r="A91" s="83"/>
      <c r="B91" s="127"/>
      <c r="C91" s="127"/>
      <c r="D91" s="127"/>
      <c r="E91" s="83"/>
      <c r="F91" s="83"/>
      <c r="G91" s="83"/>
      <c r="H91" s="83"/>
      <c r="I91" s="83"/>
      <c r="J91" s="83"/>
      <c r="K91" s="83"/>
      <c r="L91" s="127"/>
    </row>
    <row r="92" spans="1:12" ht="15.75" x14ac:dyDescent="0.25">
      <c r="A92" s="83"/>
      <c r="B92" s="127"/>
      <c r="C92" s="127"/>
      <c r="D92" s="127"/>
      <c r="E92" s="83"/>
      <c r="F92" s="83"/>
      <c r="G92" s="83"/>
      <c r="H92" s="83"/>
      <c r="I92" s="83"/>
      <c r="J92" s="83"/>
      <c r="K92" s="83"/>
      <c r="L92" s="127"/>
    </row>
    <row r="93" spans="1:12" ht="15.75" x14ac:dyDescent="0.25">
      <c r="A93" s="83"/>
      <c r="B93" s="127"/>
      <c r="C93" s="127"/>
      <c r="D93" s="127"/>
      <c r="E93" s="83"/>
      <c r="F93" s="83"/>
      <c r="G93" s="83"/>
      <c r="H93" s="83"/>
      <c r="I93" s="83"/>
      <c r="J93" s="83"/>
      <c r="K93" s="83"/>
      <c r="L93" s="127"/>
    </row>
    <row r="94" spans="1:12" x14ac:dyDescent="0.2">
      <c r="A94" s="83"/>
      <c r="B94" s="178"/>
      <c r="C94" s="817"/>
      <c r="D94" s="817"/>
      <c r="E94" s="818"/>
      <c r="F94" s="818"/>
      <c r="G94" s="818"/>
      <c r="H94" s="818"/>
      <c r="I94" s="817"/>
      <c r="J94" s="817"/>
      <c r="K94" s="817"/>
      <c r="L94" s="83"/>
    </row>
  </sheetData>
  <mergeCells count="17">
    <mergeCell ref="A1:Q1"/>
    <mergeCell ref="A2:Q2"/>
    <mergeCell ref="C4:M6"/>
    <mergeCell ref="A11:A12"/>
    <mergeCell ref="B11:B12"/>
    <mergeCell ref="C11:C12"/>
    <mergeCell ref="D11:D12"/>
    <mergeCell ref="E11:E12"/>
    <mergeCell ref="F11:F12"/>
    <mergeCell ref="G11:G12"/>
    <mergeCell ref="H11:N11"/>
    <mergeCell ref="O11:O12"/>
    <mergeCell ref="P11:P12"/>
    <mergeCell ref="Q11:Q12"/>
    <mergeCell ref="C94:D94"/>
    <mergeCell ref="E94:H94"/>
    <mergeCell ref="I94:K94"/>
  </mergeCells>
  <phoneticPr fontId="2" type="noConversion"/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indexed="10"/>
  </sheetPr>
  <dimension ref="A1:S71"/>
  <sheetViews>
    <sheetView topLeftCell="A7" zoomScaleNormal="100" workbookViewId="0">
      <selection activeCell="S14" sqref="S14:S27"/>
    </sheetView>
  </sheetViews>
  <sheetFormatPr defaultColWidth="9.140625" defaultRowHeight="12.75" x14ac:dyDescent="0.2"/>
  <cols>
    <col min="1" max="1" width="3.85546875" style="111" customWidth="1"/>
    <col min="2" max="2" width="18.7109375" style="111" customWidth="1"/>
    <col min="3" max="3" width="9.7109375" style="111" customWidth="1"/>
    <col min="4" max="4" width="29.5703125" style="111" customWidth="1"/>
    <col min="5" max="5" width="5.42578125" style="111" customWidth="1"/>
    <col min="6" max="6" width="4.7109375" style="111" customWidth="1"/>
    <col min="7" max="7" width="5" style="111" customWidth="1"/>
    <col min="8" max="8" width="6.5703125" style="111" customWidth="1"/>
    <col min="9" max="9" width="7.7109375" style="111" hidden="1" customWidth="1"/>
    <col min="10" max="10" width="7.7109375" style="111" customWidth="1"/>
    <col min="11" max="11" width="7" style="111" customWidth="1"/>
    <col min="12" max="12" width="6.7109375" style="111" customWidth="1"/>
    <col min="13" max="13" width="3.28515625" style="111" customWidth="1"/>
    <col min="14" max="15" width="7.7109375" style="111" customWidth="1"/>
    <col min="16" max="16" width="6.5703125" style="111" customWidth="1"/>
    <col min="17" max="17" width="5.28515625" style="111" customWidth="1"/>
    <col min="18" max="18" width="5.42578125" style="111" customWidth="1"/>
    <col min="19" max="19" width="5" style="4" customWidth="1"/>
    <col min="20" max="16384" width="9.140625" style="4"/>
  </cols>
  <sheetData>
    <row r="1" spans="1:19" customFormat="1" x14ac:dyDescent="0.2">
      <c r="A1" s="855" t="s">
        <v>143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855"/>
    </row>
    <row r="2" spans="1:19" customFormat="1" ht="25.5" x14ac:dyDescent="0.2">
      <c r="A2" s="856" t="s">
        <v>142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</row>
    <row r="3" spans="1:19" customFormat="1" x14ac:dyDescent="0.2">
      <c r="A3" s="79"/>
      <c r="B3" s="79"/>
      <c r="C3" s="83"/>
      <c r="D3" s="83"/>
      <c r="E3" s="83"/>
      <c r="F3" s="83"/>
      <c r="G3" s="83"/>
      <c r="H3" s="83"/>
      <c r="I3" s="83"/>
      <c r="J3" s="83"/>
      <c r="K3" s="83"/>
      <c r="L3" s="83"/>
      <c r="M3" s="54"/>
      <c r="N3" s="54"/>
      <c r="O3" s="54"/>
      <c r="P3" s="54"/>
      <c r="Q3" s="54"/>
      <c r="R3" s="122"/>
    </row>
    <row r="4" spans="1:19" customFormat="1" ht="19.5" customHeight="1" x14ac:dyDescent="0.2">
      <c r="A4" s="79"/>
      <c r="B4" s="86"/>
      <c r="C4" s="610" t="s">
        <v>2223</v>
      </c>
      <c r="D4" s="785" t="s">
        <v>4190</v>
      </c>
      <c r="E4" s="785"/>
      <c r="F4" s="785"/>
      <c r="G4" s="785"/>
      <c r="H4" s="785"/>
      <c r="I4" s="785"/>
      <c r="J4" s="785"/>
      <c r="K4" s="785"/>
      <c r="L4" s="785"/>
      <c r="M4" s="785"/>
      <c r="N4" s="610"/>
      <c r="O4" s="610"/>
      <c r="P4" s="610"/>
      <c r="Q4" s="54"/>
      <c r="R4" s="122"/>
    </row>
    <row r="5" spans="1:19" customFormat="1" ht="15" customHeight="1" x14ac:dyDescent="0.2">
      <c r="A5" s="79" t="s">
        <v>16</v>
      </c>
      <c r="B5" s="500" t="s">
        <v>295</v>
      </c>
      <c r="C5" s="610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610"/>
      <c r="O5" s="610"/>
      <c r="P5" s="610"/>
      <c r="Q5" s="84" t="s">
        <v>2228</v>
      </c>
      <c r="R5" s="122"/>
    </row>
    <row r="6" spans="1:19" customFormat="1" ht="15" customHeight="1" x14ac:dyDescent="0.2">
      <c r="A6" s="79" t="s">
        <v>17</v>
      </c>
      <c r="B6" s="500" t="s">
        <v>295</v>
      </c>
      <c r="C6" s="496"/>
      <c r="D6" s="785"/>
      <c r="E6" s="785"/>
      <c r="F6" s="785"/>
      <c r="G6" s="785"/>
      <c r="H6" s="785"/>
      <c r="I6" s="785"/>
      <c r="J6" s="785"/>
      <c r="K6" s="785"/>
      <c r="L6" s="785"/>
      <c r="M6" s="785"/>
      <c r="N6" s="496"/>
      <c r="O6" s="496"/>
      <c r="P6" s="86"/>
      <c r="Q6" s="86" t="s">
        <v>2233</v>
      </c>
      <c r="R6" s="387"/>
    </row>
    <row r="7" spans="1:19" customFormat="1" ht="15" customHeight="1" x14ac:dyDescent="0.2">
      <c r="A7" s="79" t="s">
        <v>18</v>
      </c>
      <c r="B7" s="500" t="s">
        <v>294</v>
      </c>
      <c r="C7" s="79"/>
      <c r="D7" s="786" t="s">
        <v>3870</v>
      </c>
      <c r="E7" s="786"/>
      <c r="F7" s="786"/>
      <c r="G7" s="786"/>
      <c r="H7" s="786"/>
      <c r="I7" s="786"/>
      <c r="J7" s="786"/>
      <c r="K7" s="786"/>
      <c r="L7" s="786"/>
      <c r="M7" s="786"/>
      <c r="N7" s="54"/>
      <c r="O7" s="111"/>
      <c r="P7" s="86"/>
      <c r="Q7" s="86" t="s">
        <v>20</v>
      </c>
      <c r="R7" s="122"/>
    </row>
    <row r="8" spans="1:19" customFormat="1" ht="16.5" x14ac:dyDescent="0.2">
      <c r="A8" s="185"/>
      <c r="B8" s="503"/>
      <c r="C8" s="79"/>
      <c r="D8" s="186"/>
      <c r="E8" s="79"/>
      <c r="F8" s="79"/>
      <c r="G8" s="79"/>
      <c r="H8" s="79"/>
      <c r="I8" s="79"/>
      <c r="J8" s="79"/>
      <c r="K8" s="79"/>
      <c r="L8" s="54"/>
      <c r="M8" s="54"/>
      <c r="N8" s="54"/>
      <c r="O8" s="86"/>
      <c r="P8" s="54"/>
      <c r="Q8" s="54"/>
      <c r="R8" s="122"/>
    </row>
    <row r="9" spans="1:19" customFormat="1" ht="12.75" customHeight="1" x14ac:dyDescent="0.2">
      <c r="A9" s="196" t="str">
        <f>Заголовки!A12</f>
        <v>г.Сочи, стадион  ФГБУ"Юг Спорт"</v>
      </c>
      <c r="B9" s="79"/>
      <c r="C9" s="79"/>
      <c r="D9" s="808" t="s">
        <v>146</v>
      </c>
      <c r="E9" s="808"/>
      <c r="F9" s="808"/>
      <c r="G9" s="808"/>
      <c r="H9" s="808"/>
      <c r="I9" s="808"/>
      <c r="J9" s="808"/>
      <c r="K9" s="808"/>
      <c r="L9" s="808"/>
      <c r="M9" s="808"/>
      <c r="N9" s="54"/>
      <c r="O9" s="54"/>
      <c r="P9" s="91" t="s">
        <v>21</v>
      </c>
      <c r="Q9" s="54"/>
      <c r="R9" s="122"/>
    </row>
    <row r="10" spans="1:19" x14ac:dyDescent="0.2">
      <c r="A10" s="196"/>
      <c r="B10" s="197"/>
      <c r="C10" s="197"/>
      <c r="D10" s="843" t="s">
        <v>98</v>
      </c>
      <c r="E10" s="843"/>
      <c r="F10" s="843"/>
      <c r="G10" s="843"/>
      <c r="H10" s="843"/>
      <c r="I10" s="843"/>
      <c r="J10" s="843"/>
      <c r="K10" s="843"/>
      <c r="L10" s="843"/>
      <c r="M10" s="843"/>
      <c r="O10" s="842"/>
      <c r="P10" s="842"/>
      <c r="Q10" s="198"/>
      <c r="R10" s="199"/>
    </row>
    <row r="11" spans="1:19" ht="16.5" customHeight="1" thickBot="1" x14ac:dyDescent="0.25">
      <c r="A11" s="217"/>
      <c r="B11" s="197"/>
      <c r="C11" s="197"/>
      <c r="D11" s="197"/>
      <c r="I11" s="197"/>
      <c r="J11" s="197"/>
      <c r="L11" s="218"/>
      <c r="M11" s="197"/>
      <c r="Q11" s="210"/>
    </row>
    <row r="12" spans="1:19" ht="18.75" customHeight="1" thickBot="1" x14ac:dyDescent="0.25">
      <c r="A12" s="821" t="s">
        <v>48</v>
      </c>
      <c r="B12" s="821" t="s">
        <v>56</v>
      </c>
      <c r="C12" s="821" t="s">
        <v>46</v>
      </c>
      <c r="D12" s="821" t="s">
        <v>51</v>
      </c>
      <c r="E12" s="809" t="s">
        <v>34</v>
      </c>
      <c r="F12" s="821" t="s">
        <v>9</v>
      </c>
      <c r="G12" s="806" t="s">
        <v>128</v>
      </c>
      <c r="H12" s="806" t="s">
        <v>129</v>
      </c>
      <c r="I12" s="821" t="s">
        <v>134</v>
      </c>
      <c r="J12" s="155"/>
      <c r="K12" s="200"/>
      <c r="L12" s="201"/>
      <c r="M12" s="202" t="s">
        <v>32</v>
      </c>
      <c r="N12" s="203"/>
      <c r="O12" s="201"/>
      <c r="P12" s="159"/>
      <c r="Q12" s="821" t="s">
        <v>10</v>
      </c>
      <c r="R12" s="844" t="s">
        <v>31</v>
      </c>
      <c r="S12" s="821" t="s">
        <v>11</v>
      </c>
    </row>
    <row r="13" spans="1:19" ht="22.5" customHeight="1" thickBot="1" x14ac:dyDescent="0.25">
      <c r="A13" s="834"/>
      <c r="B13" s="834"/>
      <c r="C13" s="834"/>
      <c r="D13" s="834"/>
      <c r="E13" s="810"/>
      <c r="F13" s="834"/>
      <c r="G13" s="807"/>
      <c r="H13" s="807"/>
      <c r="I13" s="834"/>
      <c r="J13" s="188" t="s">
        <v>12</v>
      </c>
      <c r="K13" s="188" t="s">
        <v>13</v>
      </c>
      <c r="L13" s="188" t="s">
        <v>14</v>
      </c>
      <c r="M13" s="189" t="s">
        <v>48</v>
      </c>
      <c r="N13" s="188" t="s">
        <v>22</v>
      </c>
      <c r="O13" s="188" t="s">
        <v>23</v>
      </c>
      <c r="P13" s="188" t="s">
        <v>24</v>
      </c>
      <c r="Q13" s="834"/>
      <c r="R13" s="845"/>
      <c r="S13" s="834"/>
    </row>
    <row r="14" spans="1:19" ht="16.5" customHeight="1" x14ac:dyDescent="0.2">
      <c r="A14" s="204">
        <v>1</v>
      </c>
      <c r="B14" s="102" t="str">
        <f>VLOOKUP($F14,УЧАСТНИКИ!$A$29:$M$1081,3,FALSE)</f>
        <v>Матвеев Ильдар</v>
      </c>
      <c r="C14" s="103" t="str">
        <f>VLOOKUP($F14,УЧАСТНИКИ!$A$29:$M$1081,4,FALSE)</f>
        <v>29.08.2001</v>
      </c>
      <c r="D14" s="168" t="str">
        <f>VLOOKUP($F14,УЧАСТНИКИ!$A$29:$M$1081,5,FALSE)</f>
        <v>Санкт-Петербург</v>
      </c>
      <c r="E14" s="385" t="str">
        <f>VLOOKUP($F14,УЧАСТНИКИ!$A$29:$M$1081,8,FALSE)</f>
        <v>КМС</v>
      </c>
      <c r="F14" s="531">
        <v>347</v>
      </c>
      <c r="G14" s="626" t="s">
        <v>3281</v>
      </c>
      <c r="H14" s="626"/>
      <c r="I14" s="205"/>
      <c r="J14" s="204"/>
      <c r="K14" s="204"/>
      <c r="L14" s="204"/>
      <c r="M14" s="204"/>
      <c r="N14" s="142"/>
      <c r="O14" s="206"/>
      <c r="P14" s="206"/>
      <c r="Q14" s="206"/>
      <c r="R14" s="206"/>
      <c r="S14" s="106" t="str">
        <f>VLOOKUP($F14,УЧАСТНИКИ!$A$29:$M$1081,9,FALSE)</f>
        <v>лич.</v>
      </c>
    </row>
    <row r="15" spans="1:19" ht="16.5" customHeight="1" x14ac:dyDescent="0.2">
      <c r="A15" s="204">
        <v>2</v>
      </c>
      <c r="B15" s="102" t="str">
        <f>VLOOKUP($F15,УЧАСТНИКИ!$A$29:$M$1081,3,FALSE)</f>
        <v>Логинов Ян</v>
      </c>
      <c r="C15" s="103" t="str">
        <f>VLOOKUP($F15,УЧАСТНИКИ!$A$29:$M$1081,4,FALSE)</f>
        <v>07.05.2005</v>
      </c>
      <c r="D15" s="168" t="str">
        <f>VLOOKUP($F15,УЧАСТНИКИ!$A$29:$M$1081,5,FALSE)</f>
        <v>Нижегородская область</v>
      </c>
      <c r="E15" s="385" t="str">
        <f>VLOOKUP($F15,УЧАСТНИКИ!$A$29:$M$1081,8,FALSE)</f>
        <v>1</v>
      </c>
      <c r="F15" s="531">
        <v>253</v>
      </c>
      <c r="G15" s="626" t="s">
        <v>3267</v>
      </c>
      <c r="H15" s="626" t="s">
        <v>3459</v>
      </c>
      <c r="I15" s="205"/>
      <c r="J15" s="204"/>
      <c r="K15" s="204"/>
      <c r="L15" s="204"/>
      <c r="M15" s="204"/>
      <c r="N15" s="142"/>
      <c r="O15" s="206"/>
      <c r="P15" s="206"/>
      <c r="Q15" s="206"/>
      <c r="R15" s="206"/>
      <c r="S15" s="106"/>
    </row>
    <row r="16" spans="1:19" ht="16.5" customHeight="1" x14ac:dyDescent="0.2">
      <c r="A16" s="204">
        <v>3</v>
      </c>
      <c r="B16" s="102" t="str">
        <f>VLOOKUP($F16,УЧАСТНИКИ!$A$29:$M$1081,3,FALSE)</f>
        <v>Кувыршин Павел</v>
      </c>
      <c r="C16" s="103" t="str">
        <f>VLOOKUP($F16,УЧАСТНИКИ!$A$29:$M$1081,4,FALSE)</f>
        <v>09.07.1998</v>
      </c>
      <c r="D16" s="168" t="str">
        <f>VLOOKUP($F16,УЧАСТНИКИ!$A$29:$M$1081,5,FALSE)</f>
        <v>Санкт-Петербург</v>
      </c>
      <c r="E16" s="385" t="str">
        <f>VLOOKUP($F16,УЧАСТНИКИ!$A$29:$M$1081,8,FALSE)</f>
        <v>МС</v>
      </c>
      <c r="F16" s="531">
        <v>343</v>
      </c>
      <c r="G16" s="626" t="s">
        <v>1681</v>
      </c>
      <c r="H16" s="626" t="s">
        <v>3449</v>
      </c>
      <c r="I16" s="205"/>
      <c r="J16" s="204"/>
      <c r="K16" s="204"/>
      <c r="L16" s="204"/>
      <c r="M16" s="204"/>
      <c r="N16" s="142"/>
      <c r="O16" s="206"/>
      <c r="P16" s="206"/>
      <c r="Q16" s="206"/>
      <c r="R16" s="206"/>
      <c r="S16" s="106"/>
    </row>
    <row r="17" spans="1:19" ht="16.5" customHeight="1" x14ac:dyDescent="0.2">
      <c r="A17" s="204">
        <v>4</v>
      </c>
      <c r="B17" s="102" t="str">
        <f>VLOOKUP($F17,УЧАСТНИКИ!$A$29:$M$1081,3,FALSE)</f>
        <v>Фоменко Кирилл</v>
      </c>
      <c r="C17" s="103" t="str">
        <f>VLOOKUP($F17,УЧАСТНИКИ!$A$29:$M$1081,4,FALSE)</f>
        <v>06.01.1999</v>
      </c>
      <c r="D17" s="168" t="str">
        <f>VLOOKUP($F17,УЧАСТНИКИ!$A$29:$M$1081,5,FALSE)</f>
        <v>Республика Крым</v>
      </c>
      <c r="E17" s="385" t="str">
        <f>VLOOKUP($F17,УЧАСТНИКИ!$A$29:$M$1081,8,FALSE)</f>
        <v>МС</v>
      </c>
      <c r="F17" s="531">
        <v>291</v>
      </c>
      <c r="G17" s="626" t="s">
        <v>1497</v>
      </c>
      <c r="H17" s="626" t="s">
        <v>3515</v>
      </c>
      <c r="I17" s="205"/>
      <c r="J17" s="204"/>
      <c r="K17" s="204"/>
      <c r="L17" s="204"/>
      <c r="M17" s="204"/>
      <c r="N17" s="142"/>
      <c r="O17" s="206"/>
      <c r="P17" s="206"/>
      <c r="Q17" s="206"/>
      <c r="R17" s="206"/>
      <c r="S17" s="106"/>
    </row>
    <row r="18" spans="1:19" ht="16.5" customHeight="1" x14ac:dyDescent="0.2">
      <c r="A18" s="204">
        <v>5</v>
      </c>
      <c r="B18" s="102" t="str">
        <f>VLOOKUP($F18,УЧАСТНИКИ!$A$29:$M$1081,3,FALSE)</f>
        <v>Гаврилов Максим</v>
      </c>
      <c r="C18" s="103" t="str">
        <f>VLOOKUP($F18,УЧАСТНИКИ!$A$29:$M$1081,4,FALSE)</f>
        <v>19.09.2003</v>
      </c>
      <c r="D18" s="168" t="str">
        <f>VLOOKUP($F18,УЧАСТНИКИ!$A$29:$M$1081,5,FALSE)</f>
        <v>Санкт-Петербург</v>
      </c>
      <c r="E18" s="385" t="str">
        <f>VLOOKUP($F18,УЧАСТНИКИ!$A$29:$M$1081,8,FALSE)</f>
        <v>КМС</v>
      </c>
      <c r="F18" s="531">
        <v>330</v>
      </c>
      <c r="G18" s="626" t="s">
        <v>1629</v>
      </c>
      <c r="H18" s="626" t="s">
        <v>3424</v>
      </c>
      <c r="I18" s="205"/>
      <c r="J18" s="204"/>
      <c r="K18" s="204"/>
      <c r="L18" s="204"/>
      <c r="M18" s="204"/>
      <c r="N18" s="142"/>
      <c r="O18" s="206"/>
      <c r="P18" s="206"/>
      <c r="Q18" s="206"/>
      <c r="R18" s="206"/>
      <c r="S18" s="106" t="str">
        <f>VLOOKUP($F18,УЧАСТНИКИ!$A$29:$M$1081,9,FALSE)</f>
        <v>лич.</v>
      </c>
    </row>
    <row r="19" spans="1:19" ht="16.5" customHeight="1" x14ac:dyDescent="0.2">
      <c r="A19" s="204">
        <v>6</v>
      </c>
      <c r="B19" s="102" t="str">
        <f>VLOOKUP($F19,УЧАСТНИКИ!$A$29:$M$1081,3,FALSE)</f>
        <v>Ряховский Роман</v>
      </c>
      <c r="C19" s="103" t="str">
        <f>VLOOKUP($F19,УЧАСТНИКИ!$A$29:$M$1081,4,FALSE)</f>
        <v>25.05.2003</v>
      </c>
      <c r="D19" s="168" t="str">
        <f>VLOOKUP($F19,УЧАСТНИКИ!$A$29:$M$1081,5,FALSE)</f>
        <v>Тульская область</v>
      </c>
      <c r="E19" s="385" t="str">
        <f>VLOOKUP($F19,УЧАСТНИКИ!$A$29:$M$1081,8,FALSE)</f>
        <v>МС</v>
      </c>
      <c r="F19" s="531">
        <v>389</v>
      </c>
      <c r="G19" s="626" t="s">
        <v>3335</v>
      </c>
      <c r="H19" s="626"/>
      <c r="I19" s="205"/>
      <c r="J19" s="204"/>
      <c r="K19" s="204"/>
      <c r="L19" s="204"/>
      <c r="M19" s="204"/>
      <c r="N19" s="142"/>
      <c r="O19" s="206"/>
      <c r="P19" s="206"/>
      <c r="Q19" s="206"/>
      <c r="R19" s="206"/>
      <c r="S19" s="106"/>
    </row>
    <row r="20" spans="1:19" ht="16.5" customHeight="1" x14ac:dyDescent="0.2">
      <c r="A20" s="204">
        <v>7</v>
      </c>
      <c r="B20" s="102" t="str">
        <f>VLOOKUP($F20,УЧАСТНИКИ!$A$29:$M$1081,3,FALSE)</f>
        <v>Шаповалов Илья</v>
      </c>
      <c r="C20" s="103">
        <f>VLOOKUP($F20,УЧАСТНИКИ!$A$29:$M$1081,4,FALSE)</f>
        <v>34350</v>
      </c>
      <c r="D20" s="168" t="str">
        <f>VLOOKUP($F20,УЧАСТНИКИ!$A$29:$M$1081,5,FALSE)</f>
        <v>Карачаево-Черкесская Республика</v>
      </c>
      <c r="E20" s="385" t="str">
        <f>VLOOKUP($F20,УЧАСТНИКИ!$A$29:$M$1081,8,FALSE)</f>
        <v>МС</v>
      </c>
      <c r="F20" s="531">
        <v>692</v>
      </c>
      <c r="G20" s="626"/>
      <c r="H20" s="626"/>
      <c r="I20" s="205"/>
      <c r="J20" s="204"/>
      <c r="K20" s="204"/>
      <c r="L20" s="204"/>
      <c r="M20" s="204"/>
      <c r="N20" s="142"/>
      <c r="O20" s="206"/>
      <c r="P20" s="206"/>
      <c r="Q20" s="206"/>
      <c r="R20" s="206"/>
      <c r="S20" s="106"/>
    </row>
    <row r="21" spans="1:19" ht="16.5" customHeight="1" x14ac:dyDescent="0.2">
      <c r="A21" s="204">
        <v>8</v>
      </c>
      <c r="B21" s="102" t="str">
        <f>VLOOKUP($F21,УЧАСТНИКИ!$A$29:$M$1081,3,FALSE)</f>
        <v>Нассонов Никита</v>
      </c>
      <c r="C21" s="103" t="str">
        <f>VLOOKUP($F21,УЧАСТНИКИ!$A$29:$M$1081,4,FALSE)</f>
        <v>21.06.2000</v>
      </c>
      <c r="D21" s="168" t="str">
        <f>VLOOKUP($F21,УЧАСТНИКИ!$A$29:$M$1081,5,FALSE)</f>
        <v>Краснодарский край-Кировская область</v>
      </c>
      <c r="E21" s="385" t="str">
        <f>VLOOKUP($F21,УЧАСТНИКИ!$A$29:$M$1081,8,FALSE)</f>
        <v>КМС</v>
      </c>
      <c r="F21" s="531">
        <v>151</v>
      </c>
      <c r="G21" s="626" t="s">
        <v>3294</v>
      </c>
      <c r="H21" s="626" t="s">
        <v>3294</v>
      </c>
      <c r="I21" s="205"/>
      <c r="J21" s="204"/>
      <c r="K21" s="204"/>
      <c r="L21" s="204"/>
      <c r="M21" s="204"/>
      <c r="N21" s="142"/>
      <c r="O21" s="206"/>
      <c r="P21" s="206"/>
      <c r="Q21" s="206"/>
      <c r="R21" s="206"/>
      <c r="S21" s="106" t="str">
        <f>VLOOKUP($F21,УЧАСТНИКИ!$A$29:$M$1081,9,FALSE)</f>
        <v>лич.</v>
      </c>
    </row>
    <row r="22" spans="1:19" ht="16.5" customHeight="1" x14ac:dyDescent="0.2">
      <c r="A22" s="204">
        <v>9</v>
      </c>
      <c r="B22" s="102" t="str">
        <f>VLOOKUP($F22,УЧАСТНИКИ!$A$29:$M$1081,3,FALSE)</f>
        <v>Сасимович Павел</v>
      </c>
      <c r="C22" s="103" t="str">
        <f>VLOOKUP($F22,УЧАСТНИКИ!$A$29:$M$1081,4,FALSE)</f>
        <v>05.09.1999</v>
      </c>
      <c r="D22" s="168" t="str">
        <f>VLOOKUP($F22,УЧАСТНИКИ!$A$29:$M$1081,5,FALSE)</f>
        <v>Республика Беларусь</v>
      </c>
      <c r="E22" s="385" t="str">
        <f>VLOOKUP($F22,УЧАСТНИКИ!$A$29:$M$1081,8,FALSE)</f>
        <v>МС</v>
      </c>
      <c r="F22" s="531">
        <v>280</v>
      </c>
      <c r="G22" s="626"/>
      <c r="H22" s="626"/>
      <c r="I22" s="205"/>
      <c r="J22" s="204"/>
      <c r="K22" s="204"/>
      <c r="L22" s="204"/>
      <c r="M22" s="204"/>
      <c r="N22" s="142"/>
      <c r="O22" s="206"/>
      <c r="P22" s="206"/>
      <c r="Q22" s="206"/>
      <c r="R22" s="206"/>
      <c r="S22" s="106" t="str">
        <f>VLOOKUP($F22,УЧАСТНИКИ!$A$29:$M$1081,9,FALSE)</f>
        <v>лич.</v>
      </c>
    </row>
    <row r="23" spans="1:19" ht="15.75" customHeight="1" x14ac:dyDescent="0.2">
      <c r="A23" s="204">
        <v>10</v>
      </c>
      <c r="B23" s="102" t="str">
        <f>VLOOKUP($F23,УЧАСТНИКИ!$A$29:$M$1081,3,FALSE)</f>
        <v>Брюшенко Евгений</v>
      </c>
      <c r="C23" s="103" t="str">
        <f>VLOOKUP($F23,УЧАСТНИКИ!$A$29:$M$1081,4,FALSE)</f>
        <v>29.01.2002</v>
      </c>
      <c r="D23" s="168" t="str">
        <f>VLOOKUP($F23,УЧАСТНИКИ!$A$29:$M$1081,5,FALSE)</f>
        <v>Республика Крым</v>
      </c>
      <c r="E23" s="385" t="str">
        <f>VLOOKUP($F23,УЧАСТНИКИ!$A$29:$M$1081,8,FALSE)</f>
        <v>МС</v>
      </c>
      <c r="F23" s="531">
        <v>287</v>
      </c>
      <c r="G23" s="626" t="s">
        <v>3176</v>
      </c>
      <c r="H23" s="626" t="s">
        <v>3415</v>
      </c>
      <c r="I23" s="205"/>
      <c r="J23" s="204"/>
      <c r="K23" s="204"/>
      <c r="L23" s="204"/>
      <c r="M23" s="204"/>
      <c r="N23" s="142"/>
      <c r="O23" s="206"/>
      <c r="P23" s="206"/>
      <c r="Q23" s="206"/>
      <c r="R23" s="206"/>
      <c r="S23" s="106" t="str">
        <f>VLOOKUP($F23,УЧАСТНИКИ!$A$29:$M$1081,9,FALSE)</f>
        <v>лич.</v>
      </c>
    </row>
    <row r="24" spans="1:19" ht="15.75" customHeight="1" x14ac:dyDescent="0.2">
      <c r="A24" s="204">
        <v>11</v>
      </c>
      <c r="B24" s="102" t="str">
        <f>VLOOKUP($F24,УЧАСТНИКИ!$A$29:$M$1081,3,FALSE)</f>
        <v>Котковец Алексей</v>
      </c>
      <c r="C24" s="103" t="str">
        <f>VLOOKUP($F24,УЧАСТНИКИ!$A$29:$M$1081,4,FALSE)</f>
        <v>07.06.1998</v>
      </c>
      <c r="D24" s="168" t="str">
        <f>VLOOKUP($F24,УЧАСТНИКИ!$A$29:$M$1081,5,FALSE)</f>
        <v>Республика Беларусь</v>
      </c>
      <c r="E24" s="385" t="str">
        <f>VLOOKUP($F24,УЧАСТНИКИ!$A$29:$M$1081,8,FALSE)</f>
        <v>МСМК</v>
      </c>
      <c r="F24" s="531">
        <v>275</v>
      </c>
      <c r="G24" s="626"/>
      <c r="H24" s="626"/>
      <c r="I24" s="205"/>
      <c r="J24" s="204"/>
      <c r="K24" s="204"/>
      <c r="L24" s="204"/>
      <c r="M24" s="204"/>
      <c r="N24" s="142"/>
      <c r="O24" s="206"/>
      <c r="P24" s="206"/>
      <c r="Q24" s="206"/>
      <c r="R24" s="206"/>
      <c r="S24" s="106" t="str">
        <f>VLOOKUP($F24,УЧАСТНИКИ!$A$29:$M$1081,9,FALSE)</f>
        <v>лич.</v>
      </c>
    </row>
    <row r="25" spans="1:19" ht="15.75" customHeight="1" x14ac:dyDescent="0.2">
      <c r="A25" s="204">
        <v>12</v>
      </c>
      <c r="B25" s="102" t="str">
        <f>VLOOKUP($F25,УЧАСТНИКИ!$A$29:$M$1081,3,FALSE)</f>
        <v>Тарабин Дмитрий</v>
      </c>
      <c r="C25" s="103" t="str">
        <f>VLOOKUP($F25,УЧАСТНИКИ!$A$29:$M$1081,4,FALSE)</f>
        <v>29.10.1991</v>
      </c>
      <c r="D25" s="168" t="str">
        <f>VLOOKUP($F25,УЧАСТНИКИ!$A$29:$M$1081,5,FALSE)</f>
        <v>Краснодарский край-Московская область</v>
      </c>
      <c r="E25" s="385" t="str">
        <f>VLOOKUP($F25,УЧАСТНИКИ!$A$29:$M$1081,8,FALSE)</f>
        <v>МСМК</v>
      </c>
      <c r="F25" s="531">
        <v>165</v>
      </c>
      <c r="G25" s="626" t="s">
        <v>830</v>
      </c>
      <c r="H25" s="626" t="s">
        <v>3506</v>
      </c>
      <c r="I25" s="205"/>
      <c r="J25" s="204"/>
      <c r="K25" s="204"/>
      <c r="L25" s="204"/>
      <c r="M25" s="204"/>
      <c r="N25" s="142"/>
      <c r="O25" s="206"/>
      <c r="P25" s="206"/>
      <c r="Q25" s="206"/>
      <c r="R25" s="206"/>
      <c r="S25" s="106" t="str">
        <f>VLOOKUP($F25,УЧАСТНИКИ!$A$29:$M$1081,9,FALSE)</f>
        <v>лич.</v>
      </c>
    </row>
    <row r="26" spans="1:19" ht="15.75" customHeight="1" x14ac:dyDescent="0.2">
      <c r="A26" s="204">
        <v>13</v>
      </c>
      <c r="B26" s="102" t="str">
        <f>VLOOKUP($F26,УЧАСТНИКИ!$A$29:$M$1081,3,FALSE)</f>
        <v>Панасенков Владислав</v>
      </c>
      <c r="C26" s="103" t="str">
        <f>VLOOKUP($F26,УЧАСТНИКИ!$A$29:$M$1081,4,FALSE)</f>
        <v>23.05.1996</v>
      </c>
      <c r="D26" s="168" t="str">
        <f>VLOOKUP($F26,УЧАСТНИКИ!$A$29:$M$1081,5,FALSE)</f>
        <v>Московская область-Смоленская область</v>
      </c>
      <c r="E26" s="385" t="str">
        <f>VLOOKUP($F26,УЧАСТНИКИ!$A$29:$M$1081,8,FALSE)</f>
        <v>МСМК</v>
      </c>
      <c r="F26" s="531">
        <v>239</v>
      </c>
      <c r="G26" s="626" t="s">
        <v>1313</v>
      </c>
      <c r="H26" s="626"/>
      <c r="I26" s="205"/>
      <c r="J26" s="204"/>
      <c r="K26" s="204"/>
      <c r="L26" s="204"/>
      <c r="M26" s="204"/>
      <c r="N26" s="142"/>
      <c r="O26" s="206"/>
      <c r="P26" s="206"/>
      <c r="Q26" s="206"/>
      <c r="R26" s="206"/>
      <c r="S26" s="106"/>
    </row>
    <row r="27" spans="1:19" s="7" customFormat="1" ht="15.75" customHeight="1" x14ac:dyDescent="0.2">
      <c r="A27" s="204">
        <v>14</v>
      </c>
      <c r="B27" s="102" t="str">
        <f>VLOOKUP($F27,УЧАСТНИКИ!$A$29:$M$1081,3,FALSE)</f>
        <v>Бездольный Борис</v>
      </c>
      <c r="C27" s="103" t="str">
        <f>VLOOKUP($F27,УЧАСТНИКИ!$A$29:$M$1081,4,FALSE)</f>
        <v>01.04.1997</v>
      </c>
      <c r="D27" s="168" t="str">
        <f>VLOOKUP($F27,УЧАСТНИКИ!$A$29:$M$1081,5,FALSE)</f>
        <v>Краснодарский край</v>
      </c>
      <c r="E27" s="385" t="str">
        <f>VLOOKUP($F27,УЧАСТНИКИ!$A$29:$M$1081,8,FALSE)</f>
        <v>МС</v>
      </c>
      <c r="F27" s="531">
        <v>135</v>
      </c>
      <c r="G27" s="626" t="s">
        <v>3167</v>
      </c>
      <c r="H27" s="626" t="s">
        <v>3406</v>
      </c>
      <c r="I27" s="205"/>
      <c r="J27" s="204"/>
      <c r="K27" s="204"/>
      <c r="L27" s="204"/>
      <c r="M27" s="204"/>
      <c r="N27" s="142"/>
      <c r="O27" s="206"/>
      <c r="P27" s="206"/>
      <c r="Q27" s="206"/>
      <c r="R27" s="206"/>
      <c r="S27" s="106"/>
    </row>
    <row r="28" spans="1:19" ht="15.75" customHeight="1" x14ac:dyDescent="0.2">
      <c r="A28" s="196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209"/>
      <c r="M28" s="197"/>
    </row>
    <row r="29" spans="1:19" ht="15.75" customHeight="1" x14ac:dyDescent="0.2">
      <c r="A29" s="210"/>
      <c r="B29" s="852" t="s">
        <v>58</v>
      </c>
      <c r="C29" s="852"/>
      <c r="D29" s="119" t="s">
        <v>81</v>
      </c>
      <c r="K29" s="119" t="s">
        <v>57</v>
      </c>
      <c r="L29" s="54"/>
      <c r="M29" s="54"/>
      <c r="N29" s="119"/>
      <c r="O29" s="113" t="s">
        <v>43</v>
      </c>
    </row>
    <row r="30" spans="1:19" ht="15.75" customHeight="1" x14ac:dyDescent="0.2">
      <c r="A30" s="211"/>
      <c r="B30" s="211"/>
      <c r="C30" s="211"/>
      <c r="D30" s="211"/>
      <c r="E30" s="211"/>
      <c r="F30" s="211"/>
      <c r="G30" s="211"/>
      <c r="H30" s="211"/>
      <c r="I30" s="212"/>
      <c r="J30" s="213"/>
      <c r="K30" s="214"/>
      <c r="L30" s="211"/>
      <c r="M30" s="211"/>
    </row>
    <row r="31" spans="1:19" ht="15.75" customHeight="1" x14ac:dyDescent="0.2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</row>
    <row r="32" spans="1:19" ht="15.75" customHeight="1" x14ac:dyDescent="0.2">
      <c r="B32" s="215"/>
    </row>
    <row r="33" spans="1:13" ht="15.75" customHeight="1" x14ac:dyDescent="0.25">
      <c r="A33" s="207"/>
      <c r="B33" s="216"/>
      <c r="C33" s="216"/>
      <c r="D33" s="216"/>
      <c r="E33" s="207"/>
      <c r="F33" s="207"/>
      <c r="G33" s="207"/>
      <c r="H33" s="207"/>
      <c r="I33" s="207"/>
      <c r="J33" s="207"/>
      <c r="K33" s="207"/>
      <c r="L33" s="207"/>
      <c r="M33" s="127"/>
    </row>
    <row r="34" spans="1:13" ht="15.75" customHeight="1" x14ac:dyDescent="0.25">
      <c r="A34" s="207"/>
      <c r="B34" s="216"/>
      <c r="C34" s="216"/>
      <c r="D34" s="216"/>
      <c r="E34" s="207"/>
      <c r="F34" s="207"/>
      <c r="G34" s="207"/>
      <c r="H34" s="207"/>
      <c r="I34" s="207"/>
      <c r="J34" s="207"/>
      <c r="K34" s="207"/>
      <c r="L34" s="207"/>
      <c r="M34" s="127"/>
    </row>
    <row r="35" spans="1:13" ht="15.75" customHeight="1" x14ac:dyDescent="0.25">
      <c r="A35" s="207"/>
      <c r="B35" s="216"/>
      <c r="C35" s="216"/>
      <c r="D35" s="216"/>
      <c r="E35" s="207"/>
      <c r="F35" s="207"/>
      <c r="G35" s="207"/>
      <c r="H35" s="207"/>
      <c r="I35" s="207"/>
      <c r="J35" s="207"/>
      <c r="K35" s="207"/>
      <c r="L35" s="207"/>
      <c r="M35" s="127"/>
    </row>
    <row r="36" spans="1:13" ht="15.75" customHeight="1" x14ac:dyDescent="0.25">
      <c r="A36" s="207"/>
      <c r="B36" s="216"/>
      <c r="C36" s="216"/>
      <c r="D36" s="216"/>
      <c r="E36" s="207"/>
      <c r="F36" s="207"/>
      <c r="G36" s="207"/>
      <c r="H36" s="207"/>
      <c r="I36" s="207"/>
      <c r="J36" s="207"/>
      <c r="K36" s="207"/>
      <c r="L36" s="207"/>
      <c r="M36" s="127"/>
    </row>
    <row r="37" spans="1:13" ht="15.75" customHeight="1" x14ac:dyDescent="0.25">
      <c r="A37" s="207"/>
      <c r="B37" s="216"/>
      <c r="C37" s="216"/>
      <c r="D37" s="216"/>
      <c r="E37" s="207"/>
      <c r="F37" s="207"/>
      <c r="G37" s="207"/>
      <c r="H37" s="207"/>
      <c r="I37" s="207"/>
      <c r="J37" s="207"/>
      <c r="K37" s="207"/>
      <c r="L37" s="207"/>
      <c r="M37" s="127"/>
    </row>
    <row r="38" spans="1:13" ht="15.75" customHeight="1" x14ac:dyDescent="0.25">
      <c r="A38" s="207"/>
      <c r="B38" s="216"/>
      <c r="C38" s="216"/>
      <c r="D38" s="216"/>
      <c r="E38" s="207"/>
      <c r="F38" s="207"/>
      <c r="G38" s="207"/>
      <c r="H38" s="207"/>
      <c r="I38" s="207"/>
      <c r="J38" s="207"/>
      <c r="K38" s="207"/>
      <c r="L38" s="207"/>
      <c r="M38" s="127"/>
    </row>
    <row r="39" spans="1:13" ht="15.75" customHeight="1" x14ac:dyDescent="0.25">
      <c r="A39" s="207"/>
      <c r="B39" s="216"/>
      <c r="C39" s="216"/>
      <c r="D39" s="216"/>
      <c r="E39" s="207"/>
      <c r="F39" s="207"/>
      <c r="G39" s="207"/>
      <c r="H39" s="207"/>
      <c r="I39" s="207"/>
      <c r="J39" s="207"/>
      <c r="K39" s="207"/>
      <c r="L39" s="207"/>
      <c r="M39" s="127"/>
    </row>
    <row r="40" spans="1:13" ht="15.75" customHeight="1" x14ac:dyDescent="0.25">
      <c r="A40" s="207"/>
      <c r="B40" s="216"/>
      <c r="C40" s="216"/>
      <c r="D40" s="216"/>
      <c r="E40" s="207"/>
      <c r="F40" s="207"/>
      <c r="G40" s="207"/>
      <c r="H40" s="207"/>
      <c r="I40" s="207"/>
      <c r="J40" s="207"/>
      <c r="K40" s="207"/>
      <c r="L40" s="207"/>
      <c r="M40" s="127"/>
    </row>
    <row r="41" spans="1:13" ht="15.75" customHeight="1" x14ac:dyDescent="0.25">
      <c r="A41" s="207"/>
      <c r="B41" s="216"/>
      <c r="C41" s="216"/>
      <c r="D41" s="216"/>
      <c r="E41" s="207"/>
      <c r="F41" s="207"/>
      <c r="G41" s="207"/>
      <c r="H41" s="207"/>
      <c r="I41" s="207"/>
      <c r="J41" s="207"/>
      <c r="K41" s="207"/>
      <c r="L41" s="207"/>
      <c r="M41" s="127"/>
    </row>
    <row r="42" spans="1:13" ht="15.75" customHeight="1" x14ac:dyDescent="0.2">
      <c r="B42" s="215"/>
    </row>
    <row r="43" spans="1:13" ht="15.75" customHeight="1" x14ac:dyDescent="0.25">
      <c r="A43" s="207"/>
      <c r="B43" s="216"/>
      <c r="C43" s="216"/>
      <c r="D43" s="216"/>
      <c r="E43" s="207"/>
      <c r="F43" s="207"/>
      <c r="G43" s="207"/>
      <c r="H43" s="207"/>
      <c r="I43" s="207"/>
      <c r="J43" s="207"/>
      <c r="K43" s="207"/>
      <c r="L43" s="207"/>
      <c r="M43" s="127"/>
    </row>
    <row r="44" spans="1:13" ht="15.75" customHeight="1" x14ac:dyDescent="0.25">
      <c r="A44" s="207"/>
      <c r="B44" s="216"/>
      <c r="C44" s="216"/>
      <c r="D44" s="216"/>
      <c r="E44" s="207"/>
      <c r="F44" s="207"/>
      <c r="G44" s="207"/>
      <c r="H44" s="207"/>
      <c r="I44" s="207"/>
      <c r="J44" s="207"/>
      <c r="K44" s="207"/>
      <c r="L44" s="207"/>
      <c r="M44" s="127"/>
    </row>
    <row r="45" spans="1:13" ht="15.75" customHeight="1" x14ac:dyDescent="0.25">
      <c r="A45" s="207"/>
      <c r="B45" s="216"/>
      <c r="C45" s="216"/>
      <c r="D45" s="216"/>
      <c r="E45" s="207"/>
      <c r="F45" s="207"/>
      <c r="G45" s="207"/>
      <c r="H45" s="207"/>
      <c r="I45" s="207"/>
      <c r="J45" s="207"/>
      <c r="K45" s="207"/>
      <c r="L45" s="207"/>
      <c r="M45" s="127"/>
    </row>
    <row r="46" spans="1:13" ht="15.75" customHeight="1" x14ac:dyDescent="0.25">
      <c r="A46" s="207"/>
      <c r="B46" s="216"/>
      <c r="C46" s="216"/>
      <c r="D46" s="216"/>
      <c r="E46" s="207"/>
      <c r="F46" s="207"/>
      <c r="G46" s="207"/>
      <c r="H46" s="207"/>
      <c r="I46" s="207"/>
      <c r="J46" s="207"/>
      <c r="K46" s="207"/>
      <c r="L46" s="207"/>
      <c r="M46" s="127"/>
    </row>
    <row r="47" spans="1:13" ht="15.75" customHeight="1" x14ac:dyDescent="0.25">
      <c r="A47" s="207"/>
      <c r="B47" s="216"/>
      <c r="C47" s="216"/>
      <c r="D47" s="216"/>
      <c r="E47" s="207"/>
      <c r="F47" s="207"/>
      <c r="G47" s="207"/>
      <c r="H47" s="207"/>
      <c r="I47" s="207"/>
      <c r="J47" s="207"/>
      <c r="K47" s="207"/>
      <c r="L47" s="207"/>
      <c r="M47" s="127"/>
    </row>
    <row r="48" spans="1:13" ht="15.75" x14ac:dyDescent="0.25">
      <c r="A48" s="207"/>
      <c r="B48" s="216"/>
      <c r="C48" s="216"/>
      <c r="D48" s="216"/>
      <c r="E48" s="207"/>
      <c r="F48" s="207"/>
      <c r="G48" s="207"/>
      <c r="H48" s="207"/>
      <c r="I48" s="207"/>
      <c r="J48" s="207"/>
      <c r="K48" s="207"/>
      <c r="L48" s="207"/>
      <c r="M48" s="127"/>
    </row>
    <row r="49" spans="1:13" ht="15.75" x14ac:dyDescent="0.25">
      <c r="A49" s="207"/>
      <c r="B49" s="216"/>
      <c r="C49" s="216"/>
      <c r="D49" s="216"/>
      <c r="E49" s="207"/>
      <c r="F49" s="207"/>
      <c r="G49" s="207"/>
      <c r="H49" s="207"/>
      <c r="I49" s="207"/>
      <c r="J49" s="207"/>
      <c r="K49" s="207"/>
      <c r="L49" s="207"/>
      <c r="M49" s="127"/>
    </row>
    <row r="50" spans="1:13" ht="15.75" x14ac:dyDescent="0.25">
      <c r="A50" s="207"/>
      <c r="B50" s="216"/>
      <c r="C50" s="216"/>
      <c r="D50" s="216"/>
      <c r="E50" s="207"/>
      <c r="F50" s="207"/>
      <c r="G50" s="207"/>
      <c r="H50" s="207"/>
      <c r="I50" s="207"/>
      <c r="J50" s="207"/>
      <c r="K50" s="207"/>
      <c r="L50" s="207"/>
      <c r="M50" s="127"/>
    </row>
    <row r="51" spans="1:13" ht="15.75" x14ac:dyDescent="0.25">
      <c r="A51" s="207"/>
      <c r="B51" s="216"/>
      <c r="C51" s="216"/>
      <c r="D51" s="216"/>
      <c r="E51" s="207"/>
      <c r="F51" s="207"/>
      <c r="G51" s="207"/>
      <c r="H51" s="207"/>
      <c r="I51" s="207"/>
      <c r="J51" s="207"/>
      <c r="K51" s="207"/>
      <c r="L51" s="207"/>
      <c r="M51" s="127"/>
    </row>
    <row r="52" spans="1:13" x14ac:dyDescent="0.2">
      <c r="B52" s="215"/>
    </row>
    <row r="53" spans="1:13" ht="15.75" x14ac:dyDescent="0.25">
      <c r="A53" s="207"/>
      <c r="B53" s="216"/>
      <c r="C53" s="216"/>
      <c r="D53" s="216"/>
      <c r="E53" s="207"/>
      <c r="F53" s="207"/>
      <c r="G53" s="207"/>
      <c r="H53" s="207"/>
      <c r="I53" s="207"/>
      <c r="J53" s="207"/>
      <c r="K53" s="207"/>
      <c r="L53" s="207"/>
      <c r="M53" s="127"/>
    </row>
    <row r="54" spans="1:13" ht="15.75" x14ac:dyDescent="0.25">
      <c r="A54" s="207"/>
      <c r="B54" s="216"/>
      <c r="C54" s="216"/>
      <c r="D54" s="216"/>
      <c r="E54" s="207"/>
      <c r="F54" s="207"/>
      <c r="G54" s="207"/>
      <c r="H54" s="207"/>
      <c r="I54" s="207"/>
      <c r="J54" s="207"/>
      <c r="K54" s="207"/>
      <c r="L54" s="207"/>
      <c r="M54" s="127"/>
    </row>
    <row r="55" spans="1:13" ht="15.75" x14ac:dyDescent="0.25">
      <c r="A55" s="207"/>
      <c r="B55" s="216"/>
      <c r="C55" s="216"/>
      <c r="D55" s="216"/>
      <c r="E55" s="207"/>
      <c r="F55" s="207"/>
      <c r="G55" s="207"/>
      <c r="H55" s="207"/>
      <c r="I55" s="207"/>
      <c r="J55" s="207"/>
      <c r="K55" s="207"/>
      <c r="L55" s="207"/>
      <c r="M55" s="127"/>
    </row>
    <row r="56" spans="1:13" ht="15.75" x14ac:dyDescent="0.25">
      <c r="A56" s="207"/>
      <c r="B56" s="216"/>
      <c r="C56" s="216"/>
      <c r="D56" s="216"/>
      <c r="E56" s="207"/>
      <c r="F56" s="207"/>
      <c r="G56" s="207"/>
      <c r="H56" s="207"/>
      <c r="I56" s="207"/>
      <c r="J56" s="207"/>
      <c r="K56" s="207"/>
      <c r="L56" s="207"/>
      <c r="M56" s="127"/>
    </row>
    <row r="57" spans="1:13" ht="15.75" x14ac:dyDescent="0.25">
      <c r="A57" s="207"/>
      <c r="B57" s="216"/>
      <c r="C57" s="216"/>
      <c r="D57" s="216"/>
      <c r="E57" s="207"/>
      <c r="F57" s="207"/>
      <c r="G57" s="207"/>
      <c r="H57" s="207"/>
      <c r="I57" s="207"/>
      <c r="J57" s="207"/>
      <c r="K57" s="207"/>
      <c r="L57" s="207"/>
      <c r="M57" s="127"/>
    </row>
    <row r="58" spans="1:13" ht="15.75" x14ac:dyDescent="0.25">
      <c r="A58" s="207"/>
      <c r="B58" s="216"/>
      <c r="C58" s="216"/>
      <c r="D58" s="216"/>
      <c r="E58" s="207"/>
      <c r="F58" s="207"/>
      <c r="G58" s="207"/>
      <c r="H58" s="207"/>
      <c r="I58" s="207"/>
      <c r="J58" s="207"/>
      <c r="K58" s="207"/>
      <c r="L58" s="207"/>
      <c r="M58" s="127"/>
    </row>
    <row r="59" spans="1:13" ht="15.75" x14ac:dyDescent="0.25">
      <c r="A59" s="207"/>
      <c r="B59" s="216"/>
      <c r="C59" s="216"/>
      <c r="D59" s="216"/>
      <c r="E59" s="207"/>
      <c r="F59" s="207"/>
      <c r="G59" s="207"/>
      <c r="H59" s="207"/>
      <c r="I59" s="207"/>
      <c r="J59" s="207"/>
      <c r="K59" s="207"/>
      <c r="L59" s="207"/>
      <c r="M59" s="127"/>
    </row>
    <row r="60" spans="1:13" ht="15.75" x14ac:dyDescent="0.25">
      <c r="A60" s="207"/>
      <c r="B60" s="216"/>
      <c r="C60" s="216"/>
      <c r="D60" s="216"/>
      <c r="E60" s="207"/>
      <c r="F60" s="207"/>
      <c r="G60" s="207"/>
      <c r="H60" s="207"/>
      <c r="I60" s="207"/>
      <c r="J60" s="207"/>
      <c r="K60" s="207"/>
      <c r="L60" s="207"/>
      <c r="M60" s="127"/>
    </row>
    <row r="61" spans="1:13" ht="15.75" x14ac:dyDescent="0.25">
      <c r="A61" s="207"/>
      <c r="B61" s="216"/>
      <c r="C61" s="216"/>
      <c r="D61" s="216"/>
      <c r="E61" s="207"/>
      <c r="F61" s="207"/>
      <c r="G61" s="207"/>
      <c r="H61" s="207"/>
      <c r="I61" s="207"/>
      <c r="J61" s="207"/>
      <c r="K61" s="207"/>
      <c r="L61" s="207"/>
      <c r="M61" s="127"/>
    </row>
    <row r="62" spans="1:13" x14ac:dyDescent="0.2">
      <c r="B62" s="215"/>
    </row>
    <row r="63" spans="1:13" ht="15.75" x14ac:dyDescent="0.25">
      <c r="A63" s="207"/>
      <c r="B63" s="216"/>
      <c r="C63" s="216"/>
      <c r="D63" s="216"/>
      <c r="E63" s="207"/>
      <c r="F63" s="207"/>
      <c r="G63" s="207"/>
      <c r="H63" s="207"/>
      <c r="I63" s="207"/>
      <c r="J63" s="207"/>
      <c r="K63" s="207"/>
      <c r="L63" s="207"/>
      <c r="M63" s="127"/>
    </row>
    <row r="64" spans="1:13" ht="15.75" x14ac:dyDescent="0.25">
      <c r="A64" s="207"/>
      <c r="B64" s="216"/>
      <c r="C64" s="216"/>
      <c r="D64" s="216"/>
      <c r="E64" s="207"/>
      <c r="F64" s="207"/>
      <c r="G64" s="207"/>
      <c r="H64" s="207"/>
      <c r="I64" s="207"/>
      <c r="J64" s="207"/>
      <c r="K64" s="207"/>
      <c r="L64" s="207"/>
      <c r="M64" s="127"/>
    </row>
    <row r="65" spans="1:13" ht="15.75" x14ac:dyDescent="0.25">
      <c r="A65" s="207"/>
      <c r="B65" s="216"/>
      <c r="C65" s="216"/>
      <c r="D65" s="216"/>
      <c r="E65" s="207"/>
      <c r="F65" s="207"/>
      <c r="G65" s="207"/>
      <c r="H65" s="207"/>
      <c r="I65" s="207"/>
      <c r="J65" s="207"/>
      <c r="K65" s="207"/>
      <c r="L65" s="207"/>
      <c r="M65" s="127"/>
    </row>
    <row r="66" spans="1:13" ht="15.75" x14ac:dyDescent="0.25">
      <c r="A66" s="207"/>
      <c r="B66" s="216"/>
      <c r="C66" s="216"/>
      <c r="D66" s="216"/>
      <c r="E66" s="207"/>
      <c r="F66" s="207"/>
      <c r="G66" s="207"/>
      <c r="H66" s="207"/>
      <c r="I66" s="207"/>
      <c r="J66" s="207"/>
      <c r="K66" s="207"/>
      <c r="L66" s="207"/>
      <c r="M66" s="127"/>
    </row>
    <row r="67" spans="1:13" ht="15.75" x14ac:dyDescent="0.25">
      <c r="A67" s="207"/>
      <c r="B67" s="216"/>
      <c r="C67" s="216"/>
      <c r="D67" s="216"/>
      <c r="E67" s="207"/>
      <c r="F67" s="207"/>
      <c r="G67" s="207"/>
      <c r="H67" s="207"/>
      <c r="I67" s="207"/>
      <c r="J67" s="207"/>
      <c r="K67" s="207"/>
      <c r="L67" s="207"/>
      <c r="M67" s="127"/>
    </row>
    <row r="68" spans="1:13" ht="15.75" x14ac:dyDescent="0.25">
      <c r="A68" s="207"/>
      <c r="B68" s="216"/>
      <c r="C68" s="216"/>
      <c r="D68" s="216"/>
      <c r="E68" s="207"/>
      <c r="F68" s="207"/>
      <c r="G68" s="207"/>
      <c r="H68" s="207"/>
      <c r="I68" s="207"/>
      <c r="J68" s="207"/>
      <c r="K68" s="207"/>
      <c r="L68" s="207"/>
      <c r="M68" s="127"/>
    </row>
    <row r="69" spans="1:13" ht="15.75" x14ac:dyDescent="0.25">
      <c r="A69" s="207"/>
      <c r="B69" s="216"/>
      <c r="C69" s="216"/>
      <c r="D69" s="216"/>
      <c r="E69" s="207"/>
      <c r="F69" s="207"/>
      <c r="G69" s="207"/>
      <c r="H69" s="207"/>
      <c r="I69" s="207"/>
      <c r="J69" s="207"/>
      <c r="K69" s="207"/>
      <c r="L69" s="207"/>
      <c r="M69" s="127"/>
    </row>
    <row r="70" spans="1:13" ht="15.75" x14ac:dyDescent="0.25">
      <c r="A70" s="207"/>
      <c r="B70" s="216"/>
      <c r="C70" s="216"/>
      <c r="D70" s="216"/>
      <c r="E70" s="207"/>
      <c r="F70" s="207"/>
      <c r="G70" s="207"/>
      <c r="H70" s="207"/>
      <c r="I70" s="207"/>
      <c r="J70" s="207"/>
      <c r="K70" s="207"/>
      <c r="L70" s="207"/>
      <c r="M70" s="127"/>
    </row>
    <row r="71" spans="1:13" x14ac:dyDescent="0.2">
      <c r="A71" s="207"/>
      <c r="B71" s="208"/>
      <c r="C71" s="848"/>
      <c r="D71" s="848"/>
      <c r="E71" s="849"/>
      <c r="F71" s="849"/>
      <c r="G71" s="849"/>
      <c r="H71" s="849"/>
      <c r="I71" s="849"/>
      <c r="J71" s="848"/>
      <c r="K71" s="848"/>
      <c r="L71" s="848"/>
      <c r="M71" s="207"/>
    </row>
  </sheetData>
  <mergeCells count="23">
    <mergeCell ref="S12:S13"/>
    <mergeCell ref="B29:C29"/>
    <mergeCell ref="R12:R13"/>
    <mergeCell ref="O10:P10"/>
    <mergeCell ref="F12:F13"/>
    <mergeCell ref="G12:G13"/>
    <mergeCell ref="D10:M10"/>
    <mergeCell ref="E12:E13"/>
    <mergeCell ref="H12:H13"/>
    <mergeCell ref="C71:D71"/>
    <mergeCell ref="E71:I71"/>
    <mergeCell ref="J71:L71"/>
    <mergeCell ref="A1:R1"/>
    <mergeCell ref="A2:R2"/>
    <mergeCell ref="A12:A13"/>
    <mergeCell ref="B12:B13"/>
    <mergeCell ref="C12:C13"/>
    <mergeCell ref="D9:M9"/>
    <mergeCell ref="Q12:Q13"/>
    <mergeCell ref="I12:I13"/>
    <mergeCell ref="D12:D13"/>
    <mergeCell ref="D4:M6"/>
    <mergeCell ref="D7:M7"/>
  </mergeCells>
  <phoneticPr fontId="2" type="noConversion"/>
  <printOptions horizontalCentered="1"/>
  <pageMargins left="0" right="0" top="0.39370078740157483" bottom="0.39370078740157483" header="0" footer="0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3AC8"/>
  </sheetPr>
  <dimension ref="A1:H47"/>
  <sheetViews>
    <sheetView view="pageBreakPreview" zoomScale="60" zoomScaleNormal="60" workbookViewId="0">
      <selection activeCell="A38" sqref="A1:E38"/>
    </sheetView>
  </sheetViews>
  <sheetFormatPr defaultRowHeight="14.25" x14ac:dyDescent="0.2"/>
  <cols>
    <col min="1" max="1" width="7.85546875" style="273" customWidth="1"/>
    <col min="2" max="2" width="10.42578125" style="273" customWidth="1"/>
    <col min="3" max="3" width="39.5703125" style="273" customWidth="1"/>
    <col min="4" max="4" width="20.7109375" style="273" customWidth="1"/>
    <col min="5" max="5" width="13.85546875" style="273" customWidth="1"/>
  </cols>
  <sheetData>
    <row r="1" spans="1:8" ht="12.75" x14ac:dyDescent="0.2">
      <c r="A1" s="746" t="s">
        <v>168</v>
      </c>
      <c r="B1" s="746"/>
      <c r="C1" s="746"/>
      <c r="D1" s="746"/>
      <c r="E1" s="746"/>
    </row>
    <row r="2" spans="1:8" ht="12.75" x14ac:dyDescent="0.2">
      <c r="A2" s="747" t="s">
        <v>47</v>
      </c>
      <c r="B2" s="747"/>
      <c r="C2" s="747"/>
      <c r="D2" s="747"/>
      <c r="E2" s="747"/>
    </row>
    <row r="3" spans="1:8" ht="12.75" x14ac:dyDescent="0.2">
      <c r="A3" s="747" t="s">
        <v>4608</v>
      </c>
      <c r="B3" s="747"/>
      <c r="C3" s="747"/>
      <c r="D3" s="747"/>
      <c r="E3" s="747"/>
      <c r="F3" s="354"/>
      <c r="G3" s="354"/>
    </row>
    <row r="4" spans="1:8" ht="12.75" x14ac:dyDescent="0.2">
      <c r="A4" s="747" t="s">
        <v>4609</v>
      </c>
      <c r="B4" s="747"/>
      <c r="C4" s="747"/>
      <c r="D4" s="747"/>
      <c r="E4" s="747"/>
      <c r="F4" s="354"/>
      <c r="G4" s="354"/>
    </row>
    <row r="5" spans="1:8" ht="48.75" customHeight="1" x14ac:dyDescent="0.2">
      <c r="A5" s="769" t="s">
        <v>4602</v>
      </c>
      <c r="B5" s="769"/>
      <c r="C5" s="769"/>
      <c r="D5" s="769"/>
      <c r="E5" s="769"/>
      <c r="F5" s="356"/>
      <c r="G5" s="356"/>
    </row>
    <row r="6" spans="1:8" ht="24" hidden="1" customHeight="1" x14ac:dyDescent="0.2">
      <c r="A6" s="769" t="s">
        <v>3870</v>
      </c>
      <c r="B6" s="769"/>
      <c r="C6" s="769"/>
      <c r="D6" s="769"/>
      <c r="E6" s="769"/>
      <c r="F6" s="356"/>
      <c r="G6" s="356"/>
    </row>
    <row r="7" spans="1:8" ht="15.75" x14ac:dyDescent="0.2">
      <c r="A7" s="772" t="s">
        <v>229</v>
      </c>
      <c r="B7" s="772"/>
      <c r="C7" s="772"/>
      <c r="D7" s="772"/>
      <c r="E7" s="772"/>
    </row>
    <row r="8" spans="1:8" ht="15" x14ac:dyDescent="0.2">
      <c r="A8" s="769" t="s">
        <v>230</v>
      </c>
      <c r="B8" s="769"/>
      <c r="C8" s="769"/>
      <c r="D8" s="769"/>
      <c r="E8" s="769"/>
    </row>
    <row r="9" spans="1:8" ht="12.75" x14ac:dyDescent="0.2">
      <c r="A9" s="357"/>
      <c r="B9" s="358"/>
      <c r="C9" s="752"/>
      <c r="D9" s="752"/>
      <c r="E9" s="359"/>
    </row>
    <row r="10" spans="1:8" ht="25.5" customHeight="1" x14ac:dyDescent="0.2">
      <c r="A10" s="748" t="s">
        <v>4613</v>
      </c>
      <c r="B10" s="749"/>
      <c r="C10" s="241"/>
      <c r="D10" s="770" t="s">
        <v>4606</v>
      </c>
      <c r="E10" s="770"/>
      <c r="F10" s="277"/>
    </row>
    <row r="11" spans="1:8" x14ac:dyDescent="0.2">
      <c r="A11" s="251"/>
      <c r="B11" s="251"/>
      <c r="C11" s="251"/>
      <c r="D11" s="251"/>
      <c r="E11" s="251"/>
    </row>
    <row r="12" spans="1:8" ht="15.75" customHeight="1" x14ac:dyDescent="0.2">
      <c r="B12" s="255" t="s">
        <v>48</v>
      </c>
      <c r="C12" s="857" t="s">
        <v>178</v>
      </c>
      <c r="D12" s="857"/>
      <c r="E12" s="249"/>
    </row>
    <row r="13" spans="1:8" x14ac:dyDescent="0.2">
      <c r="B13" s="370" t="s">
        <v>12</v>
      </c>
      <c r="C13" s="728" t="s">
        <v>4648</v>
      </c>
      <c r="D13" s="729"/>
      <c r="E13" s="528"/>
      <c r="H13" s="443"/>
    </row>
    <row r="14" spans="1:8" x14ac:dyDescent="0.2">
      <c r="B14" s="370" t="s">
        <v>13</v>
      </c>
      <c r="C14" s="728" t="s">
        <v>4650</v>
      </c>
      <c r="D14" s="729"/>
      <c r="E14" s="528"/>
      <c r="H14" s="443"/>
    </row>
    <row r="15" spans="1:8" x14ac:dyDescent="0.2">
      <c r="B15" s="370" t="s">
        <v>14</v>
      </c>
      <c r="C15" s="728" t="s">
        <v>300</v>
      </c>
      <c r="D15" s="729"/>
      <c r="E15" s="528"/>
      <c r="H15" s="443"/>
    </row>
    <row r="16" spans="1:8" x14ac:dyDescent="0.2">
      <c r="B16" s="370" t="s">
        <v>22</v>
      </c>
      <c r="C16" s="728" t="s">
        <v>533</v>
      </c>
      <c r="D16" s="729"/>
      <c r="E16" s="528"/>
      <c r="H16" s="443"/>
    </row>
    <row r="17" spans="1:8" x14ac:dyDescent="0.2">
      <c r="B17" s="370" t="s">
        <v>23</v>
      </c>
      <c r="C17" s="728" t="s">
        <v>4681</v>
      </c>
      <c r="D17" s="729"/>
      <c r="E17" s="528"/>
      <c r="H17" s="443"/>
    </row>
    <row r="18" spans="1:8" x14ac:dyDescent="0.2">
      <c r="B18" s="370" t="s">
        <v>24</v>
      </c>
      <c r="C18" s="728" t="s">
        <v>299</v>
      </c>
      <c r="D18" s="729"/>
      <c r="E18" s="528"/>
      <c r="H18" s="443"/>
    </row>
    <row r="19" spans="1:8" x14ac:dyDescent="0.2">
      <c r="B19" s="370" t="s">
        <v>25</v>
      </c>
      <c r="C19" s="728" t="s">
        <v>3818</v>
      </c>
      <c r="D19" s="729"/>
      <c r="E19" s="528"/>
      <c r="H19" s="443"/>
    </row>
    <row r="20" spans="1:8" x14ac:dyDescent="0.2">
      <c r="B20" s="370" t="s">
        <v>67</v>
      </c>
      <c r="C20" s="728" t="s">
        <v>122</v>
      </c>
      <c r="D20" s="729"/>
      <c r="E20" s="528"/>
      <c r="H20" s="443"/>
    </row>
    <row r="21" spans="1:8" x14ac:dyDescent="0.2">
      <c r="B21" s="370" t="s">
        <v>74</v>
      </c>
      <c r="C21" s="728" t="s">
        <v>298</v>
      </c>
      <c r="D21" s="729"/>
      <c r="E21" s="528"/>
      <c r="H21" s="443"/>
    </row>
    <row r="22" spans="1:8" x14ac:dyDescent="0.2">
      <c r="B22" s="370" t="s">
        <v>73</v>
      </c>
      <c r="C22" s="728" t="s">
        <v>4649</v>
      </c>
      <c r="D22" s="729"/>
      <c r="E22" s="528"/>
      <c r="H22" s="443"/>
    </row>
    <row r="23" spans="1:8" x14ac:dyDescent="0.2">
      <c r="B23" s="370" t="s">
        <v>72</v>
      </c>
      <c r="C23" s="728" t="s">
        <v>1400</v>
      </c>
      <c r="D23" s="729"/>
      <c r="E23" s="528"/>
      <c r="H23" s="443"/>
    </row>
    <row r="24" spans="1:8" x14ac:dyDescent="0.2">
      <c r="B24" s="370" t="s">
        <v>71</v>
      </c>
      <c r="C24" s="728" t="s">
        <v>1462</v>
      </c>
      <c r="D24" s="729"/>
      <c r="E24" s="528"/>
      <c r="H24" s="443"/>
    </row>
    <row r="25" spans="1:8" x14ac:dyDescent="0.2">
      <c r="B25" s="370" t="s">
        <v>70</v>
      </c>
      <c r="C25" s="728" t="s">
        <v>1516</v>
      </c>
      <c r="D25" s="729"/>
      <c r="E25" s="528"/>
      <c r="H25" s="443"/>
    </row>
    <row r="26" spans="1:8" x14ac:dyDescent="0.2">
      <c r="B26" s="370" t="s">
        <v>69</v>
      </c>
      <c r="C26" s="728" t="s">
        <v>116</v>
      </c>
      <c r="D26" s="729"/>
      <c r="E26" s="528"/>
      <c r="H26" s="443"/>
    </row>
    <row r="27" spans="1:8" x14ac:dyDescent="0.2">
      <c r="B27" s="370" t="s">
        <v>68</v>
      </c>
      <c r="C27" s="728" t="s">
        <v>313</v>
      </c>
      <c r="D27" s="729"/>
      <c r="E27" s="528"/>
      <c r="H27" s="443"/>
    </row>
    <row r="28" spans="1:8" x14ac:dyDescent="0.2">
      <c r="B28" s="370" t="s">
        <v>75</v>
      </c>
      <c r="C28" s="728" t="s">
        <v>1947</v>
      </c>
      <c r="D28" s="729"/>
      <c r="E28" s="528"/>
      <c r="H28" s="443"/>
    </row>
    <row r="29" spans="1:8" ht="12.75" x14ac:dyDescent="0.2">
      <c r="A29" s="256"/>
      <c r="B29" s="360"/>
      <c r="C29" s="360"/>
      <c r="D29" s="260"/>
      <c r="E29" s="360"/>
      <c r="H29" s="443"/>
    </row>
    <row r="30" spans="1:8" x14ac:dyDescent="0.2">
      <c r="B30" s="256"/>
      <c r="C30" s="714"/>
      <c r="D30" s="714"/>
      <c r="E30" s="528"/>
      <c r="H30" s="443"/>
    </row>
    <row r="31" spans="1:8" x14ac:dyDescent="0.2">
      <c r="B31" s="256"/>
      <c r="C31" s="714"/>
      <c r="D31" s="714"/>
      <c r="E31" s="528"/>
      <c r="H31" s="443"/>
    </row>
    <row r="32" spans="1:8" ht="12.75" x14ac:dyDescent="0.2">
      <c r="A32" s="256"/>
      <c r="B32" s="267"/>
      <c r="C32" s="267"/>
      <c r="D32" s="267"/>
      <c r="E32" s="267"/>
    </row>
    <row r="33" spans="1:5" x14ac:dyDescent="0.2">
      <c r="A33" s="256"/>
      <c r="B33" s="269" t="s">
        <v>184</v>
      </c>
      <c r="C33" s="265"/>
      <c r="E33" s="508" t="s">
        <v>4562</v>
      </c>
    </row>
    <row r="34" spans="1:5" x14ac:dyDescent="0.2">
      <c r="A34" s="256"/>
      <c r="B34" s="269"/>
      <c r="C34" s="265"/>
      <c r="E34" s="272"/>
    </row>
    <row r="35" spans="1:5" x14ac:dyDescent="0.2">
      <c r="A35" s="256"/>
      <c r="B35" s="269" t="s">
        <v>185</v>
      </c>
      <c r="C35" s="265"/>
      <c r="E35" s="508" t="s">
        <v>4505</v>
      </c>
    </row>
    <row r="36" spans="1:5" x14ac:dyDescent="0.2">
      <c r="A36" s="256"/>
      <c r="B36" s="269"/>
      <c r="C36" s="263"/>
      <c r="D36" s="263"/>
    </row>
    <row r="37" spans="1:5" x14ac:dyDescent="0.2">
      <c r="A37" s="256"/>
      <c r="B37" s="269"/>
      <c r="C37" s="263"/>
      <c r="D37" s="263"/>
    </row>
    <row r="38" spans="1:5" x14ac:dyDescent="0.2">
      <c r="B38" s="269" t="s">
        <v>4611</v>
      </c>
      <c r="E38" s="270" t="s">
        <v>4572</v>
      </c>
    </row>
    <row r="39" spans="1:5" ht="12.75" x14ac:dyDescent="0.2">
      <c r="A39" s="771"/>
      <c r="B39" s="771"/>
      <c r="C39" s="771"/>
      <c r="D39" s="771"/>
      <c r="E39" s="771"/>
    </row>
    <row r="40" spans="1:5" x14ac:dyDescent="0.2">
      <c r="B40" s="269"/>
    </row>
    <row r="41" spans="1:5" x14ac:dyDescent="0.2">
      <c r="B41" s="269"/>
    </row>
    <row r="47" spans="1:5" x14ac:dyDescent="0.2">
      <c r="A47" s="271"/>
      <c r="B47" s="271"/>
      <c r="C47" s="271"/>
      <c r="D47" s="271"/>
      <c r="E47" s="271"/>
    </row>
  </sheetData>
  <mergeCells count="13">
    <mergeCell ref="A39:E39"/>
    <mergeCell ref="A6:E6"/>
    <mergeCell ref="A7:E7"/>
    <mergeCell ref="A8:E8"/>
    <mergeCell ref="C9:D9"/>
    <mergeCell ref="C12:D12"/>
    <mergeCell ref="D10:E10"/>
    <mergeCell ref="A10:B10"/>
    <mergeCell ref="A1:E1"/>
    <mergeCell ref="A2:E2"/>
    <mergeCell ref="A3:E3"/>
    <mergeCell ref="A4:E4"/>
    <mergeCell ref="A5:E5"/>
  </mergeCells>
  <phoneticPr fontId="2" type="noConversion"/>
  <conditionalFormatting sqref="E13:E28">
    <cfRule type="duplicateValues" dxfId="1" priority="198"/>
  </conditionalFormatting>
  <conditionalFormatting sqref="E30:E31">
    <cfRule type="duplicateValues" dxfId="0" priority="199"/>
  </conditionalFormatting>
  <pageMargins left="0.7" right="0.7" top="0.75" bottom="0.75" header="0.3" footer="0.3"/>
  <pageSetup paperSize="9" scale="96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H30"/>
  <sheetViews>
    <sheetView view="pageBreakPreview" zoomScaleNormal="100" zoomScaleSheetLayoutView="100" workbookViewId="0">
      <selection activeCell="A25" sqref="A1:T25"/>
    </sheetView>
  </sheetViews>
  <sheetFormatPr defaultColWidth="9.140625" defaultRowHeight="14.25" x14ac:dyDescent="0.2"/>
  <cols>
    <col min="1" max="1" width="4.140625" style="273" customWidth="1"/>
    <col min="2" max="2" width="29" style="273" customWidth="1"/>
    <col min="3" max="3" width="9.28515625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3.7109375" style="273" customWidth="1"/>
    <col min="19" max="19" width="8.28515625" style="273" customWidth="1"/>
    <col min="20" max="20" width="8.5703125" style="274" customWidth="1"/>
    <col min="21" max="24" width="9.140625" style="11" hidden="1" customWidth="1"/>
    <col min="25" max="16384" width="9.140625" style="11"/>
  </cols>
  <sheetData>
    <row r="1" spans="1:34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</row>
    <row r="2" spans="1:34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</row>
    <row r="3" spans="1:34" s="23" customFormat="1" ht="12.95" customHeight="1" x14ac:dyDescent="0.15">
      <c r="A3" s="747" t="s">
        <v>4607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</row>
    <row r="4" spans="1:34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</row>
    <row r="5" spans="1:34" s="23" customFormat="1" ht="51.75" customHeight="1" x14ac:dyDescent="0.2">
      <c r="A5" s="748" t="s">
        <v>4604</v>
      </c>
      <c r="B5" s="749"/>
      <c r="C5" s="769" t="s">
        <v>4602</v>
      </c>
      <c r="D5" s="769"/>
      <c r="E5" s="769"/>
      <c r="F5" s="769"/>
      <c r="G5" s="769"/>
      <c r="H5" s="769"/>
      <c r="I5" s="769"/>
      <c r="J5" s="769"/>
      <c r="K5" s="769"/>
      <c r="L5" s="769"/>
      <c r="M5" s="769"/>
      <c r="N5" s="769"/>
      <c r="O5" s="769"/>
      <c r="P5" s="769"/>
      <c r="Q5" s="769"/>
      <c r="R5" s="277"/>
      <c r="S5" s="751" t="s">
        <v>4606</v>
      </c>
      <c r="T5" s="751"/>
    </row>
    <row r="6" spans="1:34" s="23" customFormat="1" ht="17.100000000000001" customHeight="1" x14ac:dyDescent="0.2">
      <c r="A6" s="376"/>
      <c r="B6" s="304"/>
      <c r="C6" s="241"/>
      <c r="O6" s="241"/>
    </row>
    <row r="7" spans="1:34" s="23" customFormat="1" ht="17.100000000000001" customHeight="1" x14ac:dyDescent="0.2">
      <c r="A7" s="376" t="s">
        <v>16</v>
      </c>
      <c r="B7" s="304" t="s">
        <v>4430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</row>
    <row r="8" spans="1:34" s="23" customFormat="1" ht="17.100000000000001" customHeight="1" x14ac:dyDescent="0.2">
      <c r="A8" s="376" t="s">
        <v>17</v>
      </c>
      <c r="B8" s="304" t="s">
        <v>4510</v>
      </c>
      <c r="C8" s="248"/>
      <c r="E8" s="752" t="s">
        <v>21</v>
      </c>
      <c r="F8" s="752"/>
      <c r="G8" s="752"/>
      <c r="H8" s="752"/>
      <c r="I8" s="752"/>
      <c r="J8" s="752"/>
      <c r="K8" s="752"/>
      <c r="L8" s="752"/>
      <c r="M8" s="752"/>
      <c r="N8" s="752"/>
      <c r="O8" s="751"/>
      <c r="P8" s="751"/>
      <c r="Q8" s="751" t="s">
        <v>186</v>
      </c>
      <c r="R8" s="751"/>
      <c r="S8" s="276" t="s">
        <v>187</v>
      </c>
      <c r="T8" s="249" t="s">
        <v>188</v>
      </c>
    </row>
    <row r="9" spans="1:34" s="23" customFormat="1" ht="17.100000000000001" customHeight="1" x14ac:dyDescent="0.2">
      <c r="A9" s="377" t="s">
        <v>18</v>
      </c>
      <c r="B9" s="304" t="s">
        <v>4431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3"/>
      <c r="P9" s="753"/>
      <c r="Q9" s="753" t="s">
        <v>341</v>
      </c>
      <c r="R9" s="753"/>
      <c r="S9" s="710" t="s">
        <v>4684</v>
      </c>
      <c r="T9" s="711" t="s">
        <v>4689</v>
      </c>
    </row>
    <row r="10" spans="1:34" s="23" customFormat="1" ht="17.100000000000001" customHeight="1" x14ac:dyDescent="0.2">
      <c r="A10" s="377" t="s">
        <v>4429</v>
      </c>
      <c r="B10" s="708" t="s">
        <v>4690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753"/>
      <c r="Q10" s="753"/>
      <c r="S10" s="731" t="s">
        <v>4706</v>
      </c>
      <c r="T10" s="421"/>
    </row>
    <row r="11" spans="1:34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2"/>
      <c r="R11" s="252"/>
      <c r="S11" s="251"/>
      <c r="T11" s="253"/>
    </row>
    <row r="12" spans="1:34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255" t="s">
        <v>190</v>
      </c>
      <c r="T12" s="255" t="s">
        <v>182</v>
      </c>
      <c r="U12" s="383" t="s">
        <v>255</v>
      </c>
      <c r="V12" s="11" t="s">
        <v>379</v>
      </c>
      <c r="W12" s="11" t="s">
        <v>405</v>
      </c>
      <c r="X12" s="11" t="s">
        <v>36</v>
      </c>
      <c r="Y12" s="11"/>
      <c r="Z12" s="11"/>
      <c r="AA12" s="11"/>
      <c r="AB12" s="11"/>
      <c r="AC12" s="11"/>
      <c r="AD12" s="11"/>
      <c r="AE12" s="383"/>
      <c r="AF12" s="75"/>
      <c r="AG12" s="75"/>
      <c r="AH12" s="383"/>
    </row>
    <row r="13" spans="1:34" s="23" customFormat="1" ht="13.35" customHeight="1" x14ac:dyDescent="0.2">
      <c r="A13" s="732" t="s">
        <v>12</v>
      </c>
      <c r="B13" s="550" t="s">
        <v>4621</v>
      </c>
      <c r="C13" s="713">
        <v>37018</v>
      </c>
      <c r="D13" s="542" t="s">
        <v>2642</v>
      </c>
      <c r="E13" s="709" t="s">
        <v>122</v>
      </c>
      <c r="F13" s="542"/>
      <c r="G13" s="733" t="s">
        <v>4246</v>
      </c>
      <c r="H13" s="734" t="s">
        <v>4750</v>
      </c>
      <c r="I13" s="733"/>
      <c r="J13" s="735"/>
      <c r="K13" s="733"/>
      <c r="L13" s="735"/>
      <c r="M13" s="733" t="s">
        <v>4703</v>
      </c>
      <c r="N13" s="734" t="s">
        <v>4744</v>
      </c>
      <c r="O13" s="733" t="s">
        <v>4704</v>
      </c>
      <c r="P13" s="734" t="s">
        <v>4744</v>
      </c>
      <c r="Q13" s="733" t="s">
        <v>4705</v>
      </c>
      <c r="R13" s="734" t="s">
        <v>4745</v>
      </c>
      <c r="S13" s="621" t="s">
        <v>4246</v>
      </c>
      <c r="T13" s="424" t="s">
        <v>2643</v>
      </c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s="64" customFormat="1" ht="13.35" customHeight="1" x14ac:dyDescent="0.2">
      <c r="A14" s="732" t="s">
        <v>13</v>
      </c>
      <c r="B14" s="550" t="s">
        <v>4623</v>
      </c>
      <c r="C14" s="713">
        <v>37417</v>
      </c>
      <c r="D14" s="542" t="s">
        <v>2643</v>
      </c>
      <c r="E14" s="709" t="s">
        <v>116</v>
      </c>
      <c r="F14" s="542"/>
      <c r="G14" s="733" t="s">
        <v>4699</v>
      </c>
      <c r="H14" s="734" t="s">
        <v>4746</v>
      </c>
      <c r="I14" s="733"/>
      <c r="J14" s="735"/>
      <c r="K14" s="733"/>
      <c r="L14" s="735"/>
      <c r="M14" s="733" t="s">
        <v>4700</v>
      </c>
      <c r="N14" s="734" t="s">
        <v>4747</v>
      </c>
      <c r="O14" s="733" t="s">
        <v>4701</v>
      </c>
      <c r="P14" s="734" t="s">
        <v>4748</v>
      </c>
      <c r="Q14" s="733" t="s">
        <v>4702</v>
      </c>
      <c r="R14" s="734" t="s">
        <v>4749</v>
      </c>
      <c r="S14" s="621" t="s">
        <v>4699</v>
      </c>
      <c r="T14" s="424" t="s">
        <v>12</v>
      </c>
      <c r="U14" s="64" t="e">
        <f>#REF!</f>
        <v>#REF!</v>
      </c>
      <c r="V14" s="64" t="str">
        <f>T14</f>
        <v>1</v>
      </c>
      <c r="W14" s="64">
        <f>F14</f>
        <v>0</v>
      </c>
      <c r="X14" s="64" t="str">
        <f>S14</f>
        <v>6.53</v>
      </c>
    </row>
    <row r="15" spans="1:34" s="64" customFormat="1" ht="13.35" customHeight="1" x14ac:dyDescent="0.2">
      <c r="A15" s="732" t="s">
        <v>14</v>
      </c>
      <c r="B15" s="550" t="s">
        <v>4624</v>
      </c>
      <c r="C15" s="713" t="s">
        <v>4643</v>
      </c>
      <c r="D15" s="542"/>
      <c r="E15" s="709" t="s">
        <v>4650</v>
      </c>
      <c r="F15" s="542"/>
      <c r="G15" s="733" t="s">
        <v>4697</v>
      </c>
      <c r="H15" s="734" t="s">
        <v>4753</v>
      </c>
      <c r="I15" s="733"/>
      <c r="J15" s="735"/>
      <c r="K15" s="733"/>
      <c r="L15" s="735"/>
      <c r="M15" s="733" t="s">
        <v>3957</v>
      </c>
      <c r="N15" s="734"/>
      <c r="O15" s="733" t="s">
        <v>4698</v>
      </c>
      <c r="P15" s="734" t="s">
        <v>4744</v>
      </c>
      <c r="Q15" s="733" t="s">
        <v>4696</v>
      </c>
      <c r="R15" s="734" t="s">
        <v>4745</v>
      </c>
      <c r="S15" s="621" t="s">
        <v>4697</v>
      </c>
      <c r="T15" s="424" t="s">
        <v>14</v>
      </c>
      <c r="U15" s="64" t="e">
        <f>#REF!</f>
        <v>#REF!</v>
      </c>
      <c r="V15" s="64" t="str">
        <f>T15</f>
        <v>3</v>
      </c>
      <c r="W15" s="64">
        <f>F15</f>
        <v>0</v>
      </c>
      <c r="X15" s="64" t="str">
        <f>S15</f>
        <v>5.72</v>
      </c>
    </row>
    <row r="16" spans="1:34" s="64" customFormat="1" ht="13.35" customHeight="1" x14ac:dyDescent="0.2">
      <c r="A16" s="732" t="s">
        <v>22</v>
      </c>
      <c r="B16" s="550" t="s">
        <v>4622</v>
      </c>
      <c r="C16" s="713">
        <v>40333</v>
      </c>
      <c r="D16" s="542" t="s">
        <v>14</v>
      </c>
      <c r="E16" s="709" t="s">
        <v>4648</v>
      </c>
      <c r="F16" s="542"/>
      <c r="G16" s="733" t="s">
        <v>4696</v>
      </c>
      <c r="H16" s="734" t="s">
        <v>4740</v>
      </c>
      <c r="I16" s="733"/>
      <c r="J16" s="735"/>
      <c r="K16" s="733"/>
      <c r="L16" s="735"/>
      <c r="M16" s="733" t="s">
        <v>3957</v>
      </c>
      <c r="N16" s="734"/>
      <c r="O16" s="733" t="s">
        <v>1969</v>
      </c>
      <c r="P16" s="734" t="s">
        <v>4741</v>
      </c>
      <c r="Q16" s="733" t="s">
        <v>2097</v>
      </c>
      <c r="R16" s="734" t="s">
        <v>4742</v>
      </c>
      <c r="S16" s="424" t="s">
        <v>4696</v>
      </c>
      <c r="T16" s="424" t="s">
        <v>14</v>
      </c>
      <c r="V16" s="64" t="str">
        <f>T16</f>
        <v>3</v>
      </c>
      <c r="X16" s="64" t="str">
        <f>S16</f>
        <v>5.51</v>
      </c>
    </row>
    <row r="20" spans="1:33" s="64" customFormat="1" ht="14.45" customHeight="1" x14ac:dyDescent="0.2">
      <c r="A20" s="256"/>
      <c r="B20" s="269" t="s">
        <v>184</v>
      </c>
      <c r="C20" s="264"/>
      <c r="D20" s="265"/>
      <c r="E20" s="263"/>
      <c r="G20" s="391"/>
      <c r="H20" s="269"/>
      <c r="I20" s="391"/>
      <c r="J20" s="266"/>
      <c r="K20" s="23"/>
      <c r="L20" s="266"/>
      <c r="M20" s="266"/>
      <c r="N20" s="266"/>
      <c r="O20" s="266"/>
      <c r="P20" s="266"/>
      <c r="Q20" s="269"/>
      <c r="R20" s="269"/>
      <c r="S20" s="266"/>
      <c r="T20" s="508" t="s">
        <v>4562</v>
      </c>
    </row>
    <row r="21" spans="1:33" s="64" customFormat="1" ht="14.45" customHeight="1" x14ac:dyDescent="0.2">
      <c r="A21" s="256"/>
      <c r="B21" s="269"/>
      <c r="C21" s="264"/>
      <c r="D21" s="265"/>
      <c r="E21" s="263"/>
      <c r="G21" s="391"/>
      <c r="H21" s="265"/>
      <c r="I21" s="392"/>
      <c r="J21" s="271"/>
      <c r="K21" s="23"/>
      <c r="L21" s="266"/>
      <c r="M21" s="266"/>
      <c r="N21" s="266"/>
      <c r="O21" s="266"/>
      <c r="P21" s="266"/>
      <c r="Q21" s="265"/>
      <c r="R21" s="265"/>
      <c r="S21" s="271"/>
      <c r="T21" s="271"/>
    </row>
    <row r="22" spans="1:33" x14ac:dyDescent="0.2">
      <c r="A22" s="256"/>
      <c r="B22" s="269" t="s">
        <v>185</v>
      </c>
      <c r="C22" s="264"/>
      <c r="D22" s="265"/>
      <c r="E22" s="375"/>
      <c r="G22" s="391"/>
      <c r="H22" s="265"/>
      <c r="I22" s="391"/>
      <c r="J22" s="266"/>
      <c r="K22" s="23"/>
      <c r="L22" s="266"/>
      <c r="M22" s="266"/>
      <c r="N22" s="266"/>
      <c r="O22" s="266"/>
      <c r="P22" s="266"/>
      <c r="Q22" s="265"/>
      <c r="R22" s="265"/>
      <c r="S22" s="266"/>
      <c r="T22" s="508" t="s">
        <v>4505</v>
      </c>
    </row>
    <row r="23" spans="1:33" ht="12.75" x14ac:dyDescent="0.2">
      <c r="A23" s="256"/>
      <c r="B23" s="269"/>
      <c r="C23" s="264"/>
      <c r="D23" s="265"/>
      <c r="E23" s="263"/>
      <c r="F23" s="266"/>
      <c r="G23" s="265"/>
      <c r="H23" s="266"/>
      <c r="I23" s="266"/>
      <c r="J23" s="265"/>
      <c r="K23" s="266"/>
      <c r="L23" s="266"/>
      <c r="M23" s="266"/>
      <c r="N23" s="266"/>
      <c r="O23" s="266"/>
      <c r="P23" s="266"/>
      <c r="Q23" s="265"/>
      <c r="R23" s="265"/>
      <c r="S23" s="266"/>
      <c r="T23" s="266"/>
    </row>
    <row r="24" spans="1:33" ht="12.75" x14ac:dyDescent="0.2">
      <c r="A24" s="256"/>
      <c r="B24" s="269"/>
      <c r="C24" s="264"/>
      <c r="D24" s="265"/>
      <c r="E24" s="263"/>
      <c r="F24" s="266"/>
      <c r="G24" s="265"/>
      <c r="H24" s="266"/>
      <c r="I24" s="266"/>
      <c r="J24" s="270"/>
      <c r="K24" s="266"/>
      <c r="L24" s="266"/>
      <c r="M24" s="266"/>
      <c r="N24" s="266"/>
      <c r="O24" s="266"/>
      <c r="P24" s="266"/>
      <c r="Q24" s="265"/>
      <c r="R24" s="265"/>
      <c r="S24" s="266"/>
      <c r="T24" s="266"/>
    </row>
    <row r="25" spans="1:33" x14ac:dyDescent="0.2">
      <c r="B25" s="269" t="s">
        <v>4611</v>
      </c>
      <c r="J25" s="270"/>
      <c r="T25" s="270" t="s">
        <v>4691</v>
      </c>
    </row>
    <row r="26" spans="1:33" ht="15" thickBot="1" x14ac:dyDescent="0.25">
      <c r="Y26" s="11" t="s">
        <v>2644</v>
      </c>
      <c r="Z26" s="11" t="s">
        <v>2642</v>
      </c>
      <c r="AA26" s="11" t="s">
        <v>2643</v>
      </c>
      <c r="AB26" s="11" t="s">
        <v>12</v>
      </c>
      <c r="AC26" s="11" t="s">
        <v>13</v>
      </c>
      <c r="AD26" s="11" t="s">
        <v>14</v>
      </c>
      <c r="AE26" s="11" t="s">
        <v>12</v>
      </c>
      <c r="AF26" s="11" t="s">
        <v>13</v>
      </c>
      <c r="AG26" s="11" t="s">
        <v>14</v>
      </c>
    </row>
    <row r="27" spans="1:33" ht="17.25" thickBot="1" x14ac:dyDescent="0.25">
      <c r="Y27" s="715">
        <v>7.95</v>
      </c>
      <c r="Z27" s="716">
        <v>7.6</v>
      </c>
      <c r="AA27" s="716">
        <v>6.95</v>
      </c>
      <c r="AB27" s="716">
        <v>6.5</v>
      </c>
      <c r="AC27" s="716">
        <v>6</v>
      </c>
      <c r="AD27" s="716">
        <v>5.4</v>
      </c>
      <c r="AE27" s="716">
        <v>4.8</v>
      </c>
      <c r="AF27" s="716">
        <v>4.2</v>
      </c>
      <c r="AG27" s="717">
        <v>3.6</v>
      </c>
    </row>
    <row r="30" spans="1:33" x14ac:dyDescent="0.2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</row>
  </sheetData>
  <sortState ref="A13:AH16">
    <sortCondition descending="1" ref="S13:S16"/>
  </sortState>
  <mergeCells count="16">
    <mergeCell ref="E10:N10"/>
    <mergeCell ref="P10:Q10"/>
    <mergeCell ref="E7:N7"/>
    <mergeCell ref="E8:N8"/>
    <mergeCell ref="O8:P8"/>
    <mergeCell ref="Q8:R8"/>
    <mergeCell ref="E9:N9"/>
    <mergeCell ref="O9:P9"/>
    <mergeCell ref="Q9:R9"/>
    <mergeCell ref="A1:T1"/>
    <mergeCell ref="A2:T2"/>
    <mergeCell ref="A3:T3"/>
    <mergeCell ref="A4:T4"/>
    <mergeCell ref="A5:B5"/>
    <mergeCell ref="C5:Q5"/>
    <mergeCell ref="S5:T5"/>
  </mergeCells>
  <phoneticPr fontId="2" type="noConversion"/>
  <printOptions horizontalCentered="1"/>
  <pageMargins left="0" right="0" top="0" bottom="0" header="0" footer="0"/>
  <pageSetup paperSize="9" scale="85" fitToHeight="0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L33"/>
  <sheetViews>
    <sheetView view="pageBreakPreview" zoomScaleNormal="100" zoomScaleSheetLayoutView="100" workbookViewId="0">
      <selection activeCell="A28" sqref="A1:X28"/>
    </sheetView>
  </sheetViews>
  <sheetFormatPr defaultColWidth="9.140625" defaultRowHeight="14.25" x14ac:dyDescent="0.2"/>
  <cols>
    <col min="1" max="1" width="4.140625" style="273" customWidth="1"/>
    <col min="2" max="2" width="30.5703125" style="273" customWidth="1"/>
    <col min="3" max="3" width="9.28515625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4" style="273" customWidth="1"/>
    <col min="19" max="19" width="3.85546875" style="273" customWidth="1"/>
    <col min="20" max="20" width="4" style="273" customWidth="1"/>
    <col min="21" max="21" width="3.85546875" style="273" customWidth="1"/>
    <col min="22" max="22" width="3.7109375" style="273" customWidth="1"/>
    <col min="23" max="23" width="8.28515625" style="273" customWidth="1"/>
    <col min="24" max="24" width="8.5703125" style="274" customWidth="1"/>
    <col min="25" max="28" width="9.140625" style="11" hidden="1" customWidth="1"/>
    <col min="29" max="16384" width="9.140625" style="11"/>
  </cols>
  <sheetData>
    <row r="1" spans="1:38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  <c r="W1" s="746"/>
      <c r="X1" s="746"/>
    </row>
    <row r="2" spans="1:38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  <c r="V2" s="747"/>
      <c r="W2" s="747"/>
      <c r="X2" s="747"/>
    </row>
    <row r="3" spans="1:38" s="23" customFormat="1" ht="12.95" customHeight="1" x14ac:dyDescent="0.15">
      <c r="A3" s="747" t="s">
        <v>4607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747"/>
    </row>
    <row r="4" spans="1:38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  <c r="W4" s="747"/>
      <c r="X4" s="747"/>
    </row>
    <row r="5" spans="1:38" s="23" customFormat="1" ht="51.75" customHeight="1" x14ac:dyDescent="0.2">
      <c r="A5" s="748" t="s">
        <v>4604</v>
      </c>
      <c r="B5" s="749"/>
      <c r="C5" s="750" t="s">
        <v>4602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277"/>
      <c r="W5" s="751" t="s">
        <v>4606</v>
      </c>
      <c r="X5" s="751"/>
    </row>
    <row r="6" spans="1:38" s="23" customFormat="1" ht="17.100000000000001" customHeight="1" x14ac:dyDescent="0.2">
      <c r="A6" s="376"/>
      <c r="B6" s="304"/>
      <c r="C6" s="241"/>
      <c r="O6" s="241"/>
      <c r="Q6" s="241"/>
      <c r="S6" s="241"/>
    </row>
    <row r="7" spans="1:38" s="23" customFormat="1" ht="17.100000000000001" customHeight="1" x14ac:dyDescent="0.2">
      <c r="A7" s="376" t="s">
        <v>16</v>
      </c>
      <c r="B7" s="304" t="s">
        <v>4430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</row>
    <row r="8" spans="1:38" s="23" customFormat="1" ht="17.100000000000001" customHeight="1" x14ac:dyDescent="0.2">
      <c r="A8" s="376" t="s">
        <v>17</v>
      </c>
      <c r="B8" s="304" t="s">
        <v>4510</v>
      </c>
      <c r="C8" s="248"/>
      <c r="E8" s="752" t="s">
        <v>4685</v>
      </c>
      <c r="F8" s="752"/>
      <c r="G8" s="752"/>
      <c r="H8" s="752"/>
      <c r="I8" s="752"/>
      <c r="J8" s="752"/>
      <c r="K8" s="752"/>
      <c r="L8" s="752"/>
      <c r="M8" s="752"/>
      <c r="N8" s="752"/>
      <c r="O8" s="752"/>
      <c r="P8" s="752"/>
      <c r="Q8" s="752"/>
      <c r="R8" s="752"/>
      <c r="S8" s="277"/>
      <c r="T8" s="277"/>
      <c r="U8" s="751" t="s">
        <v>186</v>
      </c>
      <c r="V8" s="751"/>
      <c r="W8" s="276" t="s">
        <v>187</v>
      </c>
      <c r="X8" s="249" t="s">
        <v>188</v>
      </c>
    </row>
    <row r="9" spans="1:38" s="23" customFormat="1" ht="17.100000000000001" customHeight="1" x14ac:dyDescent="0.2">
      <c r="A9" s="377" t="s">
        <v>18</v>
      </c>
      <c r="B9" s="304" t="s">
        <v>4431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752"/>
      <c r="S9" s="312"/>
      <c r="T9" s="312"/>
      <c r="U9" s="753" t="s">
        <v>341</v>
      </c>
      <c r="V9" s="753"/>
      <c r="W9" s="710" t="s">
        <v>4684</v>
      </c>
      <c r="X9" s="711" t="s">
        <v>4507</v>
      </c>
    </row>
    <row r="10" spans="1:38" s="23" customFormat="1" ht="17.100000000000001" customHeight="1" x14ac:dyDescent="0.2">
      <c r="A10" s="377" t="s">
        <v>4429</v>
      </c>
      <c r="B10" s="708" t="s">
        <v>4690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241"/>
      <c r="Q10" s="241"/>
      <c r="R10" s="241"/>
      <c r="S10" s="241"/>
      <c r="T10" s="753"/>
      <c r="U10" s="753"/>
      <c r="W10" s="731" t="s">
        <v>4706</v>
      </c>
      <c r="X10" s="421"/>
    </row>
    <row r="11" spans="1:38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2"/>
      <c r="V11" s="252"/>
      <c r="W11" s="251"/>
      <c r="X11" s="253"/>
    </row>
    <row r="12" spans="1:38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316" t="s">
        <v>23</v>
      </c>
      <c r="T12" s="255" t="s">
        <v>180</v>
      </c>
      <c r="U12" s="316" t="s">
        <v>24</v>
      </c>
      <c r="V12" s="255" t="s">
        <v>180</v>
      </c>
      <c r="W12" s="255" t="s">
        <v>190</v>
      </c>
      <c r="X12" s="255" t="s">
        <v>182</v>
      </c>
      <c r="Y12" s="383" t="s">
        <v>255</v>
      </c>
      <c r="Z12" s="11" t="s">
        <v>379</v>
      </c>
      <c r="AA12" s="11" t="s">
        <v>405</v>
      </c>
      <c r="AB12" s="11" t="s">
        <v>36</v>
      </c>
      <c r="AC12" s="11"/>
      <c r="AD12" s="11"/>
      <c r="AE12" s="11"/>
      <c r="AF12" s="11"/>
      <c r="AG12" s="11"/>
      <c r="AH12" s="11"/>
      <c r="AI12" s="383"/>
      <c r="AJ12" s="75"/>
      <c r="AK12" s="75"/>
      <c r="AL12" s="383"/>
    </row>
    <row r="13" spans="1:38" s="23" customFormat="1" ht="13.35" customHeight="1" x14ac:dyDescent="0.2">
      <c r="A13" s="732" t="s">
        <v>12</v>
      </c>
      <c r="B13" s="550" t="s">
        <v>4567</v>
      </c>
      <c r="C13" s="713">
        <v>37024</v>
      </c>
      <c r="D13" s="542" t="s">
        <v>2642</v>
      </c>
      <c r="E13" s="709" t="s">
        <v>533</v>
      </c>
      <c r="F13" s="542"/>
      <c r="G13" s="733" t="s">
        <v>3498</v>
      </c>
      <c r="H13" s="734" t="s">
        <v>4754</v>
      </c>
      <c r="I13" s="733"/>
      <c r="J13" s="735"/>
      <c r="K13" s="733"/>
      <c r="L13" s="735"/>
      <c r="M13" s="733" t="s">
        <v>3498</v>
      </c>
      <c r="N13" s="734" t="s">
        <v>4751</v>
      </c>
      <c r="O13" s="733" t="s">
        <v>4715</v>
      </c>
      <c r="P13" s="734" t="s">
        <v>4740</v>
      </c>
      <c r="Q13" s="733" t="s">
        <v>1016</v>
      </c>
      <c r="R13" s="734" t="s">
        <v>4741</v>
      </c>
      <c r="S13" s="733" t="s">
        <v>4594</v>
      </c>
      <c r="T13" s="734" t="s">
        <v>4751</v>
      </c>
      <c r="U13" s="737" t="s">
        <v>3295</v>
      </c>
      <c r="V13" s="734" t="s">
        <v>4758</v>
      </c>
      <c r="W13" s="621" t="s">
        <v>3295</v>
      </c>
      <c r="X13" s="738" t="s">
        <v>2642</v>
      </c>
      <c r="Y13" s="64"/>
      <c r="Z13" s="64" t="str">
        <f>X13</f>
        <v>МС</v>
      </c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s="64" customFormat="1" ht="13.35" customHeight="1" x14ac:dyDescent="0.2">
      <c r="A14" s="732" t="s">
        <v>13</v>
      </c>
      <c r="B14" s="736" t="s">
        <v>4629</v>
      </c>
      <c r="C14" s="713">
        <v>38692</v>
      </c>
      <c r="D14" s="542" t="s">
        <v>2642</v>
      </c>
      <c r="E14" s="709" t="s">
        <v>1516</v>
      </c>
      <c r="F14" s="542"/>
      <c r="G14" s="733" t="s">
        <v>4716</v>
      </c>
      <c r="H14" s="734" t="s">
        <v>4743</v>
      </c>
      <c r="I14" s="733"/>
      <c r="J14" s="735"/>
      <c r="K14" s="733"/>
      <c r="L14" s="735"/>
      <c r="M14" s="733" t="s">
        <v>4717</v>
      </c>
      <c r="N14" s="734" t="s">
        <v>4760</v>
      </c>
      <c r="O14" s="733" t="s">
        <v>4703</v>
      </c>
      <c r="P14" s="734" t="s">
        <v>4756</v>
      </c>
      <c r="Q14" s="733" t="s">
        <v>4716</v>
      </c>
      <c r="R14" s="734" t="s">
        <v>4754</v>
      </c>
      <c r="S14" s="733" t="s">
        <v>4318</v>
      </c>
      <c r="T14" s="734" t="s">
        <v>4761</v>
      </c>
      <c r="U14" s="737" t="s">
        <v>825</v>
      </c>
      <c r="V14" s="734" t="s">
        <v>4740</v>
      </c>
      <c r="W14" s="621" t="s">
        <v>825</v>
      </c>
      <c r="X14" s="738" t="s">
        <v>2642</v>
      </c>
      <c r="Y14" s="64" t="e">
        <f>#REF!</f>
        <v>#REF!</v>
      </c>
      <c r="Z14" s="64" t="str">
        <f>X14</f>
        <v>МС</v>
      </c>
      <c r="AA14" s="64">
        <f>F14</f>
        <v>0</v>
      </c>
      <c r="AB14" s="64" t="str">
        <f>W14</f>
        <v>7.60</v>
      </c>
    </row>
    <row r="15" spans="1:38" s="64" customFormat="1" ht="13.35" customHeight="1" x14ac:dyDescent="0.2">
      <c r="A15" s="732" t="s">
        <v>14</v>
      </c>
      <c r="B15" s="550" t="s">
        <v>4631</v>
      </c>
      <c r="C15" s="713">
        <v>36615</v>
      </c>
      <c r="D15" s="542" t="s">
        <v>2644</v>
      </c>
      <c r="E15" s="709" t="s">
        <v>4677</v>
      </c>
      <c r="F15" s="542"/>
      <c r="G15" s="733" t="s">
        <v>3444</v>
      </c>
      <c r="H15" s="734" t="s">
        <v>4754</v>
      </c>
      <c r="I15" s="733"/>
      <c r="J15" s="735"/>
      <c r="K15" s="733"/>
      <c r="L15" s="735"/>
      <c r="M15" s="733" t="s">
        <v>4242</v>
      </c>
      <c r="N15" s="734" t="s">
        <v>4748</v>
      </c>
      <c r="O15" s="733" t="s">
        <v>4713</v>
      </c>
      <c r="P15" s="734" t="s">
        <v>4754</v>
      </c>
      <c r="Q15" s="733" t="s">
        <v>3957</v>
      </c>
      <c r="R15" s="734"/>
      <c r="S15" s="733" t="s">
        <v>3957</v>
      </c>
      <c r="T15" s="734" t="s">
        <v>4758</v>
      </c>
      <c r="U15" s="733" t="s">
        <v>4714</v>
      </c>
      <c r="V15" s="734" t="s">
        <v>4745</v>
      </c>
      <c r="W15" s="621" t="s">
        <v>4713</v>
      </c>
      <c r="X15" s="424" t="s">
        <v>2643</v>
      </c>
    </row>
    <row r="16" spans="1:38" s="64" customFormat="1" ht="13.35" customHeight="1" x14ac:dyDescent="0.2">
      <c r="A16" s="732" t="s">
        <v>22</v>
      </c>
      <c r="B16" s="550" t="s">
        <v>4693</v>
      </c>
      <c r="C16" s="713">
        <v>35442</v>
      </c>
      <c r="D16" s="542" t="s">
        <v>2644</v>
      </c>
      <c r="E16" s="709" t="s">
        <v>122</v>
      </c>
      <c r="F16" s="542"/>
      <c r="G16" s="733" t="s">
        <v>4709</v>
      </c>
      <c r="H16" s="734" t="s">
        <v>4751</v>
      </c>
      <c r="I16" s="733"/>
      <c r="J16" s="735"/>
      <c r="K16" s="733"/>
      <c r="L16" s="735"/>
      <c r="M16" s="733" t="s">
        <v>4242</v>
      </c>
      <c r="N16" s="734" t="s">
        <v>4751</v>
      </c>
      <c r="O16" s="733" t="s">
        <v>3444</v>
      </c>
      <c r="P16" s="734" t="s">
        <v>4752</v>
      </c>
      <c r="Q16" s="733" t="s">
        <v>3957</v>
      </c>
      <c r="R16" s="734"/>
      <c r="S16" s="733" t="s">
        <v>3957</v>
      </c>
      <c r="T16" s="734" t="s">
        <v>4754</v>
      </c>
      <c r="U16" s="733" t="s">
        <v>3957</v>
      </c>
      <c r="V16" s="734"/>
      <c r="W16" s="621" t="s">
        <v>3444</v>
      </c>
      <c r="X16" s="424" t="s">
        <v>2643</v>
      </c>
      <c r="Y16" s="64" t="e">
        <f>#REF!</f>
        <v>#REF!</v>
      </c>
      <c r="Z16" s="64" t="str">
        <f>X16</f>
        <v>КМС</v>
      </c>
      <c r="AA16" s="64">
        <f>F16</f>
        <v>0</v>
      </c>
      <c r="AB16" s="64" t="str">
        <f>W16</f>
        <v>7.45</v>
      </c>
    </row>
    <row r="17" spans="1:38" s="64" customFormat="1" ht="13.35" customHeight="1" x14ac:dyDescent="0.2">
      <c r="A17" s="732" t="s">
        <v>23</v>
      </c>
      <c r="B17" s="550" t="s">
        <v>4566</v>
      </c>
      <c r="C17" s="713">
        <v>38253</v>
      </c>
      <c r="D17" s="542" t="s">
        <v>2642</v>
      </c>
      <c r="E17" s="709" t="s">
        <v>122</v>
      </c>
      <c r="F17" s="542"/>
      <c r="G17" s="733" t="s">
        <v>4555</v>
      </c>
      <c r="H17" s="734" t="s">
        <v>4745</v>
      </c>
      <c r="I17" s="733"/>
      <c r="J17" s="735"/>
      <c r="K17" s="733"/>
      <c r="L17" s="735"/>
      <c r="M17" s="733" t="s">
        <v>3957</v>
      </c>
      <c r="N17" s="734"/>
      <c r="O17" s="733" t="s">
        <v>4242</v>
      </c>
      <c r="P17" s="734" t="s">
        <v>4758</v>
      </c>
      <c r="Q17" s="733" t="s">
        <v>3957</v>
      </c>
      <c r="R17" s="734"/>
      <c r="S17" s="733" t="s">
        <v>4478</v>
      </c>
      <c r="T17" s="734" t="s">
        <v>4759</v>
      </c>
      <c r="U17" s="733" t="s">
        <v>3957</v>
      </c>
      <c r="V17" s="734"/>
      <c r="W17" s="621" t="s">
        <v>4242</v>
      </c>
      <c r="X17" s="424" t="s">
        <v>2643</v>
      </c>
      <c r="Y17" s="64" t="e">
        <f>#REF!</f>
        <v>#REF!</v>
      </c>
      <c r="Z17" s="64" t="str">
        <f>X17</f>
        <v>КМС</v>
      </c>
      <c r="AA17" s="64">
        <f>F17</f>
        <v>0</v>
      </c>
      <c r="AB17" s="64" t="str">
        <f>W17</f>
        <v>7.39</v>
      </c>
    </row>
    <row r="18" spans="1:38" s="23" customFormat="1" ht="13.35" customHeight="1" x14ac:dyDescent="0.2">
      <c r="A18" s="732" t="s">
        <v>24</v>
      </c>
      <c r="B18" s="550" t="s">
        <v>4630</v>
      </c>
      <c r="C18" s="713">
        <v>37837</v>
      </c>
      <c r="D18" s="542" t="s">
        <v>2642</v>
      </c>
      <c r="E18" s="709" t="s">
        <v>122</v>
      </c>
      <c r="F18" s="542"/>
      <c r="G18" s="733" t="s">
        <v>4710</v>
      </c>
      <c r="H18" s="734" t="s">
        <v>4740</v>
      </c>
      <c r="I18" s="733"/>
      <c r="J18" s="735"/>
      <c r="K18" s="733"/>
      <c r="L18" s="735"/>
      <c r="M18" s="733" t="s">
        <v>4711</v>
      </c>
      <c r="N18" s="734" t="s">
        <v>4742</v>
      </c>
      <c r="O18" s="733" t="s">
        <v>4712</v>
      </c>
      <c r="P18" s="734" t="s">
        <v>4742</v>
      </c>
      <c r="Q18" s="733" t="s">
        <v>4243</v>
      </c>
      <c r="R18" s="734" t="s">
        <v>4756</v>
      </c>
      <c r="S18" s="733" t="s">
        <v>3957</v>
      </c>
      <c r="T18" s="734"/>
      <c r="U18" s="733" t="s">
        <v>4593</v>
      </c>
      <c r="V18" s="734" t="s">
        <v>4745</v>
      </c>
      <c r="W18" s="621" t="s">
        <v>4711</v>
      </c>
      <c r="X18" s="424" t="s">
        <v>2643</v>
      </c>
      <c r="Y18" s="64" t="e">
        <f>#REF!</f>
        <v>#REF!</v>
      </c>
      <c r="Z18" s="64" t="str">
        <f>X18</f>
        <v>КМС</v>
      </c>
      <c r="AA18" s="64">
        <f>F18</f>
        <v>0</v>
      </c>
      <c r="AB18" s="64" t="str">
        <f>W18</f>
        <v>7.29</v>
      </c>
      <c r="AC18" s="64"/>
      <c r="AD18" s="64"/>
      <c r="AE18" s="64"/>
      <c r="AF18" s="64"/>
      <c r="AG18" s="64"/>
      <c r="AH18" s="64"/>
      <c r="AI18" s="64"/>
      <c r="AJ18" s="64"/>
      <c r="AK18" s="64"/>
      <c r="AL18" s="64"/>
    </row>
    <row r="19" spans="1:38" s="64" customFormat="1" ht="13.35" customHeight="1" x14ac:dyDescent="0.2">
      <c r="A19" s="732" t="s">
        <v>25</v>
      </c>
      <c r="B19" s="550" t="s">
        <v>4574</v>
      </c>
      <c r="C19" s="713">
        <v>39030</v>
      </c>
      <c r="D19" s="542" t="s">
        <v>2643</v>
      </c>
      <c r="E19" s="709" t="s">
        <v>122</v>
      </c>
      <c r="F19" s="542"/>
      <c r="G19" s="733" t="s">
        <v>4703</v>
      </c>
      <c r="H19" s="734" t="s">
        <v>4749</v>
      </c>
      <c r="I19" s="733"/>
      <c r="J19" s="735"/>
      <c r="K19" s="733"/>
      <c r="L19" s="735"/>
      <c r="M19" s="733" t="s">
        <v>716</v>
      </c>
      <c r="N19" s="734" t="s">
        <v>4745</v>
      </c>
      <c r="O19" s="733" t="s">
        <v>4707</v>
      </c>
      <c r="P19" s="734" t="s">
        <v>4751</v>
      </c>
      <c r="Q19" s="733" t="s">
        <v>1727</v>
      </c>
      <c r="R19" s="734" t="s">
        <v>4742</v>
      </c>
      <c r="S19" s="733" t="s">
        <v>4708</v>
      </c>
      <c r="T19" s="734" t="s">
        <v>4748</v>
      </c>
      <c r="U19" s="733" t="s">
        <v>4558</v>
      </c>
      <c r="V19" s="734" t="s">
        <v>4747</v>
      </c>
      <c r="W19" s="424" t="s">
        <v>4703</v>
      </c>
      <c r="X19" s="424" t="s">
        <v>12</v>
      </c>
      <c r="Z19" s="64" t="str">
        <f>X19</f>
        <v>1</v>
      </c>
      <c r="AB19" s="64" t="str">
        <f>W19</f>
        <v>6.91</v>
      </c>
    </row>
    <row r="23" spans="1:38" s="64" customFormat="1" ht="14.45" customHeight="1" x14ac:dyDescent="0.2">
      <c r="A23" s="256"/>
      <c r="B23" s="269" t="s">
        <v>184</v>
      </c>
      <c r="C23" s="264"/>
      <c r="D23" s="265"/>
      <c r="E23" s="263"/>
      <c r="G23" s="391"/>
      <c r="H23" s="269"/>
      <c r="I23" s="391"/>
      <c r="J23" s="266"/>
      <c r="K23" s="23"/>
      <c r="L23" s="266"/>
      <c r="M23" s="266"/>
      <c r="N23" s="266"/>
      <c r="O23" s="266"/>
      <c r="P23" s="266"/>
      <c r="Q23" s="266"/>
      <c r="R23" s="266"/>
      <c r="S23" s="266"/>
      <c r="T23" s="266"/>
      <c r="U23" s="269"/>
      <c r="V23" s="269"/>
      <c r="W23" s="266"/>
      <c r="X23" s="508" t="s">
        <v>4562</v>
      </c>
    </row>
    <row r="24" spans="1:38" s="64" customFormat="1" ht="14.45" customHeight="1" x14ac:dyDescent="0.2">
      <c r="A24" s="256"/>
      <c r="B24" s="269"/>
      <c r="C24" s="264"/>
      <c r="D24" s="265"/>
      <c r="E24" s="263"/>
      <c r="G24" s="391"/>
      <c r="H24" s="265"/>
      <c r="I24" s="392"/>
      <c r="J24" s="271"/>
      <c r="K24" s="23"/>
      <c r="L24" s="266"/>
      <c r="M24" s="266"/>
      <c r="N24" s="266"/>
      <c r="O24" s="266"/>
      <c r="P24" s="266"/>
      <c r="Q24" s="266"/>
      <c r="R24" s="266"/>
      <c r="S24" s="266"/>
      <c r="T24" s="266"/>
      <c r="U24" s="265"/>
      <c r="V24" s="265"/>
      <c r="W24" s="271"/>
      <c r="X24" s="271"/>
    </row>
    <row r="25" spans="1:38" x14ac:dyDescent="0.2">
      <c r="A25" s="256"/>
      <c r="B25" s="269" t="s">
        <v>185</v>
      </c>
      <c r="C25" s="264"/>
      <c r="D25" s="265"/>
      <c r="E25" s="375"/>
      <c r="G25" s="391"/>
      <c r="H25" s="265"/>
      <c r="I25" s="391"/>
      <c r="J25" s="266"/>
      <c r="K25" s="23"/>
      <c r="L25" s="266"/>
      <c r="M25" s="266"/>
      <c r="N25" s="266"/>
      <c r="O25" s="266"/>
      <c r="P25" s="266"/>
      <c r="Q25" s="266"/>
      <c r="R25" s="266"/>
      <c r="S25" s="266"/>
      <c r="T25" s="266"/>
      <c r="U25" s="265"/>
      <c r="V25" s="265"/>
      <c r="W25" s="266"/>
      <c r="X25" s="508" t="s">
        <v>4505</v>
      </c>
    </row>
    <row r="26" spans="1:38" ht="12.75" x14ac:dyDescent="0.2">
      <c r="A26" s="256"/>
      <c r="B26" s="269"/>
      <c r="C26" s="264"/>
      <c r="D26" s="265"/>
      <c r="E26" s="263"/>
      <c r="F26" s="266"/>
      <c r="G26" s="265"/>
      <c r="H26" s="266"/>
      <c r="I26" s="266"/>
      <c r="J26" s="265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5"/>
      <c r="V26" s="265"/>
      <c r="W26" s="266"/>
      <c r="X26" s="266"/>
    </row>
    <row r="27" spans="1:38" ht="12.75" x14ac:dyDescent="0.2">
      <c r="A27" s="256"/>
      <c r="B27" s="269"/>
      <c r="C27" s="264"/>
      <c r="D27" s="265"/>
      <c r="E27" s="263"/>
      <c r="F27" s="266"/>
      <c r="G27" s="265"/>
      <c r="H27" s="266"/>
      <c r="I27" s="266"/>
      <c r="J27" s="270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5"/>
      <c r="V27" s="265"/>
      <c r="W27" s="266"/>
      <c r="X27" s="266"/>
    </row>
    <row r="28" spans="1:38" x14ac:dyDescent="0.2">
      <c r="B28" s="269" t="s">
        <v>4611</v>
      </c>
      <c r="J28" s="270"/>
      <c r="X28" s="270" t="s">
        <v>4692</v>
      </c>
    </row>
    <row r="29" spans="1:38" ht="15" thickBot="1" x14ac:dyDescent="0.25">
      <c r="AC29" s="11" t="s">
        <v>2644</v>
      </c>
      <c r="AD29" s="11" t="s">
        <v>2642</v>
      </c>
      <c r="AE29" s="11" t="s">
        <v>2643</v>
      </c>
      <c r="AF29" s="11" t="s">
        <v>12</v>
      </c>
      <c r="AG29" s="11" t="s">
        <v>13</v>
      </c>
      <c r="AH29" s="11" t="s">
        <v>14</v>
      </c>
      <c r="AI29" s="11" t="s">
        <v>12</v>
      </c>
      <c r="AJ29" s="11" t="s">
        <v>13</v>
      </c>
      <c r="AK29" s="11" t="s">
        <v>14</v>
      </c>
    </row>
    <row r="30" spans="1:38" ht="17.25" thickBot="1" x14ac:dyDescent="0.25">
      <c r="AC30" s="715">
        <v>7.95</v>
      </c>
      <c r="AD30" s="716">
        <v>7.6</v>
      </c>
      <c r="AE30" s="716">
        <v>6.95</v>
      </c>
      <c r="AF30" s="716">
        <v>6.5</v>
      </c>
      <c r="AG30" s="716">
        <v>6</v>
      </c>
      <c r="AH30" s="716">
        <v>5.4</v>
      </c>
      <c r="AI30" s="716">
        <v>4.8</v>
      </c>
      <c r="AJ30" s="716">
        <v>4.2</v>
      </c>
      <c r="AK30" s="717">
        <v>3.6</v>
      </c>
    </row>
    <row r="33" spans="1:24" x14ac:dyDescent="0.2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</row>
  </sheetData>
  <sortState ref="A13:AL19">
    <sortCondition descending="1" ref="W13:W19"/>
  </sortState>
  <mergeCells count="14">
    <mergeCell ref="A1:X1"/>
    <mergeCell ref="A2:X2"/>
    <mergeCell ref="A3:X3"/>
    <mergeCell ref="A4:X4"/>
    <mergeCell ref="A5:B5"/>
    <mergeCell ref="C5:U5"/>
    <mergeCell ref="W5:X5"/>
    <mergeCell ref="E10:N10"/>
    <mergeCell ref="T10:U10"/>
    <mergeCell ref="E7:R7"/>
    <mergeCell ref="E8:R8"/>
    <mergeCell ref="E9:R9"/>
    <mergeCell ref="U8:V8"/>
    <mergeCell ref="U9:V9"/>
  </mergeCells>
  <printOptions horizontalCentered="1"/>
  <pageMargins left="0" right="0" top="0" bottom="0" header="0" footer="0"/>
  <pageSetup paperSize="9" scale="76" fitToHeight="0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H36"/>
  <sheetViews>
    <sheetView view="pageBreakPreview" zoomScaleNormal="100" zoomScaleSheetLayoutView="100" workbookViewId="0">
      <selection activeCell="A31" sqref="A1:T31"/>
    </sheetView>
  </sheetViews>
  <sheetFormatPr defaultColWidth="9.140625" defaultRowHeight="14.25" x14ac:dyDescent="0.2"/>
  <cols>
    <col min="1" max="1" width="4.140625" style="273" customWidth="1"/>
    <col min="2" max="2" width="32" style="273" customWidth="1"/>
    <col min="3" max="3" width="9.5703125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3.7109375" style="273" customWidth="1"/>
    <col min="19" max="19" width="8.28515625" style="273" customWidth="1"/>
    <col min="20" max="20" width="8.5703125" style="274" customWidth="1"/>
    <col min="21" max="24" width="9.140625" style="11" hidden="1" customWidth="1"/>
    <col min="25" max="16384" width="9.140625" style="11"/>
  </cols>
  <sheetData>
    <row r="1" spans="1:34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</row>
    <row r="2" spans="1:34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</row>
    <row r="3" spans="1:34" s="23" customFormat="1" ht="12.95" customHeight="1" x14ac:dyDescent="0.15">
      <c r="A3" s="747" t="s">
        <v>4607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</row>
    <row r="4" spans="1:34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</row>
    <row r="5" spans="1:34" s="23" customFormat="1" ht="51.75" customHeight="1" x14ac:dyDescent="0.2">
      <c r="A5" s="748" t="s">
        <v>4604</v>
      </c>
      <c r="B5" s="749"/>
      <c r="C5" s="769" t="s">
        <v>4602</v>
      </c>
      <c r="D5" s="769"/>
      <c r="E5" s="769"/>
      <c r="F5" s="769"/>
      <c r="G5" s="769"/>
      <c r="H5" s="769"/>
      <c r="I5" s="769"/>
      <c r="J5" s="769"/>
      <c r="K5" s="769"/>
      <c r="L5" s="769"/>
      <c r="M5" s="769"/>
      <c r="N5" s="769"/>
      <c r="O5" s="769"/>
      <c r="P5" s="769"/>
      <c r="Q5" s="769"/>
      <c r="R5" s="277"/>
      <c r="S5" s="751" t="s">
        <v>4606</v>
      </c>
      <c r="T5" s="751"/>
    </row>
    <row r="6" spans="1:34" s="23" customFormat="1" ht="17.100000000000001" customHeight="1" x14ac:dyDescent="0.2">
      <c r="A6" s="376"/>
      <c r="B6" s="473"/>
      <c r="C6" s="241"/>
      <c r="O6" s="241"/>
    </row>
    <row r="7" spans="1:34" s="23" customFormat="1" ht="17.100000000000001" customHeight="1" x14ac:dyDescent="0.2">
      <c r="A7" s="376" t="s">
        <v>16</v>
      </c>
      <c r="B7" s="473" t="s">
        <v>4519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  <c r="O7" s="751"/>
      <c r="P7" s="751"/>
      <c r="Q7" s="751" t="s">
        <v>186</v>
      </c>
      <c r="R7" s="751"/>
      <c r="S7" s="276" t="s">
        <v>187</v>
      </c>
      <c r="T7" s="249" t="s">
        <v>188</v>
      </c>
    </row>
    <row r="8" spans="1:34" s="23" customFormat="1" ht="17.100000000000001" customHeight="1" x14ac:dyDescent="0.2">
      <c r="A8" s="376" t="s">
        <v>17</v>
      </c>
      <c r="B8" s="473" t="s">
        <v>4519</v>
      </c>
      <c r="C8" s="248"/>
      <c r="E8" s="752" t="s">
        <v>4514</v>
      </c>
      <c r="F8" s="752"/>
      <c r="G8" s="752"/>
      <c r="H8" s="752"/>
      <c r="I8" s="752"/>
      <c r="J8" s="752"/>
      <c r="K8" s="752"/>
      <c r="L8" s="752"/>
      <c r="M8" s="752"/>
      <c r="N8" s="752"/>
      <c r="O8" s="241"/>
      <c r="Q8" s="753" t="s">
        <v>341</v>
      </c>
      <c r="R8" s="753"/>
      <c r="S8" s="710" t="s">
        <v>4684</v>
      </c>
      <c r="T8" s="711" t="s">
        <v>4689</v>
      </c>
    </row>
    <row r="9" spans="1:34" s="23" customFormat="1" ht="17.100000000000001" customHeight="1" x14ac:dyDescent="0.2">
      <c r="A9" s="377" t="s">
        <v>18</v>
      </c>
      <c r="B9" s="473" t="s">
        <v>4519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3"/>
      <c r="P9" s="753"/>
      <c r="Q9" s="754"/>
      <c r="R9" s="754"/>
      <c r="S9" s="731" t="s">
        <v>4706</v>
      </c>
      <c r="T9" s="421"/>
    </row>
    <row r="10" spans="1:34" s="23" customFormat="1" ht="17.100000000000001" customHeight="1" x14ac:dyDescent="0.2">
      <c r="A10" s="377" t="s">
        <v>4429</v>
      </c>
      <c r="B10" s="473" t="s">
        <v>4687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753"/>
      <c r="Q10" s="753"/>
      <c r="R10" s="754"/>
      <c r="S10" s="754"/>
      <c r="T10" s="421"/>
    </row>
    <row r="11" spans="1:34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2"/>
      <c r="R11" s="252"/>
      <c r="S11" s="251"/>
      <c r="T11" s="253"/>
    </row>
    <row r="12" spans="1:34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255" t="s">
        <v>190</v>
      </c>
      <c r="T12" s="255" t="s">
        <v>182</v>
      </c>
      <c r="U12" s="383" t="s">
        <v>255</v>
      </c>
      <c r="V12" s="11" t="s">
        <v>379</v>
      </c>
      <c r="W12" s="11" t="s">
        <v>405</v>
      </c>
      <c r="X12" s="11" t="s">
        <v>36</v>
      </c>
      <c r="Y12" s="11"/>
      <c r="Z12" s="11"/>
      <c r="AA12" s="11"/>
      <c r="AB12" s="11"/>
      <c r="AC12" s="11"/>
      <c r="AD12" s="11"/>
      <c r="AE12" s="383"/>
      <c r="AF12" s="75"/>
      <c r="AG12" s="75"/>
      <c r="AH12" s="383"/>
    </row>
    <row r="13" spans="1:34" s="23" customFormat="1" ht="13.35" customHeight="1" x14ac:dyDescent="0.2">
      <c r="A13" s="732" t="s">
        <v>12</v>
      </c>
      <c r="B13" s="739" t="s">
        <v>4680</v>
      </c>
      <c r="C13" s="713">
        <v>39094</v>
      </c>
      <c r="D13" s="542">
        <v>1</v>
      </c>
      <c r="E13" s="709" t="s">
        <v>4681</v>
      </c>
      <c r="F13" s="542"/>
      <c r="G13" s="733" t="s">
        <v>4737</v>
      </c>
      <c r="H13" s="734" t="s">
        <v>4767</v>
      </c>
      <c r="I13" s="733"/>
      <c r="J13" s="735"/>
      <c r="K13" s="733"/>
      <c r="L13" s="735"/>
      <c r="M13" s="733" t="s">
        <v>4738</v>
      </c>
      <c r="N13" s="734" t="s">
        <v>4741</v>
      </c>
      <c r="O13" s="733" t="s">
        <v>4592</v>
      </c>
      <c r="P13" s="734" t="s">
        <v>4757</v>
      </c>
      <c r="Q13" s="733" t="s">
        <v>4739</v>
      </c>
      <c r="R13" s="734" t="s">
        <v>4768</v>
      </c>
      <c r="S13" s="621" t="s">
        <v>4592</v>
      </c>
      <c r="T13" s="424" t="s">
        <v>2643</v>
      </c>
      <c r="U13" s="64"/>
      <c r="V13" s="64" t="str">
        <f t="shared" ref="V13:V22" si="0">T13</f>
        <v>КМС</v>
      </c>
      <c r="W13" s="64"/>
      <c r="X13" s="64" t="str">
        <f t="shared" ref="X13:X22" si="1">S13</f>
        <v>5.81</v>
      </c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s="23" customFormat="1" ht="13.35" customHeight="1" x14ac:dyDescent="0.2">
      <c r="A14" s="732" t="s">
        <v>13</v>
      </c>
      <c r="B14" s="739" t="s">
        <v>4617</v>
      </c>
      <c r="C14" s="713">
        <v>39891</v>
      </c>
      <c r="D14" s="542" t="s">
        <v>2643</v>
      </c>
      <c r="E14" s="709" t="s">
        <v>4649</v>
      </c>
      <c r="F14" s="542"/>
      <c r="G14" s="733" t="s">
        <v>4707</v>
      </c>
      <c r="H14" s="734" t="s">
        <v>4749</v>
      </c>
      <c r="I14" s="733"/>
      <c r="J14" s="735"/>
      <c r="K14" s="733"/>
      <c r="L14" s="735"/>
      <c r="M14" s="733" t="s">
        <v>3957</v>
      </c>
      <c r="N14" s="734"/>
      <c r="O14" s="733" t="s">
        <v>1969</v>
      </c>
      <c r="P14" s="734" t="s">
        <v>4766</v>
      </c>
      <c r="Q14" s="733" t="s">
        <v>1000</v>
      </c>
      <c r="R14" s="734" t="s">
        <v>4755</v>
      </c>
      <c r="S14" s="621" t="s">
        <v>1000</v>
      </c>
      <c r="T14" s="424" t="s">
        <v>12</v>
      </c>
      <c r="U14" s="64"/>
      <c r="V14" s="64" t="str">
        <f t="shared" si="0"/>
        <v>1</v>
      </c>
      <c r="W14" s="64"/>
      <c r="X14" s="64" t="str">
        <f t="shared" si="1"/>
        <v>5.50</v>
      </c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s="23" customFormat="1" ht="13.35" customHeight="1" x14ac:dyDescent="0.2">
      <c r="A15" s="732" t="s">
        <v>14</v>
      </c>
      <c r="B15" s="739" t="s">
        <v>4615</v>
      </c>
      <c r="C15" s="713">
        <v>39807</v>
      </c>
      <c r="D15" s="542" t="s">
        <v>12</v>
      </c>
      <c r="E15" s="709" t="s">
        <v>300</v>
      </c>
      <c r="F15" s="542"/>
      <c r="G15" s="733" t="s">
        <v>4734</v>
      </c>
      <c r="H15" s="734" t="s">
        <v>4749</v>
      </c>
      <c r="I15" s="733"/>
      <c r="J15" s="735"/>
      <c r="K15" s="733"/>
      <c r="L15" s="735"/>
      <c r="M15" s="733" t="s">
        <v>4735</v>
      </c>
      <c r="N15" s="734" t="s">
        <v>4740</v>
      </c>
      <c r="O15" s="733" t="s">
        <v>4526</v>
      </c>
      <c r="P15" s="734" t="s">
        <v>4747</v>
      </c>
      <c r="Q15" s="733" t="s">
        <v>4736</v>
      </c>
      <c r="R15" s="734" t="s">
        <v>4764</v>
      </c>
      <c r="S15" s="621" t="s">
        <v>4736</v>
      </c>
      <c r="T15" s="424" t="s">
        <v>12</v>
      </c>
      <c r="U15" s="64"/>
      <c r="V15" s="64" t="str">
        <f t="shared" si="0"/>
        <v>1</v>
      </c>
      <c r="W15" s="64"/>
      <c r="X15" s="64" t="str">
        <f t="shared" si="1"/>
        <v>5.38</v>
      </c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s="64" customFormat="1" ht="13.35" customHeight="1" x14ac:dyDescent="0.2">
      <c r="A16" s="732" t="s">
        <v>22</v>
      </c>
      <c r="B16" s="739" t="s">
        <v>4614</v>
      </c>
      <c r="C16" s="713">
        <v>39931</v>
      </c>
      <c r="D16" s="542" t="s">
        <v>2643</v>
      </c>
      <c r="E16" s="709" t="s">
        <v>116</v>
      </c>
      <c r="F16" s="542"/>
      <c r="G16" s="733" t="s">
        <v>3957</v>
      </c>
      <c r="H16" s="734"/>
      <c r="I16" s="733"/>
      <c r="J16" s="735"/>
      <c r="K16" s="733"/>
      <c r="L16" s="735"/>
      <c r="M16" s="733" t="s">
        <v>4727</v>
      </c>
      <c r="N16" s="734" t="s">
        <v>4766</v>
      </c>
      <c r="O16" s="733" t="s">
        <v>985</v>
      </c>
      <c r="P16" s="734" t="s">
        <v>4755</v>
      </c>
      <c r="Q16" s="733" t="s">
        <v>4728</v>
      </c>
      <c r="R16" s="734" t="s">
        <v>4754</v>
      </c>
      <c r="S16" s="621" t="s">
        <v>4728</v>
      </c>
      <c r="T16" s="424" t="s">
        <v>13</v>
      </c>
      <c r="U16" s="64" t="e">
        <f>#REF!</f>
        <v>#REF!</v>
      </c>
      <c r="V16" s="64" t="str">
        <f t="shared" si="0"/>
        <v>2</v>
      </c>
      <c r="W16" s="64">
        <f>F16</f>
        <v>0</v>
      </c>
      <c r="X16" s="64" t="str">
        <f t="shared" si="1"/>
        <v>5.21</v>
      </c>
    </row>
    <row r="17" spans="1:33" s="64" customFormat="1" ht="13.35" customHeight="1" x14ac:dyDescent="0.2">
      <c r="A17" s="732" t="s">
        <v>23</v>
      </c>
      <c r="B17" s="739" t="s">
        <v>4616</v>
      </c>
      <c r="C17" s="713">
        <v>40530</v>
      </c>
      <c r="D17" s="542" t="s">
        <v>13</v>
      </c>
      <c r="E17" s="709" t="s">
        <v>4649</v>
      </c>
      <c r="F17" s="542"/>
      <c r="G17" s="733" t="s">
        <v>4731</v>
      </c>
      <c r="H17" s="734" t="s">
        <v>4758</v>
      </c>
      <c r="I17" s="733"/>
      <c r="J17" s="735"/>
      <c r="K17" s="733"/>
      <c r="L17" s="735"/>
      <c r="M17" s="733" t="s">
        <v>3957</v>
      </c>
      <c r="N17" s="734"/>
      <c r="O17" s="733" t="s">
        <v>4732</v>
      </c>
      <c r="P17" s="734" t="s">
        <v>4755</v>
      </c>
      <c r="Q17" s="733" t="s">
        <v>4733</v>
      </c>
      <c r="R17" s="734" t="s">
        <v>4764</v>
      </c>
      <c r="S17" s="621" t="s">
        <v>4733</v>
      </c>
      <c r="T17" s="424" t="s">
        <v>13</v>
      </c>
      <c r="V17" s="64" t="str">
        <f t="shared" si="0"/>
        <v>2</v>
      </c>
      <c r="X17" s="64" t="str">
        <f t="shared" si="1"/>
        <v>5.00</v>
      </c>
    </row>
    <row r="18" spans="1:33" s="64" customFormat="1" ht="13.35" customHeight="1" x14ac:dyDescent="0.2">
      <c r="A18" s="732" t="s">
        <v>24</v>
      </c>
      <c r="B18" s="740" t="s">
        <v>4625</v>
      </c>
      <c r="C18" s="713">
        <v>40687</v>
      </c>
      <c r="D18" s="542">
        <v>2</v>
      </c>
      <c r="E18" s="709" t="s">
        <v>300</v>
      </c>
      <c r="F18" s="542"/>
      <c r="G18" s="733" t="s">
        <v>3957</v>
      </c>
      <c r="H18" s="734"/>
      <c r="I18" s="733"/>
      <c r="J18" s="735"/>
      <c r="K18" s="733"/>
      <c r="L18" s="735"/>
      <c r="M18" s="733" t="s">
        <v>4729</v>
      </c>
      <c r="N18" s="734" t="s">
        <v>4743</v>
      </c>
      <c r="O18" s="733" t="s">
        <v>4730</v>
      </c>
      <c r="P18" s="734" t="s">
        <v>4767</v>
      </c>
      <c r="Q18" s="733" t="s">
        <v>925</v>
      </c>
      <c r="R18" s="734" t="s">
        <v>4759</v>
      </c>
      <c r="S18" s="621" t="s">
        <v>4729</v>
      </c>
      <c r="T18" s="738">
        <v>2</v>
      </c>
      <c r="U18" s="64" t="e">
        <f>#REF!</f>
        <v>#REF!</v>
      </c>
      <c r="V18" s="64">
        <f t="shared" si="0"/>
        <v>2</v>
      </c>
      <c r="W18" s="64">
        <f>F18</f>
        <v>0</v>
      </c>
      <c r="X18" s="64" t="str">
        <f t="shared" si="1"/>
        <v>4.91</v>
      </c>
    </row>
    <row r="19" spans="1:33" s="64" customFormat="1" ht="13.35" customHeight="1" x14ac:dyDescent="0.2">
      <c r="A19" s="732" t="s">
        <v>25</v>
      </c>
      <c r="B19" s="739" t="s">
        <v>4619</v>
      </c>
      <c r="C19" s="713">
        <v>40036</v>
      </c>
      <c r="D19" s="542"/>
      <c r="E19" s="709" t="s">
        <v>300</v>
      </c>
      <c r="F19" s="542"/>
      <c r="G19" s="733" t="s">
        <v>4718</v>
      </c>
      <c r="H19" s="734" t="s">
        <v>4756</v>
      </c>
      <c r="I19" s="733"/>
      <c r="J19" s="735"/>
      <c r="K19" s="733"/>
      <c r="L19" s="735"/>
      <c r="M19" s="733" t="s">
        <v>4719</v>
      </c>
      <c r="N19" s="734" t="s">
        <v>4756</v>
      </c>
      <c r="O19" s="733" t="s">
        <v>4720</v>
      </c>
      <c r="P19" s="734" t="s">
        <v>4758</v>
      </c>
      <c r="Q19" s="733" t="s">
        <v>3232</v>
      </c>
      <c r="R19" s="734" t="s">
        <v>4750</v>
      </c>
      <c r="S19" s="621" t="s">
        <v>4719</v>
      </c>
      <c r="T19" s="424" t="s">
        <v>13</v>
      </c>
      <c r="U19" s="64" t="e">
        <f>#REF!</f>
        <v>#REF!</v>
      </c>
      <c r="V19" s="64" t="str">
        <f t="shared" si="0"/>
        <v>2</v>
      </c>
      <c r="W19" s="64">
        <f>F19</f>
        <v>0</v>
      </c>
      <c r="X19" s="64" t="str">
        <f t="shared" si="1"/>
        <v>4.87</v>
      </c>
    </row>
    <row r="20" spans="1:33" s="64" customFormat="1" ht="13.35" customHeight="1" x14ac:dyDescent="0.2">
      <c r="A20" s="732" t="s">
        <v>67</v>
      </c>
      <c r="B20" s="739" t="s">
        <v>4620</v>
      </c>
      <c r="C20" s="713">
        <v>39937</v>
      </c>
      <c r="D20" s="542" t="s">
        <v>14</v>
      </c>
      <c r="E20" s="709" t="s">
        <v>4648</v>
      </c>
      <c r="F20" s="542"/>
      <c r="G20" s="733" t="s">
        <v>3957</v>
      </c>
      <c r="H20" s="734"/>
      <c r="I20" s="733"/>
      <c r="J20" s="735"/>
      <c r="K20" s="733"/>
      <c r="L20" s="735"/>
      <c r="M20" s="733" t="s">
        <v>925</v>
      </c>
      <c r="N20" s="734" t="s">
        <v>4756</v>
      </c>
      <c r="O20" s="733" t="s">
        <v>3957</v>
      </c>
      <c r="P20" s="734"/>
      <c r="Q20" s="733" t="s">
        <v>4725</v>
      </c>
      <c r="R20" s="734" t="s">
        <v>4765</v>
      </c>
      <c r="S20" s="621" t="s">
        <v>4725</v>
      </c>
      <c r="T20" s="738">
        <v>3</v>
      </c>
      <c r="U20" s="64" t="e">
        <f>#REF!</f>
        <v>#REF!</v>
      </c>
      <c r="V20" s="64">
        <f t="shared" si="0"/>
        <v>3</v>
      </c>
      <c r="W20" s="64">
        <f>F20</f>
        <v>0</v>
      </c>
      <c r="X20" s="64" t="str">
        <f t="shared" si="1"/>
        <v>4.64</v>
      </c>
    </row>
    <row r="21" spans="1:33" s="64" customFormat="1" ht="13.35" customHeight="1" x14ac:dyDescent="0.2">
      <c r="A21" s="732" t="s">
        <v>74</v>
      </c>
      <c r="B21" s="739" t="s">
        <v>4618</v>
      </c>
      <c r="C21" s="713">
        <v>40854</v>
      </c>
      <c r="D21" s="542" t="s">
        <v>14</v>
      </c>
      <c r="E21" s="709" t="s">
        <v>300</v>
      </c>
      <c r="F21" s="542"/>
      <c r="G21" s="733" t="s">
        <v>4702</v>
      </c>
      <c r="H21" s="734" t="s">
        <v>4755</v>
      </c>
      <c r="I21" s="733"/>
      <c r="J21" s="735"/>
      <c r="K21" s="733"/>
      <c r="L21" s="735"/>
      <c r="M21" s="733" t="s">
        <v>925</v>
      </c>
      <c r="N21" s="734" t="s">
        <v>4744</v>
      </c>
      <c r="O21" s="733" t="s">
        <v>3232</v>
      </c>
      <c r="P21" s="734" t="s">
        <v>4749</v>
      </c>
      <c r="Q21" s="733" t="s">
        <v>4726</v>
      </c>
      <c r="R21" s="734" t="s">
        <v>4742</v>
      </c>
      <c r="S21" s="621" t="s">
        <v>4726</v>
      </c>
      <c r="T21" s="424" t="s">
        <v>14</v>
      </c>
      <c r="V21" s="64" t="str">
        <f t="shared" si="0"/>
        <v>3</v>
      </c>
      <c r="X21" s="64" t="str">
        <f t="shared" si="1"/>
        <v>4.56</v>
      </c>
    </row>
    <row r="22" spans="1:33" s="64" customFormat="1" ht="13.35" customHeight="1" x14ac:dyDescent="0.2">
      <c r="A22" s="732" t="s">
        <v>73</v>
      </c>
      <c r="B22" s="739" t="s">
        <v>4679</v>
      </c>
      <c r="C22" s="713">
        <v>40535</v>
      </c>
      <c r="D22" s="542"/>
      <c r="E22" s="709" t="s">
        <v>4648</v>
      </c>
      <c r="F22" s="542"/>
      <c r="G22" s="733" t="s">
        <v>4721</v>
      </c>
      <c r="H22" s="734" t="s">
        <v>4762</v>
      </c>
      <c r="I22" s="733"/>
      <c r="J22" s="735"/>
      <c r="K22" s="733"/>
      <c r="L22" s="735"/>
      <c r="M22" s="733" t="s">
        <v>4722</v>
      </c>
      <c r="N22" s="734" t="s">
        <v>4763</v>
      </c>
      <c r="O22" s="733" t="s">
        <v>4723</v>
      </c>
      <c r="P22" s="734" t="s">
        <v>4764</v>
      </c>
      <c r="Q22" s="733" t="s">
        <v>924</v>
      </c>
      <c r="R22" s="734" t="s">
        <v>4741</v>
      </c>
      <c r="S22" s="424" t="s">
        <v>4722</v>
      </c>
      <c r="T22" s="424" t="s">
        <v>4724</v>
      </c>
      <c r="V22" s="64" t="str">
        <f t="shared" si="0"/>
        <v>1 юн</v>
      </c>
      <c r="X22" s="64" t="str">
        <f t="shared" si="1"/>
        <v>4.13</v>
      </c>
    </row>
    <row r="23" spans="1:33" x14ac:dyDescent="0.2">
      <c r="P23" s="454"/>
    </row>
    <row r="26" spans="1:33" s="64" customFormat="1" ht="14.45" customHeight="1" x14ac:dyDescent="0.2">
      <c r="A26" s="256"/>
      <c r="B26" s="269" t="s">
        <v>184</v>
      </c>
      <c r="C26" s="264"/>
      <c r="D26" s="265"/>
      <c r="E26" s="263"/>
      <c r="G26" s="391"/>
      <c r="H26" s="269"/>
      <c r="I26" s="391"/>
      <c r="J26" s="266"/>
      <c r="K26" s="23"/>
      <c r="L26" s="266"/>
      <c r="M26" s="266"/>
      <c r="N26" s="266"/>
      <c r="O26" s="266"/>
      <c r="P26" s="266"/>
      <c r="Q26" s="269"/>
      <c r="R26" s="269"/>
      <c r="S26" s="266"/>
      <c r="T26" s="508" t="s">
        <v>4562</v>
      </c>
    </row>
    <row r="27" spans="1:33" s="64" customFormat="1" ht="14.45" customHeight="1" x14ac:dyDescent="0.2">
      <c r="A27" s="256"/>
      <c r="B27" s="269"/>
      <c r="C27" s="264"/>
      <c r="D27" s="265"/>
      <c r="E27" s="263"/>
      <c r="G27" s="391"/>
      <c r="H27" s="265"/>
      <c r="I27" s="392"/>
      <c r="J27" s="271"/>
      <c r="K27" s="23"/>
      <c r="L27" s="266"/>
      <c r="M27" s="266"/>
      <c r="N27" s="266"/>
      <c r="O27" s="266"/>
      <c r="P27" s="266"/>
      <c r="Q27" s="265"/>
      <c r="R27" s="265"/>
      <c r="S27" s="271"/>
      <c r="T27" s="271"/>
    </row>
    <row r="28" spans="1:33" x14ac:dyDescent="0.2">
      <c r="A28" s="256"/>
      <c r="B28" s="269" t="s">
        <v>185</v>
      </c>
      <c r="C28" s="264"/>
      <c r="D28" s="265"/>
      <c r="E28" s="375"/>
      <c r="G28" s="391"/>
      <c r="H28" s="265"/>
      <c r="I28" s="391"/>
      <c r="J28" s="266"/>
      <c r="K28" s="23"/>
      <c r="L28" s="266"/>
      <c r="M28" s="266"/>
      <c r="N28" s="266"/>
      <c r="O28" s="266"/>
      <c r="P28" s="266"/>
      <c r="Q28" s="265"/>
      <c r="R28" s="265"/>
      <c r="S28" s="266"/>
      <c r="T28" s="508" t="s">
        <v>4505</v>
      </c>
    </row>
    <row r="29" spans="1:33" ht="12.75" x14ac:dyDescent="0.2">
      <c r="A29" s="256"/>
      <c r="B29" s="269"/>
      <c r="C29" s="264"/>
      <c r="D29" s="265"/>
      <c r="E29" s="263"/>
      <c r="F29" s="266"/>
      <c r="G29" s="265"/>
      <c r="H29" s="266"/>
      <c r="I29" s="266"/>
      <c r="J29" s="265"/>
      <c r="K29" s="266"/>
      <c r="L29" s="266"/>
      <c r="M29" s="266"/>
      <c r="N29" s="266"/>
      <c r="O29" s="266"/>
      <c r="P29" s="266"/>
      <c r="Q29" s="265"/>
      <c r="R29" s="265"/>
      <c r="S29" s="266"/>
      <c r="T29" s="266"/>
    </row>
    <row r="30" spans="1:33" ht="12.75" x14ac:dyDescent="0.2">
      <c r="A30" s="256"/>
      <c r="B30" s="269"/>
      <c r="C30" s="264"/>
      <c r="D30" s="265"/>
      <c r="E30" s="263"/>
      <c r="F30" s="266"/>
      <c r="G30" s="265"/>
      <c r="H30" s="266"/>
      <c r="I30" s="266"/>
      <c r="J30" s="270"/>
      <c r="K30" s="266"/>
      <c r="L30" s="266"/>
      <c r="M30" s="266"/>
      <c r="N30" s="266"/>
      <c r="O30" s="266"/>
      <c r="P30" s="266"/>
      <c r="Q30" s="265"/>
      <c r="R30" s="265"/>
      <c r="S30" s="266"/>
      <c r="T30" s="266"/>
    </row>
    <row r="31" spans="1:33" x14ac:dyDescent="0.2">
      <c r="B31" s="269" t="s">
        <v>4611</v>
      </c>
      <c r="J31" s="270"/>
      <c r="T31" s="270" t="s">
        <v>4015</v>
      </c>
    </row>
    <row r="32" spans="1:33" ht="15" thickBot="1" x14ac:dyDescent="0.25">
      <c r="Y32" s="11" t="s">
        <v>2644</v>
      </c>
      <c r="Z32" s="11" t="s">
        <v>2642</v>
      </c>
      <c r="AA32" s="11" t="s">
        <v>2643</v>
      </c>
      <c r="AB32" s="11" t="s">
        <v>12</v>
      </c>
      <c r="AC32" s="11" t="s">
        <v>13</v>
      </c>
      <c r="AD32" s="11" t="s">
        <v>14</v>
      </c>
      <c r="AE32" s="11" t="s">
        <v>12</v>
      </c>
      <c r="AF32" s="11" t="s">
        <v>13</v>
      </c>
      <c r="AG32" s="11" t="s">
        <v>14</v>
      </c>
    </row>
    <row r="33" spans="1:33" ht="16.5" x14ac:dyDescent="0.2">
      <c r="Y33" s="720" t="s">
        <v>4597</v>
      </c>
      <c r="Z33" s="720" t="s">
        <v>4598</v>
      </c>
      <c r="AA33" s="721" t="s">
        <v>4599</v>
      </c>
      <c r="AB33" s="721" t="s">
        <v>4600</v>
      </c>
      <c r="AC33" s="721" t="s">
        <v>4601</v>
      </c>
      <c r="AD33" s="721" t="s">
        <v>4539</v>
      </c>
      <c r="AE33" s="721" t="s">
        <v>4540</v>
      </c>
      <c r="AF33" s="721" t="s">
        <v>4541</v>
      </c>
      <c r="AG33" s="722" t="s">
        <v>4542</v>
      </c>
    </row>
    <row r="36" spans="1:33" x14ac:dyDescent="0.2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</row>
  </sheetData>
  <sortState ref="A13:AH22">
    <sortCondition descending="1" ref="S13:S22"/>
  </sortState>
  <mergeCells count="18">
    <mergeCell ref="E10:N10"/>
    <mergeCell ref="P10:Q10"/>
    <mergeCell ref="R10:S10"/>
    <mergeCell ref="E7:N7"/>
    <mergeCell ref="O7:P7"/>
    <mergeCell ref="Q7:R7"/>
    <mergeCell ref="E8:N8"/>
    <mergeCell ref="E9:N9"/>
    <mergeCell ref="O9:P9"/>
    <mergeCell ref="Q9:R9"/>
    <mergeCell ref="Q8:R8"/>
    <mergeCell ref="A1:T1"/>
    <mergeCell ref="A2:T2"/>
    <mergeCell ref="A3:T3"/>
    <mergeCell ref="A4:T4"/>
    <mergeCell ref="A5:B5"/>
    <mergeCell ref="C5:Q5"/>
    <mergeCell ref="S5:T5"/>
  </mergeCells>
  <phoneticPr fontId="2" type="noConversion"/>
  <printOptions horizontalCentered="1"/>
  <pageMargins left="0" right="0" top="0" bottom="0" header="0" footer="0"/>
  <pageSetup paperSize="9" scale="85" fitToHeight="0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AL34"/>
  <sheetViews>
    <sheetView view="pageBreakPreview" zoomScaleNormal="100" zoomScaleSheetLayoutView="100" workbookViewId="0">
      <selection activeCell="A29" sqref="A1:X29"/>
    </sheetView>
  </sheetViews>
  <sheetFormatPr defaultColWidth="9.140625" defaultRowHeight="14.25" x14ac:dyDescent="0.2"/>
  <cols>
    <col min="1" max="1" width="4.140625" style="273" customWidth="1"/>
    <col min="2" max="2" width="29.28515625" style="273" customWidth="1"/>
    <col min="3" max="3" width="9" style="273" customWidth="1"/>
    <col min="4" max="4" width="6.5703125" style="273" customWidth="1"/>
    <col min="5" max="5" width="20.7109375" style="273" customWidth="1"/>
    <col min="6" max="6" width="5.42578125" style="273" hidden="1" customWidth="1"/>
    <col min="7" max="8" width="3.85546875" style="273" customWidth="1"/>
    <col min="9" max="11" width="3.85546875" style="273" hidden="1" customWidth="1"/>
    <col min="12" max="12" width="4.140625" style="273" hidden="1" customWidth="1"/>
    <col min="13" max="13" width="3.85546875" style="273" customWidth="1"/>
    <col min="14" max="14" width="4" style="273" customWidth="1"/>
    <col min="15" max="15" width="3.85546875" style="273" customWidth="1"/>
    <col min="16" max="16" width="4" style="273" customWidth="1"/>
    <col min="17" max="17" width="3.85546875" style="273" customWidth="1"/>
    <col min="18" max="18" width="4" style="273" customWidth="1"/>
    <col min="19" max="19" width="3.85546875" style="273" customWidth="1"/>
    <col min="20" max="20" width="4" style="273" customWidth="1"/>
    <col min="21" max="21" width="3.85546875" style="273" customWidth="1"/>
    <col min="22" max="22" width="3.7109375" style="273" customWidth="1"/>
    <col min="23" max="23" width="8.28515625" style="273" customWidth="1"/>
    <col min="24" max="24" width="8.5703125" style="274" customWidth="1"/>
    <col min="25" max="28" width="9.140625" style="11" hidden="1" customWidth="1"/>
    <col min="29" max="16384" width="9.140625" style="11"/>
  </cols>
  <sheetData>
    <row r="1" spans="1:38" s="23" customFormat="1" ht="12.95" customHeight="1" x14ac:dyDescent="0.15">
      <c r="A1" s="746" t="s">
        <v>168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  <c r="W1" s="746"/>
      <c r="X1" s="746"/>
    </row>
    <row r="2" spans="1:38" s="23" customFormat="1" ht="12.95" customHeight="1" x14ac:dyDescent="0.15">
      <c r="A2" s="747" t="s">
        <v>47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  <c r="V2" s="747"/>
      <c r="W2" s="747"/>
      <c r="X2" s="747"/>
    </row>
    <row r="3" spans="1:38" s="23" customFormat="1" ht="12.95" customHeight="1" x14ac:dyDescent="0.15">
      <c r="A3" s="747" t="s">
        <v>4607</v>
      </c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747"/>
    </row>
    <row r="4" spans="1:38" s="23" customFormat="1" ht="12.95" customHeight="1" x14ac:dyDescent="0.15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  <c r="W4" s="747"/>
      <c r="X4" s="747"/>
    </row>
    <row r="5" spans="1:38" s="23" customFormat="1" ht="51.75" customHeight="1" x14ac:dyDescent="0.2">
      <c r="A5" s="748" t="s">
        <v>4604</v>
      </c>
      <c r="B5" s="749"/>
      <c r="C5" s="750" t="s">
        <v>4602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277"/>
      <c r="W5" s="751" t="s">
        <v>4606</v>
      </c>
      <c r="X5" s="751"/>
    </row>
    <row r="6" spans="1:38" s="23" customFormat="1" ht="17.100000000000001" customHeight="1" x14ac:dyDescent="0.2">
      <c r="A6" s="376"/>
      <c r="B6" s="473"/>
      <c r="C6" s="241"/>
      <c r="O6" s="241"/>
      <c r="Q6" s="241"/>
      <c r="S6" s="241"/>
    </row>
    <row r="7" spans="1:38" s="23" customFormat="1" ht="17.100000000000001" customHeight="1" x14ac:dyDescent="0.2">
      <c r="A7" s="376" t="s">
        <v>16</v>
      </c>
      <c r="B7" s="473" t="s">
        <v>4519</v>
      </c>
      <c r="C7" s="241"/>
      <c r="E7" s="752" t="s">
        <v>104</v>
      </c>
      <c r="F7" s="752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241"/>
      <c r="S7" s="277"/>
      <c r="T7" s="277"/>
      <c r="U7" s="751" t="s">
        <v>186</v>
      </c>
      <c r="V7" s="751"/>
      <c r="W7" s="276" t="s">
        <v>187</v>
      </c>
      <c r="X7" s="249" t="s">
        <v>188</v>
      </c>
    </row>
    <row r="8" spans="1:38" s="23" customFormat="1" ht="17.100000000000001" customHeight="1" x14ac:dyDescent="0.2">
      <c r="A8" s="376" t="s">
        <v>17</v>
      </c>
      <c r="B8" s="473" t="s">
        <v>4519</v>
      </c>
      <c r="C8" s="248"/>
      <c r="E8" s="752" t="s">
        <v>4686</v>
      </c>
      <c r="F8" s="752"/>
      <c r="G8" s="752"/>
      <c r="H8" s="752"/>
      <c r="I8" s="752"/>
      <c r="J8" s="752"/>
      <c r="K8" s="752"/>
      <c r="L8" s="752"/>
      <c r="M8" s="752"/>
      <c r="N8" s="752"/>
      <c r="O8" s="752"/>
      <c r="P8" s="752"/>
      <c r="Q8" s="752"/>
      <c r="R8" s="241"/>
      <c r="S8" s="241"/>
      <c r="U8" s="753" t="s">
        <v>341</v>
      </c>
      <c r="V8" s="753"/>
      <c r="W8" s="710" t="s">
        <v>4684</v>
      </c>
      <c r="X8" s="711" t="s">
        <v>4507</v>
      </c>
    </row>
    <row r="9" spans="1:38" s="23" customFormat="1" ht="17.100000000000001" customHeight="1" x14ac:dyDescent="0.2">
      <c r="A9" s="377" t="s">
        <v>18</v>
      </c>
      <c r="B9" s="473" t="s">
        <v>4519</v>
      </c>
      <c r="C9" s="248"/>
      <c r="E9" s="752" t="s">
        <v>63</v>
      </c>
      <c r="F9" s="752"/>
      <c r="G9" s="752"/>
      <c r="H9" s="752"/>
      <c r="I9" s="752"/>
      <c r="J9" s="752"/>
      <c r="K9" s="752"/>
      <c r="L9" s="752"/>
      <c r="M9" s="752"/>
      <c r="N9" s="752"/>
      <c r="O9" s="752"/>
      <c r="P9" s="752"/>
      <c r="Q9" s="752"/>
      <c r="R9" s="241"/>
      <c r="S9" s="312"/>
      <c r="T9" s="312"/>
      <c r="U9" s="754"/>
      <c r="V9" s="754"/>
      <c r="W9" s="731" t="s">
        <v>4706</v>
      </c>
      <c r="X9" s="421"/>
    </row>
    <row r="10" spans="1:38" s="23" customFormat="1" ht="17.100000000000001" customHeight="1" x14ac:dyDescent="0.2">
      <c r="A10" s="377" t="s">
        <v>4429</v>
      </c>
      <c r="B10" s="473" t="s">
        <v>4687</v>
      </c>
      <c r="C10" s="248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241"/>
      <c r="P10" s="241"/>
      <c r="Q10" s="241"/>
      <c r="R10" s="241"/>
      <c r="S10" s="241"/>
      <c r="T10" s="753"/>
      <c r="U10" s="753"/>
      <c r="V10" s="754"/>
      <c r="W10" s="754"/>
      <c r="X10" s="421"/>
    </row>
    <row r="11" spans="1:38" s="23" customFormat="1" ht="12.75" customHeight="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2"/>
      <c r="V11" s="252"/>
      <c r="W11" s="251"/>
      <c r="X11" s="253"/>
    </row>
    <row r="12" spans="1:38" s="23" customFormat="1" ht="24.75" customHeight="1" x14ac:dyDescent="0.2">
      <c r="A12" s="255" t="s">
        <v>31</v>
      </c>
      <c r="B12" s="255" t="s">
        <v>175</v>
      </c>
      <c r="C12" s="255" t="s">
        <v>176</v>
      </c>
      <c r="D12" s="255" t="s">
        <v>177</v>
      </c>
      <c r="E12" s="255" t="s">
        <v>178</v>
      </c>
      <c r="F12" s="315"/>
      <c r="G12" s="316" t="s">
        <v>12</v>
      </c>
      <c r="H12" s="255" t="s">
        <v>180</v>
      </c>
      <c r="I12" s="316" t="s">
        <v>13</v>
      </c>
      <c r="J12" s="255" t="s">
        <v>180</v>
      </c>
      <c r="K12" s="316" t="s">
        <v>14</v>
      </c>
      <c r="L12" s="255" t="s">
        <v>180</v>
      </c>
      <c r="M12" s="316" t="s">
        <v>13</v>
      </c>
      <c r="N12" s="255" t="s">
        <v>180</v>
      </c>
      <c r="O12" s="316" t="s">
        <v>14</v>
      </c>
      <c r="P12" s="255" t="s">
        <v>180</v>
      </c>
      <c r="Q12" s="316" t="s">
        <v>22</v>
      </c>
      <c r="R12" s="255" t="s">
        <v>180</v>
      </c>
      <c r="S12" s="316" t="s">
        <v>23</v>
      </c>
      <c r="T12" s="255" t="s">
        <v>180</v>
      </c>
      <c r="U12" s="316" t="s">
        <v>24</v>
      </c>
      <c r="V12" s="255" t="s">
        <v>180</v>
      </c>
      <c r="W12" s="255" t="s">
        <v>190</v>
      </c>
      <c r="X12" s="255" t="s">
        <v>182</v>
      </c>
      <c r="Y12" s="383" t="s">
        <v>255</v>
      </c>
      <c r="Z12" s="11" t="s">
        <v>379</v>
      </c>
      <c r="AA12" s="11" t="s">
        <v>405</v>
      </c>
      <c r="AB12" s="11" t="s">
        <v>36</v>
      </c>
      <c r="AC12" s="11"/>
      <c r="AD12" s="11"/>
      <c r="AE12" s="11"/>
      <c r="AF12" s="11"/>
      <c r="AG12" s="11"/>
      <c r="AH12" s="11"/>
      <c r="AI12" s="383"/>
      <c r="AJ12" s="75"/>
      <c r="AK12" s="75"/>
      <c r="AL12" s="383"/>
    </row>
    <row r="13" spans="1:38" s="23" customFormat="1" ht="13.35" customHeight="1" x14ac:dyDescent="0.2">
      <c r="A13" s="732" t="s">
        <v>12</v>
      </c>
      <c r="B13" s="455" t="s">
        <v>4628</v>
      </c>
      <c r="C13" s="713">
        <v>31616</v>
      </c>
      <c r="D13" s="542" t="s">
        <v>2645</v>
      </c>
      <c r="E13" s="709" t="s">
        <v>122</v>
      </c>
      <c r="F13" s="542"/>
      <c r="G13" s="733" t="s">
        <v>1653</v>
      </c>
      <c r="H13" s="734" t="s">
        <v>4755</v>
      </c>
      <c r="I13" s="733"/>
      <c r="J13" s="735"/>
      <c r="K13" s="733"/>
      <c r="L13" s="735"/>
      <c r="M13" s="733" t="s">
        <v>4788</v>
      </c>
      <c r="N13" s="734" t="s">
        <v>4755</v>
      </c>
      <c r="O13" s="733" t="s">
        <v>4788</v>
      </c>
      <c r="P13" s="734" t="s">
        <v>4745</v>
      </c>
      <c r="Q13" s="733" t="s">
        <v>4789</v>
      </c>
      <c r="R13" s="734" t="s">
        <v>4772</v>
      </c>
      <c r="S13" s="733" t="s">
        <v>2116</v>
      </c>
      <c r="T13" s="734"/>
      <c r="U13" s="733" t="s">
        <v>2116</v>
      </c>
      <c r="V13" s="734"/>
      <c r="W13" s="621" t="s">
        <v>4789</v>
      </c>
      <c r="X13" s="424" t="s">
        <v>2642</v>
      </c>
      <c r="Y13" s="64" t="e">
        <f>#REF!</f>
        <v>#REF!</v>
      </c>
      <c r="Z13" s="64" t="str">
        <f t="shared" ref="Z13:Z20" si="0">X13</f>
        <v>МС</v>
      </c>
      <c r="AA13" s="64">
        <f>F13</f>
        <v>0</v>
      </c>
      <c r="AB13" s="64" t="str">
        <f t="shared" ref="AB13:AB20" si="1">W13</f>
        <v>6.38</v>
      </c>
      <c r="AC13" s="64"/>
      <c r="AD13" s="64"/>
      <c r="AE13" s="64"/>
      <c r="AF13" s="64"/>
      <c r="AG13" s="64"/>
      <c r="AH13" s="64"/>
      <c r="AI13" s="64"/>
      <c r="AJ13" s="64"/>
      <c r="AK13" s="64"/>
      <c r="AL13" s="64"/>
    </row>
    <row r="14" spans="1:38" s="23" customFormat="1" ht="13.35" customHeight="1" x14ac:dyDescent="0.2">
      <c r="A14" s="732" t="s">
        <v>13</v>
      </c>
      <c r="B14" s="455" t="s">
        <v>4579</v>
      </c>
      <c r="C14" s="597" t="s">
        <v>1515</v>
      </c>
      <c r="D14" s="542" t="s">
        <v>2642</v>
      </c>
      <c r="E14" s="709" t="s">
        <v>1516</v>
      </c>
      <c r="F14" s="542"/>
      <c r="G14" s="733" t="s">
        <v>4697</v>
      </c>
      <c r="H14" s="734" t="s">
        <v>4758</v>
      </c>
      <c r="I14" s="733"/>
      <c r="J14" s="735"/>
      <c r="K14" s="733"/>
      <c r="L14" s="735"/>
      <c r="M14" s="733" t="s">
        <v>3465</v>
      </c>
      <c r="N14" s="734" t="s">
        <v>4755</v>
      </c>
      <c r="O14" s="733" t="s">
        <v>4783</v>
      </c>
      <c r="P14" s="734" t="s">
        <v>4762</v>
      </c>
      <c r="Q14" s="733" t="s">
        <v>3957</v>
      </c>
      <c r="R14" s="734"/>
      <c r="S14" s="733" t="s">
        <v>4465</v>
      </c>
      <c r="T14" s="734" t="s">
        <v>4751</v>
      </c>
      <c r="U14" s="733" t="s">
        <v>3181</v>
      </c>
      <c r="V14" s="734" t="s">
        <v>4740</v>
      </c>
      <c r="W14" s="621" t="s">
        <v>3181</v>
      </c>
      <c r="X14" s="424" t="s">
        <v>2642</v>
      </c>
      <c r="Y14" s="64" t="e">
        <f>#REF!</f>
        <v>#REF!</v>
      </c>
      <c r="Z14" s="64" t="str">
        <f t="shared" si="0"/>
        <v>МС</v>
      </c>
      <c r="AA14" s="64">
        <f>F14</f>
        <v>0</v>
      </c>
      <c r="AB14" s="64" t="str">
        <f t="shared" si="1"/>
        <v>6.26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</row>
    <row r="15" spans="1:38" s="23" customFormat="1" ht="13.35" customHeight="1" x14ac:dyDescent="0.2">
      <c r="A15" s="732" t="s">
        <v>14</v>
      </c>
      <c r="B15" s="455" t="s">
        <v>4627</v>
      </c>
      <c r="C15" s="713">
        <v>33133</v>
      </c>
      <c r="D15" s="542" t="s">
        <v>2644</v>
      </c>
      <c r="E15" s="709" t="s">
        <v>116</v>
      </c>
      <c r="F15" s="542"/>
      <c r="G15" s="733" t="s">
        <v>3957</v>
      </c>
      <c r="H15" s="734"/>
      <c r="I15" s="733"/>
      <c r="J15" s="735"/>
      <c r="K15" s="733"/>
      <c r="L15" s="735"/>
      <c r="M15" s="733" t="s">
        <v>4595</v>
      </c>
      <c r="N15" s="734" t="s">
        <v>4755</v>
      </c>
      <c r="O15" s="733" t="s">
        <v>3957</v>
      </c>
      <c r="P15" s="734"/>
      <c r="Q15" s="733" t="s">
        <v>3957</v>
      </c>
      <c r="R15" s="734"/>
      <c r="S15" s="733" t="s">
        <v>4782</v>
      </c>
      <c r="T15" s="734" t="s">
        <v>4748</v>
      </c>
      <c r="U15" s="733" t="s">
        <v>4465</v>
      </c>
      <c r="V15" s="734" t="s">
        <v>4755</v>
      </c>
      <c r="W15" s="621" t="s">
        <v>4595</v>
      </c>
      <c r="X15" s="424" t="s">
        <v>2643</v>
      </c>
      <c r="Y15" s="64"/>
      <c r="Z15" s="64" t="str">
        <f t="shared" si="0"/>
        <v>КМС</v>
      </c>
      <c r="AA15" s="64"/>
      <c r="AB15" s="64" t="str">
        <f t="shared" si="1"/>
        <v>6.22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</row>
    <row r="16" spans="1:38" s="64" customFormat="1" ht="13.35" customHeight="1" x14ac:dyDescent="0.2">
      <c r="A16" s="732" t="s">
        <v>22</v>
      </c>
      <c r="B16" s="455" t="s">
        <v>4568</v>
      </c>
      <c r="C16" s="597" t="s">
        <v>1779</v>
      </c>
      <c r="D16" s="542" t="s">
        <v>2642</v>
      </c>
      <c r="E16" s="709" t="s">
        <v>116</v>
      </c>
      <c r="F16" s="542"/>
      <c r="G16" s="733" t="s">
        <v>4784</v>
      </c>
      <c r="H16" s="734" t="s">
        <v>4762</v>
      </c>
      <c r="I16" s="733"/>
      <c r="J16" s="735"/>
      <c r="K16" s="733"/>
      <c r="L16" s="735"/>
      <c r="M16" s="733" t="s">
        <v>4782</v>
      </c>
      <c r="N16" s="734" t="s">
        <v>4748</v>
      </c>
      <c r="O16" s="733" t="s">
        <v>4591</v>
      </c>
      <c r="P16" s="734" t="s">
        <v>4750</v>
      </c>
      <c r="Q16" s="733" t="s">
        <v>1653</v>
      </c>
      <c r="R16" s="734" t="s">
        <v>4770</v>
      </c>
      <c r="S16" s="733" t="s">
        <v>1987</v>
      </c>
      <c r="T16" s="734" t="s">
        <v>4750</v>
      </c>
      <c r="U16" s="733" t="s">
        <v>4785</v>
      </c>
      <c r="V16" s="734" t="s">
        <v>4771</v>
      </c>
      <c r="W16" s="621" t="s">
        <v>4785</v>
      </c>
      <c r="X16" s="424" t="s">
        <v>2643</v>
      </c>
      <c r="Z16" s="64" t="str">
        <f t="shared" si="0"/>
        <v>КМС</v>
      </c>
      <c r="AB16" s="64" t="str">
        <f t="shared" si="1"/>
        <v>6.18</v>
      </c>
    </row>
    <row r="17" spans="1:37" s="64" customFormat="1" ht="13.35" customHeight="1" x14ac:dyDescent="0.2">
      <c r="A17" s="732" t="s">
        <v>23</v>
      </c>
      <c r="B17" s="455" t="s">
        <v>4626</v>
      </c>
      <c r="C17" s="713">
        <v>38038</v>
      </c>
      <c r="D17" s="542" t="s">
        <v>2642</v>
      </c>
      <c r="E17" s="709" t="s">
        <v>313</v>
      </c>
      <c r="F17" s="542"/>
      <c r="G17" s="733" t="s">
        <v>4782</v>
      </c>
      <c r="H17" s="734" t="s">
        <v>4751</v>
      </c>
      <c r="I17" s="733"/>
      <c r="J17" s="735"/>
      <c r="K17" s="733"/>
      <c r="L17" s="735"/>
      <c r="M17" s="733" t="s">
        <v>4786</v>
      </c>
      <c r="N17" s="734" t="s">
        <v>4759</v>
      </c>
      <c r="O17" s="733" t="s">
        <v>4787</v>
      </c>
      <c r="P17" s="734" t="s">
        <v>4762</v>
      </c>
      <c r="Q17" s="733" t="s">
        <v>3957</v>
      </c>
      <c r="R17" s="734"/>
      <c r="S17" s="733" t="s">
        <v>686</v>
      </c>
      <c r="T17" s="734" t="s">
        <v>4750</v>
      </c>
      <c r="U17" s="733" t="s">
        <v>4783</v>
      </c>
      <c r="V17" s="734" t="s">
        <v>4751</v>
      </c>
      <c r="W17" s="621" t="s">
        <v>4783</v>
      </c>
      <c r="X17" s="424" t="s">
        <v>2643</v>
      </c>
      <c r="Z17" s="64" t="str">
        <f t="shared" si="0"/>
        <v>КМС</v>
      </c>
      <c r="AB17" s="64" t="str">
        <f t="shared" si="1"/>
        <v>6.07</v>
      </c>
    </row>
    <row r="18" spans="1:37" s="64" customFormat="1" ht="13.35" customHeight="1" x14ac:dyDescent="0.2">
      <c r="A18" s="732" t="s">
        <v>24</v>
      </c>
      <c r="B18" s="455" t="s">
        <v>4577</v>
      </c>
      <c r="C18" s="597" t="s">
        <v>4576</v>
      </c>
      <c r="D18" s="542" t="s">
        <v>2642</v>
      </c>
      <c r="E18" s="709" t="s">
        <v>4688</v>
      </c>
      <c r="F18" s="542"/>
      <c r="G18" s="733" t="s">
        <v>3489</v>
      </c>
      <c r="H18" s="734" t="s">
        <v>4762</v>
      </c>
      <c r="I18" s="733"/>
      <c r="J18" s="735"/>
      <c r="K18" s="733"/>
      <c r="L18" s="735"/>
      <c r="M18" s="733" t="s">
        <v>4773</v>
      </c>
      <c r="N18" s="734" t="s">
        <v>4751</v>
      </c>
      <c r="O18" s="733" t="s">
        <v>4774</v>
      </c>
      <c r="P18" s="734" t="s">
        <v>4752</v>
      </c>
      <c r="Q18" s="733" t="s">
        <v>4775</v>
      </c>
      <c r="R18" s="734" t="s">
        <v>4769</v>
      </c>
      <c r="S18" s="733" t="s">
        <v>4776</v>
      </c>
      <c r="T18" s="734" t="s">
        <v>4753</v>
      </c>
      <c r="U18" s="733" t="s">
        <v>4777</v>
      </c>
      <c r="V18" s="734" t="s">
        <v>4749</v>
      </c>
      <c r="W18" s="424" t="s">
        <v>4777</v>
      </c>
      <c r="X18" s="424" t="s">
        <v>2643</v>
      </c>
      <c r="Z18" s="64" t="str">
        <f t="shared" si="0"/>
        <v>КМС</v>
      </c>
      <c r="AB18" s="64" t="str">
        <f t="shared" si="1"/>
        <v>6,07</v>
      </c>
    </row>
    <row r="19" spans="1:37" s="64" customFormat="1" ht="13.35" customHeight="1" x14ac:dyDescent="0.2">
      <c r="A19" s="732" t="s">
        <v>25</v>
      </c>
      <c r="B19" s="455" t="s">
        <v>4580</v>
      </c>
      <c r="C19" s="597" t="s">
        <v>4578</v>
      </c>
      <c r="D19" s="542" t="s">
        <v>2642</v>
      </c>
      <c r="E19" s="709" t="s">
        <v>1947</v>
      </c>
      <c r="F19" s="542"/>
      <c r="G19" s="733" t="s">
        <v>4777</v>
      </c>
      <c r="H19" s="734" t="s">
        <v>4762</v>
      </c>
      <c r="I19" s="733"/>
      <c r="J19" s="735"/>
      <c r="K19" s="733"/>
      <c r="L19" s="735"/>
      <c r="M19" s="733" t="s">
        <v>4778</v>
      </c>
      <c r="N19" s="734" t="s">
        <v>4762</v>
      </c>
      <c r="O19" s="733" t="s">
        <v>4779</v>
      </c>
      <c r="P19" s="734" t="s">
        <v>4754</v>
      </c>
      <c r="Q19" s="733" t="s">
        <v>4780</v>
      </c>
      <c r="R19" s="734" t="s">
        <v>4762</v>
      </c>
      <c r="S19" s="733" t="s">
        <v>4781</v>
      </c>
      <c r="T19" s="734" t="s">
        <v>4755</v>
      </c>
      <c r="U19" s="733" t="s">
        <v>3957</v>
      </c>
      <c r="V19" s="734"/>
      <c r="W19" s="621" t="s">
        <v>4777</v>
      </c>
      <c r="X19" s="738" t="s">
        <v>2643</v>
      </c>
      <c r="Y19" s="64" t="e">
        <f>#REF!</f>
        <v>#REF!</v>
      </c>
      <c r="Z19" s="64" t="str">
        <f t="shared" si="0"/>
        <v>КМС</v>
      </c>
      <c r="AA19" s="64">
        <f>F19</f>
        <v>0</v>
      </c>
      <c r="AB19" s="64" t="str">
        <f t="shared" si="1"/>
        <v>6,07</v>
      </c>
    </row>
    <row r="20" spans="1:37" s="64" customFormat="1" ht="13.35" customHeight="1" x14ac:dyDescent="0.2">
      <c r="A20" s="732" t="s">
        <v>67</v>
      </c>
      <c r="B20" s="455" t="s">
        <v>4575</v>
      </c>
      <c r="C20" s="597" t="s">
        <v>749</v>
      </c>
      <c r="D20" s="542" t="s">
        <v>2642</v>
      </c>
      <c r="E20" s="709" t="s">
        <v>122</v>
      </c>
      <c r="F20" s="542"/>
      <c r="G20" s="733" t="s">
        <v>3957</v>
      </c>
      <c r="H20" s="734"/>
      <c r="I20" s="733"/>
      <c r="J20" s="735"/>
      <c r="K20" s="733"/>
      <c r="L20" s="735"/>
      <c r="M20" s="733" t="s">
        <v>1969</v>
      </c>
      <c r="N20" s="734" t="s">
        <v>4742</v>
      </c>
      <c r="O20" s="733" t="s">
        <v>3219</v>
      </c>
      <c r="P20" s="734" t="s">
        <v>4768</v>
      </c>
      <c r="Q20" s="733" t="s">
        <v>4592</v>
      </c>
      <c r="R20" s="734" t="s">
        <v>4747</v>
      </c>
      <c r="S20" s="733" t="s">
        <v>3219</v>
      </c>
      <c r="T20" s="734" t="s">
        <v>4749</v>
      </c>
      <c r="U20" s="733" t="s">
        <v>3957</v>
      </c>
      <c r="V20" s="734"/>
      <c r="W20" s="621" t="s">
        <v>4592</v>
      </c>
      <c r="X20" s="424" t="s">
        <v>2643</v>
      </c>
      <c r="Y20" s="64" t="e">
        <f>#REF!</f>
        <v>#REF!</v>
      </c>
      <c r="Z20" s="64" t="str">
        <f t="shared" si="0"/>
        <v>КМС</v>
      </c>
      <c r="AA20" s="64">
        <f>F20</f>
        <v>0</v>
      </c>
      <c r="AB20" s="64" t="str">
        <f t="shared" si="1"/>
        <v>5.81</v>
      </c>
    </row>
    <row r="21" spans="1:37" x14ac:dyDescent="0.2">
      <c r="T21" s="454"/>
    </row>
    <row r="24" spans="1:37" s="64" customFormat="1" ht="14.45" customHeight="1" x14ac:dyDescent="0.2">
      <c r="A24" s="256"/>
      <c r="B24" s="269" t="s">
        <v>184</v>
      </c>
      <c r="C24" s="264"/>
      <c r="D24" s="265"/>
      <c r="E24" s="263"/>
      <c r="G24" s="391"/>
      <c r="H24" s="269"/>
      <c r="I24" s="391"/>
      <c r="J24" s="266"/>
      <c r="K24" s="23"/>
      <c r="L24" s="266"/>
      <c r="M24" s="266"/>
      <c r="N24" s="266"/>
      <c r="O24" s="266"/>
      <c r="P24" s="266"/>
      <c r="Q24" s="266"/>
      <c r="R24" s="266"/>
      <c r="S24" s="266"/>
      <c r="T24" s="266"/>
      <c r="U24" s="269"/>
      <c r="V24" s="269"/>
      <c r="W24" s="266"/>
      <c r="X24" s="508" t="s">
        <v>4562</v>
      </c>
    </row>
    <row r="25" spans="1:37" s="64" customFormat="1" ht="14.45" customHeight="1" x14ac:dyDescent="0.2">
      <c r="A25" s="256"/>
      <c r="B25" s="269"/>
      <c r="C25" s="264"/>
      <c r="D25" s="265"/>
      <c r="E25" s="263"/>
      <c r="G25" s="391"/>
      <c r="H25" s="265"/>
      <c r="I25" s="392"/>
      <c r="J25" s="271"/>
      <c r="K25" s="23"/>
      <c r="L25" s="266"/>
      <c r="M25" s="266"/>
      <c r="N25" s="266"/>
      <c r="O25" s="266"/>
      <c r="P25" s="266"/>
      <c r="Q25" s="266"/>
      <c r="R25" s="266"/>
      <c r="S25" s="266"/>
      <c r="T25" s="266"/>
      <c r="U25" s="265"/>
      <c r="V25" s="265"/>
      <c r="W25" s="271"/>
      <c r="X25" s="271"/>
    </row>
    <row r="26" spans="1:37" x14ac:dyDescent="0.2">
      <c r="A26" s="256"/>
      <c r="B26" s="269" t="s">
        <v>185</v>
      </c>
      <c r="C26" s="264"/>
      <c r="D26" s="265"/>
      <c r="E26" s="375"/>
      <c r="G26" s="391"/>
      <c r="H26" s="265"/>
      <c r="I26" s="391"/>
      <c r="J26" s="266"/>
      <c r="K26" s="23"/>
      <c r="L26" s="266"/>
      <c r="M26" s="266"/>
      <c r="N26" s="266"/>
      <c r="O26" s="266"/>
      <c r="P26" s="266"/>
      <c r="Q26" s="266"/>
      <c r="R26" s="266"/>
      <c r="S26" s="266"/>
      <c r="T26" s="266"/>
      <c r="U26" s="265"/>
      <c r="V26" s="265"/>
      <c r="W26" s="266"/>
      <c r="X26" s="508" t="s">
        <v>4505</v>
      </c>
    </row>
    <row r="27" spans="1:37" ht="12.75" x14ac:dyDescent="0.2">
      <c r="A27" s="256"/>
      <c r="B27" s="269"/>
      <c r="C27" s="264"/>
      <c r="D27" s="265"/>
      <c r="E27" s="263"/>
      <c r="F27" s="266"/>
      <c r="G27" s="265"/>
      <c r="H27" s="266"/>
      <c r="I27" s="266"/>
      <c r="J27" s="265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5"/>
      <c r="V27" s="265"/>
      <c r="W27" s="266"/>
      <c r="X27" s="266"/>
    </row>
    <row r="28" spans="1:37" ht="12.75" x14ac:dyDescent="0.2">
      <c r="A28" s="256"/>
      <c r="B28" s="269"/>
      <c r="C28" s="264"/>
      <c r="D28" s="265"/>
      <c r="E28" s="263"/>
      <c r="F28" s="266"/>
      <c r="G28" s="265"/>
      <c r="H28" s="266"/>
      <c r="I28" s="266"/>
      <c r="J28" s="270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5"/>
      <c r="V28" s="265"/>
      <c r="W28" s="266"/>
      <c r="X28" s="266"/>
    </row>
    <row r="29" spans="1:37" x14ac:dyDescent="0.2">
      <c r="B29" s="269" t="s">
        <v>4611</v>
      </c>
      <c r="J29" s="270"/>
      <c r="X29" s="270" t="s">
        <v>4415</v>
      </c>
    </row>
    <row r="30" spans="1:37" ht="15" thickBot="1" x14ac:dyDescent="0.25">
      <c r="AC30" s="11" t="s">
        <v>2644</v>
      </c>
      <c r="AD30" s="11" t="s">
        <v>2642</v>
      </c>
      <c r="AE30" s="11" t="s">
        <v>2643</v>
      </c>
      <c r="AF30" s="11" t="s">
        <v>12</v>
      </c>
      <c r="AG30" s="11" t="s">
        <v>13</v>
      </c>
      <c r="AH30" s="11" t="s">
        <v>14</v>
      </c>
      <c r="AI30" s="11" t="s">
        <v>12</v>
      </c>
      <c r="AJ30" s="11" t="s">
        <v>13</v>
      </c>
      <c r="AK30" s="11" t="s">
        <v>14</v>
      </c>
    </row>
    <row r="31" spans="1:37" ht="16.5" x14ac:dyDescent="0.2">
      <c r="AC31" s="720" t="s">
        <v>4597</v>
      </c>
      <c r="AD31" s="720" t="s">
        <v>4598</v>
      </c>
      <c r="AE31" s="721" t="s">
        <v>4599</v>
      </c>
      <c r="AF31" s="721" t="s">
        <v>4600</v>
      </c>
      <c r="AG31" s="721" t="s">
        <v>4601</v>
      </c>
      <c r="AH31" s="721" t="s">
        <v>4539</v>
      </c>
      <c r="AI31" s="721" t="s">
        <v>4540</v>
      </c>
      <c r="AJ31" s="721" t="s">
        <v>4541</v>
      </c>
      <c r="AK31" s="722" t="s">
        <v>4542</v>
      </c>
    </row>
    <row r="34" spans="1:24" x14ac:dyDescent="0.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</row>
  </sheetData>
  <sortState ref="A13:AL20">
    <sortCondition descending="1" ref="W13:W20"/>
  </sortState>
  <mergeCells count="16">
    <mergeCell ref="A1:X1"/>
    <mergeCell ref="A2:X2"/>
    <mergeCell ref="A3:X3"/>
    <mergeCell ref="A4:X4"/>
    <mergeCell ref="A5:B5"/>
    <mergeCell ref="C5:U5"/>
    <mergeCell ref="W5:X5"/>
    <mergeCell ref="E10:N10"/>
    <mergeCell ref="T10:U10"/>
    <mergeCell ref="V10:W10"/>
    <mergeCell ref="E7:Q7"/>
    <mergeCell ref="E8:Q8"/>
    <mergeCell ref="E9:Q9"/>
    <mergeCell ref="U7:V7"/>
    <mergeCell ref="U8:V8"/>
    <mergeCell ref="U9:V9"/>
  </mergeCells>
  <printOptions horizontalCentered="1"/>
  <pageMargins left="0" right="0" top="0" bottom="0" header="0" footer="0"/>
  <pageSetup paperSize="9" scale="75" fitToHeight="0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7"/>
  <sheetViews>
    <sheetView tabSelected="1" view="pageBreakPreview" zoomScale="65" zoomScaleNormal="100" workbookViewId="0">
      <selection activeCell="F47" sqref="F47"/>
    </sheetView>
  </sheetViews>
  <sheetFormatPr defaultColWidth="8.85546875" defaultRowHeight="14.25" x14ac:dyDescent="0.2"/>
  <cols>
    <col min="1" max="1" width="4.140625" style="273" customWidth="1"/>
    <col min="2" max="2" width="35.140625" style="706" customWidth="1"/>
    <col min="3" max="3" width="10.140625" style="273" customWidth="1"/>
    <col min="4" max="4" width="24.5703125" style="273" customWidth="1"/>
    <col min="5" max="5" width="38.85546875" style="707" customWidth="1"/>
    <col min="6" max="6" width="20.28515625" style="273" customWidth="1"/>
  </cols>
  <sheetData>
    <row r="1" spans="1:11" ht="12.75" customHeight="1" x14ac:dyDescent="0.2">
      <c r="A1" s="765" t="s">
        <v>168</v>
      </c>
      <c r="B1" s="765"/>
      <c r="C1" s="765"/>
      <c r="D1" s="765"/>
      <c r="E1" s="765"/>
      <c r="F1" s="765"/>
      <c r="G1" s="689"/>
      <c r="H1" s="669"/>
      <c r="I1" s="669"/>
      <c r="J1" s="669"/>
      <c r="K1" s="669"/>
    </row>
    <row r="2" spans="1:11" ht="13.5" customHeight="1" x14ac:dyDescent="0.2">
      <c r="A2" s="747" t="s">
        <v>47</v>
      </c>
      <c r="B2" s="747"/>
      <c r="C2" s="747"/>
      <c r="D2" s="747"/>
      <c r="E2" s="747"/>
      <c r="F2" s="747"/>
      <c r="G2" s="628"/>
      <c r="H2" s="354"/>
      <c r="I2" s="354"/>
      <c r="J2" s="354"/>
      <c r="K2" s="354"/>
    </row>
    <row r="3" spans="1:11" ht="13.5" customHeight="1" x14ac:dyDescent="0.2">
      <c r="A3" s="747" t="s">
        <v>4607</v>
      </c>
      <c r="B3" s="747"/>
      <c r="C3" s="747"/>
      <c r="D3" s="747"/>
      <c r="E3" s="747"/>
      <c r="F3" s="747"/>
      <c r="G3" s="628"/>
      <c r="H3" s="354"/>
      <c r="I3" s="354"/>
      <c r="J3" s="354"/>
      <c r="K3" s="354"/>
    </row>
    <row r="4" spans="1:11" ht="12.75" x14ac:dyDescent="0.2">
      <c r="A4" s="628"/>
      <c r="B4" s="694"/>
      <c r="C4" s="628"/>
      <c r="D4" s="628"/>
      <c r="E4" s="628"/>
      <c r="F4" s="628"/>
      <c r="G4" s="628"/>
      <c r="H4" s="354"/>
      <c r="I4" s="354"/>
      <c r="J4" s="354"/>
      <c r="K4" s="354"/>
    </row>
    <row r="5" spans="1:11" ht="47.25" customHeight="1" x14ac:dyDescent="0.2">
      <c r="A5" s="860" t="s">
        <v>4602</v>
      </c>
      <c r="B5" s="860"/>
      <c r="C5" s="860"/>
      <c r="D5" s="860"/>
      <c r="E5" s="860"/>
      <c r="F5" s="860"/>
      <c r="G5" s="695"/>
    </row>
    <row r="6" spans="1:11" ht="21.4" customHeight="1" x14ac:dyDescent="0.2">
      <c r="A6" s="858" t="s">
        <v>4236</v>
      </c>
      <c r="B6" s="858"/>
      <c r="C6" s="858"/>
      <c r="D6" s="858"/>
      <c r="E6" s="858"/>
      <c r="F6" s="858"/>
    </row>
    <row r="7" spans="1:11" ht="21.4" customHeight="1" x14ac:dyDescent="0.2">
      <c r="A7" s="858" t="s">
        <v>215</v>
      </c>
      <c r="B7" s="858"/>
      <c r="C7" s="858"/>
      <c r="D7" s="858"/>
      <c r="E7" s="858"/>
      <c r="F7" s="858"/>
    </row>
    <row r="8" spans="1:11" ht="36.75" customHeight="1" x14ac:dyDescent="0.2">
      <c r="A8" s="748" t="s">
        <v>4604</v>
      </c>
      <c r="B8" s="749"/>
      <c r="C8" s="858"/>
      <c r="D8" s="858"/>
      <c r="E8" s="858"/>
      <c r="F8" s="712" t="s">
        <v>4606</v>
      </c>
      <c r="G8" s="696"/>
      <c r="H8" s="696"/>
    </row>
    <row r="9" spans="1:11" ht="7.5" customHeight="1" x14ac:dyDescent="0.2">
      <c r="A9" s="664"/>
      <c r="B9" s="697"/>
      <c r="C9" s="664"/>
      <c r="D9" s="664"/>
      <c r="E9" s="698"/>
      <c r="F9" s="664"/>
    </row>
    <row r="10" spans="1:11" ht="18.75" customHeight="1" x14ac:dyDescent="0.2">
      <c r="A10" s="725" t="s">
        <v>48</v>
      </c>
      <c r="B10" s="700" t="s">
        <v>4596</v>
      </c>
      <c r="C10" s="699" t="s">
        <v>176</v>
      </c>
      <c r="D10" s="699" t="s">
        <v>178</v>
      </c>
      <c r="E10" s="699" t="s">
        <v>4560</v>
      </c>
      <c r="F10" s="699" t="s">
        <v>4239</v>
      </c>
    </row>
    <row r="11" spans="1:11" s="719" customFormat="1" ht="25.5" x14ac:dyDescent="0.2">
      <c r="A11" s="726">
        <v>1</v>
      </c>
      <c r="B11" s="718" t="s">
        <v>4622</v>
      </c>
      <c r="C11" s="718" t="s">
        <v>4641</v>
      </c>
      <c r="D11" s="718" t="s">
        <v>4648</v>
      </c>
      <c r="E11" s="718" t="s">
        <v>4661</v>
      </c>
      <c r="F11" s="718" t="s">
        <v>4662</v>
      </c>
    </row>
    <row r="12" spans="1:11" s="719" customFormat="1" ht="25.5" x14ac:dyDescent="0.2">
      <c r="A12" s="726">
        <v>2</v>
      </c>
      <c r="B12" s="718" t="s">
        <v>4679</v>
      </c>
      <c r="C12" s="718" t="s">
        <v>4633</v>
      </c>
      <c r="D12" s="718" t="s">
        <v>4648</v>
      </c>
      <c r="E12" s="718"/>
      <c r="F12" s="718"/>
    </row>
    <row r="13" spans="1:11" s="719" customFormat="1" ht="25.5" x14ac:dyDescent="0.2">
      <c r="A13" s="726">
        <v>3</v>
      </c>
      <c r="B13" s="718" t="s">
        <v>4620</v>
      </c>
      <c r="C13" s="718" t="s">
        <v>4639</v>
      </c>
      <c r="D13" s="718" t="s">
        <v>4648</v>
      </c>
      <c r="E13" s="718" t="s">
        <v>4661</v>
      </c>
      <c r="F13" s="718" t="s">
        <v>4662</v>
      </c>
    </row>
    <row r="14" spans="1:11" s="719" customFormat="1" ht="25.5" x14ac:dyDescent="0.2">
      <c r="A14" s="726">
        <v>4</v>
      </c>
      <c r="B14" s="718" t="s">
        <v>4624</v>
      </c>
      <c r="C14" s="718" t="s">
        <v>4643</v>
      </c>
      <c r="D14" s="718" t="s">
        <v>4650</v>
      </c>
      <c r="E14" s="718"/>
      <c r="F14" s="718"/>
    </row>
    <row r="15" spans="1:11" s="719" customFormat="1" ht="25.5" x14ac:dyDescent="0.2">
      <c r="A15" s="726">
        <v>5</v>
      </c>
      <c r="B15" s="718" t="s">
        <v>4625</v>
      </c>
      <c r="C15" s="718" t="s">
        <v>4644</v>
      </c>
      <c r="D15" s="718" t="s">
        <v>300</v>
      </c>
      <c r="E15" s="718" t="s">
        <v>4665</v>
      </c>
      <c r="F15" s="718" t="s">
        <v>4666</v>
      </c>
    </row>
    <row r="16" spans="1:11" s="719" customFormat="1" ht="25.5" x14ac:dyDescent="0.2">
      <c r="A16" s="726">
        <v>6</v>
      </c>
      <c r="B16" s="718" t="s">
        <v>4615</v>
      </c>
      <c r="C16" s="718" t="s">
        <v>4634</v>
      </c>
      <c r="D16" s="718" t="s">
        <v>300</v>
      </c>
      <c r="E16" s="718" t="s">
        <v>4653</v>
      </c>
      <c r="F16" s="718" t="s">
        <v>4654</v>
      </c>
    </row>
    <row r="17" spans="1:6" s="719" customFormat="1" ht="25.5" x14ac:dyDescent="0.2">
      <c r="A17" s="726">
        <v>7</v>
      </c>
      <c r="B17" s="718" t="s">
        <v>4618</v>
      </c>
      <c r="C17" s="718" t="s">
        <v>4637</v>
      </c>
      <c r="D17" s="718" t="s">
        <v>300</v>
      </c>
      <c r="E17" s="718" t="s">
        <v>4657</v>
      </c>
      <c r="F17" s="718" t="s">
        <v>4658</v>
      </c>
    </row>
    <row r="18" spans="1:6" s="719" customFormat="1" ht="25.5" x14ac:dyDescent="0.2">
      <c r="A18" s="726">
        <v>8</v>
      </c>
      <c r="B18" s="718" t="s">
        <v>4619</v>
      </c>
      <c r="C18" s="718" t="s">
        <v>4638</v>
      </c>
      <c r="D18" s="718" t="s">
        <v>300</v>
      </c>
      <c r="E18" s="718" t="s">
        <v>4659</v>
      </c>
      <c r="F18" s="718" t="s">
        <v>4660</v>
      </c>
    </row>
    <row r="19" spans="1:6" s="719" customFormat="1" ht="51" x14ac:dyDescent="0.2">
      <c r="A19" s="726">
        <v>9</v>
      </c>
      <c r="B19" s="718" t="s">
        <v>4567</v>
      </c>
      <c r="C19" s="718" t="s">
        <v>549</v>
      </c>
      <c r="D19" s="718" t="s">
        <v>4678</v>
      </c>
      <c r="E19" s="718" t="s">
        <v>4671</v>
      </c>
      <c r="F19" s="718" t="s">
        <v>1003</v>
      </c>
    </row>
    <row r="20" spans="1:6" s="719" customFormat="1" ht="12.75" x14ac:dyDescent="0.2">
      <c r="A20" s="726">
        <v>10</v>
      </c>
      <c r="B20" s="718" t="s">
        <v>4680</v>
      </c>
      <c r="C20" s="724">
        <v>39094</v>
      </c>
      <c r="D20" s="718" t="s">
        <v>4681</v>
      </c>
      <c r="E20" s="718" t="s">
        <v>4682</v>
      </c>
      <c r="F20" s="718" t="s">
        <v>4683</v>
      </c>
    </row>
    <row r="21" spans="1:6" s="719" customFormat="1" ht="25.5" x14ac:dyDescent="0.2">
      <c r="A21" s="726">
        <v>11</v>
      </c>
      <c r="B21" s="718" t="s">
        <v>4621</v>
      </c>
      <c r="C21" s="718" t="s">
        <v>4640</v>
      </c>
      <c r="D21" s="718" t="s">
        <v>122</v>
      </c>
      <c r="E21" s="718" t="s">
        <v>4663</v>
      </c>
      <c r="F21" s="718"/>
    </row>
    <row r="22" spans="1:6" s="719" customFormat="1" ht="25.5" x14ac:dyDescent="0.2">
      <c r="A22" s="726">
        <v>12</v>
      </c>
      <c r="B22" s="718" t="s">
        <v>4566</v>
      </c>
      <c r="C22" s="718" t="s">
        <v>4569</v>
      </c>
      <c r="D22" s="718" t="s">
        <v>122</v>
      </c>
      <c r="E22" s="718" t="s">
        <v>2683</v>
      </c>
      <c r="F22" s="718" t="s">
        <v>927</v>
      </c>
    </row>
    <row r="23" spans="1:6" s="719" customFormat="1" ht="25.5" x14ac:dyDescent="0.2">
      <c r="A23" s="726">
        <v>13</v>
      </c>
      <c r="B23" s="718" t="s">
        <v>4574</v>
      </c>
      <c r="C23" s="718" t="s">
        <v>4573</v>
      </c>
      <c r="D23" s="718" t="s">
        <v>122</v>
      </c>
      <c r="E23" s="718" t="s">
        <v>4587</v>
      </c>
      <c r="F23" s="718" t="s">
        <v>4588</v>
      </c>
    </row>
    <row r="24" spans="1:6" s="719" customFormat="1" ht="25.5" x14ac:dyDescent="0.2">
      <c r="A24" s="726">
        <v>14</v>
      </c>
      <c r="B24" s="718" t="s">
        <v>4693</v>
      </c>
      <c r="C24" s="724">
        <v>35442</v>
      </c>
      <c r="D24" s="718" t="s">
        <v>122</v>
      </c>
      <c r="E24" s="730" t="s">
        <v>4667</v>
      </c>
      <c r="F24" s="730" t="s">
        <v>4694</v>
      </c>
    </row>
    <row r="25" spans="1:6" s="719" customFormat="1" ht="25.5" x14ac:dyDescent="0.2">
      <c r="A25" s="726">
        <v>15</v>
      </c>
      <c r="B25" s="718" t="s">
        <v>4575</v>
      </c>
      <c r="C25" s="718" t="s">
        <v>749</v>
      </c>
      <c r="D25" s="718" t="s">
        <v>122</v>
      </c>
      <c r="E25" s="718" t="s">
        <v>2683</v>
      </c>
      <c r="F25" s="718" t="s">
        <v>927</v>
      </c>
    </row>
    <row r="26" spans="1:6" s="719" customFormat="1" ht="25.5" x14ac:dyDescent="0.2">
      <c r="A26" s="726">
        <v>16</v>
      </c>
      <c r="B26" s="718" t="s">
        <v>4628</v>
      </c>
      <c r="C26" s="718" t="s">
        <v>4475</v>
      </c>
      <c r="D26" s="718" t="s">
        <v>122</v>
      </c>
      <c r="E26" s="718" t="s">
        <v>2683</v>
      </c>
      <c r="F26" s="718" t="s">
        <v>4670</v>
      </c>
    </row>
    <row r="27" spans="1:6" s="719" customFormat="1" ht="25.5" x14ac:dyDescent="0.2">
      <c r="A27" s="726">
        <v>17</v>
      </c>
      <c r="B27" s="718" t="s">
        <v>4630</v>
      </c>
      <c r="C27" s="718" t="s">
        <v>4646</v>
      </c>
      <c r="D27" s="718" t="s">
        <v>122</v>
      </c>
      <c r="E27" s="718" t="s">
        <v>2683</v>
      </c>
      <c r="F27" s="718" t="s">
        <v>4674</v>
      </c>
    </row>
    <row r="28" spans="1:6" s="719" customFormat="1" ht="38.25" x14ac:dyDescent="0.2">
      <c r="A28" s="726">
        <v>18</v>
      </c>
      <c r="B28" s="718" t="s">
        <v>4631</v>
      </c>
      <c r="C28" s="718" t="s">
        <v>4647</v>
      </c>
      <c r="D28" s="718" t="s">
        <v>4677</v>
      </c>
      <c r="E28" s="718" t="s">
        <v>4675</v>
      </c>
      <c r="F28" s="718" t="s">
        <v>4676</v>
      </c>
    </row>
    <row r="29" spans="1:6" s="719" customFormat="1" ht="38.25" x14ac:dyDescent="0.2">
      <c r="A29" s="726">
        <v>19</v>
      </c>
      <c r="B29" s="718" t="s">
        <v>4577</v>
      </c>
      <c r="C29" s="718" t="s">
        <v>4576</v>
      </c>
      <c r="D29" s="718" t="s">
        <v>1297</v>
      </c>
      <c r="E29" s="718" t="s">
        <v>4585</v>
      </c>
      <c r="F29" s="718" t="s">
        <v>4586</v>
      </c>
    </row>
    <row r="30" spans="1:6" s="719" customFormat="1" ht="25.5" x14ac:dyDescent="0.2">
      <c r="A30" s="726">
        <v>20</v>
      </c>
      <c r="B30" s="718" t="s">
        <v>4616</v>
      </c>
      <c r="C30" s="718" t="s">
        <v>4635</v>
      </c>
      <c r="D30" s="718" t="s">
        <v>4649</v>
      </c>
      <c r="E30" s="718" t="s">
        <v>4655</v>
      </c>
      <c r="F30" s="718" t="s">
        <v>4656</v>
      </c>
    </row>
    <row r="31" spans="1:6" s="719" customFormat="1" ht="25.5" x14ac:dyDescent="0.2">
      <c r="A31" s="726">
        <v>21</v>
      </c>
      <c r="B31" s="718" t="s">
        <v>4617</v>
      </c>
      <c r="C31" s="718" t="s">
        <v>4636</v>
      </c>
      <c r="D31" s="718" t="s">
        <v>4649</v>
      </c>
      <c r="E31" s="718" t="s">
        <v>4655</v>
      </c>
      <c r="F31" s="718" t="s">
        <v>4656</v>
      </c>
    </row>
    <row r="32" spans="1:6" s="719" customFormat="1" ht="38.25" x14ac:dyDescent="0.2">
      <c r="A32" s="726">
        <v>22</v>
      </c>
      <c r="B32" s="718" t="s">
        <v>4579</v>
      </c>
      <c r="C32" s="718" t="s">
        <v>1515</v>
      </c>
      <c r="D32" s="718" t="s">
        <v>1516</v>
      </c>
      <c r="E32" s="718" t="s">
        <v>4582</v>
      </c>
      <c r="F32" s="718" t="s">
        <v>4583</v>
      </c>
    </row>
    <row r="33" spans="1:6" s="719" customFormat="1" ht="25.5" x14ac:dyDescent="0.2">
      <c r="A33" s="726">
        <v>23</v>
      </c>
      <c r="B33" s="718" t="s">
        <v>4629</v>
      </c>
      <c r="C33" s="718" t="s">
        <v>2618</v>
      </c>
      <c r="D33" s="718" t="s">
        <v>1516</v>
      </c>
      <c r="E33" s="718" t="s">
        <v>4672</v>
      </c>
      <c r="F33" s="718" t="s">
        <v>4673</v>
      </c>
    </row>
    <row r="34" spans="1:6" s="719" customFormat="1" ht="25.5" x14ac:dyDescent="0.2">
      <c r="A34" s="726">
        <v>24</v>
      </c>
      <c r="B34" s="718" t="s">
        <v>4568</v>
      </c>
      <c r="C34" s="718" t="s">
        <v>1779</v>
      </c>
      <c r="D34" s="718" t="s">
        <v>116</v>
      </c>
      <c r="E34" s="718" t="s">
        <v>4584</v>
      </c>
      <c r="F34" s="718" t="s">
        <v>4565</v>
      </c>
    </row>
    <row r="35" spans="1:6" s="719" customFormat="1" ht="51" x14ac:dyDescent="0.2">
      <c r="A35" s="726">
        <v>25</v>
      </c>
      <c r="B35" s="718" t="s">
        <v>4623</v>
      </c>
      <c r="C35" s="718" t="s">
        <v>4642</v>
      </c>
      <c r="D35" s="718" t="s">
        <v>116</v>
      </c>
      <c r="E35" s="718" t="s">
        <v>4664</v>
      </c>
      <c r="F35" s="718" t="s">
        <v>1742</v>
      </c>
    </row>
    <row r="36" spans="1:6" s="719" customFormat="1" ht="25.5" x14ac:dyDescent="0.2">
      <c r="A36" s="726">
        <v>26</v>
      </c>
      <c r="B36" s="718" t="s">
        <v>4614</v>
      </c>
      <c r="C36" s="718" t="s">
        <v>4632</v>
      </c>
      <c r="D36" s="718" t="s">
        <v>116</v>
      </c>
      <c r="E36" s="718" t="s">
        <v>4651</v>
      </c>
      <c r="F36" s="718" t="s">
        <v>4652</v>
      </c>
    </row>
    <row r="37" spans="1:6" s="719" customFormat="1" ht="25.5" x14ac:dyDescent="0.2">
      <c r="A37" s="726">
        <v>27</v>
      </c>
      <c r="B37" s="718" t="s">
        <v>4627</v>
      </c>
      <c r="C37" s="718" t="s">
        <v>4645</v>
      </c>
      <c r="D37" s="718" t="s">
        <v>116</v>
      </c>
      <c r="E37" s="718" t="s">
        <v>4589</v>
      </c>
      <c r="F37" s="718" t="s">
        <v>3118</v>
      </c>
    </row>
    <row r="38" spans="1:6" s="719" customFormat="1" ht="25.5" x14ac:dyDescent="0.2">
      <c r="A38" s="726">
        <v>28</v>
      </c>
      <c r="B38" s="718" t="s">
        <v>4626</v>
      </c>
      <c r="C38" s="718" t="s">
        <v>1822</v>
      </c>
      <c r="D38" s="718" t="s">
        <v>313</v>
      </c>
      <c r="E38" s="718" t="s">
        <v>4668</v>
      </c>
      <c r="F38" s="718" t="s">
        <v>4669</v>
      </c>
    </row>
    <row r="39" spans="1:6" s="719" customFormat="1" ht="25.5" x14ac:dyDescent="0.2">
      <c r="A39" s="726">
        <v>29</v>
      </c>
      <c r="B39" s="718" t="s">
        <v>4580</v>
      </c>
      <c r="C39" s="718" t="s">
        <v>4578</v>
      </c>
      <c r="D39" s="718" t="s">
        <v>1947</v>
      </c>
      <c r="E39" s="718" t="s">
        <v>4581</v>
      </c>
      <c r="F39" s="718" t="s">
        <v>4590</v>
      </c>
    </row>
    <row r="42" spans="1:6" ht="12.75" x14ac:dyDescent="0.2">
      <c r="A42" s="727"/>
      <c r="B42" s="701" t="s">
        <v>184</v>
      </c>
      <c r="C42" s="702"/>
      <c r="D42" s="703"/>
      <c r="E42" s="375"/>
      <c r="F42" s="508" t="s">
        <v>4562</v>
      </c>
    </row>
    <row r="43" spans="1:6" ht="12.75" x14ac:dyDescent="0.2">
      <c r="A43" s="690"/>
      <c r="B43" s="704"/>
      <c r="C43" s="690"/>
      <c r="D43" s="690"/>
      <c r="E43" s="690"/>
      <c r="F43" s="272"/>
    </row>
    <row r="44" spans="1:6" ht="12.75" x14ac:dyDescent="0.2">
      <c r="A44" s="727"/>
      <c r="B44" s="701" t="s">
        <v>185</v>
      </c>
      <c r="C44" s="702"/>
      <c r="D44" s="703"/>
      <c r="E44" s="375"/>
      <c r="F44" s="508" t="s">
        <v>4505</v>
      </c>
    </row>
    <row r="45" spans="1:6" ht="12.75" x14ac:dyDescent="0.2">
      <c r="A45" s="727"/>
      <c r="B45" s="701"/>
      <c r="C45" s="702"/>
      <c r="D45" s="703"/>
      <c r="E45" s="375"/>
      <c r="F45"/>
    </row>
    <row r="46" spans="1:6" x14ac:dyDescent="0.2">
      <c r="B46" s="701"/>
      <c r="E46" s="375"/>
      <c r="F46"/>
    </row>
    <row r="47" spans="1:6" s="271" customFormat="1" x14ac:dyDescent="0.2">
      <c r="A47" s="273"/>
      <c r="B47" s="859" t="s">
        <v>4611</v>
      </c>
      <c r="C47" s="859"/>
      <c r="D47" s="859"/>
      <c r="F47" s="705" t="s">
        <v>4695</v>
      </c>
    </row>
  </sheetData>
  <autoFilter ref="A10:F39">
    <sortState ref="A11:F39">
      <sortCondition ref="D10:D39"/>
    </sortState>
  </autoFilter>
  <mergeCells count="9">
    <mergeCell ref="A8:B8"/>
    <mergeCell ref="C8:E8"/>
    <mergeCell ref="B47:D47"/>
    <mergeCell ref="A1:F1"/>
    <mergeCell ref="A2:F2"/>
    <mergeCell ref="A3:F3"/>
    <mergeCell ref="A5:F5"/>
    <mergeCell ref="A6:F6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F43AC8"/>
  </sheetPr>
  <dimension ref="A1:I68"/>
  <sheetViews>
    <sheetView topLeftCell="A49" workbookViewId="0">
      <selection activeCell="B66" sqref="B66"/>
    </sheetView>
  </sheetViews>
  <sheetFormatPr defaultRowHeight="14.25" x14ac:dyDescent="0.2"/>
  <cols>
    <col min="1" max="1" width="5.5703125" style="273" customWidth="1"/>
    <col min="2" max="2" width="32.42578125" style="273" customWidth="1"/>
    <col min="3" max="3" width="7.5703125" style="273" customWidth="1"/>
    <col min="4" max="4" width="14.85546875" style="273" customWidth="1"/>
    <col min="5" max="5" width="5.5703125" style="365" customWidth="1"/>
    <col min="6" max="6" width="32.5703125" style="365" customWidth="1"/>
    <col min="7" max="7" width="7.5703125" style="271" customWidth="1"/>
  </cols>
  <sheetData>
    <row r="1" spans="1:9" s="271" customFormat="1" ht="11.1" customHeight="1" x14ac:dyDescent="0.2">
      <c r="A1" s="746" t="s">
        <v>168</v>
      </c>
      <c r="B1" s="746"/>
      <c r="C1" s="746"/>
      <c r="D1" s="746"/>
      <c r="E1" s="746"/>
      <c r="F1" s="746"/>
      <c r="G1" s="746"/>
    </row>
    <row r="2" spans="1:9" s="271" customFormat="1" ht="11.1" customHeight="1" x14ac:dyDescent="0.2">
      <c r="A2" s="747" t="s">
        <v>47</v>
      </c>
      <c r="B2" s="747"/>
      <c r="C2" s="747"/>
      <c r="D2" s="747"/>
      <c r="E2" s="747"/>
      <c r="F2" s="747"/>
      <c r="G2" s="747"/>
    </row>
    <row r="3" spans="1:9" s="271" customFormat="1" ht="11.1" customHeight="1" x14ac:dyDescent="0.2">
      <c r="A3" s="747"/>
      <c r="B3" s="747"/>
      <c r="C3" s="747"/>
      <c r="D3" s="747"/>
      <c r="E3" s="747"/>
      <c r="F3" s="747"/>
      <c r="G3" s="747"/>
    </row>
    <row r="4" spans="1:9" s="271" customFormat="1" ht="11.1" customHeight="1" x14ac:dyDescent="0.2">
      <c r="A4" s="747"/>
      <c r="B4" s="747"/>
      <c r="C4" s="747"/>
      <c r="D4" s="747"/>
      <c r="E4" s="747"/>
      <c r="F4" s="747"/>
      <c r="G4" s="747"/>
    </row>
    <row r="5" spans="1:9" s="271" customFormat="1" ht="33.75" customHeight="1" x14ac:dyDescent="0.2">
      <c r="A5" s="769" t="s">
        <v>3901</v>
      </c>
      <c r="B5" s="769"/>
      <c r="C5" s="769"/>
      <c r="D5" s="769"/>
      <c r="E5" s="769"/>
      <c r="F5" s="769"/>
      <c r="G5" s="769"/>
    </row>
    <row r="6" spans="1:9" s="273" customFormat="1" ht="30.6" customHeight="1" x14ac:dyDescent="0.2">
      <c r="A6" s="769" t="s">
        <v>3870</v>
      </c>
      <c r="B6" s="769"/>
      <c r="C6" s="769"/>
      <c r="D6" s="769"/>
      <c r="E6" s="769"/>
      <c r="F6" s="769"/>
      <c r="G6" s="769"/>
      <c r="H6" s="355"/>
      <c r="I6" s="367"/>
    </row>
    <row r="7" spans="1:9" s="273" customFormat="1" ht="15" x14ac:dyDescent="0.2">
      <c r="A7" s="861" t="s">
        <v>222</v>
      </c>
      <c r="B7" s="861"/>
      <c r="C7" s="861"/>
      <c r="D7" s="861"/>
      <c r="E7" s="861"/>
      <c r="F7" s="861"/>
      <c r="G7" s="861"/>
      <c r="H7" s="355"/>
      <c r="I7" s="367"/>
    </row>
    <row r="8" spans="1:9" s="273" customFormat="1" ht="14.1" customHeight="1" x14ac:dyDescent="0.2">
      <c r="A8" s="357" t="s">
        <v>3897</v>
      </c>
      <c r="B8" s="358"/>
      <c r="C8" s="752" t="s">
        <v>215</v>
      </c>
      <c r="D8" s="752"/>
      <c r="E8" s="752"/>
      <c r="F8" s="359"/>
      <c r="G8" s="359"/>
      <c r="H8" s="368"/>
      <c r="I8" s="367"/>
    </row>
    <row r="9" spans="1:9" s="271" customFormat="1" ht="28.5" customHeight="1" x14ac:dyDescent="0.2">
      <c r="A9" s="787" t="s">
        <v>3900</v>
      </c>
      <c r="B9" s="788"/>
      <c r="C9" s="752"/>
      <c r="D9" s="752"/>
      <c r="E9" s="365"/>
      <c r="F9" s="770" t="s">
        <v>2225</v>
      </c>
      <c r="G9" s="770"/>
      <c r="H9" s="368"/>
      <c r="I9" s="367"/>
    </row>
    <row r="10" spans="1:9" s="271" customFormat="1" ht="11.45" customHeight="1" x14ac:dyDescent="0.2">
      <c r="A10" s="861"/>
      <c r="B10" s="861"/>
      <c r="C10" s="861"/>
      <c r="D10" s="861"/>
      <c r="E10" s="861"/>
      <c r="F10" s="861"/>
      <c r="G10" s="861"/>
    </row>
    <row r="11" spans="1:9" s="271" customFormat="1" ht="15.6" customHeight="1" x14ac:dyDescent="0.2">
      <c r="A11" s="772" t="s">
        <v>223</v>
      </c>
      <c r="B11" s="772"/>
      <c r="C11" s="772"/>
      <c r="D11" s="251"/>
      <c r="E11" s="772" t="s">
        <v>224</v>
      </c>
      <c r="F11" s="772"/>
      <c r="G11" s="772"/>
    </row>
    <row r="12" spans="1:9" s="273" customFormat="1" x14ac:dyDescent="0.2">
      <c r="A12" s="255" t="s">
        <v>31</v>
      </c>
      <c r="B12" s="255" t="s">
        <v>225</v>
      </c>
      <c r="C12" s="255" t="s">
        <v>89</v>
      </c>
      <c r="D12" s="249"/>
      <c r="E12" s="369" t="s">
        <v>226</v>
      </c>
      <c r="F12" s="369" t="s">
        <v>225</v>
      </c>
      <c r="G12" s="369" t="s">
        <v>89</v>
      </c>
    </row>
    <row r="13" spans="1:9" s="273" customFormat="1" ht="14.45" customHeight="1" x14ac:dyDescent="0.2">
      <c r="A13" s="370"/>
      <c r="B13" s="371" t="s">
        <v>193</v>
      </c>
      <c r="C13" s="372"/>
      <c r="D13" s="360"/>
      <c r="E13" s="373"/>
      <c r="F13" s="373"/>
      <c r="G13" s="374"/>
    </row>
    <row r="14" spans="1:9" s="273" customFormat="1" ht="14.45" customHeight="1" x14ac:dyDescent="0.2">
      <c r="A14" s="370"/>
      <c r="B14" s="371"/>
      <c r="C14" s="372"/>
      <c r="D14" s="360"/>
      <c r="E14" s="373"/>
      <c r="F14" s="373"/>
      <c r="G14" s="374"/>
    </row>
    <row r="15" spans="1:9" s="273" customFormat="1" ht="14.45" customHeight="1" x14ac:dyDescent="0.2">
      <c r="A15" s="370"/>
      <c r="B15" s="371"/>
      <c r="C15" s="372"/>
      <c r="D15" s="360"/>
      <c r="E15" s="373"/>
      <c r="F15" s="373"/>
      <c r="G15" s="374"/>
    </row>
    <row r="16" spans="1:9" s="273" customFormat="1" ht="14.45" customHeight="1" x14ac:dyDescent="0.2">
      <c r="A16" s="370"/>
      <c r="B16" s="371"/>
      <c r="C16" s="372"/>
      <c r="D16" s="360"/>
      <c r="E16" s="373"/>
      <c r="F16" s="373"/>
      <c r="G16" s="374"/>
    </row>
    <row r="17" spans="1:7" s="273" customFormat="1" ht="14.45" customHeight="1" x14ac:dyDescent="0.2">
      <c r="A17" s="370"/>
      <c r="B17" s="371"/>
      <c r="C17" s="372"/>
      <c r="D17" s="360"/>
      <c r="E17" s="373"/>
      <c r="F17" s="373"/>
      <c r="G17" s="374"/>
    </row>
    <row r="18" spans="1:7" s="273" customFormat="1" x14ac:dyDescent="0.2">
      <c r="A18" s="370"/>
      <c r="B18" s="371"/>
      <c r="C18" s="372"/>
      <c r="D18" s="360"/>
      <c r="E18" s="373"/>
      <c r="F18" s="373"/>
      <c r="G18" s="374"/>
    </row>
    <row r="19" spans="1:7" s="273" customFormat="1" x14ac:dyDescent="0.2">
      <c r="A19" s="370"/>
      <c r="B19" s="371"/>
      <c r="C19" s="372"/>
      <c r="D19" s="360"/>
      <c r="E19" s="373"/>
      <c r="F19" s="373"/>
      <c r="G19" s="374"/>
    </row>
    <row r="20" spans="1:7" s="273" customFormat="1" x14ac:dyDescent="0.2">
      <c r="A20" s="370"/>
      <c r="B20" s="371"/>
      <c r="C20" s="372"/>
      <c r="D20" s="360"/>
      <c r="E20" s="373"/>
      <c r="F20" s="373"/>
      <c r="G20" s="374"/>
    </row>
    <row r="21" spans="1:7" s="273" customFormat="1" x14ac:dyDescent="0.2">
      <c r="A21" s="370"/>
      <c r="B21" s="371"/>
      <c r="C21" s="372"/>
      <c r="D21" s="360"/>
      <c r="E21" s="373"/>
      <c r="F21" s="373"/>
      <c r="G21" s="374"/>
    </row>
    <row r="22" spans="1:7" s="273" customFormat="1" x14ac:dyDescent="0.2">
      <c r="A22" s="370"/>
      <c r="B22" s="371"/>
      <c r="C22" s="372"/>
      <c r="D22" s="360"/>
      <c r="E22" s="373"/>
      <c r="F22" s="373"/>
      <c r="G22" s="374"/>
    </row>
    <row r="23" spans="1:7" s="273" customFormat="1" ht="14.1" customHeight="1" x14ac:dyDescent="0.2">
      <c r="A23" s="370"/>
      <c r="B23" s="371"/>
      <c r="C23" s="372"/>
      <c r="D23" s="360"/>
      <c r="E23" s="373"/>
      <c r="F23" s="373"/>
      <c r="G23" s="374"/>
    </row>
    <row r="24" spans="1:7" s="273" customFormat="1" x14ac:dyDescent="0.2">
      <c r="A24" s="370"/>
      <c r="B24" s="371"/>
      <c r="C24" s="372"/>
      <c r="D24" s="360"/>
      <c r="E24" s="373"/>
      <c r="F24" s="373"/>
      <c r="G24" s="374"/>
    </row>
    <row r="25" spans="1:7" s="273" customFormat="1" x14ac:dyDescent="0.2">
      <c r="A25" s="370"/>
      <c r="B25" s="371"/>
      <c r="C25" s="372"/>
      <c r="D25" s="360"/>
      <c r="E25" s="373"/>
      <c r="F25" s="373"/>
      <c r="G25" s="374"/>
    </row>
    <row r="26" spans="1:7" s="273" customFormat="1" x14ac:dyDescent="0.2">
      <c r="A26" s="256"/>
      <c r="B26" s="360"/>
      <c r="C26" s="362"/>
      <c r="D26" s="360"/>
      <c r="E26" s="373"/>
      <c r="F26" s="373"/>
      <c r="G26" s="374"/>
    </row>
    <row r="27" spans="1:7" s="273" customFormat="1" x14ac:dyDescent="0.2">
      <c r="A27" s="256"/>
      <c r="B27" s="360"/>
      <c r="C27" s="362"/>
      <c r="D27" s="360"/>
      <c r="E27" s="373"/>
      <c r="F27" s="373"/>
      <c r="G27" s="374"/>
    </row>
    <row r="28" spans="1:7" s="273" customFormat="1" ht="15.75" x14ac:dyDescent="0.2">
      <c r="A28" s="772" t="s">
        <v>227</v>
      </c>
      <c r="B28" s="772"/>
      <c r="C28" s="772"/>
      <c r="D28" s="360"/>
      <c r="E28" s="373"/>
      <c r="F28" s="373"/>
      <c r="G28" s="374"/>
    </row>
    <row r="29" spans="1:7" s="273" customFormat="1" x14ac:dyDescent="0.2">
      <c r="A29" s="255" t="s">
        <v>31</v>
      </c>
      <c r="B29" s="255" t="s">
        <v>225</v>
      </c>
      <c r="C29" s="255" t="s">
        <v>89</v>
      </c>
      <c r="D29" s="360"/>
      <c r="E29" s="373"/>
      <c r="F29" s="373"/>
      <c r="G29" s="374"/>
    </row>
    <row r="30" spans="1:7" s="273" customFormat="1" x14ac:dyDescent="0.2">
      <c r="A30" s="373"/>
      <c r="B30" s="373"/>
      <c r="C30" s="374"/>
      <c r="D30" s="360"/>
      <c r="E30" s="373"/>
      <c r="F30" s="373"/>
      <c r="G30" s="374"/>
    </row>
    <row r="31" spans="1:7" s="273" customFormat="1" x14ac:dyDescent="0.2">
      <c r="A31" s="373"/>
      <c r="B31" s="373"/>
      <c r="C31" s="374"/>
      <c r="D31" s="360"/>
      <c r="E31" s="373"/>
      <c r="F31" s="373"/>
      <c r="G31" s="374"/>
    </row>
    <row r="32" spans="1:7" s="273" customFormat="1" x14ac:dyDescent="0.2">
      <c r="A32" s="373"/>
      <c r="B32" s="373"/>
      <c r="C32" s="374"/>
      <c r="D32" s="360"/>
      <c r="E32" s="373"/>
      <c r="F32" s="373"/>
      <c r="G32" s="374"/>
    </row>
    <row r="33" spans="1:7" s="273" customFormat="1" x14ac:dyDescent="0.2">
      <c r="A33" s="373"/>
      <c r="B33" s="373"/>
      <c r="C33" s="374"/>
      <c r="D33" s="360"/>
      <c r="E33" s="373"/>
      <c r="F33" s="373"/>
      <c r="G33" s="374"/>
    </row>
    <row r="34" spans="1:7" s="273" customFormat="1" x14ac:dyDescent="0.2">
      <c r="A34" s="373"/>
      <c r="B34" s="373"/>
      <c r="C34" s="374"/>
      <c r="D34" s="360"/>
      <c r="E34" s="373"/>
      <c r="F34" s="373"/>
      <c r="G34" s="374"/>
    </row>
    <row r="35" spans="1:7" s="273" customFormat="1" x14ac:dyDescent="0.2">
      <c r="A35" s="373"/>
      <c r="B35" s="373"/>
      <c r="C35" s="374"/>
      <c r="D35" s="360"/>
      <c r="E35" s="373"/>
      <c r="F35" s="373"/>
      <c r="G35" s="374"/>
    </row>
    <row r="36" spans="1:7" s="273" customFormat="1" x14ac:dyDescent="0.2">
      <c r="A36" s="373"/>
      <c r="B36" s="373"/>
      <c r="C36" s="374"/>
      <c r="D36" s="360"/>
      <c r="E36" s="361"/>
      <c r="F36" s="361"/>
    </row>
    <row r="37" spans="1:7" s="273" customFormat="1" x14ac:dyDescent="0.2">
      <c r="A37" s="373"/>
      <c r="B37" s="373"/>
      <c r="C37" s="374"/>
      <c r="D37" s="360"/>
      <c r="E37" s="361"/>
      <c r="F37" s="361"/>
    </row>
    <row r="38" spans="1:7" s="273" customFormat="1" ht="15.75" x14ac:dyDescent="0.2">
      <c r="A38" s="373"/>
      <c r="B38" s="373"/>
      <c r="C38" s="374"/>
      <c r="D38" s="360"/>
      <c r="E38" s="772" t="s">
        <v>228</v>
      </c>
      <c r="F38" s="772"/>
      <c r="G38" s="772"/>
    </row>
    <row r="39" spans="1:7" s="273" customFormat="1" x14ac:dyDescent="0.2">
      <c r="A39" s="373"/>
      <c r="B39" s="373"/>
      <c r="C39" s="374"/>
      <c r="D39" s="360"/>
      <c r="E39" s="255" t="s">
        <v>31</v>
      </c>
      <c r="F39" s="255" t="s">
        <v>225</v>
      </c>
      <c r="G39" s="255" t="s">
        <v>89</v>
      </c>
    </row>
    <row r="40" spans="1:7" s="273" customFormat="1" x14ac:dyDescent="0.2">
      <c r="A40" s="373"/>
      <c r="B40" s="373"/>
      <c r="C40" s="374"/>
      <c r="D40" s="360"/>
      <c r="E40" s="373"/>
      <c r="F40" s="373"/>
      <c r="G40" s="374"/>
    </row>
    <row r="41" spans="1:7" s="273" customFormat="1" x14ac:dyDescent="0.2">
      <c r="A41" s="373"/>
      <c r="B41" s="373"/>
      <c r="C41" s="374"/>
      <c r="D41" s="360"/>
      <c r="E41" s="373"/>
      <c r="F41" s="373"/>
      <c r="G41" s="374"/>
    </row>
    <row r="42" spans="1:7" s="273" customFormat="1" x14ac:dyDescent="0.2">
      <c r="A42" s="373"/>
      <c r="B42" s="373"/>
      <c r="C42" s="374"/>
      <c r="D42" s="360"/>
      <c r="E42" s="373"/>
      <c r="F42" s="373"/>
      <c r="G42" s="374"/>
    </row>
    <row r="43" spans="1:7" s="273" customFormat="1" x14ac:dyDescent="0.2">
      <c r="A43" s="373"/>
      <c r="B43" s="373"/>
      <c r="C43" s="374"/>
      <c r="D43" s="360"/>
      <c r="E43" s="373"/>
      <c r="F43" s="373"/>
      <c r="G43" s="374"/>
    </row>
    <row r="44" spans="1:7" s="273" customFormat="1" x14ac:dyDescent="0.2">
      <c r="A44" s="373"/>
      <c r="B44" s="373"/>
      <c r="C44" s="374"/>
      <c r="D44" s="360"/>
      <c r="E44" s="373"/>
      <c r="F44" s="373"/>
      <c r="G44" s="374"/>
    </row>
    <row r="45" spans="1:7" s="273" customFormat="1" x14ac:dyDescent="0.2">
      <c r="A45" s="373"/>
      <c r="B45" s="373"/>
      <c r="C45" s="374"/>
      <c r="D45" s="360"/>
      <c r="E45" s="373"/>
      <c r="F45" s="373"/>
      <c r="G45" s="374"/>
    </row>
    <row r="46" spans="1:7" s="273" customFormat="1" x14ac:dyDescent="0.2">
      <c r="A46" s="373"/>
      <c r="B46" s="373"/>
      <c r="C46" s="374"/>
      <c r="D46" s="360"/>
      <c r="E46" s="373"/>
      <c r="F46" s="373"/>
      <c r="G46" s="374"/>
    </row>
    <row r="47" spans="1:7" s="273" customFormat="1" x14ac:dyDescent="0.2">
      <c r="A47" s="373"/>
      <c r="B47" s="373"/>
      <c r="C47" s="374"/>
      <c r="D47" s="360"/>
      <c r="E47" s="373"/>
      <c r="F47" s="373"/>
      <c r="G47" s="374"/>
    </row>
    <row r="48" spans="1:7" s="273" customFormat="1" x14ac:dyDescent="0.2">
      <c r="A48" s="373"/>
      <c r="B48" s="373"/>
      <c r="C48" s="374"/>
      <c r="D48" s="360"/>
      <c r="E48" s="373"/>
      <c r="F48" s="373"/>
      <c r="G48" s="374"/>
    </row>
    <row r="49" spans="1:7" s="273" customFormat="1" x14ac:dyDescent="0.2">
      <c r="A49" s="256"/>
      <c r="B49" s="360"/>
      <c r="C49" s="362"/>
      <c r="D49" s="360"/>
      <c r="E49" s="373"/>
      <c r="F49" s="373"/>
      <c r="G49" s="374"/>
    </row>
    <row r="50" spans="1:7" s="273" customFormat="1" x14ac:dyDescent="0.2">
      <c r="A50" s="256"/>
      <c r="B50" s="360"/>
      <c r="C50" s="362"/>
      <c r="D50" s="360"/>
      <c r="E50" s="373"/>
      <c r="F50" s="373"/>
      <c r="G50" s="374"/>
    </row>
    <row r="51" spans="1:7" s="273" customFormat="1" x14ac:dyDescent="0.2">
      <c r="A51" s="256"/>
      <c r="B51" s="360"/>
      <c r="C51" s="362"/>
      <c r="D51" s="360"/>
      <c r="E51" s="373"/>
      <c r="F51" s="373"/>
      <c r="G51" s="374"/>
    </row>
    <row r="52" spans="1:7" s="273" customFormat="1" x14ac:dyDescent="0.2">
      <c r="A52" s="256"/>
      <c r="B52" s="360"/>
      <c r="C52" s="362"/>
      <c r="D52" s="360"/>
      <c r="E52" s="373"/>
      <c r="F52" s="373"/>
      <c r="G52" s="374"/>
    </row>
    <row r="53" spans="1:7" s="273" customFormat="1" x14ac:dyDescent="0.2">
      <c r="A53" s="256"/>
      <c r="B53" s="360"/>
      <c r="C53" s="362"/>
      <c r="D53" s="360"/>
      <c r="E53" s="361"/>
      <c r="F53" s="361"/>
    </row>
    <row r="54" spans="1:7" s="271" customFormat="1" x14ac:dyDescent="0.2">
      <c r="A54" s="256"/>
      <c r="B54" s="267"/>
      <c r="C54" s="363"/>
      <c r="D54" s="267"/>
      <c r="E54" s="361"/>
      <c r="F54" s="361"/>
    </row>
    <row r="55" spans="1:7" s="271" customFormat="1" x14ac:dyDescent="0.2">
      <c r="A55" s="256"/>
      <c r="B55" s="269" t="s">
        <v>184</v>
      </c>
      <c r="C55" s="264"/>
      <c r="D55" s="265"/>
      <c r="E55" s="375" t="s">
        <v>3896</v>
      </c>
      <c r="F55" s="375"/>
    </row>
    <row r="56" spans="1:7" s="271" customFormat="1" x14ac:dyDescent="0.2">
      <c r="A56" s="256"/>
      <c r="B56" s="269"/>
      <c r="C56" s="264"/>
      <c r="D56" s="265"/>
      <c r="E56" s="272"/>
      <c r="F56" s="272"/>
    </row>
    <row r="57" spans="1:7" s="271" customFormat="1" x14ac:dyDescent="0.2">
      <c r="A57" s="256"/>
      <c r="B57" s="269" t="s">
        <v>185</v>
      </c>
      <c r="C57" s="264"/>
      <c r="D57" s="265"/>
      <c r="E57" s="375" t="s">
        <v>3894</v>
      </c>
      <c r="F57" s="375"/>
    </row>
    <row r="58" spans="1:7" s="271" customFormat="1" x14ac:dyDescent="0.2">
      <c r="A58" s="256"/>
      <c r="B58" s="269"/>
      <c r="C58" s="264"/>
      <c r="D58" s="263"/>
      <c r="E58" s="364"/>
      <c r="F58" s="364"/>
    </row>
    <row r="59" spans="1:7" s="271" customFormat="1" x14ac:dyDescent="0.2">
      <c r="A59" s="256"/>
      <c r="B59" s="269"/>
      <c r="C59" s="264"/>
      <c r="D59" s="263"/>
      <c r="E59" s="364"/>
      <c r="F59" s="364"/>
    </row>
    <row r="60" spans="1:7" s="271" customFormat="1" x14ac:dyDescent="0.2">
      <c r="A60" s="273"/>
      <c r="B60" s="269" t="s">
        <v>3895</v>
      </c>
      <c r="C60" s="273"/>
      <c r="D60" s="273"/>
      <c r="E60" s="365"/>
      <c r="F60" s="270"/>
    </row>
    <row r="61" spans="1:7" x14ac:dyDescent="0.2">
      <c r="A61" s="771"/>
      <c r="B61" s="771"/>
      <c r="C61" s="771"/>
      <c r="D61" s="771"/>
      <c r="E61" s="771"/>
      <c r="F61" s="771"/>
    </row>
    <row r="62" spans="1:7" x14ac:dyDescent="0.2">
      <c r="B62" s="269"/>
    </row>
    <row r="68" spans="1:6" x14ac:dyDescent="0.2">
      <c r="A68" s="271"/>
      <c r="B68" s="271"/>
      <c r="C68" s="271"/>
      <c r="D68" s="271"/>
      <c r="E68" s="366"/>
      <c r="F68" s="366"/>
    </row>
  </sheetData>
  <mergeCells count="17">
    <mergeCell ref="A7:G7"/>
    <mergeCell ref="C8:E8"/>
    <mergeCell ref="A9:B9"/>
    <mergeCell ref="A1:G1"/>
    <mergeCell ref="A2:G2"/>
    <mergeCell ref="A3:G3"/>
    <mergeCell ref="A4:G4"/>
    <mergeCell ref="A6:G6"/>
    <mergeCell ref="C9:D9"/>
    <mergeCell ref="F9:G9"/>
    <mergeCell ref="A5:G5"/>
    <mergeCell ref="A61:F61"/>
    <mergeCell ref="A10:G10"/>
    <mergeCell ref="A11:C11"/>
    <mergeCell ref="E11:G11"/>
    <mergeCell ref="A28:C28"/>
    <mergeCell ref="E38:G38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B66" sqref="B66"/>
    </sheetView>
  </sheetViews>
  <sheetFormatPr defaultRowHeight="12.75" x14ac:dyDescent="0.2"/>
  <cols>
    <col min="1" max="1" width="27.140625" customWidth="1"/>
  </cols>
  <sheetData>
    <row r="1" spans="1:1" x14ac:dyDescent="0.2">
      <c r="A1" s="443" t="s">
        <v>220</v>
      </c>
    </row>
    <row r="2" spans="1:1" x14ac:dyDescent="0.2">
      <c r="A2" s="443" t="s">
        <v>533</v>
      </c>
    </row>
    <row r="3" spans="1:1" x14ac:dyDescent="0.2">
      <c r="A3" s="443" t="s">
        <v>307</v>
      </c>
    </row>
    <row r="4" spans="1:1" x14ac:dyDescent="0.2">
      <c r="A4" s="443" t="s">
        <v>299</v>
      </c>
    </row>
    <row r="5" spans="1:1" x14ac:dyDescent="0.2">
      <c r="A5" s="443" t="s">
        <v>3818</v>
      </c>
    </row>
    <row r="6" spans="1:1" x14ac:dyDescent="0.2">
      <c r="A6" s="443" t="s">
        <v>122</v>
      </c>
    </row>
    <row r="7" spans="1:1" x14ac:dyDescent="0.2">
      <c r="A7" s="443" t="s">
        <v>298</v>
      </c>
    </row>
    <row r="8" spans="1:1" x14ac:dyDescent="0.2">
      <c r="A8" s="443" t="s">
        <v>1330</v>
      </c>
    </row>
    <row r="9" spans="1:1" x14ac:dyDescent="0.2">
      <c r="A9" s="443" t="s">
        <v>1400</v>
      </c>
    </row>
    <row r="10" spans="1:1" x14ac:dyDescent="0.2">
      <c r="A10" s="443" t="s">
        <v>4460</v>
      </c>
    </row>
    <row r="11" spans="1:1" x14ac:dyDescent="0.2">
      <c r="A11" s="443" t="s">
        <v>3819</v>
      </c>
    </row>
    <row r="12" spans="1:1" x14ac:dyDescent="0.2">
      <c r="A12" s="443" t="s">
        <v>1503</v>
      </c>
    </row>
    <row r="13" spans="1:1" x14ac:dyDescent="0.2">
      <c r="A13" s="443" t="s">
        <v>116</v>
      </c>
    </row>
    <row r="14" spans="1:1" x14ac:dyDescent="0.2">
      <c r="A14" s="443" t="s">
        <v>3884</v>
      </c>
    </row>
    <row r="15" spans="1:1" x14ac:dyDescent="0.2">
      <c r="A15" s="443" t="s">
        <v>1871</v>
      </c>
    </row>
    <row r="16" spans="1:1" x14ac:dyDescent="0.2">
      <c r="A16" s="443" t="s">
        <v>1947</v>
      </c>
    </row>
    <row r="17" spans="1:1" x14ac:dyDescent="0.2">
      <c r="A17" s="443" t="s">
        <v>317</v>
      </c>
    </row>
    <row r="18" spans="1:1" x14ac:dyDescent="0.2">
      <c r="A18" s="443" t="s">
        <v>2022</v>
      </c>
    </row>
    <row r="19" spans="1:1" x14ac:dyDescent="0.2">
      <c r="A19" t="s">
        <v>3898</v>
      </c>
    </row>
  </sheetData>
  <sortState ref="A1:A19">
    <sortCondition ref="A1:A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3AC8"/>
  </sheetPr>
  <dimension ref="A1:P43"/>
  <sheetViews>
    <sheetView view="pageBreakPreview" zoomScale="130" zoomScaleNormal="100" zoomScaleSheetLayoutView="130" workbookViewId="0">
      <selection activeCell="D29" sqref="D29"/>
    </sheetView>
  </sheetViews>
  <sheetFormatPr defaultRowHeight="14.25" x14ac:dyDescent="0.2"/>
  <cols>
    <col min="1" max="1" width="5.5703125" style="273" customWidth="1"/>
    <col min="2" max="2" width="32.42578125" style="273" customWidth="1"/>
    <col min="3" max="3" width="7.5703125" style="273" customWidth="1"/>
    <col min="4" max="4" width="18.42578125" style="273" customWidth="1"/>
    <col min="5" max="5" width="9.42578125" style="273" customWidth="1"/>
    <col min="6" max="6" width="33.42578125" style="273" customWidth="1"/>
    <col min="7" max="7" width="6.140625" customWidth="1"/>
  </cols>
  <sheetData>
    <row r="1" spans="1:16" s="271" customFormat="1" ht="11.1" customHeight="1" x14ac:dyDescent="0.2">
      <c r="A1" s="746" t="s">
        <v>168</v>
      </c>
      <c r="B1" s="746"/>
      <c r="C1" s="746"/>
      <c r="D1" s="746"/>
      <c r="E1" s="746"/>
      <c r="F1" s="746"/>
      <c r="G1" s="746"/>
      <c r="H1" s="691"/>
      <c r="I1" s="691"/>
    </row>
    <row r="2" spans="1:16" s="271" customFormat="1" ht="11.1" customHeight="1" x14ac:dyDescent="0.2">
      <c r="A2" s="747" t="s">
        <v>47</v>
      </c>
      <c r="B2" s="747"/>
      <c r="C2" s="747"/>
      <c r="D2" s="747"/>
      <c r="E2" s="747"/>
      <c r="F2" s="747"/>
      <c r="G2" s="747"/>
      <c r="H2" s="354"/>
      <c r="I2" s="354"/>
    </row>
    <row r="3" spans="1:16" s="271" customFormat="1" ht="11.1" customHeight="1" x14ac:dyDescent="0.2">
      <c r="A3" s="747" t="s">
        <v>4607</v>
      </c>
      <c r="B3" s="747"/>
      <c r="C3" s="747"/>
      <c r="D3" s="747"/>
      <c r="E3" s="747"/>
      <c r="F3" s="747"/>
      <c r="G3" s="747"/>
      <c r="H3" s="354"/>
      <c r="I3" s="354"/>
      <c r="J3" s="354"/>
      <c r="K3" s="354"/>
    </row>
    <row r="4" spans="1:16" s="271" customFormat="1" ht="11.1" customHeight="1" x14ac:dyDescent="0.2">
      <c r="A4" s="747"/>
      <c r="B4" s="747"/>
      <c r="C4" s="747"/>
      <c r="D4" s="747"/>
      <c r="E4" s="747"/>
      <c r="F4" s="747"/>
      <c r="G4" s="747"/>
      <c r="H4" s="354"/>
      <c r="I4" s="354"/>
      <c r="J4" s="354"/>
      <c r="K4" s="354"/>
    </row>
    <row r="5" spans="1:16" s="273" customFormat="1" ht="30.75" hidden="1" customHeight="1" x14ac:dyDescent="0.2">
      <c r="A5" s="769" t="s">
        <v>3901</v>
      </c>
      <c r="B5" s="769"/>
      <c r="C5" s="769"/>
      <c r="D5" s="769"/>
      <c r="E5" s="769"/>
      <c r="F5" s="769"/>
      <c r="G5" s="769"/>
      <c r="J5" s="355"/>
      <c r="K5" s="748"/>
      <c r="L5" s="748"/>
      <c r="M5" s="748"/>
      <c r="N5" s="748"/>
      <c r="O5" s="355"/>
      <c r="P5" s="367"/>
    </row>
    <row r="6" spans="1:16" s="273" customFormat="1" ht="46.5" customHeight="1" x14ac:dyDescent="0.2">
      <c r="A6" s="769" t="s">
        <v>4610</v>
      </c>
      <c r="B6" s="769"/>
      <c r="C6" s="769"/>
      <c r="D6" s="769"/>
      <c r="E6" s="769"/>
      <c r="F6" s="769"/>
      <c r="G6" s="769"/>
      <c r="J6" s="355"/>
      <c r="K6" s="355"/>
      <c r="L6" s="355"/>
      <c r="M6" s="355"/>
      <c r="N6" s="355"/>
      <c r="O6" s="355"/>
      <c r="P6" s="367"/>
    </row>
    <row r="7" spans="1:16" s="273" customFormat="1" ht="15.75" x14ac:dyDescent="0.2">
      <c r="A7" s="772" t="s">
        <v>219</v>
      </c>
      <c r="B7" s="772"/>
      <c r="C7" s="772"/>
      <c r="D7" s="772"/>
      <c r="E7" s="772"/>
      <c r="F7" s="772"/>
      <c r="G7" s="772"/>
      <c r="J7" s="355"/>
      <c r="K7" s="355"/>
      <c r="L7" s="355"/>
      <c r="M7" s="355"/>
      <c r="N7" s="355"/>
      <c r="O7" s="355"/>
      <c r="P7" s="367"/>
    </row>
    <row r="8" spans="1:16" s="273" customFormat="1" ht="14.1" customHeight="1" x14ac:dyDescent="0.2">
      <c r="A8" s="357"/>
      <c r="B8" s="358"/>
      <c r="C8" s="752"/>
      <c r="D8" s="752"/>
      <c r="E8" s="752"/>
      <c r="F8" s="359"/>
      <c r="G8" s="359"/>
      <c r="J8" s="692"/>
      <c r="K8" s="773"/>
      <c r="L8" s="773"/>
      <c r="M8" s="774"/>
      <c r="N8" s="774"/>
      <c r="O8" s="368"/>
      <c r="P8" s="367"/>
    </row>
    <row r="9" spans="1:16" ht="23.25" customHeight="1" x14ac:dyDescent="0.2">
      <c r="A9" s="748" t="s">
        <v>4604</v>
      </c>
      <c r="B9" s="749"/>
      <c r="C9" s="752"/>
      <c r="D9" s="752"/>
      <c r="F9" s="770" t="s">
        <v>4606</v>
      </c>
      <c r="G9" s="770"/>
    </row>
    <row r="10" spans="1:16" s="273" customFormat="1" x14ac:dyDescent="0.2">
      <c r="A10" s="249"/>
      <c r="B10" s="249"/>
      <c r="C10" s="249"/>
      <c r="D10" s="249"/>
      <c r="E10" s="249"/>
      <c r="F10" s="249"/>
      <c r="G10" s="249"/>
    </row>
    <row r="11" spans="1:16" s="273" customFormat="1" ht="14.45" customHeight="1" x14ac:dyDescent="0.2">
      <c r="A11" s="256"/>
      <c r="B11" s="360" t="s">
        <v>216</v>
      </c>
      <c r="C11" s="262"/>
      <c r="D11" s="693" t="s">
        <v>4612</v>
      </c>
      <c r="E11" s="693" t="s">
        <v>110</v>
      </c>
      <c r="F11" s="693" t="s">
        <v>3898</v>
      </c>
    </row>
    <row r="12" spans="1:16" s="273" customFormat="1" ht="14.45" customHeight="1" x14ac:dyDescent="0.2">
      <c r="A12" s="256"/>
      <c r="B12" s="360"/>
      <c r="C12" s="262"/>
      <c r="D12" s="693"/>
      <c r="F12" s="267"/>
    </row>
    <row r="13" spans="1:16" s="273" customFormat="1" ht="14.45" customHeight="1" x14ac:dyDescent="0.2">
      <c r="A13" s="256"/>
      <c r="B13" s="360" t="s">
        <v>108</v>
      </c>
      <c r="C13" s="262"/>
      <c r="D13" s="693" t="s">
        <v>4563</v>
      </c>
      <c r="E13" s="693" t="s">
        <v>110</v>
      </c>
      <c r="F13" s="693" t="s">
        <v>1990</v>
      </c>
    </row>
    <row r="14" spans="1:16" s="273" customFormat="1" ht="14.45" customHeight="1" x14ac:dyDescent="0.2">
      <c r="A14" s="256"/>
      <c r="B14" s="360"/>
      <c r="C14" s="262"/>
      <c r="D14" s="693"/>
      <c r="F14" s="267"/>
    </row>
    <row r="15" spans="1:16" s="273" customFormat="1" ht="14.45" customHeight="1" x14ac:dyDescent="0.2">
      <c r="A15" s="256"/>
      <c r="B15" s="360" t="s">
        <v>109</v>
      </c>
      <c r="C15" s="262"/>
      <c r="D15" s="693" t="s">
        <v>4504</v>
      </c>
      <c r="E15" s="693" t="s">
        <v>110</v>
      </c>
      <c r="F15" s="693" t="s">
        <v>122</v>
      </c>
    </row>
    <row r="16" spans="1:16" s="273" customFormat="1" ht="14.45" customHeight="1" x14ac:dyDescent="0.2">
      <c r="A16" s="256"/>
      <c r="B16" s="360"/>
      <c r="C16" s="262"/>
      <c r="D16" s="693"/>
      <c r="F16" s="267"/>
    </row>
    <row r="17" spans="1:6" s="273" customFormat="1" ht="14.45" customHeight="1" x14ac:dyDescent="0.2">
      <c r="A17" s="256"/>
      <c r="B17" s="360" t="s">
        <v>217</v>
      </c>
      <c r="C17" s="262"/>
      <c r="D17" s="741" t="s">
        <v>4790</v>
      </c>
      <c r="E17" s="741" t="s">
        <v>110</v>
      </c>
      <c r="F17" s="741" t="s">
        <v>1846</v>
      </c>
    </row>
    <row r="18" spans="1:6" s="273" customFormat="1" ht="14.45" customHeight="1" x14ac:dyDescent="0.2">
      <c r="A18" s="256"/>
      <c r="B18" s="360"/>
      <c r="C18" s="262"/>
      <c r="D18" s="741" t="s">
        <v>4559</v>
      </c>
      <c r="E18" s="741" t="s">
        <v>110</v>
      </c>
      <c r="F18" s="741" t="s">
        <v>1871</v>
      </c>
    </row>
    <row r="19" spans="1:6" s="273" customFormat="1" ht="14.45" hidden="1" customHeight="1" x14ac:dyDescent="0.2">
      <c r="A19" s="256"/>
      <c r="B19" s="360"/>
      <c r="C19" s="262"/>
      <c r="D19" s="741"/>
      <c r="E19" s="741"/>
      <c r="F19" s="741"/>
    </row>
    <row r="20" spans="1:6" s="273" customFormat="1" ht="14.45" hidden="1" customHeight="1" x14ac:dyDescent="0.2">
      <c r="A20" s="256"/>
      <c r="B20" s="360"/>
      <c r="C20" s="262"/>
      <c r="D20" s="741"/>
      <c r="E20" s="741"/>
      <c r="F20" s="741"/>
    </row>
    <row r="21" spans="1:6" s="273" customFormat="1" ht="14.45" customHeight="1" x14ac:dyDescent="0.2">
      <c r="A21" s="256"/>
      <c r="B21" s="360"/>
      <c r="C21" s="262"/>
      <c r="D21" s="361"/>
      <c r="E21" s="365"/>
      <c r="F21" s="361"/>
    </row>
    <row r="22" spans="1:6" s="273" customFormat="1" ht="14.45" customHeight="1" x14ac:dyDescent="0.2">
      <c r="A22" s="256"/>
      <c r="B22" s="360" t="s">
        <v>218</v>
      </c>
      <c r="C22" s="262"/>
      <c r="D22" s="741" t="s">
        <v>4792</v>
      </c>
      <c r="E22" s="741" t="s">
        <v>4419</v>
      </c>
      <c r="F22" s="741" t="s">
        <v>1889</v>
      </c>
    </row>
    <row r="23" spans="1:6" s="273" customFormat="1" ht="14.45" customHeight="1" x14ac:dyDescent="0.2">
      <c r="A23" s="256"/>
      <c r="B23" s="360"/>
      <c r="C23" s="262"/>
      <c r="D23" s="361" t="s">
        <v>4791</v>
      </c>
      <c r="E23" s="741" t="s">
        <v>4419</v>
      </c>
      <c r="F23" s="741" t="s">
        <v>1889</v>
      </c>
    </row>
    <row r="24" spans="1:6" s="273" customFormat="1" ht="14.45" hidden="1" customHeight="1" x14ac:dyDescent="0.2">
      <c r="A24" s="256"/>
      <c r="B24" s="360"/>
      <c r="C24" s="262"/>
      <c r="D24" s="723"/>
      <c r="E24" s="723"/>
      <c r="F24" s="723"/>
    </row>
    <row r="25" spans="1:6" s="273" customFormat="1" ht="14.45" customHeight="1" x14ac:dyDescent="0.2">
      <c r="A25" s="256"/>
      <c r="B25" s="360"/>
      <c r="C25" s="262"/>
    </row>
    <row r="26" spans="1:6" s="273" customFormat="1" ht="14.45" customHeight="1" x14ac:dyDescent="0.2">
      <c r="A26" s="256"/>
      <c r="B26" s="360" t="s">
        <v>84</v>
      </c>
      <c r="C26" s="262"/>
    </row>
    <row r="27" spans="1:6" s="273" customFormat="1" ht="14.45" customHeight="1" x14ac:dyDescent="0.2">
      <c r="A27" s="256"/>
      <c r="B27" s="360" t="s">
        <v>127</v>
      </c>
      <c r="C27" s="262"/>
      <c r="D27" s="693" t="s">
        <v>4564</v>
      </c>
      <c r="E27" s="693" t="s">
        <v>4419</v>
      </c>
      <c r="F27" s="693" t="s">
        <v>1990</v>
      </c>
    </row>
    <row r="28" spans="1:6" s="273" customFormat="1" x14ac:dyDescent="0.2">
      <c r="A28" s="256"/>
      <c r="B28" s="360"/>
      <c r="C28" s="362"/>
      <c r="D28" s="693"/>
      <c r="E28" s="693"/>
      <c r="F28" s="693"/>
    </row>
    <row r="29" spans="1:6" s="273" customFormat="1" x14ac:dyDescent="0.2">
      <c r="A29" s="256"/>
      <c r="B29" s="360"/>
      <c r="C29" s="362"/>
      <c r="D29" s="360"/>
      <c r="E29" s="267"/>
      <c r="F29" s="267"/>
    </row>
    <row r="30" spans="1:6" s="271" customFormat="1" x14ac:dyDescent="0.2">
      <c r="A30" s="256"/>
      <c r="B30" s="267"/>
      <c r="C30" s="363"/>
      <c r="D30" s="267"/>
      <c r="E30" s="267"/>
      <c r="F30" s="267"/>
    </row>
    <row r="31" spans="1:6" s="271" customFormat="1" x14ac:dyDescent="0.2">
      <c r="A31" s="256"/>
      <c r="B31" s="269" t="s">
        <v>184</v>
      </c>
      <c r="C31" s="264"/>
      <c r="D31" s="265"/>
      <c r="E31" s="413" t="s">
        <v>4562</v>
      </c>
      <c r="F31" s="375"/>
    </row>
    <row r="32" spans="1:6" s="271" customFormat="1" x14ac:dyDescent="0.2">
      <c r="A32" s="256"/>
      <c r="B32" s="269"/>
      <c r="C32" s="264"/>
      <c r="D32" s="265"/>
      <c r="E32" s="272"/>
      <c r="F32" s="272"/>
    </row>
    <row r="33" spans="1:6" s="271" customFormat="1" x14ac:dyDescent="0.2">
      <c r="A33" s="256"/>
      <c r="B33" s="269" t="s">
        <v>185</v>
      </c>
      <c r="C33" s="264"/>
      <c r="D33" s="265"/>
      <c r="E33" s="375" t="s">
        <v>4505</v>
      </c>
      <c r="F33" s="375"/>
    </row>
    <row r="34" spans="1:6" s="271" customFormat="1" x14ac:dyDescent="0.2">
      <c r="A34" s="256"/>
      <c r="B34" s="269"/>
      <c r="C34" s="264"/>
      <c r="D34" s="265"/>
      <c r="E34" s="375"/>
      <c r="F34" s="375"/>
    </row>
    <row r="35" spans="1:6" s="271" customFormat="1" x14ac:dyDescent="0.2">
      <c r="A35" s="256"/>
      <c r="B35" s="269" t="s">
        <v>4561</v>
      </c>
      <c r="C35" s="264"/>
      <c r="D35" s="265"/>
      <c r="E35" s="375" t="s">
        <v>4570</v>
      </c>
      <c r="F35" s="375"/>
    </row>
    <row r="36" spans="1:6" s="271" customFormat="1" x14ac:dyDescent="0.2">
      <c r="A36" s="256"/>
      <c r="B36" s="269"/>
      <c r="C36" s="264"/>
      <c r="D36" s="263"/>
      <c r="E36" s="375" t="s">
        <v>4571</v>
      </c>
      <c r="F36" s="263"/>
    </row>
    <row r="37" spans="1:6" s="271" customFormat="1" x14ac:dyDescent="0.2">
      <c r="A37" s="256"/>
      <c r="B37" s="269"/>
      <c r="C37" s="264"/>
      <c r="D37" s="263"/>
      <c r="E37" s="263"/>
      <c r="F37" s="263"/>
    </row>
    <row r="38" spans="1:6" s="271" customFormat="1" x14ac:dyDescent="0.2">
      <c r="A38" s="273"/>
      <c r="B38" s="269" t="s">
        <v>4611</v>
      </c>
      <c r="C38" s="273"/>
      <c r="D38" s="273"/>
      <c r="E38" s="273"/>
      <c r="F38" s="270"/>
    </row>
    <row r="39" spans="1:6" s="271" customFormat="1" x14ac:dyDescent="0.2">
      <c r="A39" s="771"/>
      <c r="B39" s="771"/>
      <c r="C39" s="771"/>
      <c r="D39" s="771"/>
      <c r="E39" s="771"/>
      <c r="F39" s="771"/>
    </row>
    <row r="43" spans="1:6" x14ac:dyDescent="0.2">
      <c r="A43" s="271"/>
      <c r="B43" s="271"/>
      <c r="C43" s="271"/>
      <c r="D43" s="271"/>
      <c r="E43" s="271"/>
      <c r="F43" s="271"/>
    </row>
  </sheetData>
  <mergeCells count="16">
    <mergeCell ref="A9:B9"/>
    <mergeCell ref="C9:D9"/>
    <mergeCell ref="F9:G9"/>
    <mergeCell ref="A39:F39"/>
    <mergeCell ref="M5:N5"/>
    <mergeCell ref="A6:G6"/>
    <mergeCell ref="A7:G7"/>
    <mergeCell ref="C8:E8"/>
    <mergeCell ref="K8:L8"/>
    <mergeCell ref="M8:N8"/>
    <mergeCell ref="K5:L5"/>
    <mergeCell ref="A1:G1"/>
    <mergeCell ref="A2:G2"/>
    <mergeCell ref="A3:G3"/>
    <mergeCell ref="A4:G4"/>
    <mergeCell ref="A5:G5"/>
  </mergeCells>
  <printOptions horizontalCentered="1"/>
  <pageMargins left="0" right="0" top="0.15748031496062992" bottom="0.15748031496062992" header="0" footer="0"/>
  <pageSetup paperSize="9" scale="8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indexed="15"/>
    <pageSetUpPr fitToPage="1"/>
  </sheetPr>
  <dimension ref="A1:AA92"/>
  <sheetViews>
    <sheetView topLeftCell="B1" zoomScale="96" zoomScaleNormal="96" workbookViewId="0">
      <selection activeCell="B66" sqref="B66"/>
    </sheetView>
  </sheetViews>
  <sheetFormatPr defaultColWidth="9.140625" defaultRowHeight="14.25" x14ac:dyDescent="0.2"/>
  <cols>
    <col min="1" max="1" width="4.85546875" style="278" hidden="1" customWidth="1"/>
    <col min="2" max="2" width="4.140625" style="273" customWidth="1"/>
    <col min="3" max="3" width="20.28515625" style="273" customWidth="1"/>
    <col min="4" max="4" width="8.140625" style="273" customWidth="1"/>
    <col min="5" max="5" width="6.5703125" style="273" customWidth="1"/>
    <col min="6" max="6" width="36.85546875" style="273" customWidth="1"/>
    <col min="7" max="7" width="7.140625" style="273" customWidth="1"/>
    <col min="8" max="8" width="4" style="273" customWidth="1"/>
    <col min="9" max="9" width="7.5703125" style="273" hidden="1" customWidth="1"/>
    <col min="10" max="10" width="4.42578125" style="273" hidden="1" customWidth="1"/>
    <col min="11" max="11" width="6.28515625" style="273" customWidth="1"/>
    <col min="12" max="12" width="4" style="273" customWidth="1"/>
    <col min="13" max="13" width="5.85546875" style="274" customWidth="1"/>
    <col min="14" max="14" width="6.140625" style="273" customWidth="1"/>
    <col min="15" max="27" width="9.140625" style="11" hidden="1" customWidth="1"/>
    <col min="28" max="16384" width="9.140625" style="11"/>
  </cols>
  <sheetData>
    <row r="1" spans="1:27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</row>
    <row r="2" spans="1:27" ht="12.95" customHeight="1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</row>
    <row r="3" spans="1:27" ht="12.95" customHeight="1" x14ac:dyDescent="0.2">
      <c r="B3" s="864"/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354"/>
      <c r="P3" s="354"/>
    </row>
    <row r="4" spans="1:27" ht="12.95" customHeight="1" x14ac:dyDescent="0.2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354"/>
      <c r="P4" s="354"/>
    </row>
    <row r="5" spans="1:27" ht="51.75" customHeight="1" x14ac:dyDescent="0.2">
      <c r="B5" s="787" t="s">
        <v>2224</v>
      </c>
      <c r="C5" s="788"/>
      <c r="D5" s="750" t="s">
        <v>4408</v>
      </c>
      <c r="E5" s="750"/>
      <c r="F5" s="750"/>
      <c r="G5" s="750"/>
      <c r="H5" s="356"/>
      <c r="J5" s="277"/>
      <c r="K5" s="277"/>
      <c r="M5" s="770" t="s">
        <v>2225</v>
      </c>
      <c r="N5" s="770"/>
      <c r="O5" s="277"/>
    </row>
    <row r="6" spans="1:27" ht="17.25" customHeight="1" x14ac:dyDescent="0.2">
      <c r="B6" s="473" t="s">
        <v>16</v>
      </c>
      <c r="C6" s="304" t="s">
        <v>257</v>
      </c>
      <c r="D6" s="752" t="s">
        <v>104</v>
      </c>
      <c r="E6" s="752"/>
      <c r="F6" s="752"/>
      <c r="G6" s="752"/>
      <c r="H6" s="276" t="s">
        <v>186</v>
      </c>
      <c r="K6" s="751" t="s">
        <v>187</v>
      </c>
      <c r="L6" s="751"/>
      <c r="M6" s="277"/>
      <c r="N6" s="249" t="s">
        <v>188</v>
      </c>
    </row>
    <row r="7" spans="1:27" ht="13.5" customHeight="1" x14ac:dyDescent="0.2">
      <c r="B7" s="303" t="s">
        <v>17</v>
      </c>
      <c r="C7" s="498" t="s">
        <v>369</v>
      </c>
      <c r="D7" s="752" t="s">
        <v>21</v>
      </c>
      <c r="E7" s="752"/>
      <c r="F7" s="752"/>
      <c r="G7" s="752"/>
      <c r="H7" s="242" t="s">
        <v>35</v>
      </c>
      <c r="K7" s="754" t="s">
        <v>2240</v>
      </c>
      <c r="L7" s="754"/>
      <c r="N7" s="754" t="s">
        <v>1466</v>
      </c>
      <c r="O7" s="754"/>
    </row>
    <row r="8" spans="1:27" s="22" customFormat="1" ht="22.5" customHeight="1" x14ac:dyDescent="0.15">
      <c r="A8" s="279"/>
      <c r="B8" s="401" t="s">
        <v>18</v>
      </c>
      <c r="C8" s="400" t="s">
        <v>302</v>
      </c>
      <c r="D8" s="862" t="s">
        <v>214</v>
      </c>
      <c r="E8" s="862"/>
      <c r="F8" s="862"/>
      <c r="G8" s="862"/>
      <c r="H8" s="422"/>
      <c r="K8" s="243"/>
      <c r="L8" s="243"/>
      <c r="M8" s="865" t="s">
        <v>4089</v>
      </c>
      <c r="N8" s="865"/>
    </row>
    <row r="9" spans="1:27" s="27" customFormat="1" ht="12.75" customHeight="1" x14ac:dyDescent="0.2">
      <c r="A9" s="278"/>
      <c r="B9" s="246"/>
      <c r="C9" s="247"/>
      <c r="D9" s="863" t="s">
        <v>231</v>
      </c>
      <c r="E9" s="863"/>
      <c r="F9" s="863"/>
      <c r="G9" s="863"/>
      <c r="H9" s="242" t="s">
        <v>36</v>
      </c>
      <c r="K9" s="754" t="s">
        <v>2240</v>
      </c>
      <c r="L9" s="754"/>
      <c r="N9" s="754" t="s">
        <v>3928</v>
      </c>
      <c r="O9" s="754"/>
    </row>
    <row r="10" spans="1:27" ht="12.75" customHeight="1" x14ac:dyDescent="0.2">
      <c r="B10" s="251"/>
      <c r="C10" s="251"/>
      <c r="D10" s="251"/>
      <c r="E10" s="251"/>
      <c r="F10" s="251"/>
      <c r="G10" s="251"/>
      <c r="H10" s="252"/>
      <c r="I10" s="251"/>
      <c r="J10" s="251"/>
      <c r="K10" s="251"/>
      <c r="L10" s="251"/>
      <c r="M10" s="865" t="s">
        <v>4090</v>
      </c>
      <c r="N10" s="865"/>
    </row>
    <row r="11" spans="1:27" ht="20.25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179</v>
      </c>
      <c r="H11" s="255" t="s">
        <v>180</v>
      </c>
      <c r="I11" s="255" t="s">
        <v>325</v>
      </c>
      <c r="J11" s="255" t="s">
        <v>180</v>
      </c>
      <c r="K11" s="255" t="s">
        <v>181</v>
      </c>
      <c r="L11" s="255" t="s">
        <v>180</v>
      </c>
      <c r="M11" s="255" t="s">
        <v>182</v>
      </c>
      <c r="N11" s="255" t="s">
        <v>2069</v>
      </c>
      <c r="W11" s="383" t="s">
        <v>255</v>
      </c>
      <c r="X11" s="11" t="s">
        <v>364</v>
      </c>
      <c r="Y11" s="11" t="s">
        <v>365</v>
      </c>
      <c r="Z11" s="11" t="s">
        <v>366</v>
      </c>
      <c r="AA11" s="11" t="s">
        <v>36</v>
      </c>
    </row>
    <row r="12" spans="1:27" ht="12.75" customHeight="1" x14ac:dyDescent="0.2">
      <c r="A12" s="531">
        <v>166</v>
      </c>
      <c r="B12" s="256" t="s">
        <v>12</v>
      </c>
      <c r="C12" s="443" t="str">
        <f>VLOOKUP($A12,УЧАСТНИКИ!$A$29:$L$1081,3,FALSE)</f>
        <v>Тен Данила</v>
      </c>
      <c r="D12" s="444" t="str">
        <f>VLOOKUP($A12,УЧАСТНИКИ!$A$29:$L$1081,4,FALSE)</f>
        <v>24.05.2001</v>
      </c>
      <c r="E12" s="444" t="str">
        <f>VLOOKUP($A12,УЧАСТНИКИ!$A$29:$L$1489,8,FALSE)</f>
        <v>МСМК</v>
      </c>
      <c r="F12" s="443" t="str">
        <f>VLOOKUP($A12,УЧАСТНИКИ!$A$29:$L$1081,5,FALSE)</f>
        <v>Краснодарский край-Амурская область</v>
      </c>
      <c r="G12" s="622" t="s">
        <v>3908</v>
      </c>
      <c r="H12" s="429" t="s">
        <v>2129</v>
      </c>
      <c r="I12" s="622"/>
      <c r="J12" s="428"/>
      <c r="K12" s="260" t="s">
        <v>4085</v>
      </c>
      <c r="L12" s="429" t="s">
        <v>2120</v>
      </c>
      <c r="M12" s="260" t="s">
        <v>433</v>
      </c>
      <c r="N12" s="423" t="s">
        <v>2060</v>
      </c>
      <c r="O12" s="23"/>
      <c r="P12" s="23"/>
      <c r="Q12" s="23"/>
      <c r="R12" s="23"/>
      <c r="S12" s="23"/>
      <c r="T12" s="23"/>
      <c r="U12" s="23"/>
      <c r="V12" s="23"/>
      <c r="W12" s="23" t="str">
        <f t="shared" ref="W12:W20" si="0">N12</f>
        <v>20+5</v>
      </c>
      <c r="X12" s="23" t="str">
        <f t="shared" ref="X12:X20" si="1">M12</f>
        <v>мс</v>
      </c>
      <c r="Y12" s="23" t="str">
        <f t="shared" ref="Y12:Y20" si="2">G12</f>
        <v>10.53</v>
      </c>
      <c r="Z12" s="23">
        <f t="shared" ref="Z12:Z20" si="3">I12</f>
        <v>0</v>
      </c>
      <c r="AA12" s="23" t="str">
        <f t="shared" ref="AA12:AA20" si="4">K12</f>
        <v>10.42</v>
      </c>
    </row>
    <row r="13" spans="1:27" s="24" customFormat="1" ht="12.75" customHeight="1" x14ac:dyDescent="0.15">
      <c r="A13" s="531">
        <v>214</v>
      </c>
      <c r="B13" s="256" t="s">
        <v>13</v>
      </c>
      <c r="C13" s="443" t="str">
        <f>VLOOKUP($A13,УЧАСТНИКИ!$A$29:$L$1081,3,FALSE)</f>
        <v>Ткалич Ярослав</v>
      </c>
      <c r="D13" s="444" t="str">
        <f>VLOOKUP($A13,УЧАСТНИКИ!$A$29:$L$1081,4,FALSE)</f>
        <v>05.06.1996</v>
      </c>
      <c r="E13" s="444" t="str">
        <f>VLOOKUP($A13,УЧАСТНИКИ!$A$29:$L$1489,8,FALSE)</f>
        <v>МСМК</v>
      </c>
      <c r="F13" s="443" t="str">
        <f>VLOOKUP($A13,УЧАСТНИКИ!$A$29:$L$1081,5,FALSE)</f>
        <v>Москва-Смоленская область</v>
      </c>
      <c r="G13" s="622" t="s">
        <v>3914</v>
      </c>
      <c r="H13" s="429" t="s">
        <v>3927</v>
      </c>
      <c r="I13" s="622"/>
      <c r="J13" s="428"/>
      <c r="K13" s="260" t="s">
        <v>4087</v>
      </c>
      <c r="L13" s="429" t="s">
        <v>2120</v>
      </c>
      <c r="M13" s="260" t="s">
        <v>433</v>
      </c>
      <c r="N13" s="260" t="s">
        <v>2061</v>
      </c>
      <c r="O13" s="23"/>
      <c r="P13" s="23"/>
      <c r="Q13" s="23"/>
      <c r="R13" s="23"/>
      <c r="S13" s="23"/>
      <c r="T13" s="23"/>
      <c r="U13" s="23"/>
      <c r="V13" s="23"/>
      <c r="W13" s="23" t="str">
        <f t="shared" si="0"/>
        <v>17+5</v>
      </c>
      <c r="X13" s="23" t="str">
        <f t="shared" si="1"/>
        <v>мс</v>
      </c>
      <c r="Y13" s="23" t="str">
        <f t="shared" si="2"/>
        <v>10.62</v>
      </c>
      <c r="Z13" s="23">
        <f t="shared" si="3"/>
        <v>0</v>
      </c>
      <c r="AA13" s="23" t="str">
        <f t="shared" si="4"/>
        <v>10.46</v>
      </c>
    </row>
    <row r="14" spans="1:27" s="71" customFormat="1" ht="12.95" customHeight="1" x14ac:dyDescent="0.2">
      <c r="A14" s="531">
        <v>126</v>
      </c>
      <c r="B14" s="256" t="s">
        <v>14</v>
      </c>
      <c r="C14" s="443" t="str">
        <f>VLOOKUP($A14,УЧАСТНИКИ!$A$29:$L$1081,3,FALSE)</f>
        <v>Скулин Владислав</v>
      </c>
      <c r="D14" s="444" t="str">
        <f>VLOOKUP($A14,УЧАСТНИКИ!$A$29:$L$1081,4,FALSE)</f>
        <v>26.06.2002</v>
      </c>
      <c r="E14" s="444" t="str">
        <f>VLOOKUP($A14,УЧАСТНИКИ!$A$29:$L$1489,8,FALSE)</f>
        <v>МС</v>
      </c>
      <c r="F14" s="443" t="str">
        <f>VLOOKUP($A14,УЧАСТНИКИ!$A$29:$L$1081,5,FALSE)</f>
        <v>Иркутская область</v>
      </c>
      <c r="G14" s="622" t="s">
        <v>3919</v>
      </c>
      <c r="H14" s="429" t="s">
        <v>2120</v>
      </c>
      <c r="I14" s="260"/>
      <c r="J14" s="260"/>
      <c r="K14" s="260" t="s">
        <v>4086</v>
      </c>
      <c r="L14" s="429" t="s">
        <v>2120</v>
      </c>
      <c r="M14" s="260" t="s">
        <v>433</v>
      </c>
      <c r="N14" s="260" t="s">
        <v>2062</v>
      </c>
      <c r="O14" s="23"/>
      <c r="P14" s="23"/>
      <c r="Q14" s="23"/>
      <c r="R14" s="23"/>
      <c r="S14" s="23"/>
      <c r="T14" s="23"/>
      <c r="U14" s="23"/>
      <c r="V14" s="23"/>
      <c r="W14" s="23" t="str">
        <f t="shared" si="0"/>
        <v>15+5</v>
      </c>
      <c r="X14" s="23" t="str">
        <f t="shared" si="1"/>
        <v>мс</v>
      </c>
      <c r="Y14" s="23" t="str">
        <f t="shared" si="2"/>
        <v>10.56</v>
      </c>
      <c r="Z14" s="23">
        <f t="shared" si="3"/>
        <v>0</v>
      </c>
      <c r="AA14" s="23" t="str">
        <f t="shared" si="4"/>
        <v>10.54</v>
      </c>
    </row>
    <row r="15" spans="1:27" s="71" customFormat="1" ht="12.95" customHeight="1" x14ac:dyDescent="0.2">
      <c r="A15" s="531">
        <v>168</v>
      </c>
      <c r="B15" s="256" t="s">
        <v>22</v>
      </c>
      <c r="C15" s="443" t="str">
        <f>VLOOKUP($A15,УЧАСТНИКИ!$A$29:$L$1081,3,FALSE)</f>
        <v>Тимков Дмитрий</v>
      </c>
      <c r="D15" s="444" t="str">
        <f>VLOOKUP($A15,УЧАСТНИКИ!$A$29:$L$1081,4,FALSE)</f>
        <v>16.06.1995</v>
      </c>
      <c r="E15" s="444" t="str">
        <f>VLOOKUP($A15,УЧАСТНИКИ!$A$29:$L$1489,8,FALSE)</f>
        <v>МС</v>
      </c>
      <c r="F15" s="443" t="str">
        <f>VLOOKUP($A15,УЧАСТНИКИ!$A$29:$L$1081,5,FALSE)</f>
        <v>Краснодарский край</v>
      </c>
      <c r="G15" s="622" t="s">
        <v>3902</v>
      </c>
      <c r="H15" s="429" t="s">
        <v>3925</v>
      </c>
      <c r="I15" s="622"/>
      <c r="J15" s="428"/>
      <c r="K15" s="622" t="s">
        <v>4084</v>
      </c>
      <c r="L15" s="429" t="s">
        <v>2120</v>
      </c>
      <c r="M15" s="260" t="s">
        <v>443</v>
      </c>
      <c r="N15" s="260" t="s">
        <v>2032</v>
      </c>
      <c r="O15" s="23"/>
      <c r="P15" s="23"/>
      <c r="Q15" s="23"/>
      <c r="R15" s="23"/>
      <c r="S15" s="23"/>
      <c r="T15" s="23"/>
      <c r="U15" s="23"/>
      <c r="V15" s="23"/>
      <c r="W15" s="23" t="str">
        <f t="shared" si="0"/>
        <v>лич.</v>
      </c>
      <c r="X15" s="23" t="str">
        <f t="shared" si="1"/>
        <v>кмс</v>
      </c>
      <c r="Y15" s="23" t="str">
        <f t="shared" si="2"/>
        <v>10.58</v>
      </c>
      <c r="Z15" s="23">
        <f t="shared" si="3"/>
        <v>0</v>
      </c>
      <c r="AA15" s="23" t="str">
        <f t="shared" si="4"/>
        <v>10.57</v>
      </c>
    </row>
    <row r="16" spans="1:27" s="36" customFormat="1" ht="12.95" customHeight="1" x14ac:dyDescent="0.2">
      <c r="A16" s="531">
        <v>395</v>
      </c>
      <c r="B16" s="256" t="s">
        <v>23</v>
      </c>
      <c r="C16" s="443" t="str">
        <f>VLOOKUP($A16,УЧАСТНИКИ!$A$29:$L$1081,3,FALSE)</f>
        <v>Образцов Игорь</v>
      </c>
      <c r="D16" s="444" t="str">
        <f>VLOOKUP($A16,УЧАСТНИКИ!$A$29:$L$1081,4,FALSE)</f>
        <v>21.10.1995</v>
      </c>
      <c r="E16" s="444" t="str">
        <f>VLOOKUP($A16,УЧАСТНИКИ!$A$29:$L$1489,8,FALSE)</f>
        <v>МСМК</v>
      </c>
      <c r="F16" s="443" t="str">
        <f>VLOOKUP($A16,УЧАСТНИКИ!$A$29:$L$1081,5,FALSE)</f>
        <v>Ульяновская область</v>
      </c>
      <c r="G16" s="622" t="s">
        <v>3903</v>
      </c>
      <c r="H16" s="429" t="s">
        <v>3925</v>
      </c>
      <c r="I16" s="622"/>
      <c r="J16" s="428"/>
      <c r="K16" s="622" t="s">
        <v>4084</v>
      </c>
      <c r="L16" s="429" t="s">
        <v>2120</v>
      </c>
      <c r="M16" s="260" t="s">
        <v>443</v>
      </c>
      <c r="N16" s="265" t="s">
        <v>69</v>
      </c>
      <c r="O16" s="23"/>
      <c r="P16" s="23"/>
      <c r="Q16" s="23"/>
      <c r="R16" s="23"/>
      <c r="S16" s="23"/>
      <c r="T16" s="23"/>
      <c r="U16" s="23"/>
      <c r="V16" s="23"/>
      <c r="W16" s="23" t="str">
        <f t="shared" si="0"/>
        <v>14</v>
      </c>
      <c r="X16" s="23" t="str">
        <f t="shared" si="1"/>
        <v>кмс</v>
      </c>
      <c r="Y16" s="23" t="str">
        <f t="shared" si="2"/>
        <v>10.68</v>
      </c>
      <c r="Z16" s="23">
        <f t="shared" si="3"/>
        <v>0</v>
      </c>
      <c r="AA16" s="23" t="str">
        <f t="shared" si="4"/>
        <v>10.57</v>
      </c>
    </row>
    <row r="17" spans="1:27" s="71" customFormat="1" ht="12.95" customHeight="1" x14ac:dyDescent="0.2">
      <c r="A17" s="531">
        <v>234</v>
      </c>
      <c r="B17" s="256" t="s">
        <v>24</v>
      </c>
      <c r="C17" s="443" t="str">
        <f>VLOOKUP($A17,УЧАСТНИКИ!$A$29:$L$1081,3,FALSE)</f>
        <v>Лукин Андрей</v>
      </c>
      <c r="D17" s="444" t="str">
        <f>VLOOKUP($A17,УЧАСТНИКИ!$A$29:$L$1081,4,FALSE)</f>
        <v>28.02.1998</v>
      </c>
      <c r="E17" s="444" t="str">
        <f>VLOOKUP($A17,УЧАСТНИКИ!$A$29:$L$1489,8,FALSE)</f>
        <v>МСМК</v>
      </c>
      <c r="F17" s="443" t="str">
        <f>VLOOKUP($A17,УЧАСТНИКИ!$A$29:$L$1081,5,FALSE)</f>
        <v>Московская область-Республика Карелия</v>
      </c>
      <c r="G17" s="622" t="s">
        <v>3903</v>
      </c>
      <c r="H17" s="429" t="s">
        <v>3925</v>
      </c>
      <c r="I17" s="622"/>
      <c r="J17" s="428"/>
      <c r="K17" s="622" t="s">
        <v>3902</v>
      </c>
      <c r="L17" s="429" t="s">
        <v>2120</v>
      </c>
      <c r="M17" s="393" t="s">
        <v>443</v>
      </c>
      <c r="N17" s="265" t="s">
        <v>70</v>
      </c>
      <c r="W17" s="23" t="str">
        <f t="shared" si="0"/>
        <v>13</v>
      </c>
      <c r="X17" s="71" t="str">
        <f t="shared" si="1"/>
        <v>кмс</v>
      </c>
      <c r="Y17" s="393" t="str">
        <f t="shared" si="2"/>
        <v>10.68</v>
      </c>
      <c r="Z17" s="36">
        <f t="shared" si="3"/>
        <v>0</v>
      </c>
      <c r="AA17" s="36" t="str">
        <f t="shared" si="4"/>
        <v>10.58</v>
      </c>
    </row>
    <row r="18" spans="1:27" s="71" customFormat="1" ht="12.95" customHeight="1" x14ac:dyDescent="0.2">
      <c r="A18" s="531">
        <v>388</v>
      </c>
      <c r="B18" s="256" t="s">
        <v>25</v>
      </c>
      <c r="C18" s="443" t="str">
        <f>VLOOKUP($A18,УЧАСТНИКИ!$A$29:$L$1081,3,FALSE)</f>
        <v>Ефимов Александр</v>
      </c>
      <c r="D18" s="444" t="str">
        <f>VLOOKUP($A18,УЧАСТНИКИ!$A$29:$L$1081,4,FALSE)</f>
        <v>30.07.1994</v>
      </c>
      <c r="E18" s="444" t="str">
        <f>VLOOKUP($A18,УЧАСТНИКИ!$A$29:$L$1489,8,FALSE)</f>
        <v>МСМК</v>
      </c>
      <c r="F18" s="443" t="str">
        <f>VLOOKUP($A18,УЧАСТНИКИ!$A$29:$L$1081,5,FALSE)</f>
        <v>Тульская область</v>
      </c>
      <c r="G18" s="622" t="s">
        <v>3909</v>
      </c>
      <c r="H18" s="429" t="s">
        <v>2129</v>
      </c>
      <c r="I18" s="622"/>
      <c r="J18" s="428"/>
      <c r="K18" s="260" t="s">
        <v>3903</v>
      </c>
      <c r="L18" s="429" t="s">
        <v>2120</v>
      </c>
      <c r="M18" s="260" t="s">
        <v>443</v>
      </c>
      <c r="N18" s="260" t="s">
        <v>71</v>
      </c>
      <c r="O18" s="23"/>
      <c r="P18" s="23"/>
      <c r="Q18" s="23"/>
      <c r="R18" s="23"/>
      <c r="S18" s="23"/>
      <c r="T18" s="23"/>
      <c r="U18" s="23"/>
      <c r="V18" s="23"/>
      <c r="W18" s="23" t="str">
        <f t="shared" si="0"/>
        <v>12</v>
      </c>
      <c r="X18" s="23" t="str">
        <f t="shared" si="1"/>
        <v>кмс</v>
      </c>
      <c r="Y18" s="23" t="str">
        <f t="shared" si="2"/>
        <v>10.76</v>
      </c>
      <c r="Z18" s="23">
        <f t="shared" si="3"/>
        <v>0</v>
      </c>
      <c r="AA18" s="23" t="str">
        <f t="shared" si="4"/>
        <v>10.68</v>
      </c>
    </row>
    <row r="19" spans="1:27" s="71" customFormat="1" ht="12.95" customHeight="1" x14ac:dyDescent="0.2">
      <c r="A19" s="531">
        <v>117</v>
      </c>
      <c r="B19" s="256" t="s">
        <v>67</v>
      </c>
      <c r="C19" s="443" t="str">
        <f>VLOOKUP($A19,УЧАСТНИКИ!$A$29:$L$1081,3,FALSE)</f>
        <v>Доронин Владислав</v>
      </c>
      <c r="D19" s="444" t="str">
        <f>VLOOKUP($A19,УЧАСТНИКИ!$A$29:$L$1081,4,FALSE)</f>
        <v>26.06.2000</v>
      </c>
      <c r="E19" s="444" t="str">
        <f>VLOOKUP($A19,УЧАСТНИКИ!$A$29:$L$1489,8,FALSE)</f>
        <v>МСМК</v>
      </c>
      <c r="F19" s="443" t="str">
        <f>VLOOKUP($A19,УЧАСТНИКИ!$A$29:$L$1081,5,FALSE)</f>
        <v>Воронежская область-Брянская область</v>
      </c>
      <c r="G19" s="622" t="s">
        <v>3920</v>
      </c>
      <c r="H19" s="429" t="s">
        <v>2120</v>
      </c>
      <c r="I19" s="260"/>
      <c r="J19" s="260"/>
      <c r="K19" s="260" t="s">
        <v>3391</v>
      </c>
      <c r="L19" s="429" t="s">
        <v>2120</v>
      </c>
      <c r="M19" s="260" t="s">
        <v>443</v>
      </c>
      <c r="N19" s="260" t="s">
        <v>72</v>
      </c>
      <c r="O19" s="23"/>
      <c r="P19" s="23"/>
      <c r="Q19" s="23"/>
      <c r="R19" s="23"/>
      <c r="S19" s="23"/>
      <c r="T19" s="23"/>
      <c r="U19" s="23"/>
      <c r="V19" s="23"/>
      <c r="W19" s="23" t="str">
        <f t="shared" si="0"/>
        <v>11</v>
      </c>
      <c r="X19" s="23" t="str">
        <f t="shared" si="1"/>
        <v>кмс</v>
      </c>
      <c r="Y19" s="23" t="str">
        <f t="shared" si="2"/>
        <v>10.84</v>
      </c>
      <c r="Z19" s="23">
        <f t="shared" si="3"/>
        <v>0</v>
      </c>
      <c r="AA19" s="23" t="str">
        <f t="shared" si="4"/>
        <v>10.73</v>
      </c>
    </row>
    <row r="20" spans="1:27" s="36" customFormat="1" ht="12.95" customHeight="1" x14ac:dyDescent="0.2">
      <c r="A20" s="531">
        <v>379</v>
      </c>
      <c r="B20" s="256" t="s">
        <v>74</v>
      </c>
      <c r="C20" s="443" t="str">
        <f>VLOOKUP($A20,УЧАСТНИКИ!$A$29:$L$1081,3,FALSE)</f>
        <v>Павлов Данил</v>
      </c>
      <c r="D20" s="444" t="str">
        <f>VLOOKUP($A20,УЧАСТНИКИ!$A$29:$L$1081,4,FALSE)</f>
        <v>17.06.2001</v>
      </c>
      <c r="E20" s="444" t="str">
        <f>VLOOKUP($A20,УЧАСТНИКИ!$A$29:$L$1489,8,FALSE)</f>
        <v>МС</v>
      </c>
      <c r="F20" s="443" t="str">
        <f>VLOOKUP($A20,УЧАСТНИКИ!$A$29:$L$1081,5,FALSE)</f>
        <v>Ставропольский край</v>
      </c>
      <c r="G20" s="622" t="s">
        <v>3239</v>
      </c>
      <c r="H20" s="429" t="s">
        <v>2129</v>
      </c>
      <c r="I20" s="622"/>
      <c r="J20" s="428"/>
      <c r="K20" s="260"/>
      <c r="L20" s="260"/>
      <c r="M20" s="260" t="s">
        <v>443</v>
      </c>
      <c r="N20" s="260" t="s">
        <v>73</v>
      </c>
      <c r="O20" s="23"/>
      <c r="P20" s="23"/>
      <c r="Q20" s="23"/>
      <c r="R20" s="23"/>
      <c r="S20" s="23"/>
      <c r="T20" s="23"/>
      <c r="U20" s="23"/>
      <c r="V20" s="23"/>
      <c r="W20" s="23" t="str">
        <f t="shared" si="0"/>
        <v>10</v>
      </c>
      <c r="X20" s="23" t="str">
        <f t="shared" si="1"/>
        <v>кмс</v>
      </c>
      <c r="Y20" s="23" t="str">
        <f t="shared" si="2"/>
        <v>10.86</v>
      </c>
      <c r="Z20" s="23">
        <f t="shared" si="3"/>
        <v>0</v>
      </c>
      <c r="AA20" s="23">
        <f t="shared" si="4"/>
        <v>0</v>
      </c>
    </row>
    <row r="21" spans="1:27" s="71" customFormat="1" ht="12.95" customHeight="1" x14ac:dyDescent="0.2">
      <c r="A21" s="531">
        <v>233</v>
      </c>
      <c r="B21" s="256" t="s">
        <v>74</v>
      </c>
      <c r="C21" s="443" t="str">
        <f>VLOOKUP($A21,УЧАСТНИКИ!$A$29:$L$1081,3,FALSE)</f>
        <v>Лаптев Алексей</v>
      </c>
      <c r="D21" s="444" t="str">
        <f>VLOOKUP($A21,УЧАСТНИКИ!$A$29:$L$1081,4,FALSE)</f>
        <v>13.05.1998</v>
      </c>
      <c r="E21" s="444" t="str">
        <f>VLOOKUP($A21,УЧАСТНИКИ!$A$29:$L$1489,8,FALSE)</f>
        <v>МС</v>
      </c>
      <c r="F21" s="443" t="str">
        <f>VLOOKUP($A21,УЧАСТНИКИ!$A$29:$L$1081,5,FALSE)</f>
        <v>Московская область</v>
      </c>
      <c r="G21" s="622" t="s">
        <v>3239</v>
      </c>
      <c r="H21" s="429" t="s">
        <v>3927</v>
      </c>
      <c r="I21" s="622"/>
      <c r="J21" s="428"/>
      <c r="K21" s="260"/>
      <c r="L21" s="260"/>
      <c r="M21" s="260" t="s">
        <v>443</v>
      </c>
      <c r="N21" s="260" t="s">
        <v>2032</v>
      </c>
      <c r="O21" s="23"/>
      <c r="P21" s="23"/>
      <c r="Q21" s="23"/>
      <c r="R21" s="23"/>
      <c r="S21" s="23"/>
      <c r="T21" s="23"/>
      <c r="U21" s="23"/>
      <c r="V21" s="23"/>
      <c r="W21" s="23" t="str">
        <f t="shared" ref="W21:W42" si="5">N21</f>
        <v>лич.</v>
      </c>
      <c r="X21" s="23" t="str">
        <f t="shared" ref="X21:X42" si="6">M21</f>
        <v>кмс</v>
      </c>
      <c r="Y21" s="23" t="str">
        <f t="shared" ref="Y21:Y42" si="7">G21</f>
        <v>10.86</v>
      </c>
      <c r="Z21" s="23">
        <f t="shared" ref="Z21:Z42" si="8">I21</f>
        <v>0</v>
      </c>
      <c r="AA21" s="23">
        <f t="shared" ref="AA21:AA42" si="9">K21</f>
        <v>0</v>
      </c>
    </row>
    <row r="22" spans="1:27" s="71" customFormat="1" ht="12.95" customHeight="1" x14ac:dyDescent="0.2">
      <c r="A22" s="531">
        <v>336</v>
      </c>
      <c r="B22" s="256" t="s">
        <v>72</v>
      </c>
      <c r="C22" s="443" t="str">
        <f>VLOOKUP($A22,УЧАСТНИКИ!$A$29:$L$1081,3,FALSE)</f>
        <v>Занкин Денис</v>
      </c>
      <c r="D22" s="444" t="str">
        <f>VLOOKUP($A22,УЧАСТНИКИ!$A$29:$L$1081,4,FALSE)</f>
        <v>11.09.2000</v>
      </c>
      <c r="E22" s="444" t="str">
        <f>VLOOKUP($A22,УЧАСТНИКИ!$A$29:$L$1489,8,FALSE)</f>
        <v>МС</v>
      </c>
      <c r="F22" s="443" t="str">
        <f>VLOOKUP($A22,УЧАСТНИКИ!$A$29:$L$1081,5,FALSE)</f>
        <v>Санкт-Петербург</v>
      </c>
      <c r="G22" s="622" t="s">
        <v>3910</v>
      </c>
      <c r="H22" s="429" t="s">
        <v>2129</v>
      </c>
      <c r="I22" s="622"/>
      <c r="J22" s="428"/>
      <c r="K22" s="389"/>
      <c r="L22" s="389"/>
      <c r="M22" s="393" t="s">
        <v>443</v>
      </c>
      <c r="N22" s="393" t="s">
        <v>2032</v>
      </c>
      <c r="W22" s="23" t="str">
        <f t="shared" si="5"/>
        <v>лич.</v>
      </c>
      <c r="X22" s="71" t="str">
        <f t="shared" si="6"/>
        <v>кмс</v>
      </c>
      <c r="Y22" s="393" t="str">
        <f t="shared" si="7"/>
        <v>10.92</v>
      </c>
      <c r="Z22" s="71">
        <f t="shared" si="8"/>
        <v>0</v>
      </c>
      <c r="AA22" s="71">
        <f t="shared" si="9"/>
        <v>0</v>
      </c>
    </row>
    <row r="23" spans="1:27" s="71" customFormat="1" ht="12.95" customHeight="1" x14ac:dyDescent="0.2">
      <c r="A23" s="531">
        <v>118</v>
      </c>
      <c r="B23" s="256" t="s">
        <v>71</v>
      </c>
      <c r="C23" s="443" t="str">
        <f>VLOOKUP($A23,УЧАСТНИКИ!$A$29:$L$1081,3,FALSE)</f>
        <v>Новослугин Максим</v>
      </c>
      <c r="D23" s="444" t="str">
        <f>VLOOKUP($A23,УЧАСТНИКИ!$A$29:$L$1081,4,FALSE)</f>
        <v>21.08.1995</v>
      </c>
      <c r="E23" s="444" t="str">
        <f>VLOOKUP($A23,УЧАСТНИКИ!$A$29:$L$1489,8,FALSE)</f>
        <v>МС</v>
      </c>
      <c r="F23" s="443" t="str">
        <f>VLOOKUP($A23,УЧАСТНИКИ!$A$29:$L$1081,5,FALSE)</f>
        <v>Вологодская область</v>
      </c>
      <c r="G23" s="622" t="s">
        <v>3904</v>
      </c>
      <c r="H23" s="429" t="s">
        <v>3925</v>
      </c>
      <c r="I23" s="622"/>
      <c r="J23" s="428"/>
      <c r="K23" s="622"/>
      <c r="L23" s="389"/>
      <c r="M23" s="393" t="s">
        <v>12</v>
      </c>
      <c r="N23" s="621" t="s">
        <v>74</v>
      </c>
      <c r="W23" s="23" t="str">
        <f t="shared" si="5"/>
        <v>9</v>
      </c>
      <c r="X23" s="71" t="str">
        <f t="shared" si="6"/>
        <v>1</v>
      </c>
      <c r="Y23" s="71" t="str">
        <f t="shared" si="7"/>
        <v>10.98</v>
      </c>
      <c r="Z23" s="71">
        <f t="shared" si="8"/>
        <v>0</v>
      </c>
      <c r="AA23" s="71">
        <f t="shared" si="9"/>
        <v>0</v>
      </c>
    </row>
    <row r="24" spans="1:27" s="71" customFormat="1" ht="12.95" customHeight="1" x14ac:dyDescent="0.2">
      <c r="A24" s="531">
        <v>400</v>
      </c>
      <c r="B24" s="256" t="s">
        <v>71</v>
      </c>
      <c r="C24" s="443" t="str">
        <f>VLOOKUP($A24,УЧАСТНИКИ!$A$29:$L$1081,3,FALSE)</f>
        <v>Юфимов Алексей</v>
      </c>
      <c r="D24" s="444" t="str">
        <f>VLOOKUP($A24,УЧАСТНИКИ!$A$29:$L$1081,4,FALSE)</f>
        <v>05.06.1998</v>
      </c>
      <c r="E24" s="444" t="str">
        <f>VLOOKUP($A24,УЧАСТНИКИ!$A$29:$L$1489,8,FALSE)</f>
        <v>МС</v>
      </c>
      <c r="F24" s="443" t="str">
        <f>VLOOKUP($A24,УЧАСТНИКИ!$A$29:$L$1081,5,FALSE)</f>
        <v>Ульяновская область</v>
      </c>
      <c r="G24" s="622" t="s">
        <v>3904</v>
      </c>
      <c r="H24" s="429" t="s">
        <v>3927</v>
      </c>
      <c r="I24" s="622"/>
      <c r="J24" s="428"/>
      <c r="K24" s="260"/>
      <c r="L24" s="260"/>
      <c r="M24" s="260" t="s">
        <v>12</v>
      </c>
      <c r="N24" s="260" t="s">
        <v>2032</v>
      </c>
      <c r="O24" s="23"/>
      <c r="P24" s="23"/>
      <c r="Q24" s="23"/>
      <c r="R24" s="23"/>
      <c r="S24" s="23"/>
      <c r="T24" s="23"/>
      <c r="U24" s="23"/>
      <c r="V24" s="23"/>
      <c r="W24" s="23" t="str">
        <f t="shared" si="5"/>
        <v>лич.</v>
      </c>
      <c r="X24" s="23" t="str">
        <f t="shared" si="6"/>
        <v>1</v>
      </c>
      <c r="Y24" s="23" t="str">
        <f t="shared" si="7"/>
        <v>10.98</v>
      </c>
      <c r="Z24" s="23">
        <f t="shared" si="8"/>
        <v>0</v>
      </c>
      <c r="AA24" s="23">
        <f t="shared" si="9"/>
        <v>0</v>
      </c>
    </row>
    <row r="25" spans="1:27" s="72" customFormat="1" ht="12.95" customHeight="1" x14ac:dyDescent="0.2">
      <c r="A25" s="531">
        <v>223</v>
      </c>
      <c r="B25" s="256" t="s">
        <v>69</v>
      </c>
      <c r="C25" s="443" t="str">
        <f>VLOOKUP($A25,УЧАСТНИКИ!$A$29:$L$1081,3,FALSE)</f>
        <v>Афонин Иван</v>
      </c>
      <c r="D25" s="444" t="str">
        <f>VLOOKUP($A25,УЧАСТНИКИ!$A$29:$L$1081,4,FALSE)</f>
        <v>23.03.2004</v>
      </c>
      <c r="E25" s="444" t="str">
        <f>VLOOKUP($A25,УЧАСТНИКИ!$A$29:$L$1489,8,FALSE)</f>
        <v>МС</v>
      </c>
      <c r="F25" s="443" t="str">
        <f>VLOOKUP($A25,УЧАСТНИКИ!$A$29:$L$1081,5,FALSE)</f>
        <v>Московская область</v>
      </c>
      <c r="G25" s="622" t="s">
        <v>3905</v>
      </c>
      <c r="H25" s="429" t="s">
        <v>3925</v>
      </c>
      <c r="I25" s="622"/>
      <c r="J25" s="428"/>
      <c r="K25" s="622"/>
      <c r="L25" s="389"/>
      <c r="M25" s="260" t="s">
        <v>12</v>
      </c>
      <c r="N25" s="260" t="s">
        <v>2032</v>
      </c>
      <c r="O25" s="23"/>
      <c r="P25" s="23"/>
      <c r="Q25" s="23"/>
      <c r="R25" s="23"/>
      <c r="S25" s="23"/>
      <c r="T25" s="23"/>
      <c r="U25" s="23"/>
      <c r="V25" s="23"/>
      <c r="W25" s="23" t="str">
        <f t="shared" si="5"/>
        <v>лич.</v>
      </c>
      <c r="X25" s="23" t="str">
        <f t="shared" si="6"/>
        <v>1</v>
      </c>
      <c r="Y25" s="23" t="str">
        <f t="shared" si="7"/>
        <v>11.01</v>
      </c>
      <c r="Z25" s="23">
        <f t="shared" si="8"/>
        <v>0</v>
      </c>
      <c r="AA25" s="23">
        <f t="shared" si="9"/>
        <v>0</v>
      </c>
    </row>
    <row r="26" spans="1:27" s="23" customFormat="1" ht="12.95" customHeight="1" x14ac:dyDescent="0.2">
      <c r="A26" s="531">
        <v>222</v>
      </c>
      <c r="B26" s="256" t="s">
        <v>69</v>
      </c>
      <c r="C26" s="443" t="str">
        <f>VLOOKUP($A26,УЧАСТНИКИ!$A$29:$L$1081,3,FALSE)</f>
        <v>Шемулинкин Владислав</v>
      </c>
      <c r="D26" s="444" t="str">
        <f>VLOOKUP($A26,УЧАСТНИКИ!$A$29:$L$1081,4,FALSE)</f>
        <v>09.09.2000</v>
      </c>
      <c r="E26" s="444" t="str">
        <f>VLOOKUP($A26,УЧАСТНИКИ!$A$29:$L$1489,8,FALSE)</f>
        <v>МС</v>
      </c>
      <c r="F26" s="443" t="str">
        <f>VLOOKUP($A26,УЧАСТНИКИ!$A$29:$L$1081,5,FALSE)</f>
        <v>Москва-Тульская область</v>
      </c>
      <c r="G26" s="622" t="s">
        <v>3905</v>
      </c>
      <c r="H26" s="429" t="s">
        <v>2129</v>
      </c>
      <c r="I26" s="622"/>
      <c r="J26" s="428"/>
      <c r="K26" s="260"/>
      <c r="L26" s="260"/>
      <c r="M26" s="260" t="s">
        <v>12</v>
      </c>
      <c r="N26" s="260" t="s">
        <v>2032</v>
      </c>
      <c r="W26" s="23" t="str">
        <f t="shared" si="5"/>
        <v>лич.</v>
      </c>
      <c r="X26" s="23" t="str">
        <f t="shared" si="6"/>
        <v>1</v>
      </c>
      <c r="Y26" s="23" t="str">
        <f t="shared" si="7"/>
        <v>11.01</v>
      </c>
      <c r="Z26" s="23">
        <f t="shared" si="8"/>
        <v>0</v>
      </c>
      <c r="AA26" s="23">
        <f t="shared" si="9"/>
        <v>0</v>
      </c>
    </row>
    <row r="27" spans="1:27" s="23" customFormat="1" ht="12.95" customHeight="1" x14ac:dyDescent="0.2">
      <c r="A27" s="531">
        <v>355</v>
      </c>
      <c r="B27" s="256" t="s">
        <v>75</v>
      </c>
      <c r="C27" s="443" t="str">
        <f>VLOOKUP($A27,УЧАСТНИКИ!$A$29:$L$1081,3,FALSE)</f>
        <v>Святобог Александр</v>
      </c>
      <c r="D27" s="444" t="str">
        <f>VLOOKUP($A27,УЧАСТНИКИ!$A$29:$L$1081,4,FALSE)</f>
        <v>19.06.1994</v>
      </c>
      <c r="E27" s="444" t="str">
        <f>VLOOKUP($A27,УЧАСТНИКИ!$A$29:$L$1489,8,FALSE)</f>
        <v>МС</v>
      </c>
      <c r="F27" s="443" t="str">
        <f>VLOOKUP($A27,УЧАСТНИКИ!$A$29:$L$1081,5,FALSE)</f>
        <v>Санкт-Петербург</v>
      </c>
      <c r="G27" s="622" t="s">
        <v>3911</v>
      </c>
      <c r="H27" s="429" t="s">
        <v>2129</v>
      </c>
      <c r="I27" s="622"/>
      <c r="J27" s="428"/>
      <c r="K27" s="260"/>
      <c r="L27" s="260"/>
      <c r="M27" s="260" t="s">
        <v>12</v>
      </c>
      <c r="N27" s="260" t="s">
        <v>2032</v>
      </c>
      <c r="W27" s="23" t="str">
        <f t="shared" si="5"/>
        <v>лич.</v>
      </c>
      <c r="X27" s="23" t="str">
        <f t="shared" si="6"/>
        <v>1</v>
      </c>
      <c r="Y27" s="23" t="str">
        <f t="shared" si="7"/>
        <v>11.05</v>
      </c>
      <c r="Z27" s="23">
        <f t="shared" si="8"/>
        <v>0</v>
      </c>
      <c r="AA27" s="23">
        <f t="shared" si="9"/>
        <v>0</v>
      </c>
    </row>
    <row r="28" spans="1:27" s="23" customFormat="1" ht="12.95" customHeight="1" x14ac:dyDescent="0.2">
      <c r="A28" s="531">
        <v>349</v>
      </c>
      <c r="B28" s="256" t="s">
        <v>75</v>
      </c>
      <c r="C28" s="443" t="str">
        <f>VLOOKUP($A28,УЧАСТНИКИ!$A$29:$L$1081,3,FALSE)</f>
        <v>Нестеренко Данислав</v>
      </c>
      <c r="D28" s="444" t="str">
        <f>VLOOKUP($A28,УЧАСТНИКИ!$A$29:$L$1081,4,FALSE)</f>
        <v>10.06.2004</v>
      </c>
      <c r="E28" s="444" t="str">
        <f>VLOOKUP($A28,УЧАСТНИКИ!$A$29:$L$1489,8,FALSE)</f>
        <v>КМС</v>
      </c>
      <c r="F28" s="443" t="str">
        <f>VLOOKUP($A28,УЧАСТНИКИ!$A$29:$L$1081,5,FALSE)</f>
        <v>Санкт-Петербург</v>
      </c>
      <c r="G28" s="622" t="s">
        <v>3911</v>
      </c>
      <c r="H28" s="429" t="s">
        <v>2120</v>
      </c>
      <c r="I28" s="260"/>
      <c r="J28" s="260"/>
      <c r="K28" s="260"/>
      <c r="L28" s="260"/>
      <c r="M28" s="260" t="s">
        <v>12</v>
      </c>
      <c r="N28" s="260" t="s">
        <v>2032</v>
      </c>
      <c r="W28" s="23" t="str">
        <f t="shared" si="5"/>
        <v>лич.</v>
      </c>
      <c r="X28" s="23" t="str">
        <f t="shared" si="6"/>
        <v>1</v>
      </c>
      <c r="Y28" s="23" t="str">
        <f t="shared" si="7"/>
        <v>11.05</v>
      </c>
      <c r="Z28" s="23">
        <f t="shared" si="8"/>
        <v>0</v>
      </c>
      <c r="AA28" s="23">
        <f t="shared" si="9"/>
        <v>0</v>
      </c>
    </row>
    <row r="29" spans="1:27" s="23" customFormat="1" ht="12.95" customHeight="1" x14ac:dyDescent="0.2">
      <c r="A29" s="531">
        <v>146</v>
      </c>
      <c r="B29" s="256" t="s">
        <v>77</v>
      </c>
      <c r="C29" s="443" t="str">
        <f>VLOOKUP($A29,УЧАСТНИКИ!$A$29:$L$1081,3,FALSE)</f>
        <v>Кожухов Даниил</v>
      </c>
      <c r="D29" s="444" t="str">
        <f>VLOOKUP($A29,УЧАСТНИКИ!$A$29:$L$1081,4,FALSE)</f>
        <v>22.04.2003</v>
      </c>
      <c r="E29" s="444" t="str">
        <f>VLOOKUP($A29,УЧАСТНИКИ!$A$29:$L$1489,8,FALSE)</f>
        <v>КМС</v>
      </c>
      <c r="F29" s="443" t="str">
        <f>VLOOKUP($A29,УЧАСТНИКИ!$A$29:$L$1081,5,FALSE)</f>
        <v>Краснодарский край</v>
      </c>
      <c r="G29" s="622" t="s">
        <v>3915</v>
      </c>
      <c r="H29" s="429" t="s">
        <v>3927</v>
      </c>
      <c r="I29" s="622"/>
      <c r="J29" s="428"/>
      <c r="K29" s="260"/>
      <c r="L29" s="260"/>
      <c r="M29" s="260" t="s">
        <v>12</v>
      </c>
      <c r="N29" s="260" t="s">
        <v>2032</v>
      </c>
      <c r="W29" s="23" t="str">
        <f t="shared" si="5"/>
        <v>лич.</v>
      </c>
      <c r="X29" s="23" t="str">
        <f t="shared" si="6"/>
        <v>1</v>
      </c>
      <c r="Y29" s="23" t="str">
        <f t="shared" si="7"/>
        <v>11.06</v>
      </c>
      <c r="Z29" s="23">
        <f t="shared" si="8"/>
        <v>0</v>
      </c>
      <c r="AA29" s="23">
        <f t="shared" si="9"/>
        <v>0</v>
      </c>
    </row>
    <row r="30" spans="1:27" s="23" customFormat="1" ht="12.95" customHeight="1" x14ac:dyDescent="0.2">
      <c r="A30" s="531">
        <v>154</v>
      </c>
      <c r="B30" s="256" t="s">
        <v>77</v>
      </c>
      <c r="C30" s="443" t="str">
        <f>VLOOKUP($A30,УЧАСТНИКИ!$A$29:$L$1081,3,FALSE)</f>
        <v>Перестюк Руслан</v>
      </c>
      <c r="D30" s="444" t="str">
        <f>VLOOKUP($A30,УЧАСТНИКИ!$A$29:$L$1081,4,FALSE)</f>
        <v>22.04.1991</v>
      </c>
      <c r="E30" s="444" t="str">
        <f>VLOOKUP($A30,УЧАСТНИКИ!$A$29:$L$1489,8,FALSE)</f>
        <v>МСМК</v>
      </c>
      <c r="F30" s="443" t="str">
        <f>VLOOKUP($A30,УЧАСТНИКИ!$A$29:$L$1081,5,FALSE)</f>
        <v>Краснодарский край-Республика Крым</v>
      </c>
      <c r="G30" s="622" t="s">
        <v>3915</v>
      </c>
      <c r="H30" s="429" t="s">
        <v>3927</v>
      </c>
      <c r="I30" s="622"/>
      <c r="J30" s="428"/>
      <c r="K30" s="260"/>
      <c r="L30" s="260"/>
      <c r="M30" s="260" t="s">
        <v>12</v>
      </c>
      <c r="N30" s="260" t="s">
        <v>67</v>
      </c>
      <c r="W30" s="23" t="str">
        <f t="shared" si="5"/>
        <v>8</v>
      </c>
      <c r="X30" s="23" t="str">
        <f t="shared" si="6"/>
        <v>1</v>
      </c>
      <c r="Y30" s="23" t="str">
        <f t="shared" si="7"/>
        <v>11.06</v>
      </c>
      <c r="Z30" s="23">
        <f t="shared" si="8"/>
        <v>0</v>
      </c>
      <c r="AA30" s="23">
        <f t="shared" si="9"/>
        <v>0</v>
      </c>
    </row>
    <row r="31" spans="1:27" s="23" customFormat="1" ht="12.95" customHeight="1" x14ac:dyDescent="0.2">
      <c r="A31" s="531">
        <v>359</v>
      </c>
      <c r="B31" s="256" t="s">
        <v>79</v>
      </c>
      <c r="C31" s="443" t="str">
        <f>VLOOKUP($A31,УЧАСТНИКИ!$A$29:$L$1081,3,FALSE)</f>
        <v>Токарев Алексей</v>
      </c>
      <c r="D31" s="444" t="str">
        <f>VLOOKUP($A31,УЧАСТНИКИ!$A$29:$L$1081,4,FALSE)</f>
        <v>20.12.1998</v>
      </c>
      <c r="E31" s="444" t="str">
        <f>VLOOKUP($A31,УЧАСТНИКИ!$A$29:$L$1489,8,FALSE)</f>
        <v>МС</v>
      </c>
      <c r="F31" s="443" t="str">
        <f>VLOOKUP($A31,УЧАСТНИКИ!$A$29:$L$1081,5,FALSE)</f>
        <v>Санкт-Петербург-Свердловская область</v>
      </c>
      <c r="G31" s="622" t="s">
        <v>121</v>
      </c>
      <c r="H31" s="429" t="s">
        <v>2120</v>
      </c>
      <c r="I31" s="260"/>
      <c r="J31" s="260"/>
      <c r="K31" s="389"/>
      <c r="L31" s="260"/>
      <c r="M31" s="260" t="s">
        <v>12</v>
      </c>
      <c r="N31" s="260" t="s">
        <v>25</v>
      </c>
      <c r="O31" s="36"/>
      <c r="P31" s="36"/>
      <c r="Q31" s="36"/>
      <c r="R31" s="36"/>
      <c r="S31" s="36"/>
      <c r="T31" s="36"/>
      <c r="U31" s="36"/>
      <c r="V31" s="36"/>
      <c r="W31" s="23" t="str">
        <f t="shared" si="5"/>
        <v>7</v>
      </c>
      <c r="X31" s="36" t="str">
        <f t="shared" si="6"/>
        <v>1</v>
      </c>
      <c r="Y31" s="36" t="str">
        <f t="shared" si="7"/>
        <v>11.10</v>
      </c>
      <c r="Z31" s="36">
        <f t="shared" si="8"/>
        <v>0</v>
      </c>
      <c r="AA31" s="36">
        <f t="shared" si="9"/>
        <v>0</v>
      </c>
    </row>
    <row r="32" spans="1:27" s="23" customFormat="1" ht="12.95" customHeight="1" x14ac:dyDescent="0.2">
      <c r="A32" s="531">
        <v>176</v>
      </c>
      <c r="B32" s="256" t="s">
        <v>80</v>
      </c>
      <c r="C32" s="443" t="str">
        <f>VLOOKUP($A32,УЧАСТНИКИ!$A$29:$L$1081,3,FALSE)</f>
        <v>Бекоев Павел</v>
      </c>
      <c r="D32" s="444" t="str">
        <f>VLOOKUP($A32,УЧАСТНИКИ!$A$29:$L$1081,4,FALSE)</f>
        <v>04.07.2003</v>
      </c>
      <c r="E32" s="444" t="str">
        <f>VLOOKUP($A32,УЧАСТНИКИ!$A$29:$L$1489,8,FALSE)</f>
        <v>КМС</v>
      </c>
      <c r="F32" s="443" t="str">
        <f>VLOOKUP($A32,УЧАСТНИКИ!$A$29:$L$1081,5,FALSE)</f>
        <v>Курская область</v>
      </c>
      <c r="G32" s="622" t="s">
        <v>3921</v>
      </c>
      <c r="H32" s="429" t="s">
        <v>2120</v>
      </c>
      <c r="I32" s="260"/>
      <c r="J32" s="428"/>
      <c r="K32" s="265"/>
      <c r="L32" s="429"/>
      <c r="M32" s="260" t="s">
        <v>12</v>
      </c>
      <c r="N32" s="265" t="s">
        <v>24</v>
      </c>
      <c r="W32" s="23" t="str">
        <f t="shared" si="5"/>
        <v>6</v>
      </c>
      <c r="X32" s="23" t="str">
        <f t="shared" si="6"/>
        <v>1</v>
      </c>
      <c r="Y32" s="23" t="str">
        <f t="shared" si="7"/>
        <v>11.17</v>
      </c>
      <c r="Z32" s="23">
        <f t="shared" si="8"/>
        <v>0</v>
      </c>
      <c r="AA32" s="23">
        <f t="shared" si="9"/>
        <v>0</v>
      </c>
    </row>
    <row r="33" spans="1:27" s="23" customFormat="1" ht="12.95" customHeight="1" x14ac:dyDescent="0.2">
      <c r="A33" s="531">
        <v>381</v>
      </c>
      <c r="B33" s="256" t="s">
        <v>83</v>
      </c>
      <c r="C33" s="443" t="str">
        <f>VLOOKUP($A33,УЧАСТНИКИ!$A$29:$L$1081,3,FALSE)</f>
        <v>Сергеев Александр</v>
      </c>
      <c r="D33" s="444" t="str">
        <f>VLOOKUP($A33,УЧАСТНИКИ!$A$29:$L$1081,4,FALSE)</f>
        <v>02.07.2003</v>
      </c>
      <c r="E33" s="444" t="str">
        <f>VLOOKUP($A33,УЧАСТНИКИ!$A$29:$L$1489,8,FALSE)</f>
        <v>КМС</v>
      </c>
      <c r="F33" s="443" t="str">
        <f>VLOOKUP($A33,УЧАСТНИКИ!$A$29:$L$1081,5,FALSE)</f>
        <v>Ставропольский край</v>
      </c>
      <c r="G33" s="622" t="s">
        <v>3906</v>
      </c>
      <c r="H33" s="429" t="s">
        <v>3925</v>
      </c>
      <c r="I33" s="622"/>
      <c r="J33" s="428"/>
      <c r="K33" s="622"/>
      <c r="L33" s="389"/>
      <c r="M33" s="393" t="s">
        <v>12</v>
      </c>
      <c r="N33" s="265" t="s">
        <v>2032</v>
      </c>
      <c r="O33" s="396"/>
      <c r="P33" s="396"/>
      <c r="Q33" s="396"/>
      <c r="R33" s="396"/>
      <c r="S33" s="396"/>
      <c r="T33" s="396"/>
      <c r="U33" s="396"/>
      <c r="V33" s="396"/>
      <c r="W33" s="23" t="str">
        <f t="shared" si="5"/>
        <v>лич.</v>
      </c>
      <c r="X33" s="396" t="str">
        <f t="shared" si="6"/>
        <v>1</v>
      </c>
      <c r="Y33" s="393" t="str">
        <f t="shared" si="7"/>
        <v>11.18</v>
      </c>
      <c r="Z33" s="11">
        <f t="shared" si="8"/>
        <v>0</v>
      </c>
      <c r="AA33" s="11">
        <f t="shared" si="9"/>
        <v>0</v>
      </c>
    </row>
    <row r="34" spans="1:27" s="23" customFormat="1" ht="12.95" customHeight="1" x14ac:dyDescent="0.2">
      <c r="A34" s="531">
        <v>365</v>
      </c>
      <c r="B34" s="256" t="s">
        <v>2037</v>
      </c>
      <c r="C34" s="443" t="str">
        <f>VLOOKUP($A34,УЧАСТНИКИ!$A$29:$L$1081,3,FALSE)</f>
        <v>Шикарев Андрей</v>
      </c>
      <c r="D34" s="444" t="str">
        <f>VLOOKUP($A34,УЧАСТНИКИ!$A$29:$L$1081,4,FALSE)</f>
        <v>01.11.1995</v>
      </c>
      <c r="E34" s="444" t="str">
        <f>VLOOKUP($A34,УЧАСТНИКИ!$A$29:$L$1489,8,FALSE)</f>
        <v>МС</v>
      </c>
      <c r="F34" s="443" t="str">
        <f>VLOOKUP($A34,УЧАСТНИКИ!$A$29:$L$1081,5,FALSE)</f>
        <v>Санкт-Петербург</v>
      </c>
      <c r="G34" s="622" t="s">
        <v>3907</v>
      </c>
      <c r="H34" s="429" t="s">
        <v>3925</v>
      </c>
      <c r="I34" s="622"/>
      <c r="J34" s="428"/>
      <c r="K34" s="622"/>
      <c r="L34" s="389"/>
      <c r="M34" s="260" t="s">
        <v>12</v>
      </c>
      <c r="N34" s="260" t="s">
        <v>23</v>
      </c>
      <c r="W34" s="23" t="str">
        <f t="shared" si="5"/>
        <v>5</v>
      </c>
      <c r="X34" s="23" t="str">
        <f t="shared" si="6"/>
        <v>1</v>
      </c>
      <c r="Y34" s="23" t="str">
        <f t="shared" si="7"/>
        <v>11.22</v>
      </c>
      <c r="Z34" s="23">
        <f t="shared" si="8"/>
        <v>0</v>
      </c>
      <c r="AA34" s="23">
        <f t="shared" si="9"/>
        <v>0</v>
      </c>
    </row>
    <row r="35" spans="1:27" s="23" customFormat="1" ht="12.95" customHeight="1" x14ac:dyDescent="0.2">
      <c r="A35" s="531">
        <v>362</v>
      </c>
      <c r="B35" s="256" t="s">
        <v>3886</v>
      </c>
      <c r="C35" s="443" t="str">
        <f>VLOOKUP($A35,УЧАСТНИКИ!$A$29:$L$1081,3,FALSE)</f>
        <v>Устинов Дмитрий</v>
      </c>
      <c r="D35" s="444" t="str">
        <f>VLOOKUP($A35,УЧАСТНИКИ!$A$29:$L$1081,4,FALSE)</f>
        <v>10.11.2001</v>
      </c>
      <c r="E35" s="444" t="str">
        <f>VLOOKUP($A35,УЧАСТНИКИ!$A$29:$L$1489,8,FALSE)</f>
        <v>КМС</v>
      </c>
      <c r="F35" s="443" t="str">
        <f>VLOOKUP($A35,УЧАСТНИКИ!$A$29:$L$1081,5,FALSE)</f>
        <v>Санкт-Петербург</v>
      </c>
      <c r="G35" s="622" t="s">
        <v>3912</v>
      </c>
      <c r="H35" s="429" t="s">
        <v>2129</v>
      </c>
      <c r="I35" s="622"/>
      <c r="J35" s="428"/>
      <c r="K35" s="265"/>
      <c r="L35" s="429"/>
      <c r="M35" s="260" t="s">
        <v>12</v>
      </c>
      <c r="N35" s="265" t="s">
        <v>2032</v>
      </c>
      <c r="O35" s="71"/>
      <c r="P35" s="71"/>
      <c r="Q35" s="71"/>
      <c r="R35" s="71"/>
      <c r="S35" s="71"/>
      <c r="T35" s="71"/>
      <c r="U35" s="71"/>
      <c r="V35" s="71"/>
      <c r="W35" s="23" t="str">
        <f t="shared" si="5"/>
        <v>лич.</v>
      </c>
      <c r="X35" s="71" t="str">
        <f t="shared" si="6"/>
        <v>1</v>
      </c>
      <c r="Y35" s="71" t="str">
        <f t="shared" si="7"/>
        <v>11.32</v>
      </c>
      <c r="Z35" s="71">
        <f t="shared" si="8"/>
        <v>0</v>
      </c>
      <c r="AA35" s="71">
        <f t="shared" si="9"/>
        <v>0</v>
      </c>
    </row>
    <row r="36" spans="1:27" s="23" customFormat="1" ht="12.95" customHeight="1" x14ac:dyDescent="0.2">
      <c r="A36" s="531">
        <v>326</v>
      </c>
      <c r="B36" s="256" t="s">
        <v>3887</v>
      </c>
      <c r="C36" s="443" t="str">
        <f>VLOOKUP($A36,УЧАСТНИКИ!$A$29:$L$1081,3,FALSE)</f>
        <v>Великоречин Евгений</v>
      </c>
      <c r="D36" s="444" t="str">
        <f>VLOOKUP($A36,УЧАСТНИКИ!$A$29:$L$1081,4,FALSE)</f>
        <v>14.03.2002</v>
      </c>
      <c r="E36" s="444" t="str">
        <f>VLOOKUP($A36,УЧАСТНИКИ!$A$29:$L$1489,8,FALSE)</f>
        <v>КМС</v>
      </c>
      <c r="F36" s="443" t="str">
        <f>VLOOKUP($A36,УЧАСТНИКИ!$A$29:$L$1081,5,FALSE)</f>
        <v>Санкт-Петербург</v>
      </c>
      <c r="G36" s="622" t="s">
        <v>3916</v>
      </c>
      <c r="H36" s="429" t="s">
        <v>3927</v>
      </c>
      <c r="I36" s="622"/>
      <c r="J36" s="428"/>
      <c r="K36" s="260"/>
      <c r="L36" s="260"/>
      <c r="M36" s="260" t="s">
        <v>12</v>
      </c>
      <c r="N36" s="260" t="s">
        <v>2032</v>
      </c>
      <c r="W36" s="23" t="str">
        <f t="shared" si="5"/>
        <v>лич.</v>
      </c>
      <c r="X36" s="23" t="str">
        <f t="shared" si="6"/>
        <v>1</v>
      </c>
      <c r="Y36" s="23" t="str">
        <f t="shared" si="7"/>
        <v>11.33</v>
      </c>
      <c r="Z36" s="23">
        <f t="shared" si="8"/>
        <v>0</v>
      </c>
      <c r="AA36" s="23">
        <f t="shared" si="9"/>
        <v>0</v>
      </c>
    </row>
    <row r="37" spans="1:27" s="23" customFormat="1" ht="12.95" customHeight="1" x14ac:dyDescent="0.2">
      <c r="A37" s="531">
        <v>346</v>
      </c>
      <c r="B37" s="256" t="s">
        <v>3889</v>
      </c>
      <c r="C37" s="443" t="str">
        <f>VLOOKUP($A37,УЧАСТНИКИ!$A$29:$L$1081,3,FALSE)</f>
        <v>Мартель Дмитрий</v>
      </c>
      <c r="D37" s="444" t="str">
        <f>VLOOKUP($A37,УЧАСТНИКИ!$A$29:$L$1081,4,FALSE)</f>
        <v>20.02.2002</v>
      </c>
      <c r="E37" s="444" t="str">
        <f>VLOOKUP($A37,УЧАСТНИКИ!$A$29:$L$1489,8,FALSE)</f>
        <v>КМС</v>
      </c>
      <c r="F37" s="443" t="str">
        <f>VLOOKUP($A37,УЧАСТНИКИ!$A$29:$L$1081,5,FALSE)</f>
        <v>Санкт-Петербург</v>
      </c>
      <c r="G37" s="622" t="s">
        <v>3922</v>
      </c>
      <c r="H37" s="429" t="s">
        <v>2120</v>
      </c>
      <c r="I37" s="260"/>
      <c r="J37" s="260"/>
      <c r="K37" s="260"/>
      <c r="L37" s="260"/>
      <c r="M37" s="260" t="s">
        <v>13</v>
      </c>
      <c r="N37" s="260" t="s">
        <v>2032</v>
      </c>
      <c r="O37" s="71"/>
      <c r="P37" s="71"/>
      <c r="Q37" s="71"/>
      <c r="R37" s="71"/>
      <c r="S37" s="71"/>
      <c r="T37" s="71"/>
      <c r="U37" s="71"/>
      <c r="V37" s="71"/>
      <c r="W37" s="23" t="str">
        <f t="shared" si="5"/>
        <v>лич.</v>
      </c>
      <c r="X37" s="71" t="str">
        <f t="shared" si="6"/>
        <v>2</v>
      </c>
      <c r="Y37" s="71" t="str">
        <f t="shared" si="7"/>
        <v>11.49</v>
      </c>
      <c r="Z37" s="71">
        <f t="shared" si="8"/>
        <v>0</v>
      </c>
      <c r="AA37" s="71">
        <f t="shared" si="9"/>
        <v>0</v>
      </c>
    </row>
    <row r="38" spans="1:27" s="23" customFormat="1" ht="12.95" customHeight="1" x14ac:dyDescent="0.2">
      <c r="A38" s="531">
        <v>311</v>
      </c>
      <c r="B38" s="256" t="s">
        <v>3890</v>
      </c>
      <c r="C38" s="443" t="str">
        <f>VLOOKUP($A38,УЧАСТНИКИ!$A$29:$L$1081,3,FALSE)</f>
        <v>Севастьянов Родион</v>
      </c>
      <c r="D38" s="444" t="str">
        <f>VLOOKUP($A38,УЧАСТНИКИ!$A$29:$L$1081,4,FALSE)</f>
        <v>06.12.2005</v>
      </c>
      <c r="E38" s="444" t="str">
        <f>VLOOKUP($A38,УЧАСТНИКИ!$A$29:$L$1489,8,FALSE)</f>
        <v>КМС</v>
      </c>
      <c r="F38" s="443" t="str">
        <f>VLOOKUP($A38,УЧАСТНИКИ!$A$29:$L$1081,5,FALSE)</f>
        <v>Республика Татарстан</v>
      </c>
      <c r="G38" s="622" t="s">
        <v>3913</v>
      </c>
      <c r="H38" s="429" t="s">
        <v>2129</v>
      </c>
      <c r="I38" s="622"/>
      <c r="J38" s="428"/>
      <c r="K38" s="265"/>
      <c r="L38" s="429"/>
      <c r="M38" s="260" t="s">
        <v>13</v>
      </c>
      <c r="N38" s="265" t="s">
        <v>2128</v>
      </c>
      <c r="O38" s="71"/>
      <c r="P38" s="71"/>
      <c r="Q38" s="71"/>
      <c r="R38" s="71"/>
      <c r="S38" s="71"/>
      <c r="T38" s="71"/>
      <c r="U38" s="71"/>
      <c r="V38" s="71"/>
      <c r="W38" s="23" t="str">
        <f t="shared" si="5"/>
        <v>0</v>
      </c>
      <c r="X38" s="71" t="str">
        <f t="shared" si="6"/>
        <v>2</v>
      </c>
      <c r="Y38" s="71" t="str">
        <f t="shared" si="7"/>
        <v>11.51</v>
      </c>
      <c r="Z38" s="71">
        <f t="shared" si="8"/>
        <v>0</v>
      </c>
      <c r="AA38" s="71">
        <f t="shared" si="9"/>
        <v>0</v>
      </c>
    </row>
    <row r="39" spans="1:27" s="23" customFormat="1" ht="12.95" customHeight="1" x14ac:dyDescent="0.2">
      <c r="A39" s="531">
        <v>696</v>
      </c>
      <c r="B39" s="256" t="s">
        <v>2038</v>
      </c>
      <c r="C39" s="443" t="str">
        <f>VLOOKUP($A39,УЧАСТНИКИ!$A$29:$L$1081,3,FALSE)</f>
        <v>Михалёв Егор</v>
      </c>
      <c r="D39" s="444" t="str">
        <f>VLOOKUP($A39,УЧАСТНИКИ!$A$29:$L$1081,4,FALSE)</f>
        <v>20.11.2003</v>
      </c>
      <c r="E39" s="444" t="str">
        <f>VLOOKUP($A39,УЧАСТНИКИ!$A$29:$L$1489,8,FALSE)</f>
        <v>КМС</v>
      </c>
      <c r="F39" s="443" t="str">
        <f>VLOOKUP($A39,УЧАСТНИКИ!$A$29:$L$1081,5,FALSE)</f>
        <v>Челябинская область</v>
      </c>
      <c r="G39" s="622" t="s">
        <v>3923</v>
      </c>
      <c r="H39" s="429" t="s">
        <v>2120</v>
      </c>
      <c r="I39" s="260"/>
      <c r="J39" s="428"/>
      <c r="K39" s="260"/>
      <c r="L39" s="260"/>
      <c r="M39" s="260" t="s">
        <v>13</v>
      </c>
      <c r="N39" s="265" t="s">
        <v>2032</v>
      </c>
      <c r="W39" s="23" t="str">
        <f t="shared" si="5"/>
        <v>лич.</v>
      </c>
      <c r="X39" s="23" t="str">
        <f t="shared" si="6"/>
        <v>2</v>
      </c>
      <c r="Y39" s="23" t="str">
        <f t="shared" si="7"/>
        <v>11.88</v>
      </c>
      <c r="Z39" s="23">
        <f t="shared" si="8"/>
        <v>0</v>
      </c>
      <c r="AA39" s="23">
        <f t="shared" si="9"/>
        <v>0</v>
      </c>
    </row>
    <row r="40" spans="1:27" s="23" customFormat="1" ht="12.95" customHeight="1" x14ac:dyDescent="0.2">
      <c r="A40" s="531">
        <v>699</v>
      </c>
      <c r="B40" s="256" t="s">
        <v>3891</v>
      </c>
      <c r="C40" s="443" t="str">
        <f>VLOOKUP($A40,УЧАСТНИКИ!$A$29:$L$1081,3,FALSE)</f>
        <v>Вахрушев Максим</v>
      </c>
      <c r="D40" s="444" t="str">
        <f>VLOOKUP($A40,УЧАСТНИКИ!$A$29:$L$1081,4,FALSE)</f>
        <v>31.07.2001</v>
      </c>
      <c r="E40" s="444" t="str">
        <f>VLOOKUP($A40,УЧАСТНИКИ!$A$29:$L$1489,8,FALSE)</f>
        <v>МС</v>
      </c>
      <c r="F40" s="443" t="str">
        <f>VLOOKUP($A40,УЧАСТНИКИ!$A$29:$L$1081,5,FALSE)</f>
        <v>Челябинская область</v>
      </c>
      <c r="G40" s="622" t="s">
        <v>3924</v>
      </c>
      <c r="H40" s="429" t="s">
        <v>2120</v>
      </c>
      <c r="I40" s="260"/>
      <c r="J40" s="389"/>
      <c r="K40" s="389"/>
      <c r="L40" s="389"/>
      <c r="M40" s="393" t="s">
        <v>13</v>
      </c>
      <c r="N40" s="424" t="s">
        <v>2128</v>
      </c>
      <c r="O40" s="71"/>
      <c r="P40" s="71"/>
      <c r="Q40" s="71"/>
      <c r="R40" s="71"/>
      <c r="S40" s="71"/>
      <c r="T40" s="71"/>
      <c r="U40" s="71"/>
      <c r="V40" s="71"/>
      <c r="W40" s="23" t="str">
        <f t="shared" si="5"/>
        <v>0</v>
      </c>
      <c r="X40" s="71" t="str">
        <f t="shared" si="6"/>
        <v>2</v>
      </c>
      <c r="Y40" s="393" t="str">
        <f t="shared" si="7"/>
        <v>11.89</v>
      </c>
      <c r="Z40" s="71">
        <f t="shared" si="8"/>
        <v>0</v>
      </c>
      <c r="AA40" s="71">
        <f t="shared" si="9"/>
        <v>0</v>
      </c>
    </row>
    <row r="41" spans="1:27" s="23" customFormat="1" ht="12.95" customHeight="1" x14ac:dyDescent="0.2">
      <c r="A41" s="531">
        <v>360</v>
      </c>
      <c r="B41" s="256" t="s">
        <v>3892</v>
      </c>
      <c r="C41" s="443" t="str">
        <f>VLOOKUP($A41,УЧАСТНИКИ!$A$29:$L$1081,3,FALSE)</f>
        <v>Туляков Арсений</v>
      </c>
      <c r="D41" s="444" t="str">
        <f>VLOOKUP($A41,УЧАСТНИКИ!$A$29:$L$1081,4,FALSE)</f>
        <v>04.01.2005</v>
      </c>
      <c r="E41" s="444" t="str">
        <f>VLOOKUP($A41,УЧАСТНИКИ!$A$29:$L$1489,8,FALSE)</f>
        <v>КМС</v>
      </c>
      <c r="F41" s="443" t="str">
        <f>VLOOKUP($A41,УЧАСТНИКИ!$A$29:$L$1081,5,FALSE)</f>
        <v>Санкт-Петербург</v>
      </c>
      <c r="G41" s="622" t="s">
        <v>3917</v>
      </c>
      <c r="H41" s="429" t="s">
        <v>3927</v>
      </c>
      <c r="I41" s="622"/>
      <c r="J41" s="428"/>
      <c r="K41" s="265"/>
      <c r="L41" s="429"/>
      <c r="M41" s="260" t="s">
        <v>13</v>
      </c>
      <c r="N41" s="265" t="s">
        <v>2032</v>
      </c>
      <c r="W41" s="23" t="str">
        <f t="shared" si="5"/>
        <v>лич.</v>
      </c>
      <c r="X41" s="23" t="str">
        <f t="shared" si="6"/>
        <v>2</v>
      </c>
      <c r="Y41" s="23" t="str">
        <f t="shared" si="7"/>
        <v>11.90</v>
      </c>
      <c r="Z41" s="23">
        <f t="shared" si="8"/>
        <v>0</v>
      </c>
      <c r="AA41" s="23">
        <f t="shared" si="9"/>
        <v>0</v>
      </c>
    </row>
    <row r="42" spans="1:27" s="23" customFormat="1" ht="12.95" customHeight="1" x14ac:dyDescent="0.2">
      <c r="A42" s="531">
        <v>697</v>
      </c>
      <c r="B42" s="256" t="s">
        <v>3893</v>
      </c>
      <c r="C42" s="443" t="str">
        <f>VLOOKUP($A42,УЧАСТНИКИ!$A$29:$L$1081,3,FALSE)</f>
        <v>Грязнов Данил</v>
      </c>
      <c r="D42" s="444" t="str">
        <f>VLOOKUP($A42,УЧАСТНИКИ!$A$29:$L$1081,4,FALSE)</f>
        <v>05.08.2003</v>
      </c>
      <c r="E42" s="444" t="str">
        <f>VLOOKUP($A42,УЧАСТНИКИ!$A$29:$L$1489,8,FALSE)</f>
        <v>КМС</v>
      </c>
      <c r="F42" s="443" t="str">
        <f>VLOOKUP($A42,УЧАСТНИКИ!$A$29:$L$1081,5,FALSE)</f>
        <v>Челябинская область</v>
      </c>
      <c r="G42" s="622" t="s">
        <v>3918</v>
      </c>
      <c r="H42" s="429" t="s">
        <v>3927</v>
      </c>
      <c r="I42" s="622"/>
      <c r="J42" s="428"/>
      <c r="K42" s="260"/>
      <c r="L42" s="260"/>
      <c r="M42" s="260" t="s">
        <v>4088</v>
      </c>
      <c r="N42" s="260" t="s">
        <v>2032</v>
      </c>
      <c r="W42" s="23" t="str">
        <f t="shared" si="5"/>
        <v>лич.</v>
      </c>
      <c r="X42" s="23" t="str">
        <f t="shared" si="6"/>
        <v>1 юн.</v>
      </c>
      <c r="Y42" s="23" t="str">
        <f t="shared" si="7"/>
        <v>13.03</v>
      </c>
      <c r="Z42" s="23">
        <f t="shared" si="8"/>
        <v>0</v>
      </c>
      <c r="AA42" s="23">
        <f t="shared" si="9"/>
        <v>0</v>
      </c>
    </row>
    <row r="43" spans="1:27" s="23" customFormat="1" ht="12.95" customHeight="1" x14ac:dyDescent="0.2">
      <c r="A43" s="416"/>
      <c r="B43" s="256"/>
      <c r="C43" s="443"/>
      <c r="D43" s="444"/>
      <c r="E43" s="444"/>
      <c r="F43" s="443"/>
      <c r="G43" s="260"/>
      <c r="H43" s="429"/>
      <c r="I43" s="260"/>
      <c r="J43" s="389"/>
      <c r="K43" s="389"/>
      <c r="L43" s="389"/>
      <c r="M43" s="394"/>
      <c r="N43" s="398"/>
      <c r="O43" s="71"/>
      <c r="P43" s="71"/>
      <c r="Q43" s="71"/>
      <c r="R43" s="71"/>
      <c r="S43" s="71"/>
      <c r="T43" s="71"/>
      <c r="U43" s="71"/>
      <c r="V43" s="71"/>
      <c r="X43" s="71"/>
      <c r="Y43" s="393"/>
      <c r="Z43" s="71"/>
      <c r="AA43" s="71"/>
    </row>
    <row r="45" spans="1:27" s="23" customFormat="1" ht="12.95" customHeight="1" x14ac:dyDescent="0.2">
      <c r="A45" s="282"/>
      <c r="B45" s="256"/>
      <c r="C45" s="269" t="s">
        <v>184</v>
      </c>
      <c r="D45" s="264"/>
      <c r="E45" s="265"/>
      <c r="F45" s="71"/>
      <c r="I45" s="509"/>
      <c r="J45" s="509"/>
      <c r="K45" s="509"/>
      <c r="L45" s="509"/>
      <c r="M45" s="507"/>
      <c r="N45" s="508" t="s">
        <v>2243</v>
      </c>
      <c r="P45" s="391"/>
      <c r="Q45" s="268"/>
      <c r="U45" s="273"/>
    </row>
    <row r="46" spans="1:27" s="23" customFormat="1" ht="12.95" customHeight="1" x14ac:dyDescent="0.2">
      <c r="A46" s="282"/>
      <c r="B46" s="256"/>
      <c r="C46" s="269"/>
      <c r="D46" s="264"/>
      <c r="E46" s="265"/>
      <c r="F46" s="71"/>
      <c r="I46" s="263"/>
      <c r="M46" s="266"/>
      <c r="N46" s="271"/>
      <c r="P46" s="265"/>
      <c r="Q46" s="268"/>
      <c r="U46" s="273"/>
    </row>
    <row r="47" spans="1:27" s="23" customFormat="1" ht="12.95" customHeight="1" x14ac:dyDescent="0.2">
      <c r="A47" s="278"/>
      <c r="B47" s="256"/>
      <c r="C47" s="269" t="s">
        <v>185</v>
      </c>
      <c r="D47" s="264"/>
      <c r="E47" s="265"/>
      <c r="F47" s="71"/>
      <c r="I47" s="509"/>
      <c r="J47" s="509"/>
      <c r="K47" s="509"/>
      <c r="L47" s="509"/>
      <c r="M47" s="507"/>
      <c r="N47" s="508" t="s">
        <v>2244</v>
      </c>
      <c r="P47" s="413"/>
      <c r="Q47" s="268"/>
      <c r="U47" s="273"/>
    </row>
    <row r="48" spans="1:27" s="23" customFormat="1" ht="12.95" customHeight="1" x14ac:dyDescent="0.2">
      <c r="A48" s="282"/>
      <c r="B48" s="256"/>
      <c r="C48" s="269"/>
      <c r="D48" s="264"/>
      <c r="E48" s="265"/>
      <c r="F48" s="71"/>
      <c r="H48" s="263"/>
      <c r="L48" s="266"/>
      <c r="N48" s="266"/>
      <c r="P48" s="266"/>
      <c r="Q48" s="268"/>
      <c r="U48" s="273"/>
    </row>
    <row r="49" spans="1:21" s="23" customFormat="1" ht="12.95" customHeight="1" x14ac:dyDescent="0.2">
      <c r="A49" s="282"/>
      <c r="B49" s="256"/>
      <c r="C49" s="269"/>
      <c r="D49" s="264"/>
      <c r="E49" s="265"/>
      <c r="F49" s="71"/>
      <c r="H49" s="263"/>
      <c r="I49" s="266"/>
      <c r="N49" s="266"/>
      <c r="P49" s="266"/>
      <c r="Q49" s="268"/>
      <c r="U49" s="273"/>
    </row>
    <row r="50" spans="1:21" s="23" customFormat="1" ht="12.95" customHeight="1" x14ac:dyDescent="0.2">
      <c r="A50" s="282"/>
      <c r="B50" s="273"/>
      <c r="C50" s="269" t="s">
        <v>2245</v>
      </c>
      <c r="D50" s="273"/>
      <c r="E50" s="273"/>
      <c r="F50" s="71"/>
      <c r="H50" s="273"/>
      <c r="I50" s="273"/>
      <c r="N50" s="270" t="s">
        <v>4352</v>
      </c>
      <c r="P50" s="375"/>
      <c r="Q50" s="273"/>
      <c r="U50" s="273"/>
    </row>
    <row r="51" spans="1:21" s="64" customFormat="1" ht="12.95" customHeight="1" x14ac:dyDescent="0.2">
      <c r="A51" s="281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</row>
    <row r="52" spans="1:21" s="64" customFormat="1" ht="12.95" customHeight="1" x14ac:dyDescent="0.2">
      <c r="A52" s="278"/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4"/>
      <c r="N52" s="273"/>
    </row>
    <row r="53" spans="1:21" s="64" customFormat="1" ht="12.95" customHeight="1" x14ac:dyDescent="0.2">
      <c r="A53" s="278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4"/>
      <c r="N53" s="273"/>
    </row>
    <row r="54" spans="1:21" ht="12.95" customHeight="1" x14ac:dyDescent="0.2">
      <c r="A54" s="282"/>
    </row>
    <row r="55" spans="1:21" ht="12.95" customHeight="1" x14ac:dyDescent="0.2"/>
    <row r="56" spans="1:21" ht="12.95" customHeight="1" x14ac:dyDescent="0.2"/>
    <row r="57" spans="1:21" ht="12.75" customHeight="1" x14ac:dyDescent="0.2">
      <c r="A57" s="281"/>
    </row>
    <row r="58" spans="1:21" x14ac:dyDescent="0.2">
      <c r="A58" s="282"/>
    </row>
    <row r="59" spans="1:21" x14ac:dyDescent="0.2">
      <c r="A59" s="282"/>
    </row>
    <row r="60" spans="1:21" x14ac:dyDescent="0.2">
      <c r="A60" s="282"/>
    </row>
    <row r="61" spans="1:21" x14ac:dyDescent="0.2">
      <c r="A61" s="282"/>
    </row>
    <row r="62" spans="1:21" x14ac:dyDescent="0.2">
      <c r="A62" s="282"/>
    </row>
    <row r="63" spans="1:21" ht="15" customHeight="1" x14ac:dyDescent="0.2"/>
    <row r="64" spans="1:21" ht="13.5" customHeight="1" x14ac:dyDescent="0.2"/>
    <row r="65" spans="1:14" ht="9" customHeight="1" x14ac:dyDescent="0.2"/>
    <row r="66" spans="1:14" ht="16.5" customHeight="1" x14ac:dyDescent="0.2"/>
    <row r="67" spans="1:14" ht="9.75" customHeight="1" x14ac:dyDescent="0.2"/>
    <row r="68" spans="1:14" ht="15" customHeight="1" x14ac:dyDescent="0.2"/>
    <row r="69" spans="1:14" ht="12.75" customHeight="1" x14ac:dyDescent="0.2"/>
    <row r="70" spans="1:14" s="22" customFormat="1" ht="18.75" customHeight="1" x14ac:dyDescent="0.2">
      <c r="A70" s="279"/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4"/>
      <c r="N70" s="273"/>
    </row>
    <row r="71" spans="1:14" s="27" customFormat="1" ht="12.75" customHeight="1" x14ac:dyDescent="0.2">
      <c r="A71" s="278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4"/>
      <c r="N71" s="273"/>
    </row>
    <row r="72" spans="1:14" ht="12.75" customHeight="1" x14ac:dyDescent="0.2"/>
    <row r="73" spans="1:14" ht="12.75" customHeight="1" x14ac:dyDescent="0.2"/>
    <row r="74" spans="1:14" ht="12.75" customHeight="1" x14ac:dyDescent="0.2"/>
    <row r="75" spans="1:14" s="24" customFormat="1" ht="27" customHeight="1" x14ac:dyDescent="0.2">
      <c r="A75" s="280"/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4"/>
      <c r="N75" s="273"/>
    </row>
    <row r="76" spans="1:14" x14ac:dyDescent="0.2">
      <c r="A76" s="282"/>
    </row>
    <row r="77" spans="1:14" x14ac:dyDescent="0.2">
      <c r="A77" s="281"/>
    </row>
    <row r="79" spans="1:14" x14ac:dyDescent="0.2">
      <c r="A79" s="282"/>
    </row>
    <row r="81" spans="1:14" ht="13.5" x14ac:dyDescent="0.2">
      <c r="A81" s="28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4" spans="1:14" ht="13.5" x14ac:dyDescent="0.2">
      <c r="A84" s="28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7" spans="1:14" ht="12.75" x14ac:dyDescent="0.2">
      <c r="A87" s="28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9" spans="1:14" ht="13.5" x14ac:dyDescent="0.2">
      <c r="A89" s="28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3.5" x14ac:dyDescent="0.2">
      <c r="A90" s="28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2" spans="1:14" ht="12.75" x14ac:dyDescent="0.2">
      <c r="A92" s="28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</sheetData>
  <sortState ref="A12:AA20">
    <sortCondition ref="B12:B20"/>
  </sortState>
  <customSheetViews>
    <customSheetView guid="{B28A55F2-F506-44F5-8B45-C06C81F4E83D}" hiddenRows="1" showRuler="0">
      <selection activeCell="M11" sqref="M11"/>
      <pageMargins left="0.39370078740157483" right="0.39370078740157483" top="0.59055118110236227" bottom="0.59055118110236227" header="0.51181102362204722" footer="0.51181102362204722"/>
      <pageSetup paperSize="9" orientation="portrait" horizontalDpi="300" verticalDpi="300" r:id="rId1"/>
      <headerFooter alignWithMargins="0"/>
    </customSheetView>
  </customSheetViews>
  <mergeCells count="18">
    <mergeCell ref="M10:N10"/>
    <mergeCell ref="K7:L7"/>
    <mergeCell ref="K9:L9"/>
    <mergeCell ref="N7:O7"/>
    <mergeCell ref="N9:O9"/>
    <mergeCell ref="D8:G8"/>
    <mergeCell ref="D9:G9"/>
    <mergeCell ref="M5:N5"/>
    <mergeCell ref="B1:N1"/>
    <mergeCell ref="B2:N2"/>
    <mergeCell ref="B3:N3"/>
    <mergeCell ref="B4:N4"/>
    <mergeCell ref="B5:C5"/>
    <mergeCell ref="K6:L6"/>
    <mergeCell ref="D5:G5"/>
    <mergeCell ref="D6:G6"/>
    <mergeCell ref="D7:G7"/>
    <mergeCell ref="M8:N8"/>
  </mergeCells>
  <phoneticPr fontId="2" type="noConversion"/>
  <printOptions horizontalCentered="1"/>
  <pageMargins left="0" right="0" top="0.19685039370078741" bottom="0.19685039370078741" header="0" footer="0"/>
  <pageSetup paperSize="9" scale="94" fitToHeight="0" orientation="portrait" r:id="rId2"/>
  <headerFooter alignWithMargins="0"/>
  <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>
    <tabColor indexed="15"/>
    <pageSetUpPr fitToPage="1"/>
  </sheetPr>
  <dimension ref="A1:AA494"/>
  <sheetViews>
    <sheetView topLeftCell="B1" zoomScaleNormal="100" workbookViewId="0">
      <selection activeCell="B66" sqref="B66"/>
    </sheetView>
  </sheetViews>
  <sheetFormatPr defaultColWidth="9.140625" defaultRowHeight="14.25" x14ac:dyDescent="0.2"/>
  <cols>
    <col min="1" max="1" width="4.42578125" hidden="1" customWidth="1"/>
    <col min="2" max="2" width="4.140625" style="273" customWidth="1"/>
    <col min="3" max="3" width="19.7109375" style="273" customWidth="1"/>
    <col min="4" max="4" width="8.140625" style="273" customWidth="1"/>
    <col min="5" max="5" width="6.5703125" style="273" customWidth="1"/>
    <col min="6" max="6" width="22.42578125" style="273" customWidth="1"/>
    <col min="7" max="7" width="8.140625" style="273" customWidth="1"/>
    <col min="8" max="8" width="3.7109375" style="273" customWidth="1"/>
    <col min="9" max="9" width="9.140625" style="273"/>
    <col min="10" max="10" width="4.140625" style="273" hidden="1" customWidth="1"/>
    <col min="11" max="11" width="6.140625" style="273" hidden="1" customWidth="1"/>
    <col min="12" max="12" width="4.140625" style="273" customWidth="1"/>
    <col min="13" max="13" width="7" style="274" customWidth="1"/>
    <col min="14" max="14" width="5.5703125" style="273" customWidth="1"/>
    <col min="15" max="27" width="9.140625" style="11" hidden="1" customWidth="1"/>
    <col min="28" max="16384" width="9.140625" style="11"/>
  </cols>
  <sheetData>
    <row r="1" spans="1:27" ht="12.95" customHeight="1" x14ac:dyDescent="0.2">
      <c r="A1" s="4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</row>
    <row r="2" spans="1:27" ht="12.95" customHeight="1" x14ac:dyDescent="0.2">
      <c r="A2" s="4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</row>
    <row r="3" spans="1:27" ht="12.95" customHeight="1" x14ac:dyDescent="0.2">
      <c r="A3" s="4"/>
      <c r="B3" s="864"/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354"/>
      <c r="P3" s="354"/>
    </row>
    <row r="4" spans="1:27" ht="12.95" customHeight="1" x14ac:dyDescent="0.2">
      <c r="A4" s="4"/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354"/>
      <c r="P4" s="354"/>
    </row>
    <row r="5" spans="1:27" ht="63" customHeight="1" x14ac:dyDescent="0.2">
      <c r="A5" s="4"/>
      <c r="B5" s="787" t="s">
        <v>2224</v>
      </c>
      <c r="C5" s="788"/>
      <c r="E5" s="750" t="s">
        <v>4420</v>
      </c>
      <c r="F5" s="750"/>
      <c r="G5" s="750"/>
      <c r="H5" s="750"/>
      <c r="J5" s="277"/>
      <c r="K5" s="277"/>
      <c r="M5" s="770" t="s">
        <v>2225</v>
      </c>
      <c r="N5" s="770"/>
    </row>
    <row r="6" spans="1:27" ht="17.100000000000001" customHeight="1" x14ac:dyDescent="0.2">
      <c r="A6" s="278"/>
      <c r="B6" s="238" t="s">
        <v>16</v>
      </c>
      <c r="C6" s="239" t="s">
        <v>303</v>
      </c>
      <c r="D6" s="241"/>
      <c r="E6" s="752" t="s">
        <v>104</v>
      </c>
      <c r="F6" s="752"/>
      <c r="G6" s="752"/>
      <c r="H6" s="752"/>
      <c r="I6" s="276" t="s">
        <v>186</v>
      </c>
      <c r="L6" s="751" t="s">
        <v>187</v>
      </c>
      <c r="M6" s="751"/>
      <c r="N6" s="249" t="s">
        <v>188</v>
      </c>
    </row>
    <row r="7" spans="1:27" s="22" customFormat="1" ht="17.100000000000001" customHeight="1" x14ac:dyDescent="0.2">
      <c r="A7" s="279"/>
      <c r="B7" s="240" t="s">
        <v>17</v>
      </c>
      <c r="C7" s="239" t="s">
        <v>259</v>
      </c>
      <c r="D7" s="241"/>
      <c r="E7" s="752" t="s">
        <v>21</v>
      </c>
      <c r="F7" s="752"/>
      <c r="G7" s="752"/>
      <c r="H7" s="752"/>
      <c r="I7" s="242" t="s">
        <v>35</v>
      </c>
      <c r="L7" s="754" t="s">
        <v>4306</v>
      </c>
      <c r="M7" s="754"/>
      <c r="N7" s="243" t="s">
        <v>4181</v>
      </c>
    </row>
    <row r="8" spans="1:27" s="27" customFormat="1" ht="17.100000000000001" customHeight="1" x14ac:dyDescent="0.2">
      <c r="A8" s="295"/>
      <c r="B8" s="245" t="s">
        <v>18</v>
      </c>
      <c r="C8" s="239" t="s">
        <v>258</v>
      </c>
      <c r="D8" s="241"/>
      <c r="E8" s="862" t="s">
        <v>232</v>
      </c>
      <c r="F8" s="862"/>
      <c r="G8" s="862"/>
      <c r="H8" s="862"/>
      <c r="I8" s="422"/>
      <c r="J8" s="754"/>
      <c r="K8" s="754"/>
      <c r="L8" s="865" t="s">
        <v>4353</v>
      </c>
      <c r="M8" s="865"/>
      <c r="N8" s="243"/>
    </row>
    <row r="9" spans="1:27" ht="13.5" customHeight="1" x14ac:dyDescent="0.2">
      <c r="B9" s="246"/>
      <c r="C9" s="247"/>
      <c r="D9" s="248"/>
      <c r="E9" s="863" t="s">
        <v>231</v>
      </c>
      <c r="F9" s="863"/>
      <c r="G9" s="863"/>
      <c r="H9" s="863"/>
      <c r="I9" s="242" t="s">
        <v>36</v>
      </c>
      <c r="L9" s="754" t="s">
        <v>4306</v>
      </c>
      <c r="M9" s="754"/>
      <c r="N9" s="243" t="s">
        <v>4354</v>
      </c>
    </row>
    <row r="10" spans="1:27" ht="12.75" customHeight="1" x14ac:dyDescent="0.2">
      <c r="B10" s="251"/>
      <c r="C10" s="251"/>
      <c r="D10" s="251"/>
      <c r="E10" s="251"/>
      <c r="F10" s="251"/>
      <c r="G10" s="251"/>
      <c r="H10" s="252"/>
      <c r="I10" s="251"/>
      <c r="J10" s="251"/>
      <c r="K10" s="251"/>
      <c r="L10" s="865" t="s">
        <v>4089</v>
      </c>
      <c r="M10" s="865"/>
      <c r="N10" s="254"/>
    </row>
    <row r="11" spans="1:27" ht="19.5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179</v>
      </c>
      <c r="H11" s="255" t="s">
        <v>180</v>
      </c>
      <c r="I11" s="255" t="s">
        <v>181</v>
      </c>
      <c r="J11" s="255" t="s">
        <v>180</v>
      </c>
      <c r="K11" s="255" t="s">
        <v>181</v>
      </c>
      <c r="L11" s="255" t="s">
        <v>180</v>
      </c>
      <c r="M11" s="255" t="s">
        <v>182</v>
      </c>
      <c r="N11" s="255" t="s">
        <v>2069</v>
      </c>
      <c r="W11" s="383" t="s">
        <v>255</v>
      </c>
    </row>
    <row r="12" spans="1:27" s="22" customFormat="1" ht="12.2" customHeight="1" x14ac:dyDescent="0.15">
      <c r="A12" s="531">
        <v>234</v>
      </c>
      <c r="B12" s="256" t="s">
        <v>12</v>
      </c>
      <c r="C12" s="443" t="str">
        <f>VLOOKUP($A12,УЧАСТНИКИ!$A$29:$L$1081,3,FALSE)</f>
        <v>Лукин Андрей</v>
      </c>
      <c r="D12" s="444" t="str">
        <f>VLOOKUP($A12,УЧАСТНИКИ!$A$29:$L$1081,4,FALSE)</f>
        <v>28.02.1998</v>
      </c>
      <c r="E12" s="444" t="str">
        <f>VLOOKUP($A12,УЧАСТНИКИ!$A$29:$L$1489,8,FALSE)</f>
        <v>МСМК</v>
      </c>
      <c r="F12" s="443" t="str">
        <f>VLOOKUP($A12,УЧАСТНИКИ!$A$29:$L$1081,5,FALSE)</f>
        <v>Московская область-Республика Карелия</v>
      </c>
      <c r="G12" s="622" t="s">
        <v>4287</v>
      </c>
      <c r="H12" s="428" t="s">
        <v>2083</v>
      </c>
      <c r="I12" s="405" t="s">
        <v>4348</v>
      </c>
      <c r="J12" s="429"/>
      <c r="K12" s="260"/>
      <c r="L12" s="428" t="s">
        <v>4125</v>
      </c>
      <c r="M12" s="394" t="s">
        <v>433</v>
      </c>
      <c r="N12" s="404" t="s">
        <v>2060</v>
      </c>
      <c r="O12" s="23"/>
      <c r="P12" s="23"/>
      <c r="Q12" s="23"/>
      <c r="R12" s="23"/>
      <c r="S12" s="23"/>
      <c r="T12" s="23"/>
      <c r="U12" s="23"/>
      <c r="V12" s="23"/>
      <c r="W12" s="23" t="str">
        <f>N12</f>
        <v>20+5</v>
      </c>
      <c r="X12" s="23" t="str">
        <f t="shared" ref="X12:X43" si="0">M12</f>
        <v>мс</v>
      </c>
      <c r="Y12" s="23" t="str">
        <f t="shared" ref="Y12:Y43" si="1">G12</f>
        <v>21.31</v>
      </c>
      <c r="Z12" s="23" t="str">
        <f t="shared" ref="Z12:Z43" si="2">I12</f>
        <v>21.20</v>
      </c>
      <c r="AA12" s="23">
        <f t="shared" ref="AA12:AA43" si="3">K12</f>
        <v>0</v>
      </c>
    </row>
    <row r="13" spans="1:27" s="23" customFormat="1" ht="12.2" customHeight="1" x14ac:dyDescent="0.2">
      <c r="A13" s="531">
        <v>139</v>
      </c>
      <c r="B13" s="256" t="s">
        <v>13</v>
      </c>
      <c r="C13" s="443" t="str">
        <f>VLOOKUP($A13,УЧАСТНИКИ!$A$29:$L$1081,3,FALSE)</f>
        <v>Герасимов Матвей</v>
      </c>
      <c r="D13" s="444" t="str">
        <f>VLOOKUP($A13,УЧАСТНИКИ!$A$29:$L$1081,4,FALSE)</f>
        <v>10.06.2003</v>
      </c>
      <c r="E13" s="444" t="str">
        <f>VLOOKUP($A13,УЧАСТНИКИ!$A$29:$L$1489,8,FALSE)</f>
        <v>МС</v>
      </c>
      <c r="F13" s="443" t="str">
        <f>VLOOKUP($A13,УЧАСТНИКИ!$A$29:$L$1081,5,FALSE)</f>
        <v>Краснодарский край</v>
      </c>
      <c r="G13" s="405" t="s">
        <v>4281</v>
      </c>
      <c r="H13" s="428" t="s">
        <v>4125</v>
      </c>
      <c r="I13" s="405" t="s">
        <v>4349</v>
      </c>
      <c r="J13" s="429"/>
      <c r="K13" s="394"/>
      <c r="L13" s="428" t="s">
        <v>4125</v>
      </c>
      <c r="M13" s="265" t="s">
        <v>433</v>
      </c>
      <c r="N13" s="404" t="s">
        <v>2061</v>
      </c>
      <c r="W13" s="23" t="s">
        <v>78</v>
      </c>
      <c r="X13" s="23" t="str">
        <f t="shared" si="0"/>
        <v>мс</v>
      </c>
      <c r="Y13" s="23" t="str">
        <f t="shared" si="1"/>
        <v>21.53</v>
      </c>
      <c r="Z13" s="23" t="str">
        <f t="shared" si="2"/>
        <v>21.25</v>
      </c>
      <c r="AA13" s="23">
        <f t="shared" si="3"/>
        <v>0</v>
      </c>
    </row>
    <row r="14" spans="1:27" s="23" customFormat="1" ht="12.2" customHeight="1" x14ac:dyDescent="0.2">
      <c r="A14" s="531">
        <v>352</v>
      </c>
      <c r="B14" s="256" t="s">
        <v>14</v>
      </c>
      <c r="C14" s="443" t="str">
        <f>VLOOKUP($A14,УЧАСТНИКИ!$A$29:$L$1081,3,FALSE)</f>
        <v>Росляков Данил</v>
      </c>
      <c r="D14" s="444" t="str">
        <f>VLOOKUP($A14,УЧАСТНИКИ!$A$29:$L$1081,4,FALSE)</f>
        <v>04.11.1997</v>
      </c>
      <c r="E14" s="444" t="str">
        <f>VLOOKUP($A14,УЧАСТНИКИ!$A$29:$L$1489,8,FALSE)</f>
        <v>МС</v>
      </c>
      <c r="F14" s="443" t="str">
        <f>VLOOKUP($A14,УЧАСТНИКИ!$A$29:$L$1081,5,FALSE)</f>
        <v>Санкт-Петербург-Вологодская область</v>
      </c>
      <c r="G14" s="622" t="s">
        <v>4295</v>
      </c>
      <c r="H14" s="428" t="s">
        <v>4304</v>
      </c>
      <c r="I14" s="260" t="s">
        <v>4347</v>
      </c>
      <c r="J14" s="260"/>
      <c r="K14" s="260"/>
      <c r="L14" s="428" t="s">
        <v>4125</v>
      </c>
      <c r="M14" s="394" t="s">
        <v>443</v>
      </c>
      <c r="N14" s="404">
        <v>15</v>
      </c>
      <c r="W14" s="23">
        <f>N14</f>
        <v>15</v>
      </c>
      <c r="X14" s="23" t="str">
        <f t="shared" si="0"/>
        <v>кмс</v>
      </c>
      <c r="Y14" s="23" t="str">
        <f t="shared" si="1"/>
        <v>21.56</v>
      </c>
      <c r="Z14" s="23" t="str">
        <f t="shared" si="2"/>
        <v>21.48</v>
      </c>
      <c r="AA14" s="23">
        <f t="shared" si="3"/>
        <v>0</v>
      </c>
    </row>
    <row r="15" spans="1:27" s="23" customFormat="1" ht="12.2" customHeight="1" x14ac:dyDescent="0.15">
      <c r="A15" s="531">
        <v>222</v>
      </c>
      <c r="B15" s="256" t="s">
        <v>22</v>
      </c>
      <c r="C15" s="443" t="str">
        <f>VLOOKUP($A15,УЧАСТНИКИ!$A$29:$L$1081,3,FALSE)</f>
        <v>Шемулинкин Владислав</v>
      </c>
      <c r="D15" s="444" t="str">
        <f>VLOOKUP($A15,УЧАСТНИКИ!$A$29:$L$1081,4,FALSE)</f>
        <v>09.09.2000</v>
      </c>
      <c r="E15" s="444" t="str">
        <f>VLOOKUP($A15,УЧАСТНИКИ!$A$29:$L$1489,8,FALSE)</f>
        <v>МС</v>
      </c>
      <c r="F15" s="443" t="str">
        <f>VLOOKUP($A15,УЧАСТНИКИ!$A$29:$L$1081,5,FALSE)</f>
        <v>Москва-Тульская область</v>
      </c>
      <c r="G15" s="622" t="s">
        <v>4302</v>
      </c>
      <c r="H15" s="428" t="s">
        <v>2119</v>
      </c>
      <c r="I15" s="260" t="s">
        <v>1832</v>
      </c>
      <c r="J15" s="408"/>
      <c r="K15" s="408"/>
      <c r="L15" s="428" t="s">
        <v>4125</v>
      </c>
      <c r="M15" s="265" t="s">
        <v>443</v>
      </c>
      <c r="N15" s="404">
        <v>14</v>
      </c>
      <c r="O15" s="22"/>
      <c r="P15" s="22"/>
      <c r="Q15" s="22"/>
      <c r="R15" s="22"/>
      <c r="S15" s="22"/>
      <c r="T15" s="22"/>
      <c r="U15" s="22"/>
      <c r="V15" s="22"/>
      <c r="W15" s="23">
        <f>N15</f>
        <v>14</v>
      </c>
      <c r="X15" s="23" t="str">
        <f t="shared" si="0"/>
        <v>кмс</v>
      </c>
      <c r="Y15" s="23" t="str">
        <f t="shared" si="1"/>
        <v>21.88</v>
      </c>
      <c r="Z15" s="23" t="str">
        <f t="shared" si="2"/>
        <v>21.59</v>
      </c>
      <c r="AA15" s="23">
        <f t="shared" si="3"/>
        <v>0</v>
      </c>
    </row>
    <row r="16" spans="1:27" s="23" customFormat="1" ht="12.2" customHeight="1" x14ac:dyDescent="0.2">
      <c r="A16" s="531">
        <v>382</v>
      </c>
      <c r="B16" s="256" t="s">
        <v>23</v>
      </c>
      <c r="C16" s="443" t="str">
        <f>VLOOKUP($A16,УЧАСТНИКИ!$A$29:$L$1081,3,FALSE)</f>
        <v>Ленчиков Никита</v>
      </c>
      <c r="D16" s="444" t="str">
        <f>VLOOKUP($A16,УЧАСТНИКИ!$A$29:$L$1081,4,FALSE)</f>
        <v>30.10.2002</v>
      </c>
      <c r="E16" s="444" t="str">
        <f>VLOOKUP($A16,УЧАСТНИКИ!$A$29:$L$1489,8,FALSE)</f>
        <v>МС</v>
      </c>
      <c r="F16" s="443" t="str">
        <f>VLOOKUP($A16,УЧАСТНИКИ!$A$29:$L$1081,5,FALSE)</f>
        <v>Тамбовская область</v>
      </c>
      <c r="G16" s="622" t="s">
        <v>4301</v>
      </c>
      <c r="H16" s="428" t="s">
        <v>2119</v>
      </c>
      <c r="I16" s="260" t="s">
        <v>4350</v>
      </c>
      <c r="J16" s="260"/>
      <c r="K16" s="260"/>
      <c r="L16" s="428" t="s">
        <v>4125</v>
      </c>
      <c r="M16" s="394" t="s">
        <v>443</v>
      </c>
      <c r="N16" s="404">
        <v>13</v>
      </c>
      <c r="W16" s="23">
        <f>N16</f>
        <v>13</v>
      </c>
      <c r="X16" s="23" t="str">
        <f t="shared" si="0"/>
        <v>кмс</v>
      </c>
      <c r="Y16" s="23" t="str">
        <f t="shared" si="1"/>
        <v>21.81</v>
      </c>
      <c r="Z16" s="23" t="str">
        <f t="shared" si="2"/>
        <v>21.70</v>
      </c>
      <c r="AA16" s="23">
        <f t="shared" si="3"/>
        <v>0</v>
      </c>
    </row>
    <row r="17" spans="1:27" s="23" customFormat="1" ht="12.2" customHeight="1" x14ac:dyDescent="0.2">
      <c r="A17" s="531">
        <v>400</v>
      </c>
      <c r="B17" s="256" t="s">
        <v>24</v>
      </c>
      <c r="C17" s="443" t="str">
        <f>VLOOKUP($A17,УЧАСТНИКИ!$A$29:$L$1081,3,FALSE)</f>
        <v>Юфимов Алексей</v>
      </c>
      <c r="D17" s="444" t="str">
        <f>VLOOKUP($A17,УЧАСТНИКИ!$A$29:$L$1081,4,FALSE)</f>
        <v>05.06.1998</v>
      </c>
      <c r="E17" s="444" t="str">
        <f>VLOOKUP($A17,УЧАСТНИКИ!$A$29:$L$1489,8,FALSE)</f>
        <v>МС</v>
      </c>
      <c r="F17" s="443" t="str">
        <f>VLOOKUP($A17,УЧАСТНИКИ!$A$29:$L$1081,5,FALSE)</f>
        <v>Ульяновская область</v>
      </c>
      <c r="G17" s="405" t="s">
        <v>3493</v>
      </c>
      <c r="H17" s="428" t="s">
        <v>4125</v>
      </c>
      <c r="I17" s="405" t="s">
        <v>4351</v>
      </c>
      <c r="J17" s="428"/>
      <c r="K17" s="394"/>
      <c r="L17" s="428" t="s">
        <v>4125</v>
      </c>
      <c r="M17" s="394" t="s">
        <v>443</v>
      </c>
      <c r="N17" s="404">
        <v>12</v>
      </c>
      <c r="W17" s="23" t="s">
        <v>79</v>
      </c>
      <c r="X17" s="23" t="str">
        <f t="shared" si="0"/>
        <v>кмс</v>
      </c>
      <c r="Y17" s="23" t="str">
        <f t="shared" si="1"/>
        <v>21.84</v>
      </c>
      <c r="Z17" s="23" t="str">
        <f t="shared" si="2"/>
        <v>21.75</v>
      </c>
      <c r="AA17" s="23">
        <f t="shared" si="3"/>
        <v>0</v>
      </c>
    </row>
    <row r="18" spans="1:27" s="23" customFormat="1" ht="12.2" customHeight="1" x14ac:dyDescent="0.2">
      <c r="A18" s="531">
        <v>117</v>
      </c>
      <c r="B18" s="256" t="s">
        <v>25</v>
      </c>
      <c r="C18" s="443" t="str">
        <f>VLOOKUP($A18,УЧАСТНИКИ!$A$29:$L$1081,3,FALSE)</f>
        <v>Доронин Владислав</v>
      </c>
      <c r="D18" s="444" t="str">
        <f>VLOOKUP($A18,УЧАСТНИКИ!$A$29:$L$1081,4,FALSE)</f>
        <v>26.06.2000</v>
      </c>
      <c r="E18" s="444" t="str">
        <f>VLOOKUP($A18,УЧАСТНИКИ!$A$29:$L$1489,8,FALSE)</f>
        <v>МСМК</v>
      </c>
      <c r="F18" s="443" t="str">
        <f>VLOOKUP($A18,УЧАСТНИКИ!$A$29:$L$1081,5,FALSE)</f>
        <v>Воронежская область-Брянская область</v>
      </c>
      <c r="G18" s="622" t="s">
        <v>4291</v>
      </c>
      <c r="H18" s="428" t="s">
        <v>2119</v>
      </c>
      <c r="I18" s="260" t="s">
        <v>3401</v>
      </c>
      <c r="J18" s="429"/>
      <c r="K18" s="265"/>
      <c r="L18" s="428" t="s">
        <v>4125</v>
      </c>
      <c r="M18" s="265" t="s">
        <v>443</v>
      </c>
      <c r="N18" s="404">
        <v>11</v>
      </c>
      <c r="W18" s="23">
        <f>N18</f>
        <v>11</v>
      </c>
      <c r="X18" s="23" t="str">
        <f t="shared" si="0"/>
        <v>кмс</v>
      </c>
      <c r="Y18" s="23" t="str">
        <f t="shared" si="1"/>
        <v>21.77</v>
      </c>
      <c r="Z18" s="23" t="str">
        <f t="shared" si="2"/>
        <v>21.82</v>
      </c>
      <c r="AA18" s="23">
        <f t="shared" si="3"/>
        <v>0</v>
      </c>
    </row>
    <row r="19" spans="1:27" s="23" customFormat="1" ht="12.2" customHeight="1" x14ac:dyDescent="0.2">
      <c r="A19" s="531">
        <v>396</v>
      </c>
      <c r="B19" s="256" t="s">
        <v>67</v>
      </c>
      <c r="C19" s="443" t="str">
        <f>VLOOKUP($A19,УЧАСТНИКИ!$A$29:$L$1081,3,FALSE)</f>
        <v>Садеев Ильфат</v>
      </c>
      <c r="D19" s="444" t="str">
        <f>VLOOKUP($A19,УЧАСТНИКИ!$A$29:$L$1081,4,FALSE)</f>
        <v>17.12.1988</v>
      </c>
      <c r="E19" s="444" t="str">
        <f>VLOOKUP($A19,УЧАСТНИКИ!$A$29:$L$1489,8,FALSE)</f>
        <v>МС</v>
      </c>
      <c r="F19" s="443" t="str">
        <f>VLOOKUP($A19,УЧАСТНИКИ!$A$29:$L$1081,5,FALSE)</f>
        <v>Ульяновская область</v>
      </c>
      <c r="G19" s="622" t="s">
        <v>4296</v>
      </c>
      <c r="H19" s="428" t="s">
        <v>4304</v>
      </c>
      <c r="I19" s="260" t="s">
        <v>1808</v>
      </c>
      <c r="J19" s="260"/>
      <c r="K19" s="260"/>
      <c r="L19" s="428" t="s">
        <v>4125</v>
      </c>
      <c r="M19" s="259" t="s">
        <v>443</v>
      </c>
      <c r="N19" s="404" t="s">
        <v>2032</v>
      </c>
      <c r="W19" s="23" t="str">
        <f>N19</f>
        <v>лич.</v>
      </c>
      <c r="X19" s="23" t="str">
        <f t="shared" si="0"/>
        <v>кмс</v>
      </c>
      <c r="Y19" s="23" t="str">
        <f t="shared" si="1"/>
        <v>21.94</v>
      </c>
      <c r="Z19" s="23" t="str">
        <f t="shared" si="2"/>
        <v>21.91</v>
      </c>
      <c r="AA19" s="23">
        <f t="shared" si="3"/>
        <v>0</v>
      </c>
    </row>
    <row r="20" spans="1:27" s="23" customFormat="1" ht="12.2" customHeight="1" x14ac:dyDescent="0.2">
      <c r="A20" s="531">
        <v>249</v>
      </c>
      <c r="B20" s="256" t="s">
        <v>74</v>
      </c>
      <c r="C20" s="443" t="str">
        <f>VLOOKUP($A20,УЧАСТНИКИ!$A$29:$L$1081,3,FALSE)</f>
        <v>Афанасьев Артём</v>
      </c>
      <c r="D20" s="444" t="str">
        <f>VLOOKUP($A20,УЧАСТНИКИ!$A$29:$L$1081,4,FALSE)</f>
        <v>29.01.1998</v>
      </c>
      <c r="E20" s="444" t="str">
        <f>VLOOKUP($A20,УЧАСТНИКИ!$A$29:$L$1489,8,FALSE)</f>
        <v>МС</v>
      </c>
      <c r="F20" s="443" t="str">
        <f>VLOOKUP($A20,УЧАСТНИКИ!$A$29:$L$1081,5,FALSE)</f>
        <v>Нижегородская область</v>
      </c>
      <c r="G20" s="405" t="s">
        <v>4282</v>
      </c>
      <c r="H20" s="428" t="s">
        <v>4125</v>
      </c>
      <c r="I20" s="545"/>
      <c r="J20" s="428"/>
      <c r="K20" s="394"/>
      <c r="L20" s="428"/>
      <c r="M20" s="259" t="s">
        <v>443</v>
      </c>
      <c r="N20" s="404">
        <v>10</v>
      </c>
      <c r="W20" s="23" t="s">
        <v>77</v>
      </c>
      <c r="X20" s="23" t="str">
        <f t="shared" si="0"/>
        <v>кмс</v>
      </c>
      <c r="Y20" s="23" t="str">
        <f t="shared" si="1"/>
        <v>22.00</v>
      </c>
      <c r="Z20" s="23">
        <f t="shared" si="2"/>
        <v>0</v>
      </c>
      <c r="AA20" s="23">
        <f t="shared" si="3"/>
        <v>0</v>
      </c>
    </row>
    <row r="21" spans="1:27" s="23" customFormat="1" ht="12.2" customHeight="1" x14ac:dyDescent="0.2">
      <c r="A21" s="531">
        <v>336</v>
      </c>
      <c r="B21" s="256" t="s">
        <v>73</v>
      </c>
      <c r="C21" s="443" t="str">
        <f>VLOOKUP($A21,УЧАСТНИКИ!$A$29:$L$1081,3,FALSE)</f>
        <v>Занкин Денис</v>
      </c>
      <c r="D21" s="444" t="str">
        <f>VLOOKUP($A21,УЧАСТНИКИ!$A$29:$L$1081,4,FALSE)</f>
        <v>11.09.2000</v>
      </c>
      <c r="E21" s="444" t="str">
        <f>VLOOKUP($A21,УЧАСТНИКИ!$A$29:$L$1489,8,FALSE)</f>
        <v>МС</v>
      </c>
      <c r="F21" s="443" t="str">
        <f>VLOOKUP($A21,УЧАСТНИКИ!$A$29:$L$1081,5,FALSE)</f>
        <v>Санкт-Петербург</v>
      </c>
      <c r="G21" s="622" t="s">
        <v>4288</v>
      </c>
      <c r="H21" s="428" t="s">
        <v>2083</v>
      </c>
      <c r="I21" s="405"/>
      <c r="J21" s="428"/>
      <c r="K21" s="260"/>
      <c r="L21" s="260"/>
      <c r="M21" s="394" t="s">
        <v>443</v>
      </c>
      <c r="N21" s="404" t="s">
        <v>2032</v>
      </c>
      <c r="W21" s="23" t="str">
        <f t="shared" ref="W21:W27" si="4">N21</f>
        <v>лич.</v>
      </c>
      <c r="X21" s="23" t="str">
        <f t="shared" si="0"/>
        <v>кмс</v>
      </c>
      <c r="Y21" s="23" t="str">
        <f t="shared" si="1"/>
        <v>22.05</v>
      </c>
      <c r="Z21" s="23">
        <f t="shared" si="2"/>
        <v>0</v>
      </c>
      <c r="AA21" s="23">
        <f t="shared" si="3"/>
        <v>0</v>
      </c>
    </row>
    <row r="22" spans="1:27" s="23" customFormat="1" ht="12.2" customHeight="1" x14ac:dyDescent="0.2">
      <c r="A22" s="531">
        <v>205</v>
      </c>
      <c r="B22" s="256" t="s">
        <v>72</v>
      </c>
      <c r="C22" s="443" t="str">
        <f>VLOOKUP($A22,УЧАСТНИКИ!$A$29:$L$1081,3,FALSE)</f>
        <v>Макаренко Артём</v>
      </c>
      <c r="D22" s="444" t="str">
        <f>VLOOKUP($A22,УЧАСТНИКИ!$A$29:$L$1081,4,FALSE)</f>
        <v>23.04.1997</v>
      </c>
      <c r="E22" s="444" t="str">
        <f>VLOOKUP($A22,УЧАСТНИКИ!$A$29:$L$1489,8,FALSE)</f>
        <v>МСМК</v>
      </c>
      <c r="F22" s="443" t="str">
        <f>VLOOKUP($A22,УЧАСТНИКИ!$A$29:$L$1081,5,FALSE)</f>
        <v>Москва-Красноярский край</v>
      </c>
      <c r="G22" s="622" t="s">
        <v>3240</v>
      </c>
      <c r="H22" s="428" t="s">
        <v>2083</v>
      </c>
      <c r="I22" s="405"/>
      <c r="J22" s="428"/>
      <c r="K22" s="260"/>
      <c r="L22" s="260"/>
      <c r="M22" s="394" t="s">
        <v>443</v>
      </c>
      <c r="N22" s="404">
        <v>9</v>
      </c>
      <c r="W22" s="23">
        <f t="shared" si="4"/>
        <v>9</v>
      </c>
      <c r="X22" s="23" t="str">
        <f t="shared" si="0"/>
        <v>кмс</v>
      </c>
      <c r="Y22" s="23" t="str">
        <f t="shared" si="1"/>
        <v>22.22</v>
      </c>
      <c r="Z22" s="23">
        <f t="shared" si="2"/>
        <v>0</v>
      </c>
      <c r="AA22" s="23">
        <f t="shared" si="3"/>
        <v>0</v>
      </c>
    </row>
    <row r="23" spans="1:27" s="23" customFormat="1" ht="12.2" customHeight="1" x14ac:dyDescent="0.2">
      <c r="A23" s="531">
        <v>331</v>
      </c>
      <c r="B23" s="256" t="s">
        <v>71</v>
      </c>
      <c r="C23" s="443" t="str">
        <f>VLOOKUP($A23,УЧАСТНИКИ!$A$29:$L$1081,3,FALSE)</f>
        <v>Гарин Даниил</v>
      </c>
      <c r="D23" s="444" t="str">
        <f>VLOOKUP($A23,УЧАСТНИКИ!$A$29:$L$1081,4,FALSE)</f>
        <v>14.08.2001</v>
      </c>
      <c r="E23" s="444" t="str">
        <f>VLOOKUP($A23,УЧАСТНИКИ!$A$29:$L$1489,8,FALSE)</f>
        <v>КМС</v>
      </c>
      <c r="F23" s="443" t="str">
        <f>VLOOKUP($A23,УЧАСТНИКИ!$A$29:$L$1081,5,FALSE)</f>
        <v>Санкт-Петербург</v>
      </c>
      <c r="G23" s="622" t="s">
        <v>4297</v>
      </c>
      <c r="H23" s="428" t="s">
        <v>4304</v>
      </c>
      <c r="I23" s="260"/>
      <c r="J23" s="260"/>
      <c r="K23" s="260"/>
      <c r="L23" s="260"/>
      <c r="M23" s="394">
        <v>1</v>
      </c>
      <c r="N23" s="404" t="s">
        <v>2032</v>
      </c>
      <c r="W23" s="23" t="str">
        <f t="shared" si="4"/>
        <v>лич.</v>
      </c>
      <c r="X23" s="23">
        <f t="shared" si="0"/>
        <v>1</v>
      </c>
      <c r="Y23" s="23" t="str">
        <f t="shared" si="1"/>
        <v>22.28</v>
      </c>
      <c r="Z23" s="23">
        <f t="shared" si="2"/>
        <v>0</v>
      </c>
      <c r="AA23" s="23">
        <f t="shared" si="3"/>
        <v>0</v>
      </c>
    </row>
    <row r="24" spans="1:27" s="23" customFormat="1" ht="12.2" customHeight="1" x14ac:dyDescent="0.2">
      <c r="A24" s="531">
        <v>381</v>
      </c>
      <c r="B24" s="256" t="s">
        <v>70</v>
      </c>
      <c r="C24" s="443" t="str">
        <f>VLOOKUP($A24,УЧАСТНИКИ!$A$29:$L$1081,3,FALSE)</f>
        <v>Сергеев Александр</v>
      </c>
      <c r="D24" s="444" t="str">
        <f>VLOOKUP($A24,УЧАСТНИКИ!$A$29:$L$1081,4,FALSE)</f>
        <v>02.07.2003</v>
      </c>
      <c r="E24" s="444" t="str">
        <f>VLOOKUP($A24,УЧАСТНИКИ!$A$29:$L$1489,8,FALSE)</f>
        <v>КМС</v>
      </c>
      <c r="F24" s="443" t="str">
        <f>VLOOKUP($A24,УЧАСТНИКИ!$A$29:$L$1081,5,FALSE)</f>
        <v>Ставропольский край</v>
      </c>
      <c r="G24" s="622" t="s">
        <v>4289</v>
      </c>
      <c r="H24" s="428" t="s">
        <v>2083</v>
      </c>
      <c r="I24" s="405"/>
      <c r="J24" s="429"/>
      <c r="K24" s="260"/>
      <c r="L24" s="260"/>
      <c r="M24" s="394">
        <v>1</v>
      </c>
      <c r="N24" s="404" t="s">
        <v>2032</v>
      </c>
      <c r="W24" s="23" t="str">
        <f t="shared" si="4"/>
        <v>лич.</v>
      </c>
      <c r="X24" s="23">
        <f t="shared" si="0"/>
        <v>1</v>
      </c>
      <c r="Y24" s="23" t="str">
        <f t="shared" si="1"/>
        <v>22.46</v>
      </c>
      <c r="Z24" s="23">
        <f t="shared" si="2"/>
        <v>0</v>
      </c>
      <c r="AA24" s="23">
        <f t="shared" si="3"/>
        <v>0</v>
      </c>
    </row>
    <row r="25" spans="1:27" s="23" customFormat="1" ht="12.2" customHeight="1" x14ac:dyDescent="0.2">
      <c r="A25" s="531">
        <v>329</v>
      </c>
      <c r="B25" s="256" t="s">
        <v>70</v>
      </c>
      <c r="C25" s="443" t="str">
        <f>VLOOKUP($A25,УЧАСТНИКИ!$A$29:$L$1081,3,FALSE)</f>
        <v>Высоцкий Максим</v>
      </c>
      <c r="D25" s="444" t="str">
        <f>VLOOKUP($A25,УЧАСТНИКИ!$A$29:$L$1081,4,FALSE)</f>
        <v>09.06.2002</v>
      </c>
      <c r="E25" s="444" t="str">
        <f>VLOOKUP($A25,УЧАСТНИКИ!$A$29:$L$1489,8,FALSE)</f>
        <v>КМС</v>
      </c>
      <c r="F25" s="443" t="str">
        <f>VLOOKUP($A25,УЧАСТНИКИ!$A$29:$L$1081,5,FALSE)</f>
        <v>Санкт-Петербург</v>
      </c>
      <c r="G25" s="622" t="s">
        <v>4289</v>
      </c>
      <c r="H25" s="428" t="s">
        <v>4304</v>
      </c>
      <c r="I25" s="260"/>
      <c r="J25" s="260"/>
      <c r="K25" s="260"/>
      <c r="L25" s="260"/>
      <c r="M25" s="259">
        <v>1</v>
      </c>
      <c r="N25" s="404" t="s">
        <v>2032</v>
      </c>
      <c r="W25" s="23" t="str">
        <f t="shared" si="4"/>
        <v>лич.</v>
      </c>
      <c r="X25" s="23">
        <f t="shared" si="0"/>
        <v>1</v>
      </c>
      <c r="Y25" s="23" t="str">
        <f t="shared" si="1"/>
        <v>22.46</v>
      </c>
      <c r="Z25" s="23">
        <f t="shared" si="2"/>
        <v>0</v>
      </c>
      <c r="AA25" s="23">
        <f t="shared" si="3"/>
        <v>0</v>
      </c>
    </row>
    <row r="26" spans="1:27" s="23" customFormat="1" ht="12.2" customHeight="1" x14ac:dyDescent="0.2">
      <c r="A26" s="531">
        <v>376</v>
      </c>
      <c r="B26" s="256" t="s">
        <v>68</v>
      </c>
      <c r="C26" s="443" t="str">
        <f>VLOOKUP($A26,УЧАСТНИКИ!$A$29:$L$1081,3,FALSE)</f>
        <v>Вардиков Алексей</v>
      </c>
      <c r="D26" s="444" t="str">
        <f>VLOOKUP($A26,УЧАСТНИКИ!$A$29:$L$1081,4,FALSE)</f>
        <v>18.02.2003</v>
      </c>
      <c r="E26" s="444" t="str">
        <f>VLOOKUP($A26,УЧАСТНИКИ!$A$29:$L$1489,8,FALSE)</f>
        <v>КМС</v>
      </c>
      <c r="F26" s="443" t="str">
        <f>VLOOKUP($A26,УЧАСТНИКИ!$A$29:$L$1081,5,FALSE)</f>
        <v>Ставропольский край</v>
      </c>
      <c r="G26" s="622" t="s">
        <v>4292</v>
      </c>
      <c r="H26" s="428" t="s">
        <v>2119</v>
      </c>
      <c r="I26" s="260"/>
      <c r="J26" s="260"/>
      <c r="K26" s="260"/>
      <c r="L26" s="260"/>
      <c r="M26" s="394">
        <v>1</v>
      </c>
      <c r="N26" s="404" t="s">
        <v>2032</v>
      </c>
      <c r="W26" s="23" t="str">
        <f t="shared" si="4"/>
        <v>лич.</v>
      </c>
      <c r="X26" s="23">
        <f t="shared" si="0"/>
        <v>1</v>
      </c>
      <c r="Y26" s="23" t="str">
        <f t="shared" si="1"/>
        <v>22.48</v>
      </c>
      <c r="Z26" s="23">
        <f t="shared" si="2"/>
        <v>0</v>
      </c>
      <c r="AA26" s="23">
        <f t="shared" si="3"/>
        <v>0</v>
      </c>
    </row>
    <row r="27" spans="1:27" s="23" customFormat="1" ht="12.2" customHeight="1" x14ac:dyDescent="0.2">
      <c r="A27" s="531">
        <v>398</v>
      </c>
      <c r="B27" s="256" t="s">
        <v>75</v>
      </c>
      <c r="C27" s="443" t="str">
        <f>VLOOKUP($A27,УЧАСТНИКИ!$A$29:$L$1081,3,FALSE)</f>
        <v>Халиуллов Руслан</v>
      </c>
      <c r="D27" s="444" t="str">
        <f>VLOOKUP($A27,УЧАСТНИКИ!$A$29:$L$1081,4,FALSE)</f>
        <v>07.02.2002</v>
      </c>
      <c r="E27" s="444" t="str">
        <f>VLOOKUP($A27,УЧАСТНИКИ!$A$29:$L$1489,8,FALSE)</f>
        <v>МС</v>
      </c>
      <c r="F27" s="443" t="str">
        <f>VLOOKUP($A27,УЧАСТНИКИ!$A$29:$L$1081,5,FALSE)</f>
        <v>Ульяновская область</v>
      </c>
      <c r="G27" s="622" t="s">
        <v>4298</v>
      </c>
      <c r="H27" s="428" t="s">
        <v>4304</v>
      </c>
      <c r="I27" s="260"/>
      <c r="J27" s="260"/>
      <c r="K27" s="260"/>
      <c r="L27" s="260"/>
      <c r="M27" s="259">
        <v>1</v>
      </c>
      <c r="N27" s="404" t="s">
        <v>2032</v>
      </c>
      <c r="W27" s="23" t="str">
        <f t="shared" si="4"/>
        <v>лич.</v>
      </c>
      <c r="X27" s="23">
        <f t="shared" si="0"/>
        <v>1</v>
      </c>
      <c r="Y27" s="23" t="str">
        <f t="shared" si="1"/>
        <v>22.52</v>
      </c>
      <c r="Z27" s="23">
        <f t="shared" si="2"/>
        <v>0</v>
      </c>
      <c r="AA27" s="23">
        <f t="shared" si="3"/>
        <v>0</v>
      </c>
    </row>
    <row r="28" spans="1:27" s="23" customFormat="1" ht="12.2" customHeight="1" x14ac:dyDescent="0.2">
      <c r="A28" s="531">
        <v>237</v>
      </c>
      <c r="B28" s="256" t="s">
        <v>76</v>
      </c>
      <c r="C28" s="443" t="str">
        <f>VLOOKUP($A28,УЧАСТНИКИ!$A$29:$L$1081,3,FALSE)</f>
        <v>Лютов Кирилл</v>
      </c>
      <c r="D28" s="444" t="str">
        <f>VLOOKUP($A28,УЧАСТНИКИ!$A$29:$L$1081,4,FALSE)</f>
        <v>21.03.2005</v>
      </c>
      <c r="E28" s="444" t="str">
        <f>VLOOKUP($A28,УЧАСТНИКИ!$A$29:$L$1489,8,FALSE)</f>
        <v>КМС</v>
      </c>
      <c r="F28" s="443" t="str">
        <f>VLOOKUP($A28,УЧАСТНИКИ!$A$29:$L$1081,5,FALSE)</f>
        <v>Московская область</v>
      </c>
      <c r="G28" s="405" t="s">
        <v>4283</v>
      </c>
      <c r="H28" s="428" t="s">
        <v>4125</v>
      </c>
      <c r="I28" s="405"/>
      <c r="J28" s="429"/>
      <c r="K28" s="394"/>
      <c r="L28" s="428"/>
      <c r="M28" s="394">
        <v>1</v>
      </c>
      <c r="N28" s="404" t="s">
        <v>2032</v>
      </c>
      <c r="W28" s="23" t="s">
        <v>2037</v>
      </c>
      <c r="X28" s="23">
        <f t="shared" si="0"/>
        <v>1</v>
      </c>
      <c r="Y28" s="23" t="str">
        <f t="shared" si="1"/>
        <v>22.61</v>
      </c>
      <c r="Z28" s="23">
        <f t="shared" si="2"/>
        <v>0</v>
      </c>
      <c r="AA28" s="23">
        <f t="shared" si="3"/>
        <v>0</v>
      </c>
    </row>
    <row r="29" spans="1:27" s="23" customFormat="1" ht="12.2" customHeight="1" x14ac:dyDescent="0.2">
      <c r="A29" s="531">
        <v>378</v>
      </c>
      <c r="B29" s="256" t="s">
        <v>77</v>
      </c>
      <c r="C29" s="443" t="str">
        <f>VLOOKUP($A29,УЧАСТНИКИ!$A$29:$L$1081,3,FALSE)</f>
        <v>Ларюшкин Александр</v>
      </c>
      <c r="D29" s="444" t="str">
        <f>VLOOKUP($A29,УЧАСТНИКИ!$A$29:$L$1081,4,FALSE)</f>
        <v>01.12.2001</v>
      </c>
      <c r="E29" s="444" t="str">
        <f>VLOOKUP($A29,УЧАСТНИКИ!$A$29:$L$1489,8,FALSE)</f>
        <v>МС</v>
      </c>
      <c r="F29" s="443" t="str">
        <f>VLOOKUP($A29,УЧАСТНИКИ!$A$29:$L$1081,5,FALSE)</f>
        <v>Ставропольский край</v>
      </c>
      <c r="G29" s="622" t="s">
        <v>3168</v>
      </c>
      <c r="H29" s="428" t="s">
        <v>2119</v>
      </c>
      <c r="I29" s="260"/>
      <c r="J29" s="260"/>
      <c r="K29" s="260"/>
      <c r="L29" s="260"/>
      <c r="M29" s="394">
        <v>1</v>
      </c>
      <c r="N29" s="404">
        <v>8</v>
      </c>
      <c r="W29" s="23">
        <f>N29</f>
        <v>8</v>
      </c>
      <c r="X29" s="23">
        <f t="shared" si="0"/>
        <v>1</v>
      </c>
      <c r="Y29" s="23" t="str">
        <f t="shared" si="1"/>
        <v>22.63</v>
      </c>
      <c r="Z29" s="23">
        <f t="shared" si="2"/>
        <v>0</v>
      </c>
      <c r="AA29" s="23">
        <f t="shared" si="3"/>
        <v>0</v>
      </c>
    </row>
    <row r="30" spans="1:27" s="23" customFormat="1" ht="12.2" customHeight="1" x14ac:dyDescent="0.2">
      <c r="A30" s="531">
        <v>146</v>
      </c>
      <c r="B30" s="256" t="s">
        <v>78</v>
      </c>
      <c r="C30" s="443" t="str">
        <f>VLOOKUP($A30,УЧАСТНИКИ!$A$29:$L$1081,3,FALSE)</f>
        <v>Кожухов Даниил</v>
      </c>
      <c r="D30" s="444" t="str">
        <f>VLOOKUP($A30,УЧАСТНИКИ!$A$29:$L$1081,4,FALSE)</f>
        <v>22.04.2003</v>
      </c>
      <c r="E30" s="444" t="str">
        <f>VLOOKUP($A30,УЧАСТНИКИ!$A$29:$L$1489,8,FALSE)</f>
        <v>КМС</v>
      </c>
      <c r="F30" s="443" t="str">
        <f>VLOOKUP($A30,УЧАСТНИКИ!$A$29:$L$1081,5,FALSE)</f>
        <v>Краснодарский край</v>
      </c>
      <c r="G30" s="622" t="s">
        <v>4284</v>
      </c>
      <c r="H30" s="428" t="s">
        <v>2119</v>
      </c>
      <c r="I30" s="405"/>
      <c r="J30" s="429"/>
      <c r="K30" s="260"/>
      <c r="L30" s="260"/>
      <c r="M30" s="394">
        <v>1</v>
      </c>
      <c r="N30" s="404" t="s">
        <v>2032</v>
      </c>
      <c r="W30" s="23" t="str">
        <f>N30</f>
        <v>лич.</v>
      </c>
      <c r="X30" s="23">
        <f t="shared" si="0"/>
        <v>1</v>
      </c>
      <c r="Y30" s="23" t="str">
        <f t="shared" si="1"/>
        <v>22.66</v>
      </c>
      <c r="Z30" s="23">
        <f t="shared" si="2"/>
        <v>0</v>
      </c>
      <c r="AA30" s="23">
        <f t="shared" si="3"/>
        <v>0</v>
      </c>
    </row>
    <row r="31" spans="1:27" s="23" customFormat="1" ht="12.2" customHeight="1" x14ac:dyDescent="0.2">
      <c r="A31" s="531">
        <v>316</v>
      </c>
      <c r="B31" s="256" t="s">
        <v>79</v>
      </c>
      <c r="C31" s="443" t="str">
        <f>VLOOKUP($A31,УЧАСТНИКИ!$A$29:$L$1081,3,FALSE)</f>
        <v>Белокоровий Алексей</v>
      </c>
      <c r="D31" s="444" t="str">
        <f>VLOOKUP($A31,УЧАСТНИКИ!$A$29:$L$1081,4,FALSE)</f>
        <v>20.09.1995</v>
      </c>
      <c r="E31" s="444" t="str">
        <f>VLOOKUP($A31,УЧАСТНИКИ!$A$29:$L$1489,8,FALSE)</f>
        <v>КМС</v>
      </c>
      <c r="F31" s="443" t="str">
        <f>VLOOKUP($A31,УЧАСТНИКИ!$A$29:$L$1081,5,FALSE)</f>
        <v>Республика Хакасия</v>
      </c>
      <c r="G31" s="545" t="s">
        <v>4285</v>
      </c>
      <c r="H31" s="428" t="s">
        <v>4125</v>
      </c>
      <c r="I31" s="405"/>
      <c r="J31" s="428"/>
      <c r="K31" s="394"/>
      <c r="L31" s="428"/>
      <c r="M31" s="394">
        <v>1</v>
      </c>
      <c r="N31" s="404">
        <v>7</v>
      </c>
      <c r="W31" s="23" t="s">
        <v>86</v>
      </c>
      <c r="X31" s="23">
        <f t="shared" si="0"/>
        <v>1</v>
      </c>
      <c r="Y31" s="23" t="str">
        <f t="shared" si="1"/>
        <v>22.70</v>
      </c>
      <c r="Z31" s="23">
        <f t="shared" si="2"/>
        <v>0</v>
      </c>
      <c r="AA31" s="23">
        <f t="shared" si="3"/>
        <v>0</v>
      </c>
    </row>
    <row r="32" spans="1:27" s="23" customFormat="1" ht="12.2" customHeight="1" x14ac:dyDescent="0.2">
      <c r="A32" s="531">
        <v>349</v>
      </c>
      <c r="B32" s="256" t="s">
        <v>80</v>
      </c>
      <c r="C32" s="443" t="str">
        <f>VLOOKUP($A32,УЧАСТНИКИ!$A$29:$L$1081,3,FALSE)</f>
        <v>Нестеренко Данислав</v>
      </c>
      <c r="D32" s="444" t="str">
        <f>VLOOKUP($A32,УЧАСТНИКИ!$A$29:$L$1081,4,FALSE)</f>
        <v>10.06.2004</v>
      </c>
      <c r="E32" s="444" t="str">
        <f>VLOOKUP($A32,УЧАСТНИКИ!$A$29:$L$1489,8,FALSE)</f>
        <v>КМС</v>
      </c>
      <c r="F32" s="443" t="str">
        <f>VLOOKUP($A32,УЧАСТНИКИ!$A$29:$L$1081,5,FALSE)</f>
        <v>Санкт-Петербург</v>
      </c>
      <c r="G32" s="622" t="s">
        <v>4293</v>
      </c>
      <c r="H32" s="428" t="s">
        <v>2119</v>
      </c>
      <c r="I32" s="405"/>
      <c r="J32" s="428"/>
      <c r="K32" s="260"/>
      <c r="L32" s="260"/>
      <c r="M32" s="394">
        <v>1</v>
      </c>
      <c r="N32" s="404" t="s">
        <v>2032</v>
      </c>
      <c r="W32" s="23" t="str">
        <f>N32</f>
        <v>лич.</v>
      </c>
      <c r="X32" s="23">
        <f t="shared" si="0"/>
        <v>1</v>
      </c>
      <c r="Y32" s="23" t="str">
        <f t="shared" si="1"/>
        <v>22.72</v>
      </c>
      <c r="Z32" s="23">
        <f t="shared" si="2"/>
        <v>0</v>
      </c>
      <c r="AA32" s="23">
        <f t="shared" si="3"/>
        <v>0</v>
      </c>
    </row>
    <row r="33" spans="1:27" s="23" customFormat="1" ht="12.2" customHeight="1" x14ac:dyDescent="0.2">
      <c r="A33" s="531">
        <v>250</v>
      </c>
      <c r="B33" s="256" t="s">
        <v>86</v>
      </c>
      <c r="C33" s="443" t="str">
        <f>VLOOKUP($A33,УЧАСТНИКИ!$A$29:$L$1081,3,FALSE)</f>
        <v>Биляк Дмитрий</v>
      </c>
      <c r="D33" s="444" t="str">
        <f>VLOOKUP($A33,УЧАСТНИКИ!$A$29:$L$1081,4,FALSE)</f>
        <v>26.03.2001</v>
      </c>
      <c r="E33" s="444" t="str">
        <f>VLOOKUP($A33,УЧАСТНИКИ!$A$29:$L$1489,8,FALSE)</f>
        <v>КМС</v>
      </c>
      <c r="F33" s="443" t="str">
        <f>VLOOKUP($A33,УЧАСТНИКИ!$A$29:$L$1081,5,FALSE)</f>
        <v>Нижегородская область</v>
      </c>
      <c r="G33" s="622" t="s">
        <v>4293</v>
      </c>
      <c r="H33" s="428" t="s">
        <v>2119</v>
      </c>
      <c r="I33" s="260"/>
      <c r="J33" s="260"/>
      <c r="K33" s="260"/>
      <c r="L33" s="260"/>
      <c r="M33" s="394">
        <v>1</v>
      </c>
      <c r="N33" s="404" t="s">
        <v>2032</v>
      </c>
      <c r="W33" s="23" t="str">
        <f>N33</f>
        <v>лич.</v>
      </c>
      <c r="X33" s="23">
        <f t="shared" si="0"/>
        <v>1</v>
      </c>
      <c r="Y33" s="23" t="str">
        <f t="shared" si="1"/>
        <v>22.72</v>
      </c>
      <c r="Z33" s="23">
        <f t="shared" si="2"/>
        <v>0</v>
      </c>
      <c r="AA33" s="23">
        <f t="shared" si="3"/>
        <v>0</v>
      </c>
    </row>
    <row r="34" spans="1:27" s="23" customFormat="1" ht="12.2" customHeight="1" x14ac:dyDescent="0.2">
      <c r="A34" s="531">
        <v>150</v>
      </c>
      <c r="B34" s="256" t="s">
        <v>83</v>
      </c>
      <c r="C34" s="443" t="str">
        <f>VLOOKUP($A34,УЧАСТНИКИ!$A$29:$L$1081,3,FALSE)</f>
        <v>Меланченко Николай</v>
      </c>
      <c r="D34" s="444" t="str">
        <f>VLOOKUP($A34,УЧАСТНИКИ!$A$29:$L$1081,4,FALSE)</f>
        <v>21.06.2000</v>
      </c>
      <c r="E34" s="444" t="str">
        <f>VLOOKUP($A34,УЧАСТНИКИ!$A$29:$L$1489,8,FALSE)</f>
        <v>КМС</v>
      </c>
      <c r="F34" s="443" t="str">
        <f>VLOOKUP($A34,УЧАСТНИКИ!$A$29:$L$1081,5,FALSE)</f>
        <v>Краснодарский край-Карачаево-Черкесская Республика</v>
      </c>
      <c r="G34" s="622" t="s">
        <v>4290</v>
      </c>
      <c r="H34" s="428" t="s">
        <v>2083</v>
      </c>
      <c r="I34" s="405"/>
      <c r="J34" s="429"/>
      <c r="K34" s="260"/>
      <c r="L34" s="260"/>
      <c r="M34" s="394">
        <v>1</v>
      </c>
      <c r="N34" s="404">
        <v>6</v>
      </c>
      <c r="W34" s="23">
        <f>N34</f>
        <v>6</v>
      </c>
      <c r="X34" s="23">
        <f t="shared" si="0"/>
        <v>1</v>
      </c>
      <c r="Y34" s="23" t="str">
        <f t="shared" si="1"/>
        <v>22.86</v>
      </c>
      <c r="Z34" s="23">
        <f t="shared" si="2"/>
        <v>0</v>
      </c>
      <c r="AA34" s="23">
        <f t="shared" si="3"/>
        <v>0</v>
      </c>
    </row>
    <row r="35" spans="1:27" s="23" customFormat="1" ht="12.2" customHeight="1" x14ac:dyDescent="0.2">
      <c r="A35" s="531">
        <v>359</v>
      </c>
      <c r="B35" s="256" t="s">
        <v>83</v>
      </c>
      <c r="C35" s="443" t="str">
        <f>VLOOKUP($A35,УЧАСТНИКИ!$A$29:$L$1081,3,FALSE)</f>
        <v>Токарев Алексей</v>
      </c>
      <c r="D35" s="444" t="str">
        <f>VLOOKUP($A35,УЧАСТНИКИ!$A$29:$L$1081,4,FALSE)</f>
        <v>20.12.1998</v>
      </c>
      <c r="E35" s="444" t="str">
        <f>VLOOKUP($A35,УЧАСТНИКИ!$A$29:$L$1489,8,FALSE)</f>
        <v>МС</v>
      </c>
      <c r="F35" s="443" t="str">
        <f>VLOOKUP($A35,УЧАСТНИКИ!$A$29:$L$1081,5,FALSE)</f>
        <v>Санкт-Петербург-Свердловская область</v>
      </c>
      <c r="G35" s="622" t="s">
        <v>4290</v>
      </c>
      <c r="H35" s="428" t="s">
        <v>2119</v>
      </c>
      <c r="I35" s="260"/>
      <c r="J35" s="428"/>
      <c r="K35" s="260"/>
      <c r="L35" s="260"/>
      <c r="M35" s="259">
        <v>1</v>
      </c>
      <c r="N35" s="404" t="s">
        <v>2032</v>
      </c>
      <c r="W35" s="23" t="str">
        <f>N35</f>
        <v>лич.</v>
      </c>
      <c r="X35" s="23">
        <f t="shared" si="0"/>
        <v>1</v>
      </c>
      <c r="Y35" s="23" t="str">
        <f t="shared" si="1"/>
        <v>22.86</v>
      </c>
      <c r="Z35" s="23">
        <f t="shared" si="2"/>
        <v>0</v>
      </c>
      <c r="AA35" s="23">
        <f t="shared" si="3"/>
        <v>0</v>
      </c>
    </row>
    <row r="36" spans="1:27" s="23" customFormat="1" ht="12.2" customHeight="1" x14ac:dyDescent="0.2">
      <c r="A36" s="531">
        <v>326</v>
      </c>
      <c r="B36" s="256" t="s">
        <v>2037</v>
      </c>
      <c r="C36" s="443" t="str">
        <f>VLOOKUP($A36,УЧАСТНИКИ!$A$29:$L$1081,3,FALSE)</f>
        <v>Великоречин Евгений</v>
      </c>
      <c r="D36" s="444" t="str">
        <f>VLOOKUP($A36,УЧАСТНИКИ!$A$29:$L$1081,4,FALSE)</f>
        <v>14.03.2002</v>
      </c>
      <c r="E36" s="444" t="str">
        <f>VLOOKUP($A36,УЧАСТНИКИ!$A$29:$L$1489,8,FALSE)</f>
        <v>КМС</v>
      </c>
      <c r="F36" s="443" t="str">
        <f>VLOOKUP($A36,УЧАСТНИКИ!$A$29:$L$1081,5,FALSE)</f>
        <v>Санкт-Петербург</v>
      </c>
      <c r="G36" s="622" t="s">
        <v>4299</v>
      </c>
      <c r="H36" s="428" t="s">
        <v>4304</v>
      </c>
      <c r="I36" s="260"/>
      <c r="J36" s="260"/>
      <c r="K36" s="260"/>
      <c r="L36" s="260"/>
      <c r="M36" s="394">
        <v>1</v>
      </c>
      <c r="N36" s="404" t="s">
        <v>2032</v>
      </c>
      <c r="W36" s="23" t="str">
        <f>N36</f>
        <v>лич.</v>
      </c>
      <c r="X36" s="23">
        <f t="shared" si="0"/>
        <v>1</v>
      </c>
      <c r="Y36" s="23" t="str">
        <f t="shared" si="1"/>
        <v>22.98</v>
      </c>
      <c r="Z36" s="23">
        <f t="shared" si="2"/>
        <v>0</v>
      </c>
      <c r="AA36" s="23">
        <f t="shared" si="3"/>
        <v>0</v>
      </c>
    </row>
    <row r="37" spans="1:27" s="23" customFormat="1" ht="12.2" customHeight="1" x14ac:dyDescent="0.2">
      <c r="A37" s="531">
        <v>362</v>
      </c>
      <c r="B37" s="256" t="s">
        <v>3885</v>
      </c>
      <c r="C37" s="443" t="str">
        <f>VLOOKUP($A37,УЧАСТНИКИ!$A$29:$L$1081,3,FALSE)</f>
        <v>Устинов Дмитрий</v>
      </c>
      <c r="D37" s="444" t="str">
        <f>VLOOKUP($A37,УЧАСТНИКИ!$A$29:$L$1081,4,FALSE)</f>
        <v>10.11.2001</v>
      </c>
      <c r="E37" s="444" t="str">
        <f>VLOOKUP($A37,УЧАСТНИКИ!$A$29:$L$1489,8,FALSE)</f>
        <v>КМС</v>
      </c>
      <c r="F37" s="443" t="str">
        <f>VLOOKUP($A37,УЧАСТНИКИ!$A$29:$L$1081,5,FALSE)</f>
        <v>Санкт-Петербург</v>
      </c>
      <c r="G37" s="622" t="s">
        <v>4286</v>
      </c>
      <c r="H37" s="428" t="s">
        <v>4125</v>
      </c>
      <c r="I37" s="405"/>
      <c r="J37" s="429"/>
      <c r="K37" s="394"/>
      <c r="L37" s="428"/>
      <c r="M37" s="394">
        <v>1</v>
      </c>
      <c r="N37" s="404" t="s">
        <v>2032</v>
      </c>
      <c r="W37" s="23" t="s">
        <v>76</v>
      </c>
      <c r="X37" s="23">
        <f t="shared" si="0"/>
        <v>1</v>
      </c>
      <c r="Y37" s="23" t="str">
        <f t="shared" si="1"/>
        <v>23.08</v>
      </c>
      <c r="Z37" s="23">
        <f t="shared" si="2"/>
        <v>0</v>
      </c>
      <c r="AA37" s="23">
        <f t="shared" si="3"/>
        <v>0</v>
      </c>
    </row>
    <row r="38" spans="1:27" s="23" customFormat="1" ht="12.2" customHeight="1" x14ac:dyDescent="0.2">
      <c r="A38" s="531">
        <v>164</v>
      </c>
      <c r="B38" s="256" t="s">
        <v>3886</v>
      </c>
      <c r="C38" s="443" t="str">
        <f>VLOOKUP($A38,УЧАСТНИКИ!$A$29:$L$1081,3,FALSE)</f>
        <v>Субботин Даниил</v>
      </c>
      <c r="D38" s="444" t="str">
        <f>VLOOKUP($A38,УЧАСТНИКИ!$A$29:$L$1081,4,FALSE)</f>
        <v>26.07.2001</v>
      </c>
      <c r="E38" s="444" t="str">
        <f>VLOOKUP($A38,УЧАСТНИКИ!$A$29:$L$1489,8,FALSE)</f>
        <v>МС</v>
      </c>
      <c r="F38" s="443" t="str">
        <f>VLOOKUP($A38,УЧАСТНИКИ!$A$29:$L$1081,5,FALSE)</f>
        <v>Краснодарский край-Республика Адыгея</v>
      </c>
      <c r="G38" s="622" t="s">
        <v>4294</v>
      </c>
      <c r="H38" s="428" t="s">
        <v>2119</v>
      </c>
      <c r="I38" s="260"/>
      <c r="J38" s="429"/>
      <c r="K38" s="260"/>
      <c r="L38" s="260"/>
      <c r="M38" s="265" t="s">
        <v>12</v>
      </c>
      <c r="N38" s="404">
        <v>5</v>
      </c>
      <c r="W38" s="23">
        <f t="shared" ref="W38:W43" si="5">N38</f>
        <v>5</v>
      </c>
      <c r="X38" s="23" t="str">
        <f t="shared" si="0"/>
        <v>1</v>
      </c>
      <c r="Y38" s="23" t="str">
        <f t="shared" si="1"/>
        <v>23.22</v>
      </c>
      <c r="Z38" s="23">
        <f t="shared" si="2"/>
        <v>0</v>
      </c>
      <c r="AA38" s="23">
        <f t="shared" si="3"/>
        <v>0</v>
      </c>
    </row>
    <row r="39" spans="1:27" s="23" customFormat="1" ht="12.2" customHeight="1" x14ac:dyDescent="0.2">
      <c r="A39" s="531">
        <v>346</v>
      </c>
      <c r="B39" s="256" t="s">
        <v>2040</v>
      </c>
      <c r="C39" s="443" t="str">
        <f>VLOOKUP($A39,УЧАСТНИКИ!$A$29:$L$1081,3,FALSE)</f>
        <v>Мартель Дмитрий</v>
      </c>
      <c r="D39" s="444" t="str">
        <f>VLOOKUP($A39,УЧАСТНИКИ!$A$29:$L$1081,4,FALSE)</f>
        <v>20.02.2002</v>
      </c>
      <c r="E39" s="444" t="str">
        <f>VLOOKUP($A39,УЧАСТНИКИ!$A$29:$L$1489,8,FALSE)</f>
        <v>КМС</v>
      </c>
      <c r="F39" s="443" t="str">
        <f>VLOOKUP($A39,УЧАСТНИКИ!$A$29:$L$1081,5,FALSE)</f>
        <v>Санкт-Петербург</v>
      </c>
      <c r="G39" s="622" t="s">
        <v>4303</v>
      </c>
      <c r="H39" s="428" t="s">
        <v>2119</v>
      </c>
      <c r="I39" s="260"/>
      <c r="J39" s="429"/>
      <c r="K39" s="265"/>
      <c r="L39" s="429"/>
      <c r="M39" s="394">
        <v>2</v>
      </c>
      <c r="N39" s="404" t="s">
        <v>2032</v>
      </c>
      <c r="W39" s="23" t="str">
        <f t="shared" si="5"/>
        <v>лич.</v>
      </c>
      <c r="X39" s="23">
        <f t="shared" si="0"/>
        <v>2</v>
      </c>
      <c r="Y39" s="23" t="str">
        <f t="shared" si="1"/>
        <v>23.52</v>
      </c>
      <c r="Z39" s="23">
        <f t="shared" si="2"/>
        <v>0</v>
      </c>
      <c r="AA39" s="23">
        <f t="shared" si="3"/>
        <v>0</v>
      </c>
    </row>
    <row r="40" spans="1:27" s="23" customFormat="1" ht="12.2" customHeight="1" x14ac:dyDescent="0.2">
      <c r="A40" s="531">
        <v>264</v>
      </c>
      <c r="B40" s="256" t="s">
        <v>3887</v>
      </c>
      <c r="C40" s="443" t="str">
        <f>VLOOKUP($A40,УЧАСТНИКИ!$A$29:$L$1081,3,FALSE)</f>
        <v>Раджабов Роберт</v>
      </c>
      <c r="D40" s="444" t="str">
        <f>VLOOKUP($A40,УЧАСТНИКИ!$A$29:$L$1081,4,FALSE)</f>
        <v>21.04.2002</v>
      </c>
      <c r="E40" s="444" t="str">
        <f>VLOOKUP($A40,УЧАСТНИКИ!$A$29:$L$1489,8,FALSE)</f>
        <v>КМС</v>
      </c>
      <c r="F40" s="443" t="str">
        <f>VLOOKUP($A40,УЧАСТНИКИ!$A$29:$L$1081,5,FALSE)</f>
        <v>Республика Адыгея</v>
      </c>
      <c r="G40" s="622" t="s">
        <v>3286</v>
      </c>
      <c r="H40" s="428" t="s">
        <v>2119</v>
      </c>
      <c r="I40" s="260"/>
      <c r="J40" s="429"/>
      <c r="K40" s="265"/>
      <c r="L40" s="429"/>
      <c r="M40" s="394">
        <v>2</v>
      </c>
      <c r="N40" s="404" t="s">
        <v>2032</v>
      </c>
      <c r="W40" s="23" t="str">
        <f t="shared" si="5"/>
        <v>лич.</v>
      </c>
      <c r="X40" s="23">
        <f t="shared" si="0"/>
        <v>2</v>
      </c>
      <c r="Y40" s="23" t="str">
        <f t="shared" si="1"/>
        <v>24.30</v>
      </c>
      <c r="Z40" s="23">
        <f t="shared" si="2"/>
        <v>0</v>
      </c>
      <c r="AA40" s="23">
        <f t="shared" si="3"/>
        <v>0</v>
      </c>
    </row>
    <row r="41" spans="1:27" s="23" customFormat="1" ht="12.2" customHeight="1" x14ac:dyDescent="0.2">
      <c r="A41" s="531">
        <v>176</v>
      </c>
      <c r="B41" s="256"/>
      <c r="C41" s="443" t="str">
        <f>VLOOKUP($A41,УЧАСТНИКИ!$A$29:$L$1081,3,FALSE)</f>
        <v>Бекоев Павел</v>
      </c>
      <c r="D41" s="444" t="str">
        <f>VLOOKUP($A41,УЧАСТНИКИ!$A$29:$L$1081,4,FALSE)</f>
        <v>04.07.2003</v>
      </c>
      <c r="E41" s="444" t="str">
        <f>VLOOKUP($A41,УЧАСТНИКИ!$A$29:$L$1489,8,FALSE)</f>
        <v>КМС</v>
      </c>
      <c r="F41" s="443" t="str">
        <f>VLOOKUP($A41,УЧАСТНИКИ!$A$29:$L$1081,5,FALSE)</f>
        <v>Курская область</v>
      </c>
      <c r="G41" s="622" t="s">
        <v>2100</v>
      </c>
      <c r="H41" s="428"/>
      <c r="I41" s="545"/>
      <c r="J41" s="428"/>
      <c r="K41" s="260"/>
      <c r="L41" s="260"/>
      <c r="M41" s="265"/>
      <c r="N41" s="404"/>
      <c r="W41" s="23">
        <f t="shared" si="5"/>
        <v>0</v>
      </c>
      <c r="X41" s="23">
        <f t="shared" si="0"/>
        <v>0</v>
      </c>
      <c r="Y41" s="23" t="str">
        <f t="shared" si="1"/>
        <v>DNF</v>
      </c>
      <c r="Z41" s="23">
        <f t="shared" si="2"/>
        <v>0</v>
      </c>
      <c r="AA41" s="23">
        <f t="shared" si="3"/>
        <v>0</v>
      </c>
    </row>
    <row r="42" spans="1:27" s="23" customFormat="1" ht="12.2" customHeight="1" x14ac:dyDescent="0.2">
      <c r="A42" s="531">
        <v>262</v>
      </c>
      <c r="B42" s="256"/>
      <c r="C42" s="443" t="str">
        <f>VLOOKUP($A42,УЧАСТНИКИ!$A$29:$L$1081,3,FALSE)</f>
        <v>Богданов Никита</v>
      </c>
      <c r="D42" s="444" t="str">
        <f>VLOOKUP($A42,УЧАСТНИКИ!$A$29:$L$1081,4,FALSE)</f>
        <v>30.06.2001</v>
      </c>
      <c r="E42" s="444" t="str">
        <f>VLOOKUP($A42,УЧАСТНИКИ!$A$29:$L$1489,8,FALSE)</f>
        <v>КМС</v>
      </c>
      <c r="F42" s="443" t="str">
        <f>VLOOKUP($A42,УЧАСТНИКИ!$A$29:$L$1081,5,FALSE)</f>
        <v>Оренбургская область</v>
      </c>
      <c r="G42" s="622" t="s">
        <v>169</v>
      </c>
      <c r="H42" s="428"/>
      <c r="I42" s="405"/>
      <c r="J42" s="428"/>
      <c r="K42" s="578"/>
      <c r="L42" s="428"/>
      <c r="M42" s="394"/>
      <c r="N42" s="404"/>
      <c r="W42" s="23">
        <f t="shared" si="5"/>
        <v>0</v>
      </c>
      <c r="X42" s="23">
        <f t="shared" si="0"/>
        <v>0</v>
      </c>
      <c r="Y42" s="23" t="str">
        <f t="shared" si="1"/>
        <v>DNS</v>
      </c>
      <c r="Z42" s="23">
        <f t="shared" si="2"/>
        <v>0</v>
      </c>
      <c r="AA42" s="23">
        <f t="shared" si="3"/>
        <v>0</v>
      </c>
    </row>
    <row r="43" spans="1:27" s="23" customFormat="1" ht="12.2" customHeight="1" x14ac:dyDescent="0.2">
      <c r="A43" s="531">
        <v>220</v>
      </c>
      <c r="B43" s="256"/>
      <c r="C43" s="443" t="str">
        <f>VLOOKUP($A43,УЧАСТНИКИ!$A$29:$L$1081,3,FALSE)</f>
        <v>Шарапо Антон</v>
      </c>
      <c r="D43" s="444" t="str">
        <f>VLOOKUP($A43,УЧАСТНИКИ!$A$29:$L$1081,4,FALSE)</f>
        <v>01.12.1995</v>
      </c>
      <c r="E43" s="444" t="str">
        <f>VLOOKUP($A43,УЧАСТНИКИ!$A$29:$L$1489,8,FALSE)</f>
        <v>КМС</v>
      </c>
      <c r="F43" s="443" t="str">
        <f>VLOOKUP($A43,УЧАСТНИКИ!$A$29:$L$1081,5,FALSE)</f>
        <v>Москва</v>
      </c>
      <c r="G43" s="622" t="s">
        <v>169</v>
      </c>
      <c r="H43" s="428"/>
      <c r="I43" s="545"/>
      <c r="J43" s="429"/>
      <c r="K43" s="394"/>
      <c r="L43" s="428"/>
      <c r="M43" s="394"/>
      <c r="N43" s="404" t="s">
        <v>2032</v>
      </c>
      <c r="W43" s="23" t="str">
        <f t="shared" si="5"/>
        <v>лич.</v>
      </c>
      <c r="X43" s="23">
        <f t="shared" si="0"/>
        <v>0</v>
      </c>
      <c r="Y43" s="23" t="str">
        <f t="shared" si="1"/>
        <v>DNS</v>
      </c>
      <c r="Z43" s="23">
        <f t="shared" si="2"/>
        <v>0</v>
      </c>
      <c r="AA43" s="23">
        <f t="shared" si="3"/>
        <v>0</v>
      </c>
    </row>
    <row r="45" spans="1:27" s="23" customFormat="1" ht="12.2" customHeight="1" x14ac:dyDescent="0.2">
      <c r="A45"/>
      <c r="B45" s="256"/>
      <c r="C45" s="269" t="s">
        <v>184</v>
      </c>
      <c r="D45" s="264"/>
      <c r="E45" s="265"/>
      <c r="F45" s="71"/>
      <c r="I45" s="509"/>
      <c r="J45" s="509"/>
      <c r="K45" s="509"/>
      <c r="L45" s="509"/>
      <c r="M45" s="507"/>
      <c r="N45" s="508" t="s">
        <v>2243</v>
      </c>
    </row>
    <row r="46" spans="1:27" s="23" customFormat="1" ht="12.2" customHeight="1" x14ac:dyDescent="0.2">
      <c r="A46" s="297"/>
      <c r="B46" s="256"/>
      <c r="C46" s="269"/>
      <c r="D46" s="264"/>
      <c r="E46" s="265"/>
      <c r="F46" s="71"/>
      <c r="I46" s="263"/>
      <c r="M46" s="266"/>
      <c r="N46" s="271"/>
    </row>
    <row r="47" spans="1:27" s="23" customFormat="1" ht="12.2" customHeight="1" x14ac:dyDescent="0.2">
      <c r="A47"/>
      <c r="B47" s="256"/>
      <c r="C47" s="269" t="s">
        <v>185</v>
      </c>
      <c r="D47" s="264"/>
      <c r="E47" s="265"/>
      <c r="F47" s="71"/>
      <c r="I47" s="509"/>
      <c r="J47" s="509"/>
      <c r="K47" s="509"/>
      <c r="L47" s="509"/>
      <c r="M47" s="507"/>
      <c r="N47" s="508" t="s">
        <v>2244</v>
      </c>
    </row>
    <row r="48" spans="1:27" s="23" customFormat="1" ht="12.2" customHeight="1" x14ac:dyDescent="0.2">
      <c r="A48"/>
      <c r="B48" s="256"/>
      <c r="C48" s="269"/>
      <c r="D48" s="264"/>
      <c r="E48" s="265"/>
      <c r="F48" s="71"/>
      <c r="H48" s="263"/>
      <c r="L48" s="266"/>
      <c r="N48" s="266"/>
    </row>
    <row r="49" spans="1:14" s="23" customFormat="1" ht="12.75" customHeight="1" x14ac:dyDescent="0.2">
      <c r="A49"/>
      <c r="B49" s="273"/>
      <c r="C49" s="269" t="s">
        <v>2246</v>
      </c>
      <c r="D49" s="273"/>
      <c r="E49" s="273"/>
      <c r="F49" s="71"/>
      <c r="H49" s="273"/>
      <c r="I49" s="273"/>
      <c r="N49" s="270" t="s">
        <v>4016</v>
      </c>
    </row>
    <row r="50" spans="1:14" s="23" customFormat="1" ht="12.75" customHeight="1" x14ac:dyDescent="0.2">
      <c r="A50" s="297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4"/>
      <c r="N50" s="273"/>
    </row>
    <row r="51" spans="1:14" s="23" customFormat="1" ht="12.75" customHeight="1" x14ac:dyDescent="0.2">
      <c r="A51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4"/>
      <c r="N51" s="273"/>
    </row>
    <row r="52" spans="1:14" ht="12.75" customHeight="1" x14ac:dyDescent="0.2">
      <c r="A52" s="297"/>
    </row>
    <row r="53" spans="1:14" ht="12.75" customHeight="1" x14ac:dyDescent="0.2">
      <c r="A53" s="297"/>
    </row>
    <row r="54" spans="1:14" ht="12.75" customHeight="1" x14ac:dyDescent="0.2">
      <c r="A54" s="297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</row>
    <row r="55" spans="1:14" ht="12.75" customHeight="1" x14ac:dyDescent="0.2"/>
    <row r="56" spans="1:14" ht="12.75" customHeight="1" x14ac:dyDescent="0.2">
      <c r="A56" s="297"/>
    </row>
    <row r="57" spans="1:14" ht="12.75" customHeight="1" x14ac:dyDescent="0.2"/>
    <row r="58" spans="1:14" ht="12.75" customHeight="1" x14ac:dyDescent="0.2"/>
    <row r="59" spans="1:14" ht="12.75" customHeight="1" x14ac:dyDescent="0.2"/>
    <row r="60" spans="1:14" ht="12.75" customHeight="1" x14ac:dyDescent="0.2"/>
    <row r="61" spans="1:14" ht="12.75" customHeight="1" x14ac:dyDescent="0.2"/>
    <row r="62" spans="1:14" ht="12.75" customHeight="1" x14ac:dyDescent="0.2"/>
    <row r="63" spans="1:14" ht="12.75" customHeight="1" x14ac:dyDescent="0.2"/>
    <row r="64" spans="1:14" ht="12.75" customHeight="1" x14ac:dyDescent="0.2"/>
    <row r="65" spans="1:14" ht="12.75" customHeight="1" x14ac:dyDescent="0.2"/>
    <row r="66" spans="1:14" ht="12.75" customHeight="1" x14ac:dyDescent="0.2"/>
    <row r="67" spans="1:14" ht="15" customHeight="1" x14ac:dyDescent="0.2">
      <c r="A67" s="4"/>
    </row>
    <row r="68" spans="1:14" ht="11.25" customHeight="1" x14ac:dyDescent="0.2">
      <c r="A68" s="4"/>
    </row>
    <row r="69" spans="1:14" ht="21" customHeight="1" x14ac:dyDescent="0.2">
      <c r="A69" s="4"/>
    </row>
    <row r="70" spans="1:14" ht="12" customHeight="1" x14ac:dyDescent="0.2">
      <c r="A70" s="4"/>
    </row>
    <row r="71" spans="1:14" ht="12.75" customHeight="1" x14ac:dyDescent="0.2">
      <c r="A71" s="4"/>
    </row>
    <row r="72" spans="1:14" ht="12.75" customHeight="1" x14ac:dyDescent="0.2">
      <c r="A72" s="278"/>
    </row>
    <row r="73" spans="1:14" s="22" customFormat="1" ht="16.5" customHeight="1" x14ac:dyDescent="0.2">
      <c r="A73" s="279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4"/>
      <c r="N73" s="273"/>
    </row>
    <row r="74" spans="1:14" s="27" customFormat="1" ht="12.75" customHeight="1" x14ac:dyDescent="0.2">
      <c r="A74" s="295"/>
      <c r="B74" s="273"/>
      <c r="C74" s="269"/>
      <c r="D74" s="264"/>
      <c r="E74" s="265"/>
      <c r="F74" s="263"/>
      <c r="G74" s="390"/>
      <c r="H74" s="269"/>
      <c r="I74" s="391"/>
      <c r="J74" s="266"/>
      <c r="K74" s="266"/>
      <c r="L74" s="273"/>
      <c r="M74" s="274"/>
      <c r="N74" s="273"/>
    </row>
    <row r="75" spans="1:14" ht="13.5" customHeight="1" x14ac:dyDescent="0.2">
      <c r="C75" s="269"/>
      <c r="D75" s="264"/>
      <c r="E75" s="265"/>
      <c r="F75" s="263"/>
      <c r="G75" s="390"/>
      <c r="H75" s="265"/>
      <c r="I75" s="392"/>
      <c r="J75" s="271"/>
      <c r="K75" s="271"/>
    </row>
    <row r="76" spans="1:14" ht="12.75" customHeight="1" x14ac:dyDescent="0.2">
      <c r="C76" s="269"/>
      <c r="D76" s="264"/>
      <c r="E76" s="265"/>
      <c r="F76" s="375"/>
      <c r="G76" s="390"/>
      <c r="H76" s="265"/>
      <c r="I76" s="391"/>
      <c r="J76" s="266"/>
      <c r="K76" s="266"/>
    </row>
    <row r="77" spans="1:14" ht="12.75" customHeight="1" x14ac:dyDescent="0.2">
      <c r="C77" s="269"/>
      <c r="D77" s="264"/>
      <c r="E77" s="265"/>
      <c r="F77" s="263"/>
      <c r="G77" s="390"/>
      <c r="H77" s="269"/>
      <c r="I77" s="391"/>
      <c r="J77" s="266"/>
      <c r="K77" s="266"/>
    </row>
    <row r="78" spans="1:14" s="22" customFormat="1" ht="16.5" customHeight="1" x14ac:dyDescent="0.2">
      <c r="A78" s="296"/>
      <c r="B78" s="273"/>
      <c r="C78" s="269"/>
      <c r="D78" s="264"/>
      <c r="E78" s="265"/>
      <c r="F78" s="263"/>
      <c r="G78" s="390"/>
      <c r="H78" s="265"/>
      <c r="I78" s="392"/>
      <c r="J78" s="271"/>
      <c r="K78" s="271"/>
      <c r="L78" s="273"/>
      <c r="M78" s="274"/>
      <c r="N78" s="273"/>
    </row>
    <row r="79" spans="1:14" ht="12.75" customHeight="1" x14ac:dyDescent="0.2">
      <c r="C79" s="269"/>
      <c r="D79" s="264"/>
      <c r="E79" s="265"/>
      <c r="F79" s="375"/>
      <c r="G79" s="390"/>
      <c r="H79" s="265"/>
      <c r="I79" s="391"/>
      <c r="J79" s="266"/>
      <c r="K79" s="266"/>
    </row>
    <row r="80" spans="1:14" ht="12.75" customHeight="1" x14ac:dyDescent="0.2"/>
    <row r="81" spans="1:1" ht="12.75" customHeight="1" x14ac:dyDescent="0.2"/>
    <row r="82" spans="1:1" ht="12.75" customHeight="1" x14ac:dyDescent="0.2"/>
    <row r="83" spans="1:1" ht="12.75" customHeight="1" x14ac:dyDescent="0.2"/>
    <row r="84" spans="1:1" ht="12.75" customHeight="1" x14ac:dyDescent="0.2"/>
    <row r="85" spans="1:1" ht="12.75" customHeight="1" x14ac:dyDescent="0.2"/>
    <row r="86" spans="1:1" ht="12.75" customHeight="1" x14ac:dyDescent="0.2"/>
    <row r="87" spans="1:1" ht="12.75" customHeight="1" x14ac:dyDescent="0.2"/>
    <row r="88" spans="1:1" ht="12.75" customHeight="1" x14ac:dyDescent="0.2"/>
    <row r="89" spans="1:1" ht="12.75" customHeight="1" x14ac:dyDescent="0.2"/>
    <row r="92" spans="1:1" ht="12.75" customHeight="1" x14ac:dyDescent="0.2">
      <c r="A92" s="297"/>
    </row>
    <row r="93" spans="1:1" ht="12.75" customHeight="1" x14ac:dyDescent="0.2"/>
    <row r="94" spans="1:1" ht="12.75" customHeight="1" x14ac:dyDescent="0.2"/>
    <row r="95" spans="1:1" ht="12.75" customHeight="1" x14ac:dyDescent="0.2"/>
    <row r="96" spans="1:1" ht="12.75" customHeight="1" x14ac:dyDescent="0.2">
      <c r="A96" s="297"/>
    </row>
    <row r="97" spans="1:1" ht="12.75" customHeight="1" x14ac:dyDescent="0.2">
      <c r="A97" s="297"/>
    </row>
    <row r="98" spans="1:1" ht="12.75" customHeight="1" x14ac:dyDescent="0.2">
      <c r="A98" s="297"/>
    </row>
    <row r="99" spans="1:1" ht="12.75" customHeight="1" x14ac:dyDescent="0.2"/>
    <row r="100" spans="1:1" ht="12.75" customHeight="1" x14ac:dyDescent="0.2"/>
    <row r="101" spans="1:1" ht="12.75" customHeight="1" x14ac:dyDescent="0.2"/>
    <row r="102" spans="1:1" ht="21" customHeight="1" x14ac:dyDescent="0.2"/>
    <row r="103" spans="1:1" ht="21" customHeight="1" x14ac:dyDescent="0.2"/>
    <row r="104" spans="1:1" ht="21" customHeight="1" x14ac:dyDescent="0.2"/>
    <row r="105" spans="1:1" ht="21" customHeight="1" x14ac:dyDescent="0.2"/>
    <row r="106" spans="1:1" ht="21" customHeight="1" x14ac:dyDescent="0.2"/>
    <row r="107" spans="1:1" ht="21" customHeight="1" x14ac:dyDescent="0.2"/>
    <row r="108" spans="1:1" ht="21" customHeight="1" x14ac:dyDescent="0.2"/>
    <row r="109" spans="1:1" ht="21" customHeight="1" x14ac:dyDescent="0.2"/>
    <row r="110" spans="1:1" ht="21" customHeight="1" x14ac:dyDescent="0.2"/>
    <row r="111" spans="1:1" ht="21" customHeight="1" x14ac:dyDescent="0.2"/>
    <row r="112" spans="1:1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</sheetData>
  <sortState ref="A12:AA20">
    <sortCondition ref="B12:B20"/>
  </sortState>
  <mergeCells count="17">
    <mergeCell ref="B1:N1"/>
    <mergeCell ref="B2:N2"/>
    <mergeCell ref="B3:N3"/>
    <mergeCell ref="B4:N4"/>
    <mergeCell ref="L6:M6"/>
    <mergeCell ref="B5:C5"/>
    <mergeCell ref="L9:M9"/>
    <mergeCell ref="L10:M10"/>
    <mergeCell ref="E5:H5"/>
    <mergeCell ref="E6:H6"/>
    <mergeCell ref="E7:H7"/>
    <mergeCell ref="E8:H8"/>
    <mergeCell ref="E9:H9"/>
    <mergeCell ref="M5:N5"/>
    <mergeCell ref="L7:M7"/>
    <mergeCell ref="L8:M8"/>
    <mergeCell ref="J8:K8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>
    <tabColor indexed="15"/>
    <pageSetUpPr fitToPage="1"/>
  </sheetPr>
  <dimension ref="A1:AA57"/>
  <sheetViews>
    <sheetView topLeftCell="B1" workbookViewId="0">
      <selection activeCell="B66" sqref="B66"/>
    </sheetView>
  </sheetViews>
  <sheetFormatPr defaultColWidth="9.140625" defaultRowHeight="14.25" x14ac:dyDescent="0.2"/>
  <cols>
    <col min="1" max="1" width="5" style="295" hidden="1" customWidth="1"/>
    <col min="2" max="2" width="4.140625" style="273" customWidth="1"/>
    <col min="3" max="3" width="19.7109375" style="273" customWidth="1"/>
    <col min="4" max="4" width="9.140625" style="273" customWidth="1"/>
    <col min="5" max="5" width="6.5703125" style="273" customWidth="1"/>
    <col min="6" max="6" width="24.85546875" style="273" customWidth="1"/>
    <col min="7" max="7" width="8.28515625" style="273" customWidth="1"/>
    <col min="8" max="8" width="8.5703125" style="273" hidden="1" customWidth="1"/>
    <col min="9" max="9" width="9.42578125" style="273" hidden="1" customWidth="1"/>
    <col min="10" max="10" width="8.140625" style="274" customWidth="1"/>
    <col min="11" max="11" width="6.85546875" style="273" customWidth="1"/>
    <col min="12" max="12" width="2.28515625" style="28" hidden="1" customWidth="1"/>
    <col min="13" max="13" width="7.5703125" style="28" hidden="1" customWidth="1"/>
    <col min="14" max="14" width="1" style="28" hidden="1" customWidth="1"/>
    <col min="15" max="15" width="0.5703125" style="28" hidden="1" customWidth="1"/>
    <col min="16" max="16" width="5.5703125" style="25" hidden="1" customWidth="1"/>
    <col min="17" max="17" width="4.140625" style="26" hidden="1" customWidth="1"/>
    <col min="18" max="18" width="4.7109375" style="26" hidden="1" customWidth="1"/>
    <col min="19" max="19" width="3.28515625" style="222" hidden="1" customWidth="1"/>
    <col min="20" max="20" width="33.7109375" style="41" hidden="1" customWidth="1"/>
    <col min="21" max="21" width="9.140625" hidden="1" customWidth="1"/>
    <col min="22" max="23" width="9.140625" style="11" hidden="1" customWidth="1"/>
    <col min="24" max="24" width="5.85546875" style="11" hidden="1" customWidth="1"/>
    <col min="25" max="27" width="9.140625" style="11" hidden="1" customWidth="1"/>
    <col min="28" max="16384" width="9.140625" style="11"/>
  </cols>
  <sheetData>
    <row r="1" spans="1:27" s="64" customFormat="1" ht="12.95" customHeight="1" x14ac:dyDescent="0.2">
      <c r="A1" s="234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28"/>
      <c r="M1" s="28"/>
      <c r="N1" s="61"/>
      <c r="O1" s="61"/>
      <c r="P1" s="60"/>
      <c r="Q1" s="60"/>
      <c r="R1" s="60"/>
      <c r="S1" s="76"/>
      <c r="T1" s="58"/>
      <c r="U1" s="23"/>
    </row>
    <row r="2" spans="1:27" s="23" customFormat="1" ht="12.95" customHeight="1" x14ac:dyDescent="0.2">
      <c r="A2" s="234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28"/>
      <c r="M2" s="28"/>
      <c r="N2" s="61"/>
      <c r="O2" s="61"/>
      <c r="P2" s="60"/>
      <c r="Q2" s="60"/>
      <c r="R2" s="60"/>
      <c r="S2" s="76"/>
      <c r="T2" s="58"/>
      <c r="U2" s="232"/>
    </row>
    <row r="3" spans="1:27" s="23" customFormat="1" ht="12.95" customHeight="1" x14ac:dyDescent="0.15">
      <c r="A3" s="234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354"/>
      <c r="M3" s="354"/>
      <c r="N3" s="354"/>
      <c r="O3" s="354"/>
      <c r="P3" s="354"/>
      <c r="Q3" s="354"/>
      <c r="R3" s="354"/>
      <c r="S3" s="76"/>
      <c r="T3" s="58"/>
      <c r="U3" s="233"/>
    </row>
    <row r="4" spans="1:27" s="23" customFormat="1" ht="12.95" customHeight="1" x14ac:dyDescent="0.15">
      <c r="A4" s="234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354"/>
      <c r="M4" s="354"/>
      <c r="N4" s="354"/>
      <c r="O4" s="354"/>
      <c r="P4" s="354"/>
      <c r="Q4" s="354"/>
      <c r="R4" s="354"/>
      <c r="S4" s="69"/>
      <c r="T4" s="58"/>
      <c r="U4" s="233"/>
    </row>
    <row r="5" spans="1:27" s="23" customFormat="1" ht="51" customHeight="1" x14ac:dyDescent="0.15">
      <c r="A5" s="234"/>
      <c r="B5" s="787" t="s">
        <v>2224</v>
      </c>
      <c r="C5" s="788"/>
      <c r="D5" s="750" t="s">
        <v>4409</v>
      </c>
      <c r="E5" s="750"/>
      <c r="F5" s="750"/>
      <c r="G5" s="750"/>
      <c r="H5" s="611"/>
      <c r="I5" s="277"/>
      <c r="J5" s="770" t="s">
        <v>2225</v>
      </c>
      <c r="K5" s="770"/>
      <c r="L5" s="277"/>
      <c r="M5" s="277"/>
      <c r="N5" s="61"/>
      <c r="O5" s="61"/>
      <c r="P5" s="60"/>
      <c r="Q5" s="60"/>
      <c r="R5" s="60"/>
      <c r="S5" s="76"/>
      <c r="T5" s="58"/>
      <c r="U5" s="233"/>
    </row>
    <row r="6" spans="1:27" s="23" customFormat="1" ht="17.100000000000001" customHeight="1" x14ac:dyDescent="0.2">
      <c r="A6" s="234"/>
      <c r="B6" s="240" t="s">
        <v>16</v>
      </c>
      <c r="C6" s="239" t="s">
        <v>262</v>
      </c>
      <c r="D6" s="752" t="s">
        <v>104</v>
      </c>
      <c r="E6" s="752"/>
      <c r="F6" s="752"/>
      <c r="G6" s="752"/>
      <c r="J6" s="276" t="s">
        <v>187</v>
      </c>
      <c r="K6" s="249" t="s">
        <v>188</v>
      </c>
      <c r="L6" s="249"/>
      <c r="N6" s="68"/>
      <c r="O6" s="68"/>
      <c r="P6" s="60"/>
      <c r="Q6" s="60"/>
      <c r="R6" s="59"/>
      <c r="S6" s="69"/>
      <c r="T6" s="58"/>
      <c r="U6" s="233"/>
    </row>
    <row r="7" spans="1:27" s="23" customFormat="1" ht="17.100000000000001" customHeight="1" x14ac:dyDescent="0.2">
      <c r="A7" s="234"/>
      <c r="B7" s="240" t="s">
        <v>17</v>
      </c>
      <c r="C7" s="239" t="s">
        <v>261</v>
      </c>
      <c r="D7" s="866" t="s">
        <v>21</v>
      </c>
      <c r="E7" s="866"/>
      <c r="F7" s="866"/>
      <c r="G7" s="866"/>
      <c r="H7" s="242"/>
      <c r="I7" s="243"/>
      <c r="J7" s="612" t="s">
        <v>2240</v>
      </c>
      <c r="K7" s="243" t="s">
        <v>3877</v>
      </c>
      <c r="L7" s="242"/>
      <c r="N7" s="61"/>
      <c r="O7" s="61"/>
      <c r="P7" s="60"/>
      <c r="Q7" s="60"/>
      <c r="R7" s="60"/>
      <c r="S7" s="76"/>
      <c r="T7" s="58"/>
      <c r="U7" s="233"/>
    </row>
    <row r="8" spans="1:27" s="23" customFormat="1" ht="17.100000000000001" customHeight="1" x14ac:dyDescent="0.2">
      <c r="A8" s="234"/>
      <c r="B8" s="245" t="s">
        <v>18</v>
      </c>
      <c r="C8" s="239" t="s">
        <v>260</v>
      </c>
      <c r="D8" s="862" t="s">
        <v>233</v>
      </c>
      <c r="E8" s="862"/>
      <c r="F8" s="862"/>
      <c r="G8" s="862"/>
      <c r="H8" s="422"/>
      <c r="I8" s="243"/>
      <c r="J8" s="276" t="s">
        <v>186</v>
      </c>
      <c r="K8" s="243"/>
      <c r="L8" s="242"/>
      <c r="N8" s="61"/>
      <c r="O8" s="61"/>
      <c r="P8" s="60"/>
      <c r="Q8" s="60"/>
      <c r="R8" s="60"/>
      <c r="S8" s="76"/>
      <c r="T8" s="58"/>
      <c r="U8" s="232"/>
    </row>
    <row r="9" spans="1:27" s="64" customFormat="1" ht="12.95" customHeight="1" x14ac:dyDescent="0.2">
      <c r="A9" s="234"/>
      <c r="C9" s="248"/>
      <c r="D9" s="863" t="s">
        <v>234</v>
      </c>
      <c r="E9" s="863"/>
      <c r="F9" s="863"/>
      <c r="G9" s="863"/>
      <c r="J9" s="613" t="s">
        <v>343</v>
      </c>
      <c r="K9" s="421" t="s">
        <v>4191</v>
      </c>
      <c r="L9" s="250"/>
      <c r="N9" s="68"/>
      <c r="O9" s="68"/>
      <c r="P9" s="60"/>
      <c r="Q9" s="60"/>
      <c r="R9" s="59"/>
      <c r="S9" s="69"/>
      <c r="T9" s="58"/>
      <c r="U9" s="233"/>
    </row>
    <row r="10" spans="1:27" s="64" customFormat="1" ht="12.95" customHeight="1" x14ac:dyDescent="0.2">
      <c r="A10" s="234"/>
      <c r="B10" s="251"/>
      <c r="C10" s="251"/>
      <c r="D10" s="251"/>
      <c r="E10" s="251"/>
      <c r="F10" s="251"/>
      <c r="G10" s="251"/>
      <c r="H10" s="251"/>
      <c r="I10" s="251"/>
      <c r="J10" s="253"/>
      <c r="K10" s="254"/>
      <c r="L10" s="28"/>
      <c r="M10" s="28"/>
      <c r="N10" s="61"/>
      <c r="O10" s="61"/>
      <c r="P10" s="60"/>
      <c r="Q10" s="60"/>
      <c r="R10" s="60"/>
      <c r="S10" s="76"/>
      <c r="T10" s="58"/>
      <c r="U10" s="232"/>
    </row>
    <row r="11" spans="1:27" s="64" customFormat="1" ht="21.75" customHeight="1" x14ac:dyDescent="0.2">
      <c r="A11" s="234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92</v>
      </c>
      <c r="H11" s="255" t="s">
        <v>325</v>
      </c>
      <c r="I11" s="255" t="s">
        <v>181</v>
      </c>
      <c r="J11" s="255" t="s">
        <v>182</v>
      </c>
      <c r="K11" s="255" t="s">
        <v>2069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383"/>
      <c r="W11" s="383" t="s">
        <v>255</v>
      </c>
      <c r="X11" s="64" t="s">
        <v>379</v>
      </c>
      <c r="Y11" s="64" t="s">
        <v>365</v>
      </c>
      <c r="Z11" s="64" t="s">
        <v>366</v>
      </c>
      <c r="AA11" s="64" t="s">
        <v>36</v>
      </c>
    </row>
    <row r="12" spans="1:27" s="64" customFormat="1" ht="13.5" customHeight="1" x14ac:dyDescent="0.2">
      <c r="A12" s="531">
        <v>163</v>
      </c>
      <c r="B12" s="256" t="s">
        <v>12</v>
      </c>
      <c r="C12" s="443" t="str">
        <f>VLOOKUP($A12,УЧАСТНИКИ!$A$29:$L$1081,3,FALSE)</f>
        <v>Савлуков Савелий</v>
      </c>
      <c r="D12" s="444" t="str">
        <f>VLOOKUP($A12,УЧАСТНИКИ!$A$29:$L$1081,4,FALSE)</f>
        <v>06.01.2000</v>
      </c>
      <c r="E12" s="444" t="str">
        <f>VLOOKUP($A12,УЧАСТНИКИ!$A$29:$L$1489,8,FALSE)</f>
        <v>МСМК</v>
      </c>
      <c r="F12" s="443" t="str">
        <f>VLOOKUP($A12,УЧАСТНИКИ!$A$29:$L$1081,5,FALSE)</f>
        <v>Краснодарский край-Алтайский край</v>
      </c>
      <c r="G12" s="405" t="s">
        <v>4039</v>
      </c>
      <c r="H12" s="260"/>
      <c r="I12" s="260"/>
      <c r="J12" s="260" t="s">
        <v>449</v>
      </c>
      <c r="K12" s="404" t="s">
        <v>4095</v>
      </c>
      <c r="L12" s="28"/>
      <c r="M12" s="28"/>
      <c r="N12" s="298"/>
      <c r="O12" s="299"/>
      <c r="P12" s="300"/>
      <c r="Q12" s="211"/>
      <c r="R12" s="211"/>
      <c r="S12" s="301"/>
      <c r="T12" s="302"/>
      <c r="U12" s="22"/>
      <c r="V12" s="22"/>
      <c r="W12" s="22" t="str">
        <f t="shared" ref="W12:W23" si="0">K12</f>
        <v>20+15</v>
      </c>
      <c r="X12" s="22" t="str">
        <f t="shared" ref="X12:X41" si="1">J12</f>
        <v>мсмк</v>
      </c>
      <c r="Y12" s="22" t="str">
        <f t="shared" ref="Y12:Y41" si="2">G12</f>
        <v>45.61</v>
      </c>
      <c r="Z12" s="22">
        <f t="shared" ref="Z12:Z41" si="3">H12</f>
        <v>0</v>
      </c>
      <c r="AA12" s="22">
        <f t="shared" ref="AA12:AA41" si="4">I12</f>
        <v>0</v>
      </c>
    </row>
    <row r="13" spans="1:27" s="64" customFormat="1" ht="13.5" customHeight="1" x14ac:dyDescent="0.2">
      <c r="A13" s="531">
        <v>160</v>
      </c>
      <c r="B13" s="256" t="s">
        <v>13</v>
      </c>
      <c r="C13" s="443" t="str">
        <f>VLOOKUP($A13,УЧАСТНИКИ!$A$29:$L$1081,3,FALSE)</f>
        <v>Распутин Артем</v>
      </c>
      <c r="D13" s="444" t="str">
        <f>VLOOKUP($A13,УЧАСТНИКИ!$A$29:$L$1081,4,FALSE)</f>
        <v>13.10.2001</v>
      </c>
      <c r="E13" s="444" t="str">
        <f>VLOOKUP($A13,УЧАСТНИКИ!$A$29:$L$1489,8,FALSE)</f>
        <v>МС</v>
      </c>
      <c r="F13" s="443" t="str">
        <f>VLOOKUP($A13,УЧАСТНИКИ!$A$29:$L$1081,5,FALSE)</f>
        <v>Краснодарский край</v>
      </c>
      <c r="G13" s="405" t="s">
        <v>4041</v>
      </c>
      <c r="H13" s="260"/>
      <c r="I13" s="260"/>
      <c r="J13" s="260" t="s">
        <v>433</v>
      </c>
      <c r="K13" s="404" t="s">
        <v>2032</v>
      </c>
      <c r="L13" s="28"/>
      <c r="M13" s="28"/>
      <c r="N13" s="61"/>
      <c r="O13" s="61"/>
      <c r="P13" s="60"/>
      <c r="Q13" s="60"/>
      <c r="R13" s="60"/>
      <c r="S13" s="76"/>
      <c r="T13" s="58"/>
      <c r="U13" s="232"/>
      <c r="W13" s="13" t="str">
        <f t="shared" si="0"/>
        <v>лич.</v>
      </c>
      <c r="X13" s="64" t="str">
        <f t="shared" si="1"/>
        <v>мс</v>
      </c>
      <c r="Y13" s="64" t="str">
        <f t="shared" si="2"/>
        <v>46.46</v>
      </c>
      <c r="Z13" s="64">
        <f t="shared" si="3"/>
        <v>0</v>
      </c>
      <c r="AA13" s="64">
        <f t="shared" si="4"/>
        <v>0</v>
      </c>
    </row>
    <row r="14" spans="1:27" s="64" customFormat="1" ht="13.5" customHeight="1" x14ac:dyDescent="0.2">
      <c r="A14" s="531">
        <v>312</v>
      </c>
      <c r="B14" s="256" t="s">
        <v>14</v>
      </c>
      <c r="C14" s="443" t="str">
        <f>VLOOKUP($A14,УЧАСТНИКИ!$A$29:$L$1081,3,FALSE)</f>
        <v>Солодовников Серафим</v>
      </c>
      <c r="D14" s="444" t="str">
        <f>VLOOKUP($A14,УЧАСТНИКИ!$A$29:$L$1081,4,FALSE)</f>
        <v>04.12.2005</v>
      </c>
      <c r="E14" s="444" t="str">
        <f>VLOOKUP($A14,УЧАСТНИКИ!$A$29:$L$1489,8,FALSE)</f>
        <v>МС</v>
      </c>
      <c r="F14" s="443" t="str">
        <f>VLOOKUP($A14,УЧАСТНИКИ!$A$29:$L$1081,5,FALSE)</f>
        <v>Республика Татарстан</v>
      </c>
      <c r="G14" s="405" t="s">
        <v>4033</v>
      </c>
      <c r="H14" s="260"/>
      <c r="I14" s="260"/>
      <c r="J14" s="260" t="s">
        <v>433</v>
      </c>
      <c r="K14" s="404" t="s">
        <v>2061</v>
      </c>
      <c r="L14" s="28"/>
      <c r="M14" s="28"/>
      <c r="N14" s="61"/>
      <c r="O14" s="61"/>
      <c r="P14" s="60"/>
      <c r="Q14" s="60"/>
      <c r="R14" s="60"/>
      <c r="S14" s="76"/>
      <c r="T14" s="58"/>
      <c r="U14"/>
      <c r="W14" s="64" t="str">
        <f t="shared" si="0"/>
        <v>17+5</v>
      </c>
      <c r="X14" s="64" t="str">
        <f t="shared" si="1"/>
        <v>мс</v>
      </c>
      <c r="Y14" s="64" t="str">
        <f t="shared" si="2"/>
        <v>46.62</v>
      </c>
      <c r="Z14" s="64">
        <f t="shared" si="3"/>
        <v>0</v>
      </c>
      <c r="AA14" s="64">
        <f t="shared" si="4"/>
        <v>0</v>
      </c>
    </row>
    <row r="15" spans="1:27" ht="12.75" x14ac:dyDescent="0.2">
      <c r="A15" s="531">
        <v>246</v>
      </c>
      <c r="B15" s="256" t="s">
        <v>22</v>
      </c>
      <c r="C15" s="443" t="str">
        <f>VLOOKUP($A15,УЧАСТНИКИ!$A$29:$L$1081,3,FALSE)</f>
        <v>Федяев Максим</v>
      </c>
      <c r="D15" s="444" t="str">
        <f>VLOOKUP($A15,УЧАСТНИКИ!$A$29:$L$1081,4,FALSE)</f>
        <v>01.12.1997</v>
      </c>
      <c r="E15" s="444" t="str">
        <f>VLOOKUP($A15,УЧАСТНИКИ!$A$29:$L$1489,8,FALSE)</f>
        <v>МСМК</v>
      </c>
      <c r="F15" s="443" t="str">
        <f>VLOOKUP($A15,УЧАСТНИКИ!$A$29:$L$1081,5,FALSE)</f>
        <v>Московская область-Курская область</v>
      </c>
      <c r="G15" s="405" t="s">
        <v>4038</v>
      </c>
      <c r="H15" s="260"/>
      <c r="I15" s="260"/>
      <c r="J15" s="260" t="s">
        <v>433</v>
      </c>
      <c r="K15" s="404" t="s">
        <v>2062</v>
      </c>
      <c r="W15" s="64" t="str">
        <f t="shared" si="0"/>
        <v>15+5</v>
      </c>
      <c r="X15" s="11" t="str">
        <f t="shared" si="1"/>
        <v>мс</v>
      </c>
      <c r="Y15" s="11" t="str">
        <f t="shared" si="2"/>
        <v>46.71</v>
      </c>
      <c r="Z15" s="11">
        <f t="shared" si="3"/>
        <v>0</v>
      </c>
      <c r="AA15" s="11">
        <f t="shared" si="4"/>
        <v>0</v>
      </c>
    </row>
    <row r="16" spans="1:27" ht="13.5" customHeight="1" x14ac:dyDescent="0.2">
      <c r="A16" s="531">
        <v>382</v>
      </c>
      <c r="B16" s="256" t="s">
        <v>23</v>
      </c>
      <c r="C16" s="443" t="str">
        <f>VLOOKUP($A16,УЧАСТНИКИ!$A$29:$L$1081,3,FALSE)</f>
        <v>Ленчиков Никита</v>
      </c>
      <c r="D16" s="444" t="str">
        <f>VLOOKUP($A16,УЧАСТНИКИ!$A$29:$L$1081,4,FALSE)</f>
        <v>30.10.2002</v>
      </c>
      <c r="E16" s="444" t="str">
        <f>VLOOKUP($A16,УЧАСТНИКИ!$A$29:$L$1489,8,FALSE)</f>
        <v>МС</v>
      </c>
      <c r="F16" s="443" t="str">
        <f>VLOOKUP($A16,УЧАСТНИКИ!$A$29:$L$1081,5,FALSE)</f>
        <v>Тамбовская область</v>
      </c>
      <c r="G16" s="405" t="s">
        <v>4040</v>
      </c>
      <c r="H16" s="260"/>
      <c r="I16" s="260"/>
      <c r="J16" s="260" t="s">
        <v>433</v>
      </c>
      <c r="K16" s="404" t="s">
        <v>2063</v>
      </c>
      <c r="W16" s="64" t="str">
        <f t="shared" si="0"/>
        <v>14+5</v>
      </c>
      <c r="X16" s="11" t="str">
        <f t="shared" si="1"/>
        <v>мс</v>
      </c>
      <c r="Y16" s="11" t="str">
        <f t="shared" si="2"/>
        <v>46.82</v>
      </c>
      <c r="Z16" s="11">
        <f t="shared" si="3"/>
        <v>0</v>
      </c>
      <c r="AA16" s="11">
        <f t="shared" si="4"/>
        <v>0</v>
      </c>
    </row>
    <row r="17" spans="1:27" s="23" customFormat="1" ht="15" customHeight="1" x14ac:dyDescent="0.2">
      <c r="A17" s="531">
        <v>366</v>
      </c>
      <c r="B17" s="256" t="s">
        <v>24</v>
      </c>
      <c r="C17" s="443" t="str">
        <f>VLOOKUP($A17,УЧАСТНИКИ!$A$29:$L$1081,3,FALSE)</f>
        <v>Верховых Рудольф</v>
      </c>
      <c r="D17" s="444" t="str">
        <f>VLOOKUP($A17,УЧАСТНИКИ!$A$29:$L$1081,4,FALSE)</f>
        <v>03.09.1998</v>
      </c>
      <c r="E17" s="444" t="str">
        <f>VLOOKUP($A17,УЧАСТНИКИ!$A$29:$L$1489,8,FALSE)</f>
        <v>МС</v>
      </c>
      <c r="F17" s="443" t="str">
        <f>VLOOKUP($A17,УЧАСТНИКИ!$A$29:$L$1081,5,FALSE)</f>
        <v>Свердловская область</v>
      </c>
      <c r="G17" s="405" t="s">
        <v>4037</v>
      </c>
      <c r="H17" s="260"/>
      <c r="I17" s="260"/>
      <c r="J17" s="260" t="s">
        <v>443</v>
      </c>
      <c r="K17" s="404">
        <v>13</v>
      </c>
      <c r="L17" s="28"/>
      <c r="M17" s="28"/>
      <c r="W17" s="262">
        <f t="shared" si="0"/>
        <v>13</v>
      </c>
      <c r="X17" s="23" t="str">
        <f t="shared" si="1"/>
        <v>кмс</v>
      </c>
      <c r="Y17" s="23" t="str">
        <f t="shared" si="2"/>
        <v>47.19</v>
      </c>
      <c r="Z17" s="23">
        <f t="shared" si="3"/>
        <v>0</v>
      </c>
      <c r="AA17" s="23">
        <f t="shared" si="4"/>
        <v>0</v>
      </c>
    </row>
    <row r="18" spans="1:27" ht="12.75" x14ac:dyDescent="0.2">
      <c r="A18" s="531">
        <v>238</v>
      </c>
      <c r="B18" s="256" t="s">
        <v>25</v>
      </c>
      <c r="C18" s="443" t="str">
        <f>VLOOKUP($A18,УЧАСТНИКИ!$A$29:$L$1081,3,FALSE)</f>
        <v>Орехов Иван</v>
      </c>
      <c r="D18" s="444" t="str">
        <f>VLOOKUP($A18,УЧАСТНИКИ!$A$29:$L$1081,4,FALSE)</f>
        <v>14.03.2001</v>
      </c>
      <c r="E18" s="444" t="str">
        <f>VLOOKUP($A18,УЧАСТНИКИ!$A$29:$L$1489,8,FALSE)</f>
        <v>МС</v>
      </c>
      <c r="F18" s="443" t="str">
        <f>VLOOKUP($A18,УЧАСТНИКИ!$A$29:$L$1081,5,FALSE)</f>
        <v>Московская область-Белгородская область</v>
      </c>
      <c r="G18" s="405" t="s">
        <v>4030</v>
      </c>
      <c r="H18" s="260"/>
      <c r="I18" s="260"/>
      <c r="J18" s="260" t="s">
        <v>443</v>
      </c>
      <c r="K18" s="404" t="s">
        <v>2032</v>
      </c>
      <c r="W18" s="64" t="str">
        <f t="shared" si="0"/>
        <v>лич.</v>
      </c>
      <c r="X18" s="11" t="str">
        <f t="shared" si="1"/>
        <v>кмс</v>
      </c>
      <c r="Y18" s="11" t="str">
        <f t="shared" si="2"/>
        <v>47.55</v>
      </c>
      <c r="Z18" s="11">
        <f t="shared" si="3"/>
        <v>0</v>
      </c>
      <c r="AA18" s="11">
        <f t="shared" si="4"/>
        <v>0</v>
      </c>
    </row>
    <row r="19" spans="1:27" s="23" customFormat="1" ht="12.2" customHeight="1" x14ac:dyDescent="0.2">
      <c r="A19" s="531">
        <v>262</v>
      </c>
      <c r="B19" s="256" t="s">
        <v>67</v>
      </c>
      <c r="C19" s="443" t="str">
        <f>VLOOKUP($A19,УЧАСТНИКИ!$A$29:$L$1081,3,FALSE)</f>
        <v>Богданов Никита</v>
      </c>
      <c r="D19" s="444" t="str">
        <f>VLOOKUP($A19,УЧАСТНИКИ!$A$29:$L$1081,4,FALSE)</f>
        <v>30.06.2001</v>
      </c>
      <c r="E19" s="444" t="str">
        <f>VLOOKUP($A19,УЧАСТНИКИ!$A$29:$L$1489,8,FALSE)</f>
        <v>КМС</v>
      </c>
      <c r="F19" s="443" t="str">
        <f>VLOOKUP($A19,УЧАСТНИКИ!$A$29:$L$1081,5,FALSE)</f>
        <v>Оренбургская область</v>
      </c>
      <c r="G19" s="405" t="s">
        <v>1625</v>
      </c>
      <c r="H19" s="405"/>
      <c r="I19" s="260"/>
      <c r="J19" s="260" t="s">
        <v>443</v>
      </c>
      <c r="K19" s="404">
        <v>12</v>
      </c>
      <c r="L19" s="28"/>
      <c r="M19" s="28"/>
      <c r="W19" s="64">
        <f t="shared" si="0"/>
        <v>12</v>
      </c>
      <c r="X19" s="23" t="str">
        <f t="shared" si="1"/>
        <v>кмс</v>
      </c>
      <c r="Y19" s="23" t="str">
        <f t="shared" si="2"/>
        <v>47.58</v>
      </c>
      <c r="Z19" s="23">
        <f t="shared" si="3"/>
        <v>0</v>
      </c>
      <c r="AA19" s="23">
        <f t="shared" si="4"/>
        <v>0</v>
      </c>
    </row>
    <row r="20" spans="1:27" ht="12.75" customHeight="1" x14ac:dyDescent="0.2">
      <c r="A20" s="531">
        <v>390</v>
      </c>
      <c r="B20" s="256" t="s">
        <v>74</v>
      </c>
      <c r="C20" s="443" t="str">
        <f>VLOOKUP($A20,УЧАСТНИКИ!$A$29:$L$1081,3,FALSE)</f>
        <v>Галацков Андрей</v>
      </c>
      <c r="D20" s="444" t="str">
        <f>VLOOKUP($A20,УЧАСТНИКИ!$A$29:$L$1081,4,FALSE)</f>
        <v>13.02.1992</v>
      </c>
      <c r="E20" s="444" t="str">
        <f>VLOOKUP($A20,УЧАСТНИКИ!$A$29:$L$1489,8,FALSE)</f>
        <v>МС</v>
      </c>
      <c r="F20" s="443" t="str">
        <f>VLOOKUP($A20,УЧАСТНИКИ!$A$29:$L$1081,5,FALSE)</f>
        <v>Ульяновская область</v>
      </c>
      <c r="G20" s="405" t="s">
        <v>4031</v>
      </c>
      <c r="H20" s="260"/>
      <c r="I20" s="260"/>
      <c r="J20" s="260" t="s">
        <v>443</v>
      </c>
      <c r="K20" s="404">
        <v>11</v>
      </c>
      <c r="W20" s="11">
        <f t="shared" si="0"/>
        <v>11</v>
      </c>
      <c r="X20" s="11" t="str">
        <f t="shared" si="1"/>
        <v>кмс</v>
      </c>
      <c r="Y20" s="11" t="str">
        <f t="shared" si="2"/>
        <v>47.64</v>
      </c>
      <c r="Z20" s="11">
        <f t="shared" si="3"/>
        <v>0</v>
      </c>
      <c r="AA20" s="11">
        <f t="shared" si="4"/>
        <v>0</v>
      </c>
    </row>
    <row r="21" spans="1:27" s="23" customFormat="1" ht="12.75" customHeight="1" x14ac:dyDescent="0.2">
      <c r="A21" s="531">
        <v>397</v>
      </c>
      <c r="B21" s="256" t="s">
        <v>73</v>
      </c>
      <c r="C21" s="443" t="str">
        <f>VLOOKUP($A21,УЧАСТНИКИ!$A$29:$L$1081,3,FALSE)</f>
        <v>Федотов Артем</v>
      </c>
      <c r="D21" s="444" t="str">
        <f>VLOOKUP($A21,УЧАСТНИКИ!$A$29:$L$1081,4,FALSE)</f>
        <v>12.11.1991</v>
      </c>
      <c r="E21" s="444" t="str">
        <f>VLOOKUP($A21,УЧАСТНИКИ!$A$29:$L$1489,8,FALSE)</f>
        <v>МС</v>
      </c>
      <c r="F21" s="443" t="str">
        <f>VLOOKUP($A21,УЧАСТНИКИ!$A$29:$L$1081,5,FALSE)</f>
        <v>Ульяновская область</v>
      </c>
      <c r="G21" s="405" t="s">
        <v>4024</v>
      </c>
      <c r="H21" s="405"/>
      <c r="I21" s="260"/>
      <c r="J21" s="260" t="s">
        <v>443</v>
      </c>
      <c r="K21" s="404" t="s">
        <v>2032</v>
      </c>
      <c r="L21" s="28"/>
      <c r="M21" s="28"/>
      <c r="N21" s="28"/>
      <c r="O21" s="28"/>
      <c r="P21" s="25"/>
      <c r="Q21" s="26"/>
      <c r="R21" s="26"/>
      <c r="S21" s="222"/>
      <c r="T21" s="41"/>
      <c r="U21"/>
      <c r="V21" s="11"/>
      <c r="W21" s="64" t="str">
        <f t="shared" si="0"/>
        <v>лич.</v>
      </c>
      <c r="X21" s="11" t="str">
        <f t="shared" si="1"/>
        <v>кмс</v>
      </c>
      <c r="Y21" s="11" t="str">
        <f t="shared" si="2"/>
        <v>47.92</v>
      </c>
      <c r="Z21" s="11">
        <f t="shared" si="3"/>
        <v>0</v>
      </c>
      <c r="AA21" s="11">
        <f t="shared" si="4"/>
        <v>0</v>
      </c>
    </row>
    <row r="22" spans="1:27" s="27" customFormat="1" ht="12.75" customHeight="1" x14ac:dyDescent="0.2">
      <c r="A22" s="531">
        <v>143</v>
      </c>
      <c r="B22" s="256" t="s">
        <v>72</v>
      </c>
      <c r="C22" s="443" t="str">
        <f>VLOOKUP($A22,УЧАСТНИКИ!$A$29:$L$1081,3,FALSE)</f>
        <v>Заиченко Тимур</v>
      </c>
      <c r="D22" s="444" t="str">
        <f>VLOOKUP($A22,УЧАСТНИКИ!$A$29:$L$1081,4,FALSE)</f>
        <v>12.02.1999</v>
      </c>
      <c r="E22" s="444" t="str">
        <f>VLOOKUP($A22,УЧАСТНИКИ!$A$29:$L$1489,8,FALSE)</f>
        <v>МС</v>
      </c>
      <c r="F22" s="443" t="str">
        <f>VLOOKUP($A22,УЧАСТНИКИ!$A$29:$L$1081,5,FALSE)</f>
        <v>Краснодарский край</v>
      </c>
      <c r="G22" s="405" t="s">
        <v>4036</v>
      </c>
      <c r="H22" s="260"/>
      <c r="I22" s="260"/>
      <c r="J22" s="260" t="s">
        <v>443</v>
      </c>
      <c r="K22" s="404" t="s">
        <v>2032</v>
      </c>
      <c r="L22" s="28"/>
      <c r="M22" s="28"/>
      <c r="N22" s="28"/>
      <c r="O22" s="28"/>
      <c r="P22" s="25"/>
      <c r="Q22" s="26"/>
      <c r="R22" s="26"/>
      <c r="S22" s="222"/>
      <c r="T22" s="41"/>
      <c r="U22"/>
      <c r="V22" s="11"/>
      <c r="W22" s="64" t="str">
        <f t="shared" si="0"/>
        <v>лич.</v>
      </c>
      <c r="X22" s="11" t="str">
        <f t="shared" si="1"/>
        <v>кмс</v>
      </c>
      <c r="Y22" s="11" t="str">
        <f t="shared" si="2"/>
        <v>47.95</v>
      </c>
      <c r="Z22" s="11">
        <f t="shared" si="3"/>
        <v>0</v>
      </c>
      <c r="AA22" s="11">
        <f t="shared" si="4"/>
        <v>0</v>
      </c>
    </row>
    <row r="23" spans="1:27" s="64" customFormat="1" ht="13.5" customHeight="1" x14ac:dyDescent="0.2">
      <c r="A23" s="531">
        <v>153</v>
      </c>
      <c r="B23" s="256" t="s">
        <v>71</v>
      </c>
      <c r="C23" s="443" t="str">
        <f>VLOOKUP($A23,УЧАСТНИКИ!$A$29:$L$1081,3,FALSE)</f>
        <v>Переметов Данил</v>
      </c>
      <c r="D23" s="444" t="str">
        <f>VLOOKUP($A23,УЧАСТНИКИ!$A$29:$L$1081,4,FALSE)</f>
        <v>18.03.1995</v>
      </c>
      <c r="E23" s="444" t="str">
        <f>VLOOKUP($A23,УЧАСТНИКИ!$A$29:$L$1489,8,FALSE)</f>
        <v>МС</v>
      </c>
      <c r="F23" s="443" t="str">
        <f>VLOOKUP($A23,УЧАСТНИКИ!$A$29:$L$1081,5,FALSE)</f>
        <v>Краснодарский край</v>
      </c>
      <c r="G23" s="405" t="s">
        <v>4025</v>
      </c>
      <c r="H23" s="405"/>
      <c r="I23" s="260"/>
      <c r="J23" s="260" t="s">
        <v>443</v>
      </c>
      <c r="K23" s="404" t="s">
        <v>2032</v>
      </c>
      <c r="L23" s="28"/>
      <c r="M23" s="28"/>
      <c r="N23" s="44"/>
      <c r="O23" s="44"/>
      <c r="P23" s="44"/>
      <c r="Q23" s="44"/>
      <c r="R23" s="44"/>
      <c r="S23" s="44"/>
      <c r="T23" s="45"/>
      <c r="U23" s="35"/>
      <c r="V23" s="11"/>
      <c r="W23" s="11" t="str">
        <f t="shared" si="0"/>
        <v>лич.</v>
      </c>
      <c r="X23" s="11" t="str">
        <f t="shared" si="1"/>
        <v>кмс</v>
      </c>
      <c r="Y23" s="11" t="str">
        <f t="shared" si="2"/>
        <v>48.10</v>
      </c>
      <c r="Z23" s="11">
        <f t="shared" si="3"/>
        <v>0</v>
      </c>
      <c r="AA23" s="11">
        <f t="shared" si="4"/>
        <v>0</v>
      </c>
    </row>
    <row r="24" spans="1:27" ht="12.75" customHeight="1" x14ac:dyDescent="0.2">
      <c r="A24" s="531">
        <v>211</v>
      </c>
      <c r="B24" s="256" t="s">
        <v>70</v>
      </c>
      <c r="C24" s="443" t="str">
        <f>VLOOKUP($A24,УЧАСТНИКИ!$A$29:$L$1081,3,FALSE)</f>
        <v>Серов Алексей</v>
      </c>
      <c r="D24" s="444" t="str">
        <f>VLOOKUP($A24,УЧАСТНИКИ!$A$29:$L$1081,4,FALSE)</f>
        <v>12.06.2002</v>
      </c>
      <c r="E24" s="444" t="str">
        <f>VLOOKUP($A24,УЧАСТНИКИ!$A$29:$L$1489,8,FALSE)</f>
        <v>МС</v>
      </c>
      <c r="F24" s="443" t="str">
        <f>VLOOKUP($A24,УЧАСТНИКИ!$A$29:$L$1081,5,FALSE)</f>
        <v>Москва</v>
      </c>
      <c r="G24" s="405" t="s">
        <v>4020</v>
      </c>
      <c r="H24" s="405"/>
      <c r="I24" s="394"/>
      <c r="J24" s="260" t="s">
        <v>443</v>
      </c>
      <c r="K24" s="404">
        <v>10</v>
      </c>
      <c r="W24" s="64" t="s">
        <v>77</v>
      </c>
      <c r="X24" s="11" t="str">
        <f t="shared" si="1"/>
        <v>кмс</v>
      </c>
      <c r="Y24" s="11" t="str">
        <f t="shared" si="2"/>
        <v>48.27</v>
      </c>
      <c r="Z24" s="11">
        <f t="shared" si="3"/>
        <v>0</v>
      </c>
      <c r="AA24" s="11">
        <f t="shared" si="4"/>
        <v>0</v>
      </c>
    </row>
    <row r="25" spans="1:27" ht="14.25" customHeight="1" x14ac:dyDescent="0.2">
      <c r="A25" s="531">
        <v>320</v>
      </c>
      <c r="B25" s="256" t="s">
        <v>69</v>
      </c>
      <c r="C25" s="443" t="str">
        <f>VLOOKUP($A25,УЧАСТНИКИ!$A$29:$L$1081,3,FALSE)</f>
        <v>Буяновский Александр</v>
      </c>
      <c r="D25" s="444" t="str">
        <f>VLOOKUP($A25,УЧАСТНИКИ!$A$29:$L$1081,4,FALSE)</f>
        <v>23.04.1994</v>
      </c>
      <c r="E25" s="444" t="str">
        <f>VLOOKUP($A25,УЧАСТНИКИ!$A$29:$L$1489,8,FALSE)</f>
        <v>МС</v>
      </c>
      <c r="F25" s="443" t="str">
        <f>VLOOKUP($A25,УЧАСТНИКИ!$A$29:$L$1081,5,FALSE)</f>
        <v>Самарская область</v>
      </c>
      <c r="G25" s="405" t="s">
        <v>4032</v>
      </c>
      <c r="H25" s="260"/>
      <c r="I25" s="260"/>
      <c r="J25" s="260" t="s">
        <v>443</v>
      </c>
      <c r="K25" s="404">
        <v>9</v>
      </c>
      <c r="N25" s="23"/>
      <c r="O25" s="23"/>
      <c r="P25" s="23"/>
      <c r="Q25" s="23"/>
      <c r="R25" s="23"/>
      <c r="S25" s="23"/>
      <c r="T25" s="23"/>
      <c r="U25" s="23"/>
      <c r="V25" s="23"/>
      <c r="W25" s="64">
        <f>K25</f>
        <v>9</v>
      </c>
      <c r="X25" s="23" t="str">
        <f t="shared" si="1"/>
        <v>кмс</v>
      </c>
      <c r="Y25" s="23" t="str">
        <f t="shared" si="2"/>
        <v>48.33</v>
      </c>
      <c r="Z25" s="23">
        <f t="shared" si="3"/>
        <v>0</v>
      </c>
      <c r="AA25" s="23">
        <f t="shared" si="4"/>
        <v>0</v>
      </c>
    </row>
    <row r="26" spans="1:27" s="22" customFormat="1" ht="14.25" customHeight="1" x14ac:dyDescent="0.2">
      <c r="A26" s="531">
        <v>329</v>
      </c>
      <c r="B26" s="256" t="s">
        <v>68</v>
      </c>
      <c r="C26" s="443" t="str">
        <f>VLOOKUP($A26,УЧАСТНИКИ!$A$29:$L$1081,3,FALSE)</f>
        <v>Высоцкий Максим</v>
      </c>
      <c r="D26" s="602" t="str">
        <f>VLOOKUP($A26,УЧАСТНИКИ!$A$29:$L$1081,4,FALSE)</f>
        <v>09.06.2002</v>
      </c>
      <c r="E26" s="444" t="str">
        <f>VLOOKUP($A26,УЧАСТНИКИ!$A$29:$L$1489,8,FALSE)</f>
        <v>КМС</v>
      </c>
      <c r="F26" s="443" t="str">
        <f>VLOOKUP($A26,УЧАСТНИКИ!$A$29:$L$1081,5,FALSE)</f>
        <v>Санкт-Петербург</v>
      </c>
      <c r="G26" s="545" t="s">
        <v>3970</v>
      </c>
      <c r="H26" s="405"/>
      <c r="I26" s="394"/>
      <c r="J26" s="260" t="s">
        <v>443</v>
      </c>
      <c r="K26" s="404" t="s">
        <v>2032</v>
      </c>
      <c r="L26" s="28"/>
      <c r="M26" s="28"/>
      <c r="N26" s="28"/>
      <c r="O26" s="28"/>
      <c r="P26" s="25"/>
      <c r="Q26" s="26"/>
      <c r="R26" s="26"/>
      <c r="S26" s="222"/>
      <c r="T26" s="41"/>
      <c r="U26"/>
      <c r="V26" s="11"/>
      <c r="W26" s="64" t="s">
        <v>78</v>
      </c>
      <c r="X26" s="11" t="str">
        <f t="shared" si="1"/>
        <v>кмс</v>
      </c>
      <c r="Y26" s="11" t="str">
        <f t="shared" si="2"/>
        <v>48.34</v>
      </c>
      <c r="Z26" s="11">
        <f t="shared" si="3"/>
        <v>0</v>
      </c>
      <c r="AA26" s="11">
        <f t="shared" si="4"/>
        <v>0</v>
      </c>
    </row>
    <row r="27" spans="1:27" s="64" customFormat="1" ht="13.5" customHeight="1" x14ac:dyDescent="0.2">
      <c r="A27" s="531">
        <v>351</v>
      </c>
      <c r="B27" s="256" t="s">
        <v>75</v>
      </c>
      <c r="C27" s="443" t="str">
        <f>VLOOKUP($A27,УЧАСТНИКИ!$A$29:$L$1081,3,FALSE)</f>
        <v>Песков Даниил</v>
      </c>
      <c r="D27" s="444" t="str">
        <f>VLOOKUP($A27,УЧАСТНИКИ!$A$29:$L$1081,4,FALSE)</f>
        <v>04.10.2001</v>
      </c>
      <c r="E27" s="444" t="str">
        <f>VLOOKUP($A27,УЧАСТНИКИ!$A$29:$L$1489,8,FALSE)</f>
        <v>КМС</v>
      </c>
      <c r="F27" s="443" t="str">
        <f>VLOOKUP($A27,УЧАСТНИКИ!$A$29:$L$1081,5,FALSE)</f>
        <v>Санкт-Петербург-Республика Карелия</v>
      </c>
      <c r="G27" s="405" t="s">
        <v>4029</v>
      </c>
      <c r="H27" s="405"/>
      <c r="I27" s="260"/>
      <c r="J27" s="260" t="s">
        <v>443</v>
      </c>
      <c r="K27" s="404" t="s">
        <v>2032</v>
      </c>
      <c r="L27" s="28"/>
      <c r="M27" s="28"/>
      <c r="N27" s="28"/>
      <c r="O27" s="28"/>
      <c r="P27" s="25"/>
      <c r="Q27" s="26"/>
      <c r="R27" s="26"/>
      <c r="S27" s="222"/>
      <c r="T27" s="41"/>
      <c r="U27"/>
      <c r="V27" s="11"/>
      <c r="W27" s="64" t="str">
        <f>K27</f>
        <v>лич.</v>
      </c>
      <c r="X27" s="11" t="str">
        <f t="shared" si="1"/>
        <v>кмс</v>
      </c>
      <c r="Y27" s="11" t="str">
        <f t="shared" si="2"/>
        <v>48.37</v>
      </c>
      <c r="Z27" s="11">
        <f t="shared" si="3"/>
        <v>0</v>
      </c>
      <c r="AA27" s="11">
        <f t="shared" si="4"/>
        <v>0</v>
      </c>
    </row>
    <row r="28" spans="1:27" s="64" customFormat="1" ht="13.5" customHeight="1" x14ac:dyDescent="0.2">
      <c r="A28" s="531">
        <v>394</v>
      </c>
      <c r="B28" s="256" t="s">
        <v>76</v>
      </c>
      <c r="C28" s="443" t="str">
        <f>VLOOKUP($A28,УЧАСТНИКИ!$A$29:$L$1081,3,FALSE)</f>
        <v>Никитин Олег</v>
      </c>
      <c r="D28" s="444" t="str">
        <f>VLOOKUP($A28,УЧАСТНИКИ!$A$29:$L$1081,4,FALSE)</f>
        <v>06.06.1997</v>
      </c>
      <c r="E28" s="444" t="str">
        <f>VLOOKUP($A28,УЧАСТНИКИ!$A$29:$L$1489,8,FALSE)</f>
        <v>МС</v>
      </c>
      <c r="F28" s="443" t="str">
        <f>VLOOKUP($A28,УЧАСТНИКИ!$A$29:$L$1081,5,FALSE)</f>
        <v>Ульяновская область</v>
      </c>
      <c r="G28" s="405" t="s">
        <v>4026</v>
      </c>
      <c r="H28" s="405"/>
      <c r="I28" s="260"/>
      <c r="J28" s="260" t="s">
        <v>443</v>
      </c>
      <c r="K28" s="404" t="s">
        <v>2032</v>
      </c>
      <c r="L28" s="28"/>
      <c r="M28" s="28"/>
      <c r="N28" s="61"/>
      <c r="O28" s="61"/>
      <c r="P28" s="60"/>
      <c r="Q28" s="60"/>
      <c r="R28" s="60"/>
      <c r="S28" s="76"/>
      <c r="T28" s="58"/>
      <c r="U28" s="23"/>
      <c r="V28" s="11"/>
      <c r="W28" s="64" t="str">
        <f>K28</f>
        <v>лич.</v>
      </c>
      <c r="X28" s="11" t="str">
        <f t="shared" si="1"/>
        <v>кмс</v>
      </c>
      <c r="Y28" s="11" t="str">
        <f t="shared" si="2"/>
        <v>48.42</v>
      </c>
      <c r="Z28" s="11">
        <f t="shared" si="3"/>
        <v>0</v>
      </c>
      <c r="AA28" s="11">
        <f t="shared" si="4"/>
        <v>0</v>
      </c>
    </row>
    <row r="29" spans="1:27" s="64" customFormat="1" ht="13.5" customHeight="1" x14ac:dyDescent="0.2">
      <c r="A29" s="531">
        <v>340</v>
      </c>
      <c r="B29" s="256" t="s">
        <v>77</v>
      </c>
      <c r="C29" s="443" t="str">
        <f>VLOOKUP($A29,УЧАСТНИКИ!$A$29:$L$1081,3,FALSE)</f>
        <v>Колесов Кирилл</v>
      </c>
      <c r="D29" s="444" t="str">
        <f>VLOOKUP($A29,УЧАСТНИКИ!$A$29:$L$1081,4,FALSE)</f>
        <v>26.04.1998</v>
      </c>
      <c r="E29" s="444" t="str">
        <f>VLOOKUP($A29,УЧАСТНИКИ!$A$29:$L$1489,8,FALSE)</f>
        <v>МС</v>
      </c>
      <c r="F29" s="443" t="str">
        <f>VLOOKUP($A29,УЧАСТНИКИ!$A$29:$L$1081,5,FALSE)</f>
        <v>Санкт-Петербург</v>
      </c>
      <c r="G29" s="405" t="s">
        <v>3413</v>
      </c>
      <c r="H29" s="260"/>
      <c r="I29" s="260"/>
      <c r="J29" s="260" t="s">
        <v>443</v>
      </c>
      <c r="K29" s="404">
        <v>8</v>
      </c>
      <c r="L29" s="28"/>
      <c r="M29" s="28"/>
      <c r="N29" s="28"/>
      <c r="O29" s="28"/>
      <c r="P29" s="25"/>
      <c r="Q29" s="26"/>
      <c r="R29" s="26"/>
      <c r="S29" s="222"/>
      <c r="T29" s="41"/>
      <c r="U29"/>
      <c r="V29" s="11"/>
      <c r="W29" s="11">
        <f>K29</f>
        <v>8</v>
      </c>
      <c r="X29" s="11" t="str">
        <f t="shared" si="1"/>
        <v>кмс</v>
      </c>
      <c r="Y29" s="11" t="str">
        <f t="shared" si="2"/>
        <v>48.55</v>
      </c>
      <c r="Z29" s="11">
        <f t="shared" si="3"/>
        <v>0</v>
      </c>
      <c r="AA29" s="11">
        <f t="shared" si="4"/>
        <v>0</v>
      </c>
    </row>
    <row r="30" spans="1:27" s="64" customFormat="1" ht="13.5" customHeight="1" x14ac:dyDescent="0.2">
      <c r="A30" s="531">
        <v>261</v>
      </c>
      <c r="B30" s="256" t="s">
        <v>78</v>
      </c>
      <c r="C30" s="443" t="str">
        <f>VLOOKUP($A30,УЧАСТНИКИ!$A$29:$L$1081,3,FALSE)</f>
        <v>Орлов Константин</v>
      </c>
      <c r="D30" s="444" t="str">
        <f>VLOOKUP($A30,УЧАСТНИКИ!$A$29:$L$1081,4,FALSE)</f>
        <v>01.12.1998</v>
      </c>
      <c r="E30" s="444" t="str">
        <f>VLOOKUP($A30,УЧАСТНИКИ!$A$29:$L$1489,8,FALSE)</f>
        <v>КМС</v>
      </c>
      <c r="F30" s="443" t="str">
        <f>VLOOKUP($A30,УЧАСТНИКИ!$A$29:$L$1081,5,FALSE)</f>
        <v>Чувашская Республика-Нижегородская область</v>
      </c>
      <c r="G30" s="405" t="s">
        <v>3182</v>
      </c>
      <c r="H30" s="405"/>
      <c r="I30" s="260"/>
      <c r="J30" s="260" t="s">
        <v>443</v>
      </c>
      <c r="K30" s="404">
        <v>7</v>
      </c>
      <c r="L30" s="28"/>
      <c r="M30" s="28"/>
      <c r="N30" s="48"/>
      <c r="O30" s="48"/>
      <c r="P30" s="49"/>
      <c r="Q30" s="50"/>
      <c r="R30" s="50"/>
      <c r="S30" s="224"/>
      <c r="T30" s="47"/>
      <c r="U30" s="27"/>
      <c r="V30" s="27"/>
      <c r="W30" s="64">
        <f>K30</f>
        <v>7</v>
      </c>
      <c r="X30" s="27" t="str">
        <f t="shared" si="1"/>
        <v>кмс</v>
      </c>
      <c r="Y30" s="27" t="str">
        <f t="shared" si="2"/>
        <v>48.94</v>
      </c>
      <c r="Z30" s="27">
        <f t="shared" si="3"/>
        <v>0</v>
      </c>
      <c r="AA30" s="27">
        <f t="shared" si="4"/>
        <v>0</v>
      </c>
    </row>
    <row r="31" spans="1:27" s="64" customFormat="1" ht="13.5" customHeight="1" x14ac:dyDescent="0.2">
      <c r="A31" s="531">
        <v>250</v>
      </c>
      <c r="B31" s="256" t="s">
        <v>79</v>
      </c>
      <c r="C31" s="443" t="str">
        <f>VLOOKUP($A31,УЧАСТНИКИ!$A$29:$L$1081,3,FALSE)</f>
        <v>Биляк Дмитрий</v>
      </c>
      <c r="D31" s="444" t="str">
        <f>VLOOKUP($A31,УЧАСТНИКИ!$A$29:$L$1081,4,FALSE)</f>
        <v>26.03.2001</v>
      </c>
      <c r="E31" s="444" t="str">
        <f>VLOOKUP($A31,УЧАСТНИКИ!$A$29:$L$1489,8,FALSE)</f>
        <v>КМС</v>
      </c>
      <c r="F31" s="443" t="str">
        <f>VLOOKUP($A31,УЧАСТНИКИ!$A$29:$L$1081,5,FALSE)</f>
        <v>Нижегородская область</v>
      </c>
      <c r="G31" s="405" t="s">
        <v>4017</v>
      </c>
      <c r="H31" s="405"/>
      <c r="I31" s="394"/>
      <c r="J31" s="260" t="s">
        <v>443</v>
      </c>
      <c r="K31" s="404">
        <v>6</v>
      </c>
      <c r="L31" s="28"/>
      <c r="M31" s="28"/>
      <c r="N31" s="61"/>
      <c r="O31" s="61"/>
      <c r="P31" s="60"/>
      <c r="Q31" s="60"/>
      <c r="R31" s="60"/>
      <c r="S31" s="76"/>
      <c r="T31" s="58"/>
      <c r="U31" s="232"/>
      <c r="W31" s="13" t="s">
        <v>2038</v>
      </c>
      <c r="X31" s="64" t="str">
        <f t="shared" si="1"/>
        <v>кмс</v>
      </c>
      <c r="Y31" s="64" t="str">
        <f t="shared" si="2"/>
        <v>49.03</v>
      </c>
      <c r="Z31" s="64">
        <f t="shared" si="3"/>
        <v>0</v>
      </c>
      <c r="AA31" s="64">
        <f t="shared" si="4"/>
        <v>0</v>
      </c>
    </row>
    <row r="32" spans="1:27" s="64" customFormat="1" ht="13.5" customHeight="1" x14ac:dyDescent="0.2">
      <c r="A32" s="531">
        <v>376</v>
      </c>
      <c r="B32" s="256" t="s">
        <v>80</v>
      </c>
      <c r="C32" s="443" t="str">
        <f>VLOOKUP($A32,УЧАСТНИКИ!$A$29:$L$1081,3,FALSE)</f>
        <v>Вардиков Алексей</v>
      </c>
      <c r="D32" s="444" t="str">
        <f>VLOOKUP($A32,УЧАСТНИКИ!$A$29:$L$1081,4,FALSE)</f>
        <v>18.02.2003</v>
      </c>
      <c r="E32" s="444" t="str">
        <f>VLOOKUP($A32,УЧАСТНИКИ!$A$29:$L$1489,8,FALSE)</f>
        <v>КМС</v>
      </c>
      <c r="F32" s="443" t="str">
        <f>VLOOKUP($A32,УЧАСТНИКИ!$A$29:$L$1081,5,FALSE)</f>
        <v>Ставропольский край</v>
      </c>
      <c r="G32" s="545" t="s">
        <v>4022</v>
      </c>
      <c r="H32" s="405"/>
      <c r="I32" s="394"/>
      <c r="J32" s="260" t="s">
        <v>443</v>
      </c>
      <c r="K32" s="404">
        <v>5</v>
      </c>
      <c r="L32" s="28"/>
      <c r="M32" s="28"/>
      <c r="N32" s="35"/>
      <c r="O32" s="35"/>
      <c r="P32" s="25"/>
      <c r="Q32" s="56"/>
      <c r="R32" s="35"/>
      <c r="S32" s="225"/>
      <c r="T32" s="56"/>
      <c r="U32"/>
      <c r="V32" s="11"/>
      <c r="W32" s="261">
        <v>16</v>
      </c>
      <c r="X32" s="11" t="str">
        <f t="shared" si="1"/>
        <v>кмс</v>
      </c>
      <c r="Y32" s="11" t="str">
        <f t="shared" si="2"/>
        <v>49.14</v>
      </c>
      <c r="Z32" s="11">
        <f t="shared" si="3"/>
        <v>0</v>
      </c>
      <c r="AA32" s="11">
        <f t="shared" si="4"/>
        <v>0</v>
      </c>
    </row>
    <row r="33" spans="1:27" s="64" customFormat="1" ht="13.5" customHeight="1" x14ac:dyDescent="0.2">
      <c r="A33" s="531">
        <v>244</v>
      </c>
      <c r="B33" s="256" t="s">
        <v>86</v>
      </c>
      <c r="C33" s="443" t="str">
        <f>VLOOKUP($A33,УЧАСТНИКИ!$A$29:$L$1081,3,FALSE)</f>
        <v>Серазтдинов Денис</v>
      </c>
      <c r="D33" s="444" t="str">
        <f>VLOOKUP($A33,УЧАСТНИКИ!$A$29:$L$1081,4,FALSE)</f>
        <v>13.03.1996</v>
      </c>
      <c r="E33" s="444" t="str">
        <f>VLOOKUP($A33,УЧАСТНИКИ!$A$29:$L$1489,8,FALSE)</f>
        <v>МС</v>
      </c>
      <c r="F33" s="443" t="str">
        <f>VLOOKUP($A33,УЧАСТНИКИ!$A$29:$L$1081,5,FALSE)</f>
        <v>Московская область-Иркутская область</v>
      </c>
      <c r="G33" s="405" t="s">
        <v>4019</v>
      </c>
      <c r="H33" s="405"/>
      <c r="I33" s="394"/>
      <c r="J33" s="260" t="s">
        <v>443</v>
      </c>
      <c r="K33" s="404" t="s">
        <v>2032</v>
      </c>
      <c r="L33" s="28"/>
      <c r="M33" s="28"/>
      <c r="N33" s="28"/>
      <c r="O33" s="28"/>
      <c r="P33" s="25"/>
      <c r="Q33" s="26"/>
      <c r="R33" s="26"/>
      <c r="S33" s="222"/>
      <c r="T33" s="41"/>
      <c r="U33"/>
      <c r="V33" s="11"/>
      <c r="W33" s="11" t="s">
        <v>79</v>
      </c>
      <c r="X33" s="11" t="str">
        <f t="shared" si="1"/>
        <v>кмс</v>
      </c>
      <c r="Y33" s="11" t="str">
        <f t="shared" si="2"/>
        <v>49.17</v>
      </c>
      <c r="Z33" s="11">
        <f t="shared" si="3"/>
        <v>0</v>
      </c>
      <c r="AA33" s="11">
        <f t="shared" si="4"/>
        <v>0</v>
      </c>
    </row>
    <row r="34" spans="1:27" ht="12.75" x14ac:dyDescent="0.2">
      <c r="A34" s="531">
        <v>178</v>
      </c>
      <c r="B34" s="256" t="s">
        <v>83</v>
      </c>
      <c r="C34" s="443" t="str">
        <f>VLOOKUP($A34,УЧАСТНИКИ!$A$29:$L$1081,3,FALSE)</f>
        <v>Рутенко Владимир</v>
      </c>
      <c r="D34" s="444" t="str">
        <f>VLOOKUP($A34,УЧАСТНИКИ!$A$29:$L$1081,4,FALSE)</f>
        <v>02.11.2002</v>
      </c>
      <c r="E34" s="444" t="str">
        <f>VLOOKUP($A34,УЧАСТНИКИ!$A$29:$L$1489,8,FALSE)</f>
        <v>КМС</v>
      </c>
      <c r="F34" s="443" t="str">
        <f>VLOOKUP($A34,УЧАСТНИКИ!$A$29:$L$1081,5,FALSE)</f>
        <v>Курская область</v>
      </c>
      <c r="G34" s="405" t="s">
        <v>4035</v>
      </c>
      <c r="H34" s="260"/>
      <c r="I34" s="260"/>
      <c r="J34" s="260" t="s">
        <v>443</v>
      </c>
      <c r="K34" s="404" t="s">
        <v>2032</v>
      </c>
      <c r="W34" s="11" t="str">
        <f>K34</f>
        <v>лич.</v>
      </c>
      <c r="X34" s="11" t="str">
        <f t="shared" si="1"/>
        <v>кмс</v>
      </c>
      <c r="Y34" s="11" t="str">
        <f t="shared" si="2"/>
        <v>49.32</v>
      </c>
      <c r="Z34" s="11">
        <f t="shared" si="3"/>
        <v>0</v>
      </c>
      <c r="AA34" s="11">
        <f t="shared" si="4"/>
        <v>0</v>
      </c>
    </row>
    <row r="35" spans="1:27" ht="12.75" x14ac:dyDescent="0.2">
      <c r="A35" s="531">
        <v>331</v>
      </c>
      <c r="B35" s="256" t="s">
        <v>2036</v>
      </c>
      <c r="C35" s="443" t="str">
        <f>VLOOKUP($A35,УЧАСТНИКИ!$A$29:$L$1081,3,FALSE)</f>
        <v>Гарин Даниил</v>
      </c>
      <c r="D35" s="444" t="str">
        <f>VLOOKUP($A35,УЧАСТНИКИ!$A$29:$L$1081,4,FALSE)</f>
        <v>14.08.2001</v>
      </c>
      <c r="E35" s="444" t="str">
        <f>VLOOKUP($A35,УЧАСТНИКИ!$A$29:$L$1489,8,FALSE)</f>
        <v>КМС</v>
      </c>
      <c r="F35" s="443" t="str">
        <f>VLOOKUP($A35,УЧАСТНИКИ!$A$29:$L$1081,5,FALSE)</f>
        <v>Санкт-Петербург</v>
      </c>
      <c r="G35" s="405" t="s">
        <v>4021</v>
      </c>
      <c r="H35" s="405"/>
      <c r="I35" s="394"/>
      <c r="J35" s="260" t="s">
        <v>443</v>
      </c>
      <c r="K35" s="404" t="s">
        <v>2032</v>
      </c>
      <c r="N35" s="61"/>
      <c r="O35" s="61"/>
      <c r="P35" s="60"/>
      <c r="Q35" s="60"/>
      <c r="R35" s="60"/>
      <c r="S35" s="76"/>
      <c r="T35" s="58"/>
      <c r="V35" s="64"/>
      <c r="W35" s="64" t="s">
        <v>76</v>
      </c>
      <c r="X35" s="64" t="str">
        <f t="shared" si="1"/>
        <v>кмс</v>
      </c>
      <c r="Y35" s="64" t="str">
        <f t="shared" si="2"/>
        <v>49.54</v>
      </c>
      <c r="Z35" s="64">
        <f t="shared" si="3"/>
        <v>0</v>
      </c>
      <c r="AA35" s="64">
        <f t="shared" si="4"/>
        <v>0</v>
      </c>
    </row>
    <row r="36" spans="1:27" ht="12.75" x14ac:dyDescent="0.2">
      <c r="A36" s="531">
        <v>220</v>
      </c>
      <c r="B36" s="256" t="s">
        <v>2037</v>
      </c>
      <c r="C36" s="443" t="str">
        <f>VLOOKUP($A36,УЧАСТНИКИ!$A$29:$L$1081,3,FALSE)</f>
        <v>Шарапо Антон</v>
      </c>
      <c r="D36" s="444" t="str">
        <f>VLOOKUP($A36,УЧАСТНИКИ!$A$29:$L$1081,4,FALSE)</f>
        <v>01.12.1995</v>
      </c>
      <c r="E36" s="444" t="str">
        <f>VLOOKUP($A36,УЧАСТНИКИ!$A$29:$L$1489,8,FALSE)</f>
        <v>КМС</v>
      </c>
      <c r="F36" s="443" t="str">
        <f>VLOOKUP($A36,УЧАСТНИКИ!$A$29:$L$1081,5,FALSE)</f>
        <v>Москва</v>
      </c>
      <c r="G36" s="405" t="s">
        <v>4034</v>
      </c>
      <c r="H36" s="260"/>
      <c r="I36" s="260"/>
      <c r="J36" s="260" t="s">
        <v>443</v>
      </c>
      <c r="K36" s="404" t="s">
        <v>2032</v>
      </c>
      <c r="W36" s="64" t="str">
        <f>K36</f>
        <v>лич.</v>
      </c>
      <c r="X36" s="11" t="str">
        <f t="shared" si="1"/>
        <v>кмс</v>
      </c>
      <c r="Y36" s="11" t="str">
        <f t="shared" si="2"/>
        <v>49.55</v>
      </c>
      <c r="Z36" s="11">
        <f t="shared" si="3"/>
        <v>0</v>
      </c>
      <c r="AA36" s="11">
        <f t="shared" si="4"/>
        <v>0</v>
      </c>
    </row>
    <row r="37" spans="1:27" ht="12.75" x14ac:dyDescent="0.2">
      <c r="A37" s="531">
        <v>398</v>
      </c>
      <c r="B37" s="256" t="s">
        <v>3885</v>
      </c>
      <c r="C37" s="443" t="str">
        <f>VLOOKUP($A37,УЧАСТНИКИ!$A$29:$L$1081,3,FALSE)</f>
        <v>Халиуллов Руслан</v>
      </c>
      <c r="D37" s="444" t="str">
        <f>VLOOKUP($A37,УЧАСТНИКИ!$A$29:$L$1081,4,FALSE)</f>
        <v>07.02.2002</v>
      </c>
      <c r="E37" s="444" t="str">
        <f>VLOOKUP($A37,УЧАСТНИКИ!$A$29:$L$1489,8,FALSE)</f>
        <v>МС</v>
      </c>
      <c r="F37" s="443" t="str">
        <f>VLOOKUP($A37,УЧАСТНИКИ!$A$29:$L$1081,5,FALSE)</f>
        <v>Ульяновская область</v>
      </c>
      <c r="G37" s="405" t="s">
        <v>4023</v>
      </c>
      <c r="H37" s="405"/>
      <c r="I37" s="394"/>
      <c r="J37" s="260" t="s">
        <v>443</v>
      </c>
      <c r="K37" s="404">
        <v>4</v>
      </c>
      <c r="N37" s="61"/>
      <c r="O37" s="61"/>
      <c r="P37" s="60"/>
      <c r="Q37" s="60"/>
      <c r="R37" s="60"/>
      <c r="S37" s="76"/>
      <c r="T37" s="58"/>
      <c r="U37" s="232"/>
      <c r="V37" s="64"/>
      <c r="W37" s="64">
        <f>K37</f>
        <v>4</v>
      </c>
      <c r="X37" s="64" t="str">
        <f t="shared" si="1"/>
        <v>кмс</v>
      </c>
      <c r="Y37" s="64" t="str">
        <f t="shared" si="2"/>
        <v>49.60</v>
      </c>
      <c r="Z37" s="64">
        <f t="shared" si="3"/>
        <v>0</v>
      </c>
      <c r="AA37" s="64">
        <f t="shared" si="4"/>
        <v>0</v>
      </c>
    </row>
    <row r="38" spans="1:27" ht="13.5" customHeight="1" x14ac:dyDescent="0.2">
      <c r="A38" s="531">
        <v>150</v>
      </c>
      <c r="B38" s="256" t="s">
        <v>3886</v>
      </c>
      <c r="C38" s="443" t="str">
        <f>VLOOKUP($A38,УЧАСТНИКИ!$A$29:$L$1081,3,FALSE)</f>
        <v>Меланченко Николай</v>
      </c>
      <c r="D38" s="444" t="str">
        <f>VLOOKUP($A38,УЧАСТНИКИ!$A$29:$L$1081,4,FALSE)</f>
        <v>21.06.2000</v>
      </c>
      <c r="E38" s="444" t="str">
        <f>VLOOKUP($A38,УЧАСТНИКИ!$A$29:$L$1489,8,FALSE)</f>
        <v>КМС</v>
      </c>
      <c r="F38" s="443" t="str">
        <f>VLOOKUP($A38,УЧАСТНИКИ!$A$29:$L$1081,5,FALSE)</f>
        <v>Краснодарский край-Карачаево-Черкесская Республика</v>
      </c>
      <c r="G38" s="405" t="s">
        <v>4018</v>
      </c>
      <c r="H38" s="405"/>
      <c r="I38" s="394"/>
      <c r="J38" s="260" t="s">
        <v>443</v>
      </c>
      <c r="K38" s="404">
        <v>3</v>
      </c>
      <c r="N38" s="68"/>
      <c r="O38" s="68"/>
      <c r="P38" s="60"/>
      <c r="Q38" s="60"/>
      <c r="R38" s="59"/>
      <c r="S38" s="69"/>
      <c r="T38" s="58"/>
      <c r="U38" s="67"/>
      <c r="W38" s="64" t="s">
        <v>86</v>
      </c>
      <c r="X38" s="11" t="str">
        <f t="shared" si="1"/>
        <v>кмс</v>
      </c>
      <c r="Y38" s="11" t="str">
        <f t="shared" si="2"/>
        <v>49.67</v>
      </c>
      <c r="Z38" s="11">
        <f t="shared" si="3"/>
        <v>0</v>
      </c>
      <c r="AA38" s="11">
        <f t="shared" si="4"/>
        <v>0</v>
      </c>
    </row>
    <row r="39" spans="1:27" ht="12.75" x14ac:dyDescent="0.2">
      <c r="A39" s="531">
        <v>316</v>
      </c>
      <c r="B39" s="256" t="s">
        <v>2040</v>
      </c>
      <c r="C39" s="443" t="str">
        <f>VLOOKUP($A39,УЧАСТНИКИ!$A$29:$L$1081,3,FALSE)</f>
        <v>Белокоровий Алексей</v>
      </c>
      <c r="D39" s="444" t="str">
        <f>VLOOKUP($A39,УЧАСТНИКИ!$A$29:$L$1081,4,FALSE)</f>
        <v>20.09.1995</v>
      </c>
      <c r="E39" s="444" t="str">
        <f>VLOOKUP($A39,УЧАСТНИКИ!$A$29:$L$1489,8,FALSE)</f>
        <v>КМС</v>
      </c>
      <c r="F39" s="443" t="str">
        <f>VLOOKUP($A39,УЧАСТНИКИ!$A$29:$L$1081,5,FALSE)</f>
        <v>Республика Хакасия</v>
      </c>
      <c r="G39" s="405" t="s">
        <v>4027</v>
      </c>
      <c r="H39" s="405"/>
      <c r="I39" s="260"/>
      <c r="J39" s="260" t="s">
        <v>443</v>
      </c>
      <c r="K39" s="404">
        <v>2</v>
      </c>
      <c r="W39" s="11">
        <f>K39</f>
        <v>2</v>
      </c>
      <c r="X39" s="11" t="str">
        <f t="shared" si="1"/>
        <v>кмс</v>
      </c>
      <c r="Y39" s="11" t="str">
        <f t="shared" si="2"/>
        <v>49.68</v>
      </c>
      <c r="Z39" s="11">
        <f t="shared" si="3"/>
        <v>0</v>
      </c>
      <c r="AA39" s="11">
        <f t="shared" si="4"/>
        <v>0</v>
      </c>
    </row>
    <row r="40" spans="1:27" ht="12.75" x14ac:dyDescent="0.2">
      <c r="A40" s="531">
        <v>313</v>
      </c>
      <c r="B40" s="256" t="s">
        <v>3887</v>
      </c>
      <c r="C40" s="443" t="str">
        <f>VLOOKUP($A40,УЧАСТНИКИ!$A$29:$L$1081,3,FALSE)</f>
        <v>Французов Андрей</v>
      </c>
      <c r="D40" s="444" t="str">
        <f>VLOOKUP($A40,УЧАСТНИКИ!$A$29:$L$1081,4,FALSE)</f>
        <v>14.01.2006</v>
      </c>
      <c r="E40" s="444" t="str">
        <f>VLOOKUP($A40,УЧАСТНИКИ!$A$29:$L$1489,8,FALSE)</f>
        <v>1</v>
      </c>
      <c r="F40" s="443" t="str">
        <f>VLOOKUP($A40,УЧАСТНИКИ!$A$29:$L$1081,5,FALSE)</f>
        <v>Республика Татарстан</v>
      </c>
      <c r="G40" s="405" t="s">
        <v>4042</v>
      </c>
      <c r="H40" s="260"/>
      <c r="I40" s="260"/>
      <c r="J40" s="260" t="s">
        <v>13</v>
      </c>
      <c r="K40" s="404" t="s">
        <v>2032</v>
      </c>
      <c r="N40" s="61"/>
      <c r="O40" s="61"/>
      <c r="P40" s="60"/>
      <c r="Q40" s="60"/>
      <c r="R40" s="60"/>
      <c r="S40" s="76"/>
      <c r="T40" s="58"/>
      <c r="U40" s="232"/>
      <c r="V40" s="64"/>
      <c r="W40" s="64" t="str">
        <f>K40</f>
        <v>лич.</v>
      </c>
      <c r="X40" s="64" t="str">
        <f t="shared" si="1"/>
        <v>2</v>
      </c>
      <c r="Y40" s="64" t="str">
        <f t="shared" si="2"/>
        <v>52.81</v>
      </c>
      <c r="Z40" s="64">
        <f t="shared" si="3"/>
        <v>0</v>
      </c>
      <c r="AA40" s="64">
        <f t="shared" si="4"/>
        <v>0</v>
      </c>
    </row>
    <row r="41" spans="1:27" ht="12.75" x14ac:dyDescent="0.2">
      <c r="A41" s="531">
        <v>341</v>
      </c>
      <c r="B41" s="256" t="s">
        <v>3888</v>
      </c>
      <c r="C41" s="443" t="str">
        <f>VLOOKUP($A41,УЧАСТНИКИ!$A$29:$L$1081,3,FALSE)</f>
        <v>Коновалов Александр</v>
      </c>
      <c r="D41" s="444" t="str">
        <f>VLOOKUP($A41,УЧАСТНИКИ!$A$29:$L$1081,4,FALSE)</f>
        <v>03.08.1997</v>
      </c>
      <c r="E41" s="444" t="str">
        <f>VLOOKUP($A41,УЧАСТНИКИ!$A$29:$L$1489,8,FALSE)</f>
        <v>КМС</v>
      </c>
      <c r="F41" s="443" t="str">
        <f>VLOOKUP($A41,УЧАСТНИКИ!$A$29:$L$1081,5,FALSE)</f>
        <v>Санкт-Петербург</v>
      </c>
      <c r="G41" s="545" t="s">
        <v>4028</v>
      </c>
      <c r="H41" s="405"/>
      <c r="I41" s="260"/>
      <c r="J41" s="260" t="s">
        <v>13</v>
      </c>
      <c r="K41" s="404" t="s">
        <v>2032</v>
      </c>
      <c r="N41" s="61"/>
      <c r="O41" s="61"/>
      <c r="P41" s="60"/>
      <c r="Q41" s="60"/>
      <c r="R41" s="60"/>
      <c r="S41" s="76"/>
      <c r="T41" s="58"/>
      <c r="U41" s="232"/>
      <c r="V41" s="64"/>
      <c r="W41" s="64" t="str">
        <f>K41</f>
        <v>лич.</v>
      </c>
      <c r="X41" s="64" t="str">
        <f t="shared" si="1"/>
        <v>2</v>
      </c>
      <c r="Y41" s="64" t="str">
        <f t="shared" si="2"/>
        <v>55.33</v>
      </c>
      <c r="Z41" s="64">
        <f t="shared" si="3"/>
        <v>0</v>
      </c>
      <c r="AA41" s="64">
        <f t="shared" si="4"/>
        <v>0</v>
      </c>
    </row>
    <row r="42" spans="1:27" ht="12.75" x14ac:dyDescent="0.2">
      <c r="A42" s="416"/>
      <c r="B42" s="256"/>
      <c r="C42" s="443"/>
      <c r="D42" s="444"/>
      <c r="E42" s="444"/>
      <c r="F42" s="443"/>
      <c r="G42" s="260"/>
      <c r="H42" s="260"/>
      <c r="I42" s="260"/>
      <c r="J42" s="260"/>
      <c r="K42" s="262"/>
    </row>
    <row r="43" spans="1:27" ht="12.75" x14ac:dyDescent="0.2">
      <c r="A43" s="416"/>
      <c r="B43" s="64"/>
      <c r="C43" s="443"/>
      <c r="D43" s="444"/>
      <c r="E43" s="444"/>
      <c r="F43" s="443"/>
      <c r="G43" s="13"/>
      <c r="H43" s="64"/>
      <c r="I43" s="64"/>
      <c r="J43" s="64"/>
      <c r="K43" s="64"/>
      <c r="N43" s="68"/>
      <c r="O43" s="68"/>
      <c r="P43" s="60"/>
      <c r="Q43" s="60"/>
      <c r="R43" s="59"/>
      <c r="S43" s="69"/>
      <c r="T43" s="58"/>
      <c r="U43" s="232"/>
      <c r="V43" s="64"/>
      <c r="W43" s="64"/>
      <c r="X43" s="64"/>
      <c r="Y43" s="64"/>
      <c r="Z43" s="64"/>
      <c r="AA43" s="64"/>
    </row>
    <row r="44" spans="1:27" ht="12.75" x14ac:dyDescent="0.2">
      <c r="B44" s="256"/>
      <c r="C44" s="263"/>
      <c r="D44" s="264"/>
      <c r="E44" s="265"/>
      <c r="F44" s="263"/>
      <c r="G44" s="266"/>
      <c r="H44" s="266"/>
      <c r="I44" s="266"/>
      <c r="J44" s="265"/>
      <c r="K44" s="268"/>
      <c r="N44" s="11"/>
      <c r="O44" s="11"/>
      <c r="P44" s="11"/>
      <c r="Q44" s="11"/>
      <c r="R44" s="11"/>
      <c r="S44" s="11"/>
      <c r="T44" s="11"/>
    </row>
    <row r="45" spans="1:27" x14ac:dyDescent="0.2">
      <c r="B45" s="256"/>
      <c r="C45" s="269" t="s">
        <v>184</v>
      </c>
      <c r="D45" s="264"/>
      <c r="E45" s="265"/>
      <c r="F45" s="263"/>
      <c r="G45" s="390"/>
      <c r="H45" s="390"/>
      <c r="I45" s="391"/>
      <c r="K45" s="508" t="s">
        <v>2243</v>
      </c>
      <c r="N45" s="11"/>
      <c r="O45" s="11"/>
      <c r="P45" s="11"/>
      <c r="Q45" s="11"/>
      <c r="R45" s="11"/>
      <c r="S45" s="11"/>
      <c r="T45" s="11"/>
    </row>
    <row r="46" spans="1:27" x14ac:dyDescent="0.2">
      <c r="B46" s="256"/>
      <c r="C46" s="269"/>
      <c r="D46" s="264"/>
      <c r="E46" s="265"/>
      <c r="F46" s="263"/>
      <c r="G46" s="390"/>
      <c r="H46" s="390"/>
      <c r="I46" s="392"/>
      <c r="K46" s="271"/>
    </row>
    <row r="47" spans="1:27" x14ac:dyDescent="0.2">
      <c r="B47" s="256"/>
      <c r="C47" s="269" t="s">
        <v>185</v>
      </c>
      <c r="D47" s="264"/>
      <c r="E47" s="265"/>
      <c r="F47" s="375"/>
      <c r="G47" s="390"/>
      <c r="H47" s="390"/>
      <c r="I47" s="391"/>
      <c r="K47" s="508" t="s">
        <v>2244</v>
      </c>
    </row>
    <row r="48" spans="1:27" ht="12.75" x14ac:dyDescent="0.2">
      <c r="B48" s="256"/>
      <c r="C48" s="269"/>
      <c r="D48" s="264"/>
      <c r="E48" s="265"/>
      <c r="F48" s="263"/>
      <c r="G48" s="266"/>
      <c r="H48" s="266"/>
      <c r="I48" s="266"/>
      <c r="J48" s="265"/>
      <c r="K48" s="266"/>
    </row>
    <row r="49" spans="2:20" ht="12.75" x14ac:dyDescent="0.2">
      <c r="B49" s="256"/>
      <c r="C49" s="269"/>
      <c r="D49" s="264"/>
      <c r="E49" s="265"/>
      <c r="F49" s="263"/>
      <c r="G49" s="266"/>
      <c r="H49" s="266"/>
      <c r="I49" s="266"/>
      <c r="J49" s="270"/>
      <c r="K49" s="266"/>
    </row>
    <row r="50" spans="2:20" x14ac:dyDescent="0.2">
      <c r="C50" s="269" t="s">
        <v>2245</v>
      </c>
      <c r="J50" s="270"/>
      <c r="K50" s="270" t="s">
        <v>4016</v>
      </c>
    </row>
    <row r="55" spans="2:20" x14ac:dyDescent="0.2">
      <c r="B55" s="271"/>
      <c r="C55" s="271"/>
      <c r="D55" s="271"/>
      <c r="E55" s="271"/>
      <c r="F55" s="271"/>
      <c r="G55" s="271"/>
      <c r="H55" s="271"/>
      <c r="I55" s="271"/>
      <c r="J55" s="271"/>
      <c r="K55" s="271"/>
    </row>
    <row r="56" spans="2:20" ht="15.75" x14ac:dyDescent="0.2">
      <c r="N56" s="35"/>
      <c r="O56" s="35"/>
      <c r="Q56" s="56"/>
      <c r="R56" s="35"/>
      <c r="S56" s="225"/>
      <c r="T56" s="56"/>
    </row>
    <row r="57" spans="2:20" ht="15.75" x14ac:dyDescent="0.2">
      <c r="N57" s="35"/>
      <c r="O57" s="35"/>
      <c r="Q57" s="56"/>
      <c r="R57" s="35"/>
      <c r="S57" s="225"/>
      <c r="T57" s="56"/>
    </row>
  </sheetData>
  <sortState ref="A12:AA41">
    <sortCondition ref="G12:G41"/>
  </sortState>
  <mergeCells count="11">
    <mergeCell ref="D9:G9"/>
    <mergeCell ref="B1:K1"/>
    <mergeCell ref="B2:K2"/>
    <mergeCell ref="B5:C5"/>
    <mergeCell ref="J5:K5"/>
    <mergeCell ref="B4:K4"/>
    <mergeCell ref="B3:K3"/>
    <mergeCell ref="D5:G5"/>
    <mergeCell ref="D6:G6"/>
    <mergeCell ref="D7:G7"/>
    <mergeCell ref="D8:G8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indexed="15"/>
    <pageSetUpPr fitToPage="1"/>
  </sheetPr>
  <dimension ref="A1:Z54"/>
  <sheetViews>
    <sheetView topLeftCell="B1" zoomScaleNormal="100" workbookViewId="0">
      <selection activeCell="B66" sqref="B66"/>
    </sheetView>
  </sheetViews>
  <sheetFormatPr defaultColWidth="9.140625" defaultRowHeight="14.25" x14ac:dyDescent="0.2"/>
  <cols>
    <col min="1" max="1" width="4.5703125" style="4" hidden="1" customWidth="1"/>
    <col min="2" max="2" width="4.140625" style="273" customWidth="1"/>
    <col min="3" max="3" width="19.7109375" style="273" customWidth="1"/>
    <col min="4" max="4" width="9.140625" style="273"/>
    <col min="5" max="5" width="6.5703125" style="273" customWidth="1"/>
    <col min="6" max="6" width="27.28515625" style="273" customWidth="1"/>
    <col min="7" max="7" width="8.140625" style="273" customWidth="1"/>
    <col min="8" max="8" width="9.5703125" style="273" hidden="1" customWidth="1"/>
    <col min="9" max="9" width="9.28515625" style="274" customWidth="1"/>
    <col min="10" max="10" width="7" style="273" customWidth="1"/>
    <col min="11" max="12" width="9.140625" style="28" hidden="1" customWidth="1"/>
    <col min="13" max="26" width="9.140625" style="11" hidden="1" customWidth="1"/>
    <col min="27" max="16384" width="9.140625" style="64"/>
  </cols>
  <sheetData>
    <row r="1" spans="1:26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436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12.95" customHeight="1" x14ac:dyDescent="0.2">
      <c r="A2" s="297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436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2.95" customHeight="1" x14ac:dyDescent="0.2">
      <c r="B3" s="747"/>
      <c r="C3" s="747"/>
      <c r="D3" s="747"/>
      <c r="E3" s="747"/>
      <c r="F3" s="747"/>
      <c r="G3" s="747"/>
      <c r="H3" s="747"/>
      <c r="I3" s="747"/>
      <c r="J3" s="747"/>
      <c r="K3" s="35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1:26" ht="12.95" customHeight="1" x14ac:dyDescent="0.2">
      <c r="B4" s="747"/>
      <c r="C4" s="747"/>
      <c r="D4" s="747"/>
      <c r="E4" s="747"/>
      <c r="F4" s="747"/>
      <c r="G4" s="747"/>
      <c r="H4" s="747"/>
      <c r="I4" s="747"/>
      <c r="J4" s="747"/>
      <c r="K4" s="35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spans="1:26" ht="53.25" customHeight="1" x14ac:dyDescent="0.2">
      <c r="B5" s="787" t="s">
        <v>2224</v>
      </c>
      <c r="C5" s="788"/>
      <c r="D5" s="750" t="s">
        <v>4410</v>
      </c>
      <c r="E5" s="750"/>
      <c r="F5" s="750"/>
      <c r="G5" s="356"/>
      <c r="H5" s="356"/>
      <c r="I5" s="770" t="s">
        <v>2225</v>
      </c>
      <c r="J5" s="770"/>
      <c r="K5" s="277"/>
      <c r="L5" s="277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ht="17.100000000000001" customHeight="1" x14ac:dyDescent="0.2">
      <c r="A6" s="307"/>
      <c r="B6" s="240" t="s">
        <v>16</v>
      </c>
      <c r="C6" s="239" t="s">
        <v>265</v>
      </c>
      <c r="D6" s="64"/>
      <c r="E6" s="241" t="s">
        <v>104</v>
      </c>
      <c r="F6" s="241"/>
      <c r="G6" s="276" t="s">
        <v>186</v>
      </c>
      <c r="I6" s="276" t="s">
        <v>187</v>
      </c>
      <c r="J6" s="249" t="s">
        <v>188</v>
      </c>
      <c r="K6" s="436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13.5" customHeight="1" x14ac:dyDescent="0.2">
      <c r="B7" s="240" t="s">
        <v>17</v>
      </c>
      <c r="C7" s="239" t="s">
        <v>264</v>
      </c>
      <c r="D7" s="866" t="s">
        <v>21</v>
      </c>
      <c r="E7" s="866"/>
      <c r="F7" s="866"/>
      <c r="G7" s="242"/>
      <c r="H7" s="243"/>
      <c r="I7" s="612" t="s">
        <v>2240</v>
      </c>
      <c r="J7" s="243"/>
      <c r="K7" s="436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pans="1:26" ht="22.5" customHeight="1" x14ac:dyDescent="0.2">
      <c r="A8" s="307"/>
      <c r="B8" s="245" t="s">
        <v>18</v>
      </c>
      <c r="C8" s="627" t="s">
        <v>263</v>
      </c>
      <c r="D8" s="862" t="s">
        <v>235</v>
      </c>
      <c r="E8" s="862"/>
      <c r="F8" s="862"/>
      <c r="G8" s="613" t="s">
        <v>343</v>
      </c>
      <c r="J8" s="243" t="s">
        <v>4183</v>
      </c>
      <c r="K8" s="436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ht="10.5" customHeight="1" x14ac:dyDescent="0.2">
      <c r="A9" s="74"/>
      <c r="B9" s="64"/>
      <c r="C9" s="248"/>
      <c r="D9" s="863" t="s">
        <v>231</v>
      </c>
      <c r="E9" s="863"/>
      <c r="F9" s="863"/>
      <c r="G9" s="72"/>
      <c r="H9" s="72"/>
      <c r="I9" s="421" t="s">
        <v>4184</v>
      </c>
      <c r="J9" s="72"/>
      <c r="K9" s="436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ht="8.25" customHeight="1" x14ac:dyDescent="0.2">
      <c r="A10" s="74"/>
      <c r="B10" s="251"/>
      <c r="C10" s="251"/>
      <c r="D10" s="251"/>
      <c r="E10" s="251"/>
      <c r="F10" s="251"/>
      <c r="G10" s="251"/>
      <c r="H10" s="251"/>
      <c r="I10" s="253"/>
      <c r="J10" s="254"/>
      <c r="K10" s="436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ht="18.75" customHeight="1" x14ac:dyDescent="0.2">
      <c r="A11" s="74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92</v>
      </c>
      <c r="H11" s="255" t="s">
        <v>181</v>
      </c>
      <c r="I11" s="255" t="s">
        <v>182</v>
      </c>
      <c r="J11" s="255" t="s">
        <v>2069</v>
      </c>
      <c r="K11" s="437"/>
      <c r="L11" s="11"/>
      <c r="U11" s="383"/>
      <c r="V11" s="64"/>
      <c r="W11" s="383" t="s">
        <v>255</v>
      </c>
      <c r="X11" s="23" t="s">
        <v>379</v>
      </c>
      <c r="Y11" s="23" t="s">
        <v>365</v>
      </c>
      <c r="Z11" s="23" t="s">
        <v>36</v>
      </c>
    </row>
    <row r="12" spans="1:26" ht="12" customHeight="1" x14ac:dyDescent="0.2">
      <c r="A12" s="531">
        <v>152</v>
      </c>
      <c r="B12" s="256" t="s">
        <v>12</v>
      </c>
      <c r="C12" s="443" t="str">
        <f>VLOOKUP($A12,УЧАСТНИКИ!$A$29:$L$1081,3,FALSE)</f>
        <v>Перегудов Степан</v>
      </c>
      <c r="D12" s="444" t="str">
        <f>VLOOKUP($A12,УЧАСТНИКИ!$A$29:$L$1081,4,FALSE)</f>
        <v>30.01.1994</v>
      </c>
      <c r="E12" s="444" t="str">
        <f>VLOOKUP($A12,УЧАСТНИКИ!$A$29:$L$1489,8,FALSE)</f>
        <v>МС</v>
      </c>
      <c r="F12" s="443" t="str">
        <f>VLOOKUP($A12,УЧАСТНИКИ!$A$29:$L$1081,5,FALSE)</f>
        <v>Краснодарский край-Карачаево-Черкесская Республика</v>
      </c>
      <c r="G12" s="405" t="s">
        <v>4054</v>
      </c>
      <c r="H12" s="260"/>
      <c r="I12" s="265" t="s">
        <v>433</v>
      </c>
      <c r="J12" s="404" t="s">
        <v>2060</v>
      </c>
      <c r="K12" s="436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 t="str">
        <f t="shared" ref="W12:W26" si="0">J12</f>
        <v>20+5</v>
      </c>
      <c r="X12" s="423" t="str">
        <f t="shared" ref="X12:X42" si="1">I12</f>
        <v>мс</v>
      </c>
      <c r="Y12" s="64" t="str">
        <f t="shared" ref="Y12:Y42" si="2">G12</f>
        <v>1:48.13</v>
      </c>
      <c r="Z12" s="64">
        <f t="shared" ref="Z12:Z42" si="3">H12</f>
        <v>0</v>
      </c>
    </row>
    <row r="13" spans="1:26" ht="12" customHeight="1" x14ac:dyDescent="0.2">
      <c r="A13" s="531">
        <v>344</v>
      </c>
      <c r="B13" s="256" t="s">
        <v>13</v>
      </c>
      <c r="C13" s="443" t="str">
        <f>VLOOKUP($A13,УЧАСТНИКИ!$A$29:$L$1081,3,FALSE)</f>
        <v>Лимонов Егор</v>
      </c>
      <c r="D13" s="444" t="str">
        <f>VLOOKUP($A13,УЧАСТНИКИ!$A$29:$L$1081,4,FALSE)</f>
        <v>22.06.1999</v>
      </c>
      <c r="E13" s="444" t="str">
        <f>VLOOKUP($A13,УЧАСТНИКИ!$A$29:$L$1489,8,FALSE)</f>
        <v>МС</v>
      </c>
      <c r="F13" s="443" t="str">
        <f>VLOOKUP($A13,УЧАСТНИКИ!$A$29:$L$1081,5,FALSE)</f>
        <v>Санкт-Петербург</v>
      </c>
      <c r="G13" s="405" t="s">
        <v>2106</v>
      </c>
      <c r="H13" s="260"/>
      <c r="I13" s="265" t="s">
        <v>443</v>
      </c>
      <c r="J13" s="404">
        <v>17</v>
      </c>
      <c r="K13" s="436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>
        <f t="shared" si="0"/>
        <v>17</v>
      </c>
      <c r="X13" s="265" t="str">
        <f t="shared" si="1"/>
        <v>кмс</v>
      </c>
      <c r="Y13" s="64" t="str">
        <f t="shared" si="2"/>
        <v>1:48.40</v>
      </c>
      <c r="Z13" s="64">
        <f t="shared" si="3"/>
        <v>0</v>
      </c>
    </row>
    <row r="14" spans="1:26" ht="12" customHeight="1" x14ac:dyDescent="0.2">
      <c r="A14" s="531">
        <v>284</v>
      </c>
      <c r="B14" s="256" t="s">
        <v>14</v>
      </c>
      <c r="C14" s="443" t="str">
        <f>VLOOKUP($A14,УЧАСТНИКИ!$A$29:$L$1081,3,FALSE)</f>
        <v>Троценко Роман</v>
      </c>
      <c r="D14" s="444" t="str">
        <f>VLOOKUP($A14,УЧАСТНИКИ!$A$29:$L$1081,4,FALSE)</f>
        <v>09.05.1992</v>
      </c>
      <c r="E14" s="444" t="str">
        <f>VLOOKUP($A14,УЧАСТНИКИ!$A$29:$L$1489,8,FALSE)</f>
        <v>МС</v>
      </c>
      <c r="F14" s="443" t="str">
        <f>VLOOKUP($A14,УЧАСТНИКИ!$A$29:$L$1081,5,FALSE)</f>
        <v>Республика Бурятия</v>
      </c>
      <c r="G14" s="405" t="s">
        <v>4056</v>
      </c>
      <c r="H14" s="260"/>
      <c r="I14" s="265" t="s">
        <v>443</v>
      </c>
      <c r="J14" s="404" t="s">
        <v>2032</v>
      </c>
      <c r="K14" s="436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 t="str">
        <f t="shared" si="0"/>
        <v>лич.</v>
      </c>
      <c r="X14" s="424" t="str">
        <f t="shared" si="1"/>
        <v>кмс</v>
      </c>
      <c r="Y14" s="23" t="str">
        <f t="shared" si="2"/>
        <v>1:48.62</v>
      </c>
      <c r="Z14" s="23">
        <f t="shared" si="3"/>
        <v>0</v>
      </c>
    </row>
    <row r="15" spans="1:26" ht="12" customHeight="1" x14ac:dyDescent="0.2">
      <c r="A15" s="531">
        <v>231</v>
      </c>
      <c r="B15" s="256" t="s">
        <v>22</v>
      </c>
      <c r="C15" s="443" t="str">
        <f>VLOOKUP($A15,УЧАСТНИКИ!$A$29:$L$1081,3,FALSE)</f>
        <v>Дубровский Сергей</v>
      </c>
      <c r="D15" s="444" t="str">
        <f>VLOOKUP($A15,УЧАСТНИКИ!$A$29:$L$1081,4,FALSE)</f>
        <v>20.01.1995</v>
      </c>
      <c r="E15" s="444" t="str">
        <f>VLOOKUP($A15,УЧАСТНИКИ!$A$29:$L$1489,8,FALSE)</f>
        <v>МС</v>
      </c>
      <c r="F15" s="443" t="str">
        <f>VLOOKUP($A15,УЧАСТНИКИ!$A$29:$L$1081,5,FALSE)</f>
        <v>Московская область-Белгородская область</v>
      </c>
      <c r="G15" s="542" t="s">
        <v>4066</v>
      </c>
      <c r="H15" s="260"/>
      <c r="I15" s="265" t="s">
        <v>443</v>
      </c>
      <c r="J15" s="404">
        <v>15</v>
      </c>
      <c r="K15" s="436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f t="shared" si="0"/>
        <v>15</v>
      </c>
      <c r="X15" s="265" t="str">
        <f t="shared" si="1"/>
        <v>кмс</v>
      </c>
      <c r="Y15" s="64" t="str">
        <f t="shared" si="2"/>
        <v>1:48.71</v>
      </c>
      <c r="Z15" s="64">
        <f t="shared" si="3"/>
        <v>0</v>
      </c>
    </row>
    <row r="16" spans="1:26" ht="12" customHeight="1" x14ac:dyDescent="0.2">
      <c r="A16" s="531">
        <v>157</v>
      </c>
      <c r="B16" s="256" t="s">
        <v>23</v>
      </c>
      <c r="C16" s="443" t="str">
        <f>VLOOKUP($A16,УЧАСТНИКИ!$A$29:$L$1081,3,FALSE)</f>
        <v>Подзвездов Владислав</v>
      </c>
      <c r="D16" s="444" t="str">
        <f>VLOOKUP($A16,УЧАСТНИКИ!$A$29:$L$1081,4,FALSE)</f>
        <v>03.08.2002</v>
      </c>
      <c r="E16" s="444" t="str">
        <f>VLOOKUP($A16,УЧАСТНИКИ!$A$29:$L$1489,8,FALSE)</f>
        <v>МС</v>
      </c>
      <c r="F16" s="443" t="str">
        <f>VLOOKUP($A16,УЧАСТНИКИ!$A$29:$L$1081,5,FALSE)</f>
        <v>Краснодарский край-Республика Адыгея</v>
      </c>
      <c r="G16" s="405" t="s">
        <v>4070</v>
      </c>
      <c r="H16" s="260"/>
      <c r="I16" s="265" t="s">
        <v>443</v>
      </c>
      <c r="J16" s="404">
        <v>14</v>
      </c>
      <c r="K16" s="436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>
        <f t="shared" si="0"/>
        <v>14</v>
      </c>
      <c r="X16" s="424" t="str">
        <f t="shared" si="1"/>
        <v>кмс</v>
      </c>
      <c r="Y16" s="23" t="str">
        <f t="shared" si="2"/>
        <v>1:48.79</v>
      </c>
      <c r="Z16" s="23">
        <f t="shared" si="3"/>
        <v>0</v>
      </c>
    </row>
    <row r="17" spans="1:26" ht="12" customHeight="1" x14ac:dyDescent="0.2">
      <c r="A17" s="531">
        <v>127</v>
      </c>
      <c r="B17" s="256" t="s">
        <v>24</v>
      </c>
      <c r="C17" s="443" t="str">
        <f>VLOOKUP($A17,УЧАСТНИКИ!$A$29:$L$1081,3,FALSE)</f>
        <v>Трифонов Евгений</v>
      </c>
      <c r="D17" s="444" t="str">
        <f>VLOOKUP($A17,УЧАСТНИКИ!$A$29:$L$1081,4,FALSE)</f>
        <v>04.07.2003</v>
      </c>
      <c r="E17" s="444" t="str">
        <f>VLOOKUP($A17,УЧАСТНИКИ!$A$29:$L$1489,8,FALSE)</f>
        <v>КМС</v>
      </c>
      <c r="F17" s="443" t="str">
        <f>VLOOKUP($A17,УЧАСТНИКИ!$A$29:$L$1081,5,FALSE)</f>
        <v>Иркутская область</v>
      </c>
      <c r="G17" s="405" t="s">
        <v>4053</v>
      </c>
      <c r="H17" s="260"/>
      <c r="I17" s="265" t="s">
        <v>443</v>
      </c>
      <c r="J17" s="404">
        <v>13</v>
      </c>
      <c r="K17" s="436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>
        <f t="shared" si="0"/>
        <v>13</v>
      </c>
      <c r="X17" s="265" t="str">
        <f t="shared" si="1"/>
        <v>кмс</v>
      </c>
      <c r="Y17" s="64" t="str">
        <f t="shared" si="2"/>
        <v>1:49.00</v>
      </c>
      <c r="Z17" s="64">
        <f t="shared" si="3"/>
        <v>0</v>
      </c>
    </row>
    <row r="18" spans="1:26" ht="12" customHeight="1" x14ac:dyDescent="0.2">
      <c r="A18" s="531">
        <v>209</v>
      </c>
      <c r="B18" s="256" t="s">
        <v>25</v>
      </c>
      <c r="C18" s="443" t="str">
        <f>VLOOKUP($A18,УЧАСТНИКИ!$A$29:$L$1081,3,FALSE)</f>
        <v>Ращупкин Игорь</v>
      </c>
      <c r="D18" s="444" t="str">
        <f>VLOOKUP($A18,УЧАСТНИКИ!$A$29:$L$1081,4,FALSE)</f>
        <v>03.10.1997</v>
      </c>
      <c r="E18" s="444" t="str">
        <f>VLOOKUP($A18,УЧАСТНИКИ!$A$29:$L$1489,8,FALSE)</f>
        <v>МС</v>
      </c>
      <c r="F18" s="443" t="str">
        <f>VLOOKUP($A18,УЧАСТНИКИ!$A$29:$L$1081,5,FALSE)</f>
        <v>Москва-Липецкая область</v>
      </c>
      <c r="G18" s="405" t="s">
        <v>4065</v>
      </c>
      <c r="H18" s="260"/>
      <c r="I18" s="265" t="s">
        <v>443</v>
      </c>
      <c r="J18" s="404">
        <v>12</v>
      </c>
      <c r="K18" s="436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>
        <f t="shared" si="0"/>
        <v>12</v>
      </c>
      <c r="X18" s="265" t="str">
        <f t="shared" si="1"/>
        <v>кмс</v>
      </c>
      <c r="Y18" s="64" t="str">
        <f t="shared" si="2"/>
        <v>1:49.04</v>
      </c>
      <c r="Z18" s="64">
        <f t="shared" si="3"/>
        <v>0</v>
      </c>
    </row>
    <row r="19" spans="1:26" ht="12" customHeight="1" x14ac:dyDescent="0.2">
      <c r="A19" s="531">
        <v>289</v>
      </c>
      <c r="B19" s="256" t="s">
        <v>67</v>
      </c>
      <c r="C19" s="443" t="str">
        <f>VLOOKUP($A19,УЧАСТНИКИ!$A$29:$L$1081,3,FALSE)</f>
        <v>Мазный Богдан</v>
      </c>
      <c r="D19" s="444" t="str">
        <f>VLOOKUP($A19,УЧАСТНИКИ!$A$29:$L$1081,4,FALSE)</f>
        <v>26.10.1999</v>
      </c>
      <c r="E19" s="444" t="str">
        <f>VLOOKUP($A19,УЧАСТНИКИ!$A$29:$L$1489,8,FALSE)</f>
        <v>МС</v>
      </c>
      <c r="F19" s="443" t="str">
        <f>VLOOKUP($A19,УЧАСТНИКИ!$A$29:$L$1081,5,FALSE)</f>
        <v>Республика Крым</v>
      </c>
      <c r="G19" s="405" t="s">
        <v>4059</v>
      </c>
      <c r="H19" s="260"/>
      <c r="I19" s="265" t="s">
        <v>443</v>
      </c>
      <c r="J19" s="404">
        <v>11</v>
      </c>
      <c r="K19" s="436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f t="shared" si="0"/>
        <v>11</v>
      </c>
      <c r="X19" s="265" t="str">
        <f t="shared" si="1"/>
        <v>кмс</v>
      </c>
      <c r="Y19" s="64" t="str">
        <f t="shared" si="2"/>
        <v>1:49.17</v>
      </c>
      <c r="Z19" s="64">
        <f t="shared" si="3"/>
        <v>0</v>
      </c>
    </row>
    <row r="20" spans="1:26" ht="12" customHeight="1" x14ac:dyDescent="0.2">
      <c r="A20" s="531">
        <v>216</v>
      </c>
      <c r="B20" s="256" t="s">
        <v>67</v>
      </c>
      <c r="C20" s="443" t="str">
        <f>VLOOKUP($A20,УЧАСТНИКИ!$A$29:$L$1081,3,FALSE)</f>
        <v>Холмогоров Константин</v>
      </c>
      <c r="D20" s="444" t="str">
        <f>VLOOKUP($A20,УЧАСТНИКИ!$A$29:$L$1081,4,FALSE)</f>
        <v>07.02.1996</v>
      </c>
      <c r="E20" s="444" t="str">
        <f>VLOOKUP($A20,УЧАСТНИКИ!$A$29:$L$1489,8,FALSE)</f>
        <v>МСМК</v>
      </c>
      <c r="F20" s="443" t="str">
        <f>VLOOKUP($A20,УЧАСТНИКИ!$A$29:$L$1081,5,FALSE)</f>
        <v>Москва-Пермский край</v>
      </c>
      <c r="G20" s="405" t="s">
        <v>4059</v>
      </c>
      <c r="H20" s="260"/>
      <c r="I20" s="265" t="s">
        <v>443</v>
      </c>
      <c r="J20" s="404">
        <v>11</v>
      </c>
      <c r="K20" s="436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>
        <f t="shared" si="0"/>
        <v>11</v>
      </c>
      <c r="X20" s="424" t="str">
        <f t="shared" si="1"/>
        <v>кмс</v>
      </c>
      <c r="Y20" s="23" t="str">
        <f t="shared" si="2"/>
        <v>1:49.17</v>
      </c>
      <c r="Z20" s="23">
        <f t="shared" si="3"/>
        <v>0</v>
      </c>
    </row>
    <row r="21" spans="1:26" ht="12" customHeight="1" x14ac:dyDescent="0.2">
      <c r="A21" s="531">
        <v>392</v>
      </c>
      <c r="B21" s="256" t="s">
        <v>73</v>
      </c>
      <c r="C21" s="443" t="str">
        <f>VLOOKUP($A21,УЧАСТНИКИ!$A$29:$L$1081,3,FALSE)</f>
        <v>Егоров Никита</v>
      </c>
      <c r="D21" s="444" t="str">
        <f>VLOOKUP($A21,УЧАСТНИКИ!$A$29:$L$1081,4,FALSE)</f>
        <v>19.04.2002</v>
      </c>
      <c r="E21" s="444" t="str">
        <f>VLOOKUP($A21,УЧАСТНИКИ!$A$29:$L$1489,8,FALSE)</f>
        <v>МС</v>
      </c>
      <c r="F21" s="443" t="str">
        <f>VLOOKUP($A21,УЧАСТНИКИ!$A$29:$L$1081,5,FALSE)</f>
        <v>Ульяновская область</v>
      </c>
      <c r="G21" s="405" t="s">
        <v>4068</v>
      </c>
      <c r="H21" s="260"/>
      <c r="I21" s="265" t="s">
        <v>443</v>
      </c>
      <c r="J21" s="404">
        <v>9</v>
      </c>
      <c r="K21" s="436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64">
        <f t="shared" si="0"/>
        <v>9</v>
      </c>
      <c r="X21" s="425" t="str">
        <f t="shared" si="1"/>
        <v>кмс</v>
      </c>
      <c r="Y21" s="23" t="str">
        <f t="shared" si="2"/>
        <v>1:49.49</v>
      </c>
      <c r="Z21" s="23">
        <f t="shared" si="3"/>
        <v>0</v>
      </c>
    </row>
    <row r="22" spans="1:26" ht="12" customHeight="1" x14ac:dyDescent="0.2">
      <c r="A22" s="531">
        <v>387</v>
      </c>
      <c r="B22" s="256" t="s">
        <v>72</v>
      </c>
      <c r="C22" s="443" t="str">
        <f>VLOOKUP($A22,УЧАСТНИКИ!$A$29:$L$1081,3,FALSE)</f>
        <v>Соколенко Владимир</v>
      </c>
      <c r="D22" s="444" t="str">
        <f>VLOOKUP($A22,УЧАСТНИКИ!$A$29:$L$1081,4,FALSE)</f>
        <v>19.05.2000</v>
      </c>
      <c r="E22" s="444" t="str">
        <f>VLOOKUP($A22,УЧАСТНИКИ!$A$29:$L$1489,8,FALSE)</f>
        <v>КМС</v>
      </c>
      <c r="F22" s="443" t="str">
        <f>VLOOKUP($A22,УЧАСТНИКИ!$A$29:$L$1081,5,FALSE)</f>
        <v>Томская область</v>
      </c>
      <c r="G22" s="405" t="s">
        <v>4062</v>
      </c>
      <c r="H22" s="260"/>
      <c r="I22" s="265" t="s">
        <v>443</v>
      </c>
      <c r="J22" s="404">
        <v>8</v>
      </c>
      <c r="K22" s="436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>
        <f t="shared" si="0"/>
        <v>8</v>
      </c>
      <c r="X22" s="265" t="str">
        <f t="shared" si="1"/>
        <v>кмс</v>
      </c>
      <c r="Y22" s="64" t="str">
        <f t="shared" si="2"/>
        <v>1:49.65</v>
      </c>
      <c r="Z22" s="64">
        <f t="shared" si="3"/>
        <v>0</v>
      </c>
    </row>
    <row r="23" spans="1:26" ht="12" customHeight="1" x14ac:dyDescent="0.2">
      <c r="A23" s="531">
        <v>221</v>
      </c>
      <c r="B23" s="256" t="s">
        <v>71</v>
      </c>
      <c r="C23" s="443" t="str">
        <f>VLOOKUP($A23,УЧАСТНИКИ!$A$29:$L$1081,3,FALSE)</f>
        <v>Шелих Максим</v>
      </c>
      <c r="D23" s="444" t="str">
        <f>VLOOKUP($A23,УЧАСТНИКИ!$A$29:$L$1081,4,FALSE)</f>
        <v>02.02.2005</v>
      </c>
      <c r="E23" s="444" t="str">
        <f>VLOOKUP($A23,УЧАСТНИКИ!$A$29:$L$1489,8,FALSE)</f>
        <v>КМС</v>
      </c>
      <c r="F23" s="443" t="str">
        <f>VLOOKUP($A23,УЧАСТНИКИ!$A$29:$L$1081,5,FALSE)</f>
        <v>Москва</v>
      </c>
      <c r="G23" s="542" t="s">
        <v>4064</v>
      </c>
      <c r="H23" s="260"/>
      <c r="I23" s="265" t="s">
        <v>443</v>
      </c>
      <c r="J23" s="404" t="s">
        <v>2032</v>
      </c>
      <c r="K23" s="436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 t="str">
        <f t="shared" si="0"/>
        <v>лич.</v>
      </c>
      <c r="X23" s="265" t="str">
        <f t="shared" si="1"/>
        <v>кмс</v>
      </c>
      <c r="Y23" s="64" t="str">
        <f t="shared" si="2"/>
        <v>1:49.74</v>
      </c>
      <c r="Z23" s="64">
        <f t="shared" si="3"/>
        <v>0</v>
      </c>
    </row>
    <row r="24" spans="1:26" ht="12" customHeight="1" x14ac:dyDescent="0.2">
      <c r="A24" s="531">
        <v>106</v>
      </c>
      <c r="B24" s="256" t="s">
        <v>70</v>
      </c>
      <c r="C24" s="443" t="str">
        <f>VLOOKUP($A24,УЧАСТНИКИ!$A$29:$L$1081,3,FALSE)</f>
        <v>Соболев Захар</v>
      </c>
      <c r="D24" s="444" t="str">
        <f>VLOOKUP($A24,УЧАСТНИКИ!$A$29:$L$1081,4,FALSE)</f>
        <v>10.01.2004</v>
      </c>
      <c r="E24" s="444" t="str">
        <f>VLOOKUP($A24,УЧАСТНИКИ!$A$29:$L$1489,8,FALSE)</f>
        <v>КМС</v>
      </c>
      <c r="F24" s="443" t="str">
        <f>VLOOKUP($A24,УЧАСТНИКИ!$A$29:$L$1081,5,FALSE)</f>
        <v>Брянская область</v>
      </c>
      <c r="G24" s="405" t="s">
        <v>4067</v>
      </c>
      <c r="H24" s="260"/>
      <c r="I24" s="265" t="s">
        <v>443</v>
      </c>
      <c r="J24" s="404">
        <v>7</v>
      </c>
      <c r="K24" s="436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>
        <f t="shared" si="0"/>
        <v>7</v>
      </c>
      <c r="X24" s="265" t="str">
        <f t="shared" si="1"/>
        <v>кмс</v>
      </c>
      <c r="Y24" s="64" t="str">
        <f t="shared" si="2"/>
        <v>1:49.88</v>
      </c>
      <c r="Z24" s="64">
        <f t="shared" si="3"/>
        <v>0</v>
      </c>
    </row>
    <row r="25" spans="1:26" ht="12" customHeight="1" x14ac:dyDescent="0.2">
      <c r="A25" s="531">
        <v>370</v>
      </c>
      <c r="B25" s="256" t="s">
        <v>69</v>
      </c>
      <c r="C25" s="443" t="str">
        <f>VLOOKUP($A25,УЧАСТНИКИ!$A$29:$L$1081,3,FALSE)</f>
        <v>Ломакин Алексей</v>
      </c>
      <c r="D25" s="444" t="str">
        <f>VLOOKUP($A25,УЧАСТНИКИ!$A$29:$L$1081,4,FALSE)</f>
        <v>23.06.2001</v>
      </c>
      <c r="E25" s="444" t="str">
        <f>VLOOKUP($A25,УЧАСТНИКИ!$A$29:$L$1489,8,FALSE)</f>
        <v>КМС</v>
      </c>
      <c r="F25" s="443" t="str">
        <f>VLOOKUP($A25,УЧАСТНИКИ!$A$29:$L$1081,5,FALSE)</f>
        <v>Свердловская область</v>
      </c>
      <c r="G25" s="405" t="s">
        <v>4057</v>
      </c>
      <c r="H25" s="260"/>
      <c r="I25" s="265" t="s">
        <v>443</v>
      </c>
      <c r="J25" s="404" t="s">
        <v>2032</v>
      </c>
      <c r="K25" s="436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 t="str">
        <f t="shared" si="0"/>
        <v>лич.</v>
      </c>
      <c r="X25" s="265" t="str">
        <f t="shared" si="1"/>
        <v>кмс</v>
      </c>
      <c r="Y25" s="64" t="str">
        <f t="shared" si="2"/>
        <v>1:50.08</v>
      </c>
      <c r="Z25" s="64">
        <f t="shared" si="3"/>
        <v>0</v>
      </c>
    </row>
    <row r="26" spans="1:26" ht="12" customHeight="1" x14ac:dyDescent="0.2">
      <c r="A26" s="531">
        <v>210</v>
      </c>
      <c r="B26" s="256" t="s">
        <v>68</v>
      </c>
      <c r="C26" s="443" t="str">
        <f>VLOOKUP($A26,УЧАСТНИКИ!$A$29:$L$1081,3,FALSE)</f>
        <v>Русских Тимофей</v>
      </c>
      <c r="D26" s="444" t="str">
        <f>VLOOKUP($A26,УЧАСТНИКИ!$A$29:$L$1081,4,FALSE)</f>
        <v>29.10.2003</v>
      </c>
      <c r="E26" s="444" t="str">
        <f>VLOOKUP($A26,УЧАСТНИКИ!$A$29:$L$1489,8,FALSE)</f>
        <v>КМС</v>
      </c>
      <c r="F26" s="443" t="str">
        <f>VLOOKUP($A26,УЧАСТНИКИ!$A$29:$L$1081,5,FALSE)</f>
        <v>Москва</v>
      </c>
      <c r="G26" s="405" t="s">
        <v>4055</v>
      </c>
      <c r="H26" s="260"/>
      <c r="I26" s="265" t="s">
        <v>443</v>
      </c>
      <c r="J26" s="404" t="s">
        <v>2032</v>
      </c>
      <c r="K26" s="436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 t="str">
        <f t="shared" si="0"/>
        <v>лич.</v>
      </c>
      <c r="X26" s="424" t="str">
        <f t="shared" si="1"/>
        <v>кмс</v>
      </c>
      <c r="Y26" s="23" t="str">
        <f t="shared" si="2"/>
        <v>1:50.36</v>
      </c>
      <c r="Z26" s="23">
        <f t="shared" si="3"/>
        <v>0</v>
      </c>
    </row>
    <row r="27" spans="1:26" ht="12" customHeight="1" x14ac:dyDescent="0.2">
      <c r="A27" s="531">
        <v>694</v>
      </c>
      <c r="B27" s="256" t="s">
        <v>75</v>
      </c>
      <c r="C27" s="443" t="str">
        <f>VLOOKUP($A27,УЧАСТНИКИ!$A$29:$L$1081,3,FALSE)</f>
        <v>Цитулев Андрей</v>
      </c>
      <c r="D27" s="444" t="str">
        <f>VLOOKUP($A27,УЧАСТНИКИ!$A$29:$L$1081,4,FALSE)</f>
        <v>04.04.2001</v>
      </c>
      <c r="E27" s="444" t="str">
        <f>VLOOKUP($A27,УЧАСТНИКИ!$A$29:$L$1489,8,FALSE)</f>
        <v>КМС</v>
      </c>
      <c r="F27" s="443" t="str">
        <f>VLOOKUP($A27,УЧАСТНИКИ!$A$29:$L$1081,5,FALSE)</f>
        <v>Челябинская область</v>
      </c>
      <c r="G27" s="405" t="s">
        <v>4047</v>
      </c>
      <c r="H27" s="405"/>
      <c r="I27" s="265" t="s">
        <v>443</v>
      </c>
      <c r="J27" s="404">
        <v>6</v>
      </c>
      <c r="K27" s="436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 t="s">
        <v>77</v>
      </c>
      <c r="X27" s="265" t="str">
        <f t="shared" si="1"/>
        <v>кмс</v>
      </c>
      <c r="Y27" s="64" t="str">
        <f t="shared" si="2"/>
        <v>1:50.64</v>
      </c>
      <c r="Z27" s="64">
        <f t="shared" si="3"/>
        <v>0</v>
      </c>
    </row>
    <row r="28" spans="1:26" ht="12" customHeight="1" x14ac:dyDescent="0.2">
      <c r="A28" s="531">
        <v>225</v>
      </c>
      <c r="B28" s="256" t="s">
        <v>76</v>
      </c>
      <c r="C28" s="443" t="str">
        <f>VLOOKUP($A28,УЧАСТНИКИ!$A$29:$L$1081,3,FALSE)</f>
        <v>Бутранов Алексей</v>
      </c>
      <c r="D28" s="444" t="str">
        <f>VLOOKUP($A28,УЧАСТНИКИ!$A$29:$L$1081,4,FALSE)</f>
        <v>18.08.1991</v>
      </c>
      <c r="E28" s="444" t="str">
        <f>VLOOKUP($A28,УЧАСТНИКИ!$A$29:$L$1489,8,FALSE)</f>
        <v>МС</v>
      </c>
      <c r="F28" s="443" t="str">
        <f>VLOOKUP($A28,УЧАСТНИКИ!$A$29:$L$1081,5,FALSE)</f>
        <v>Московская область</v>
      </c>
      <c r="G28" s="405" t="s">
        <v>4063</v>
      </c>
      <c r="H28" s="260"/>
      <c r="I28" s="265" t="s">
        <v>443</v>
      </c>
      <c r="J28" s="404">
        <v>5</v>
      </c>
      <c r="K28" s="436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>
        <f>J28</f>
        <v>5</v>
      </c>
      <c r="X28" s="265" t="str">
        <f t="shared" si="1"/>
        <v>кмс</v>
      </c>
      <c r="Y28" s="64" t="str">
        <f t="shared" si="2"/>
        <v>1:50.91</v>
      </c>
      <c r="Z28" s="64">
        <f t="shared" si="3"/>
        <v>0</v>
      </c>
    </row>
    <row r="29" spans="1:26" ht="12" customHeight="1" x14ac:dyDescent="0.2">
      <c r="A29" s="531">
        <v>368</v>
      </c>
      <c r="B29" s="256" t="s">
        <v>77</v>
      </c>
      <c r="C29" s="443" t="str">
        <f>VLOOKUP($A29,УЧАСТНИКИ!$A$29:$L$1081,3,FALSE)</f>
        <v>Ионов Семен</v>
      </c>
      <c r="D29" s="444" t="str">
        <f>VLOOKUP($A29,УЧАСТНИКИ!$A$29:$L$1081,4,FALSE)</f>
        <v>12.02.2000</v>
      </c>
      <c r="E29" s="444" t="str">
        <f>VLOOKUP($A29,УЧАСТНИКИ!$A$29:$L$1489,8,FALSE)</f>
        <v>МС</v>
      </c>
      <c r="F29" s="443" t="str">
        <f>VLOOKUP($A29,УЧАСТНИКИ!$A$29:$L$1081,5,FALSE)</f>
        <v>Свердловская область</v>
      </c>
      <c r="G29" s="405" t="s">
        <v>4069</v>
      </c>
      <c r="H29" s="260"/>
      <c r="I29" s="265" t="s">
        <v>443</v>
      </c>
      <c r="J29" s="404">
        <v>4</v>
      </c>
      <c r="K29" s="436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>
        <f>J29</f>
        <v>4</v>
      </c>
      <c r="X29" s="424" t="str">
        <f t="shared" si="1"/>
        <v>кмс</v>
      </c>
      <c r="Y29" s="23" t="str">
        <f t="shared" si="2"/>
        <v>1:51.24</v>
      </c>
      <c r="Z29" s="23">
        <f t="shared" si="3"/>
        <v>0</v>
      </c>
    </row>
    <row r="30" spans="1:26" ht="12" customHeight="1" x14ac:dyDescent="0.2">
      <c r="A30" s="531">
        <v>227</v>
      </c>
      <c r="B30" s="256" t="s">
        <v>78</v>
      </c>
      <c r="C30" s="443" t="str">
        <f>VLOOKUP($A30,УЧАСТНИКИ!$A$29:$L$1081,3,FALSE)</f>
        <v>Вербицкий Николай</v>
      </c>
      <c r="D30" s="444" t="str">
        <f>VLOOKUP($A30,УЧАСТНИКИ!$A$29:$L$1081,4,FALSE)</f>
        <v>10.11.1995</v>
      </c>
      <c r="E30" s="444" t="str">
        <f>VLOOKUP($A30,УЧАСТНИКИ!$A$29:$L$1489,8,FALSE)</f>
        <v>МС</v>
      </c>
      <c r="F30" s="443" t="str">
        <f>VLOOKUP($A30,УЧАСТНИКИ!$A$29:$L$1081,5,FALSE)</f>
        <v>Московская область-Республика Бурятия</v>
      </c>
      <c r="G30" s="405" t="s">
        <v>4185</v>
      </c>
      <c r="H30" s="260"/>
      <c r="I30" s="265" t="s">
        <v>443</v>
      </c>
      <c r="J30" s="404">
        <v>3</v>
      </c>
      <c r="K30" s="436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f>J30</f>
        <v>3</v>
      </c>
      <c r="X30" s="265" t="str">
        <f t="shared" si="1"/>
        <v>кмс</v>
      </c>
      <c r="Y30" s="64" t="str">
        <f t="shared" si="2"/>
        <v>1:51.51</v>
      </c>
      <c r="Z30" s="64">
        <f t="shared" si="3"/>
        <v>0</v>
      </c>
    </row>
    <row r="31" spans="1:26" ht="12" customHeight="1" x14ac:dyDescent="0.2">
      <c r="A31" s="531">
        <v>129</v>
      </c>
      <c r="B31" s="256" t="s">
        <v>79</v>
      </c>
      <c r="C31" s="443" t="str">
        <f>VLOOKUP($A31,УЧАСТНИКИ!$A$29:$L$1081,3,FALSE)</f>
        <v>Яблоков Алексей</v>
      </c>
      <c r="D31" s="444" t="str">
        <f>VLOOKUP($A31,УЧАСТНИКИ!$A$29:$L$1081,4,FALSE)</f>
        <v>02.03.2003</v>
      </c>
      <c r="E31" s="444" t="str">
        <f>VLOOKUP($A31,УЧАСТНИКИ!$A$29:$L$1489,8,FALSE)</f>
        <v>КМС</v>
      </c>
      <c r="F31" s="443" t="str">
        <f>VLOOKUP($A31,УЧАСТНИКИ!$A$29:$L$1081,5,FALSE)</f>
        <v>Иркутская область</v>
      </c>
      <c r="G31" s="405" t="s">
        <v>4050</v>
      </c>
      <c r="H31" s="405"/>
      <c r="I31" s="265" t="s">
        <v>443</v>
      </c>
      <c r="J31" s="404" t="s">
        <v>2032</v>
      </c>
      <c r="K31" s="436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 t="str">
        <f>J31</f>
        <v>лич.</v>
      </c>
      <c r="X31" s="265" t="str">
        <f t="shared" si="1"/>
        <v>кмс</v>
      </c>
      <c r="Y31" s="64" t="str">
        <f t="shared" si="2"/>
        <v>1:52.10</v>
      </c>
      <c r="Z31" s="64">
        <f t="shared" si="3"/>
        <v>0</v>
      </c>
    </row>
    <row r="32" spans="1:26" ht="12" customHeight="1" x14ac:dyDescent="0.2">
      <c r="A32" s="531">
        <v>122</v>
      </c>
      <c r="B32" s="256" t="s">
        <v>80</v>
      </c>
      <c r="C32" s="443" t="str">
        <f>VLOOKUP($A32,УЧАСТНИКИ!$A$29:$L$1081,3,FALSE)</f>
        <v>Семенов Иван</v>
      </c>
      <c r="D32" s="444" t="str">
        <f>VLOOKUP($A32,УЧАСТНИКИ!$A$29:$L$1081,4,FALSE)</f>
        <v>21.02.2000</v>
      </c>
      <c r="E32" s="444" t="str">
        <f>VLOOKUP($A32,УЧАСТНИКИ!$A$29:$L$1489,8,FALSE)</f>
        <v>КМС</v>
      </c>
      <c r="F32" s="443" t="str">
        <f>VLOOKUP($A32,УЧАСТНИКИ!$A$29:$L$1081,5,FALSE)</f>
        <v>Воронежская область</v>
      </c>
      <c r="G32" s="542" t="s">
        <v>4048</v>
      </c>
      <c r="H32" s="405"/>
      <c r="I32" s="265" t="s">
        <v>443</v>
      </c>
      <c r="J32" s="404">
        <v>2</v>
      </c>
      <c r="K32" s="436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>
        <f>J32</f>
        <v>2</v>
      </c>
      <c r="X32" s="265" t="str">
        <f t="shared" si="1"/>
        <v>кмс</v>
      </c>
      <c r="Y32" s="64" t="str">
        <f t="shared" si="2"/>
        <v>1:52.47</v>
      </c>
      <c r="Z32" s="64">
        <f t="shared" si="3"/>
        <v>0</v>
      </c>
    </row>
    <row r="33" spans="1:26" ht="12" customHeight="1" x14ac:dyDescent="0.2">
      <c r="A33" s="531">
        <v>116</v>
      </c>
      <c r="B33" s="256" t="s">
        <v>86</v>
      </c>
      <c r="C33" s="443" t="str">
        <f>VLOOKUP($A33,УЧАСТНИКИ!$A$29:$L$1081,3,FALSE)</f>
        <v>Шичкин Иван</v>
      </c>
      <c r="D33" s="444" t="str">
        <f>VLOOKUP($A33,УЧАСТНИКИ!$A$29:$L$1081,4,FALSE)</f>
        <v>29.01.2003</v>
      </c>
      <c r="E33" s="444" t="str">
        <f>VLOOKUP($A33,УЧАСТНИКИ!$A$29:$L$1489,8,FALSE)</f>
        <v>КМС</v>
      </c>
      <c r="F33" s="443" t="str">
        <f>VLOOKUP($A33,УЧАСТНИКИ!$A$29:$L$1081,5,FALSE)</f>
        <v>Волгоградская область</v>
      </c>
      <c r="G33" s="405" t="s">
        <v>4044</v>
      </c>
      <c r="H33" s="405"/>
      <c r="I33" s="265" t="s">
        <v>443</v>
      </c>
      <c r="J33" s="404">
        <v>1</v>
      </c>
      <c r="K33" s="436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 t="s">
        <v>2039</v>
      </c>
      <c r="X33" s="265" t="str">
        <f t="shared" si="1"/>
        <v>кмс</v>
      </c>
      <c r="Y33" s="23" t="str">
        <f t="shared" si="2"/>
        <v>1:53.04</v>
      </c>
      <c r="Z33" s="23">
        <f t="shared" si="3"/>
        <v>0</v>
      </c>
    </row>
    <row r="34" spans="1:26" ht="12" customHeight="1" x14ac:dyDescent="0.2">
      <c r="A34" s="531">
        <v>345</v>
      </c>
      <c r="B34" s="256" t="s">
        <v>83</v>
      </c>
      <c r="C34" s="443" t="str">
        <f>VLOOKUP($A34,УЧАСТНИКИ!$A$29:$L$1081,3,FALSE)</f>
        <v>Лучкин Федор</v>
      </c>
      <c r="D34" s="444" t="str">
        <f>VLOOKUP($A34,УЧАСТНИКИ!$A$29:$L$1081,4,FALSE)</f>
        <v>18.02.2003</v>
      </c>
      <c r="E34" s="444" t="str">
        <f>VLOOKUP($A34,УЧАСТНИКИ!$A$29:$L$1489,8,FALSE)</f>
        <v>КМС</v>
      </c>
      <c r="F34" s="443" t="str">
        <f>VLOOKUP($A34,УЧАСТНИКИ!$A$29:$L$1081,5,FALSE)</f>
        <v>Санкт-Петербург</v>
      </c>
      <c r="G34" s="405" t="s">
        <v>4046</v>
      </c>
      <c r="H34" s="405"/>
      <c r="I34" s="265" t="s">
        <v>443</v>
      </c>
      <c r="J34" s="404" t="s">
        <v>2032</v>
      </c>
      <c r="K34" s="436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 t="s">
        <v>78</v>
      </c>
      <c r="X34" s="265" t="str">
        <f t="shared" si="1"/>
        <v>кмс</v>
      </c>
      <c r="Y34" s="64" t="str">
        <f t="shared" si="2"/>
        <v>1:53.32</v>
      </c>
      <c r="Z34" s="64">
        <f t="shared" si="3"/>
        <v>0</v>
      </c>
    </row>
    <row r="35" spans="1:26" ht="12" customHeight="1" x14ac:dyDescent="0.2">
      <c r="A35" s="531">
        <v>354</v>
      </c>
      <c r="B35" s="256" t="s">
        <v>2036</v>
      </c>
      <c r="C35" s="443" t="str">
        <f>VLOOKUP($A35,УЧАСТНИКИ!$A$29:$L$1081,3,FALSE)</f>
        <v>Саввин Алексей</v>
      </c>
      <c r="D35" s="444" t="str">
        <f>VLOOKUP($A35,УЧАСТНИКИ!$A$29:$L$1081,4,FALSE)</f>
        <v>13.03.1997</v>
      </c>
      <c r="E35" s="444" t="str">
        <f>VLOOKUP($A35,УЧАСТНИКИ!$A$29:$L$1489,8,FALSE)</f>
        <v>КМС</v>
      </c>
      <c r="F35" s="443" t="str">
        <f>VLOOKUP($A35,УЧАСТНИКИ!$A$29:$L$1081,5,FALSE)</f>
        <v>Санкт-Петербург</v>
      </c>
      <c r="G35" s="405" t="s">
        <v>4061</v>
      </c>
      <c r="H35" s="260"/>
      <c r="I35" s="265" t="s">
        <v>443</v>
      </c>
      <c r="J35" s="404" t="s">
        <v>2032</v>
      </c>
      <c r="K35" s="436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 t="str">
        <f>J35</f>
        <v>лич.</v>
      </c>
      <c r="X35" s="265" t="str">
        <f t="shared" si="1"/>
        <v>кмс</v>
      </c>
      <c r="Y35" s="64" t="str">
        <f t="shared" si="2"/>
        <v>1:53.54</v>
      </c>
      <c r="Z35" s="64">
        <f t="shared" si="3"/>
        <v>0</v>
      </c>
    </row>
    <row r="36" spans="1:26" ht="12" customHeight="1" x14ac:dyDescent="0.2">
      <c r="A36" s="531">
        <v>224</v>
      </c>
      <c r="B36" s="256" t="s">
        <v>2037</v>
      </c>
      <c r="C36" s="443" t="str">
        <f>VLOOKUP($A36,УЧАСТНИКИ!$A$29:$L$1081,3,FALSE)</f>
        <v>Борзаковский Ярослав</v>
      </c>
      <c r="D36" s="444" t="str">
        <f>VLOOKUP($A36,УЧАСТНИКИ!$A$29:$L$1081,4,FALSE)</f>
        <v>14.05.2002</v>
      </c>
      <c r="E36" s="444" t="str">
        <f>VLOOKUP($A36,УЧАСТНИКИ!$A$29:$L$1489,8,FALSE)</f>
        <v>КМС</v>
      </c>
      <c r="F36" s="443" t="str">
        <f>VLOOKUP($A36,УЧАСТНИКИ!$A$29:$L$1081,5,FALSE)</f>
        <v>Московская область</v>
      </c>
      <c r="G36" s="405" t="s">
        <v>4058</v>
      </c>
      <c r="H36" s="260"/>
      <c r="I36" s="265" t="s">
        <v>12</v>
      </c>
      <c r="J36" s="404" t="s">
        <v>2032</v>
      </c>
      <c r="K36" s="436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 t="str">
        <f>J36</f>
        <v>лич.</v>
      </c>
      <c r="X36" s="424" t="str">
        <f t="shared" si="1"/>
        <v>1</v>
      </c>
      <c r="Y36" s="23" t="str">
        <f t="shared" si="2"/>
        <v>1:53.70</v>
      </c>
      <c r="Z36" s="23">
        <f t="shared" si="3"/>
        <v>0</v>
      </c>
    </row>
    <row r="37" spans="1:26" ht="12" customHeight="1" x14ac:dyDescent="0.2">
      <c r="A37" s="531">
        <v>283</v>
      </c>
      <c r="B37" s="256" t="s">
        <v>3885</v>
      </c>
      <c r="C37" s="443" t="str">
        <f>VLOOKUP($A37,УЧАСТНИКИ!$A$29:$L$1081,3,FALSE)</f>
        <v>Кисельников Илья</v>
      </c>
      <c r="D37" s="444" t="str">
        <f>VLOOKUP($A37,УЧАСТНИКИ!$A$29:$L$1081,4,FALSE)</f>
        <v>21.07.2000</v>
      </c>
      <c r="E37" s="444" t="str">
        <f>VLOOKUP($A37,УЧАСТНИКИ!$A$29:$L$1489,8,FALSE)</f>
        <v>КМС</v>
      </c>
      <c r="F37" s="443" t="str">
        <f>VLOOKUP($A37,УЧАСТНИКИ!$A$29:$L$1081,5,FALSE)</f>
        <v>Республика Бурятия</v>
      </c>
      <c r="G37" s="405" t="s">
        <v>4051</v>
      </c>
      <c r="H37" s="260"/>
      <c r="I37" s="265" t="s">
        <v>12</v>
      </c>
      <c r="J37" s="404" t="s">
        <v>2032</v>
      </c>
      <c r="K37" s="436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 t="str">
        <f>J37</f>
        <v>лич.</v>
      </c>
      <c r="X37" s="265" t="str">
        <f t="shared" si="1"/>
        <v>1</v>
      </c>
      <c r="Y37" s="64" t="str">
        <f t="shared" si="2"/>
        <v>1:55.31</v>
      </c>
      <c r="Z37" s="64">
        <f t="shared" si="3"/>
        <v>0</v>
      </c>
    </row>
    <row r="38" spans="1:26" ht="12" customHeight="1" x14ac:dyDescent="0.2">
      <c r="A38" s="531">
        <v>698</v>
      </c>
      <c r="B38" s="256" t="s">
        <v>3886</v>
      </c>
      <c r="C38" s="443" t="str">
        <f>VLOOKUP($A38,УЧАСТНИКИ!$A$29:$L$1081,3,FALSE)</f>
        <v>Григорьев Георгий</v>
      </c>
      <c r="D38" s="444" t="str">
        <f>VLOOKUP($A38,УЧАСТНИКИ!$A$29:$L$1081,4,FALSE)</f>
        <v>20.12.2003</v>
      </c>
      <c r="E38" s="444" t="str">
        <f>VLOOKUP($A38,УЧАСТНИКИ!$A$29:$L$1489,8,FALSE)</f>
        <v>КМС</v>
      </c>
      <c r="F38" s="443" t="str">
        <f>VLOOKUP($A38,УЧАСТНИКИ!$A$29:$L$1081,5,FALSE)</f>
        <v>Челябинская область</v>
      </c>
      <c r="G38" s="405" t="s">
        <v>4052</v>
      </c>
      <c r="H38" s="260"/>
      <c r="I38" s="265" t="s">
        <v>12</v>
      </c>
      <c r="J38" s="404" t="s">
        <v>2032</v>
      </c>
      <c r="K38" s="436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 t="str">
        <f>J38</f>
        <v>лич.</v>
      </c>
      <c r="X38" s="265" t="str">
        <f t="shared" si="1"/>
        <v>1</v>
      </c>
      <c r="Y38" s="64" t="str">
        <f t="shared" si="2"/>
        <v>1:55.72</v>
      </c>
      <c r="Z38" s="64">
        <f t="shared" si="3"/>
        <v>0</v>
      </c>
    </row>
    <row r="39" spans="1:26" ht="12" customHeight="1" x14ac:dyDescent="0.2">
      <c r="A39" s="531">
        <v>282</v>
      </c>
      <c r="B39" s="256" t="s">
        <v>2040</v>
      </c>
      <c r="C39" s="443" t="str">
        <f>VLOOKUP($A39,УЧАСТНИКИ!$A$29:$L$1081,3,FALSE)</f>
        <v>Балагуров Виктор</v>
      </c>
      <c r="D39" s="444" t="str">
        <f>VLOOKUP($A39,УЧАСТНИКИ!$A$29:$L$1081,4,FALSE)</f>
        <v>28.02.2001</v>
      </c>
      <c r="E39" s="444" t="str">
        <f>VLOOKUP($A39,УЧАСТНИКИ!$A$29:$L$1489,8,FALSE)</f>
        <v>КМС</v>
      </c>
      <c r="F39" s="443" t="str">
        <f>VLOOKUP($A39,УЧАСТНИКИ!$A$29:$L$1081,5,FALSE)</f>
        <v>Республика Бурятия</v>
      </c>
      <c r="G39" s="405" t="s">
        <v>4045</v>
      </c>
      <c r="H39" s="405"/>
      <c r="I39" s="265" t="s">
        <v>12</v>
      </c>
      <c r="J39" s="404" t="s">
        <v>2032</v>
      </c>
      <c r="K39" s="436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 t="s">
        <v>79</v>
      </c>
      <c r="X39" s="424" t="str">
        <f t="shared" si="1"/>
        <v>1</v>
      </c>
      <c r="Y39" s="23" t="str">
        <f t="shared" si="2"/>
        <v>1:55.86</v>
      </c>
      <c r="Z39" s="23">
        <f t="shared" si="3"/>
        <v>0</v>
      </c>
    </row>
    <row r="40" spans="1:26" ht="12" customHeight="1" x14ac:dyDescent="0.2">
      <c r="A40" s="531">
        <v>323</v>
      </c>
      <c r="B40" s="256" t="s">
        <v>3887</v>
      </c>
      <c r="C40" s="443" t="str">
        <f>VLOOKUP($A40,УЧАСТНИКИ!$A$29:$L$1081,3,FALSE)</f>
        <v>Астраханский Алексей</v>
      </c>
      <c r="D40" s="444" t="str">
        <f>VLOOKUP($A40,УЧАСТНИКИ!$A$29:$L$1081,4,FALSE)</f>
        <v>05.02.1999</v>
      </c>
      <c r="E40" s="444" t="str">
        <f>VLOOKUP($A40,УЧАСТНИКИ!$A$29:$L$1489,8,FALSE)</f>
        <v>КМС</v>
      </c>
      <c r="F40" s="443" t="str">
        <f>VLOOKUP($A40,УЧАСТНИКИ!$A$29:$L$1081,5,FALSE)</f>
        <v>Санкт-Петербург</v>
      </c>
      <c r="G40" s="405" t="s">
        <v>4060</v>
      </c>
      <c r="H40" s="260"/>
      <c r="I40" s="265" t="s">
        <v>443</v>
      </c>
      <c r="J40" s="404" t="s">
        <v>2032</v>
      </c>
      <c r="K40" s="436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 t="str">
        <f>J40</f>
        <v>лич.</v>
      </c>
      <c r="X40" s="265" t="str">
        <f t="shared" si="1"/>
        <v>кмс</v>
      </c>
      <c r="Y40" s="64" t="str">
        <f t="shared" si="2"/>
        <v>1:56.79</v>
      </c>
      <c r="Z40" s="64">
        <f t="shared" si="3"/>
        <v>0</v>
      </c>
    </row>
    <row r="41" spans="1:26" ht="12" customHeight="1" x14ac:dyDescent="0.2">
      <c r="A41" s="531">
        <v>335</v>
      </c>
      <c r="B41" s="256" t="s">
        <v>3888</v>
      </c>
      <c r="C41" s="443" t="str">
        <f>VLOOKUP($A41,УЧАСТНИКИ!$A$29:$L$1081,3,FALSE)</f>
        <v>Деткин Антон</v>
      </c>
      <c r="D41" s="444" t="str">
        <f>VLOOKUP($A41,УЧАСТНИКИ!$A$29:$L$1081,4,FALSE)</f>
        <v>24.12.2001</v>
      </c>
      <c r="E41" s="444" t="str">
        <f>VLOOKUP($A41,УЧАСТНИКИ!$A$29:$L$1489,8,FALSE)</f>
        <v>КМС</v>
      </c>
      <c r="F41" s="443" t="str">
        <f>VLOOKUP($A41,УЧАСТНИКИ!$A$29:$L$1081,5,FALSE)</f>
        <v>Санкт-Петербург</v>
      </c>
      <c r="G41" s="405" t="s">
        <v>4049</v>
      </c>
      <c r="H41" s="405"/>
      <c r="I41" s="265" t="s">
        <v>12</v>
      </c>
      <c r="J41" s="404" t="s">
        <v>2032</v>
      </c>
      <c r="K41" s="436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 t="s">
        <v>75</v>
      </c>
      <c r="X41" s="265" t="str">
        <f t="shared" si="1"/>
        <v>1</v>
      </c>
      <c r="Y41" s="64" t="str">
        <f t="shared" si="2"/>
        <v>1:57.62</v>
      </c>
      <c r="Z41" s="64">
        <f t="shared" si="3"/>
        <v>0</v>
      </c>
    </row>
    <row r="42" spans="1:26" ht="12" customHeight="1" x14ac:dyDescent="0.2">
      <c r="A42" s="531">
        <v>142</v>
      </c>
      <c r="B42" s="256" t="s">
        <v>3889</v>
      </c>
      <c r="C42" s="443" t="str">
        <f>VLOOKUP($A42,УЧАСТНИКИ!$A$29:$L$1081,3,FALSE)</f>
        <v>Емельянов Андрей</v>
      </c>
      <c r="D42" s="444" t="str">
        <f>VLOOKUP($A42,УЧАСТНИКИ!$A$29:$L$1081,4,FALSE)</f>
        <v>30.05.2005</v>
      </c>
      <c r="E42" s="444"/>
      <c r="F42" s="443" t="str">
        <f>VLOOKUP($A42,УЧАСТНИКИ!$A$29:$L$1081,5,FALSE)</f>
        <v>Краснодарский край</v>
      </c>
      <c r="G42" s="542" t="s">
        <v>4043</v>
      </c>
      <c r="H42" s="405"/>
      <c r="I42" s="265" t="s">
        <v>12</v>
      </c>
      <c r="J42" s="404" t="s">
        <v>2032</v>
      </c>
      <c r="K42" s="436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 t="s">
        <v>2038</v>
      </c>
      <c r="X42" s="265" t="str">
        <f t="shared" si="1"/>
        <v>1</v>
      </c>
      <c r="Y42" s="64" t="str">
        <f t="shared" si="2"/>
        <v>1:59.65</v>
      </c>
      <c r="Z42" s="64">
        <f t="shared" si="3"/>
        <v>0</v>
      </c>
    </row>
    <row r="43" spans="1:26" ht="12" customHeight="1" x14ac:dyDescent="0.2">
      <c r="A43" s="531">
        <v>183</v>
      </c>
      <c r="B43" s="256"/>
      <c r="C43" s="443" t="str">
        <f>VLOOKUP($A43,УЧАСТНИКИ!$A$29:$L$1081,3,FALSE)</f>
        <v>Некрасов Даниил</v>
      </c>
      <c r="D43" s="444" t="str">
        <f>VLOOKUP($A43,УЧАСТНИКИ!$A$29:$L$1081,4,FALSE)</f>
        <v>01.10.2001</v>
      </c>
      <c r="E43" s="444" t="str">
        <f>VLOOKUP($A43,УЧАСТНИКИ!$A$29:$L$1489,8,FALSE)</f>
        <v>МС</v>
      </c>
      <c r="F43" s="443" t="str">
        <f>VLOOKUP($A43,УЧАСТНИКИ!$A$29:$L$1081,5,FALSE)</f>
        <v>Липецкая область</v>
      </c>
      <c r="G43" s="405" t="s">
        <v>2100</v>
      </c>
      <c r="H43" s="260"/>
      <c r="I43" s="265"/>
      <c r="J43" s="404"/>
      <c r="K43" s="436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>
        <f>J43</f>
        <v>0</v>
      </c>
      <c r="X43" s="265">
        <f t="shared" ref="X43" si="4">I43</f>
        <v>0</v>
      </c>
      <c r="Y43" s="64" t="str">
        <f t="shared" ref="Y43" si="5">G43</f>
        <v>DNF</v>
      </c>
      <c r="Z43" s="64">
        <f t="shared" ref="Z43" si="6">H43</f>
        <v>0</v>
      </c>
    </row>
    <row r="44" spans="1:26" ht="9.75" customHeight="1" x14ac:dyDescent="0.2"/>
    <row r="45" spans="1:26" ht="11.45" customHeight="1" x14ac:dyDescent="0.2">
      <c r="B45" s="256"/>
      <c r="C45" s="269" t="s">
        <v>184</v>
      </c>
      <c r="D45" s="264"/>
      <c r="E45" s="265"/>
      <c r="F45" s="263"/>
      <c r="G45" s="390"/>
      <c r="H45" s="391"/>
      <c r="J45" s="508" t="s">
        <v>2243</v>
      </c>
      <c r="K45" s="436"/>
    </row>
    <row r="46" spans="1:26" ht="9" customHeight="1" x14ac:dyDescent="0.2">
      <c r="B46" s="256"/>
      <c r="C46" s="269"/>
      <c r="D46" s="264"/>
      <c r="E46" s="265"/>
      <c r="F46" s="263"/>
      <c r="G46" s="390"/>
      <c r="H46" s="392"/>
      <c r="J46" s="271"/>
      <c r="K46" s="436"/>
    </row>
    <row r="47" spans="1:26" ht="11.45" customHeight="1" x14ac:dyDescent="0.2">
      <c r="B47" s="256"/>
      <c r="C47" s="269" t="s">
        <v>185</v>
      </c>
      <c r="D47" s="264"/>
      <c r="E47" s="265"/>
      <c r="F47" s="375"/>
      <c r="G47" s="390"/>
      <c r="H47" s="391"/>
      <c r="J47" s="508" t="s">
        <v>2244</v>
      </c>
      <c r="K47" s="436"/>
    </row>
    <row r="48" spans="1:26" ht="9" customHeight="1" x14ac:dyDescent="0.2">
      <c r="B48" s="256"/>
      <c r="C48" s="269"/>
      <c r="D48" s="264"/>
      <c r="E48" s="265"/>
      <c r="F48" s="263"/>
      <c r="G48" s="266"/>
      <c r="H48" s="266"/>
      <c r="I48" s="265"/>
      <c r="J48" s="266"/>
      <c r="K48" s="436"/>
    </row>
    <row r="49" spans="1:26" s="23" customFormat="1" ht="11.45" customHeight="1" x14ac:dyDescent="0.2">
      <c r="A49" s="4"/>
      <c r="B49" s="273"/>
      <c r="C49" s="269" t="s">
        <v>2245</v>
      </c>
      <c r="D49" s="273"/>
      <c r="E49" s="273"/>
      <c r="F49" s="273"/>
      <c r="G49" s="273"/>
      <c r="H49" s="273"/>
      <c r="I49" s="270"/>
      <c r="J49" s="270" t="s">
        <v>3926</v>
      </c>
      <c r="K49" s="436"/>
      <c r="L49" s="28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4" spans="1:26" s="23" customFormat="1" x14ac:dyDescent="0.2">
      <c r="A54" s="4"/>
      <c r="B54" s="271"/>
      <c r="C54" s="271"/>
      <c r="D54" s="271"/>
      <c r="E54" s="271"/>
      <c r="F54" s="271"/>
      <c r="G54" s="271"/>
      <c r="H54" s="271"/>
      <c r="I54" s="271"/>
      <c r="J54" s="271"/>
      <c r="K54" s="28"/>
      <c r="L54" s="28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</sheetData>
  <sortState ref="A12:Z42">
    <sortCondition ref="G12:G42"/>
  </sortState>
  <mergeCells count="10">
    <mergeCell ref="D7:F7"/>
    <mergeCell ref="D8:F8"/>
    <mergeCell ref="D9:F9"/>
    <mergeCell ref="I5:J5"/>
    <mergeCell ref="B1:J1"/>
    <mergeCell ref="B2:J2"/>
    <mergeCell ref="B5:C5"/>
    <mergeCell ref="B3:J3"/>
    <mergeCell ref="B4:J4"/>
    <mergeCell ref="D5:F5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indexed="15"/>
  </sheetPr>
  <dimension ref="A1:Z59"/>
  <sheetViews>
    <sheetView topLeftCell="B10" zoomScaleNormal="100" workbookViewId="0">
      <selection activeCell="B66" sqref="B66"/>
    </sheetView>
  </sheetViews>
  <sheetFormatPr defaultColWidth="9.140625" defaultRowHeight="14.25" x14ac:dyDescent="0.2"/>
  <cols>
    <col min="1" max="1" width="4.140625" hidden="1" customWidth="1"/>
    <col min="2" max="2" width="4.140625" style="273" customWidth="1"/>
    <col min="3" max="3" width="20.28515625" style="273" customWidth="1"/>
    <col min="4" max="4" width="9.140625" style="273"/>
    <col min="5" max="5" width="6.5703125" style="273" customWidth="1"/>
    <col min="6" max="6" width="27" style="273" customWidth="1"/>
    <col min="7" max="7" width="7.7109375" style="273" customWidth="1"/>
    <col min="8" max="8" width="9" style="273" hidden="1" customWidth="1"/>
    <col min="9" max="9" width="8.7109375" style="274" customWidth="1"/>
    <col min="10" max="10" width="6.140625" style="273" customWidth="1"/>
    <col min="11" max="11" width="2.28515625" style="28" hidden="1" customWidth="1"/>
    <col min="12" max="12" width="7.5703125" style="28" hidden="1" customWidth="1"/>
    <col min="13" max="26" width="9.140625" style="11" hidden="1" customWidth="1"/>
    <col min="27" max="16384" width="9.140625" style="11"/>
  </cols>
  <sheetData>
    <row r="1" spans="1:26" ht="12.95" customHeight="1" x14ac:dyDescent="0.2">
      <c r="A1" s="35"/>
      <c r="B1" s="746" t="s">
        <v>168</v>
      </c>
      <c r="C1" s="746"/>
      <c r="D1" s="746"/>
      <c r="E1" s="746"/>
      <c r="F1" s="746"/>
      <c r="G1" s="746"/>
      <c r="H1" s="746"/>
      <c r="I1" s="746"/>
      <c r="J1" s="746"/>
    </row>
    <row r="2" spans="1:26" ht="12.95" customHeight="1" x14ac:dyDescent="0.2">
      <c r="A2" s="35"/>
      <c r="B2" s="747" t="s">
        <v>47</v>
      </c>
      <c r="C2" s="747"/>
      <c r="D2" s="747"/>
      <c r="E2" s="747"/>
      <c r="F2" s="747"/>
      <c r="G2" s="747"/>
      <c r="H2" s="747"/>
      <c r="I2" s="747"/>
      <c r="J2" s="747"/>
    </row>
    <row r="3" spans="1:26" ht="12.95" customHeight="1" x14ac:dyDescent="0.2">
      <c r="A3" s="35"/>
      <c r="B3" s="747"/>
      <c r="C3" s="747"/>
      <c r="D3" s="747"/>
      <c r="E3" s="747"/>
      <c r="F3" s="747"/>
      <c r="G3" s="747"/>
      <c r="H3" s="747"/>
      <c r="I3" s="747"/>
      <c r="J3" s="747"/>
      <c r="K3" s="354"/>
    </row>
    <row r="4" spans="1:26" s="66" customFormat="1" ht="12.95" customHeight="1" x14ac:dyDescent="0.2">
      <c r="A4"/>
      <c r="B4" s="747"/>
      <c r="C4" s="747"/>
      <c r="D4" s="747"/>
      <c r="E4" s="747"/>
      <c r="F4" s="747"/>
      <c r="G4" s="747"/>
      <c r="H4" s="747"/>
      <c r="I4" s="747"/>
      <c r="J4" s="747"/>
      <c r="K4" s="354"/>
      <c r="L4" s="28"/>
    </row>
    <row r="5" spans="1:26" s="66" customFormat="1" ht="52.5" customHeight="1" x14ac:dyDescent="0.2">
      <c r="A5"/>
      <c r="B5" s="787" t="s">
        <v>2224</v>
      </c>
      <c r="C5" s="788"/>
      <c r="D5" s="750" t="s">
        <v>4346</v>
      </c>
      <c r="E5" s="750"/>
      <c r="F5" s="750"/>
      <c r="G5" s="356"/>
      <c r="H5" s="356"/>
      <c r="I5" s="770" t="s">
        <v>2225</v>
      </c>
      <c r="J5" s="770"/>
      <c r="K5" s="277"/>
      <c r="L5" s="277"/>
    </row>
    <row r="6" spans="1:26" s="66" customFormat="1" ht="22.5" customHeight="1" x14ac:dyDescent="0.2">
      <c r="A6"/>
      <c r="B6" s="402" t="s">
        <v>16</v>
      </c>
      <c r="C6" s="400" t="s">
        <v>267</v>
      </c>
      <c r="D6" s="752" t="s">
        <v>104</v>
      </c>
      <c r="E6" s="752"/>
      <c r="F6" s="752"/>
      <c r="G6" s="276" t="s">
        <v>186</v>
      </c>
      <c r="I6" s="276" t="s">
        <v>187</v>
      </c>
      <c r="J6" s="249" t="s">
        <v>188</v>
      </c>
      <c r="K6" s="28"/>
      <c r="L6" s="28"/>
    </row>
    <row r="7" spans="1:26" s="66" customFormat="1" ht="17.100000000000001" customHeight="1" x14ac:dyDescent="0.2">
      <c r="B7" s="402" t="s">
        <v>17</v>
      </c>
      <c r="C7" s="406" t="s">
        <v>386</v>
      </c>
      <c r="D7" s="866" t="s">
        <v>21</v>
      </c>
      <c r="E7" s="866"/>
      <c r="F7" s="866"/>
      <c r="G7" s="242" t="s">
        <v>35</v>
      </c>
      <c r="I7" s="243" t="s">
        <v>4306</v>
      </c>
      <c r="J7" s="243" t="s">
        <v>4180</v>
      </c>
      <c r="K7" s="28"/>
      <c r="L7" s="28"/>
    </row>
    <row r="8" spans="1:26" s="66" customFormat="1" ht="17.25" customHeight="1" x14ac:dyDescent="0.2">
      <c r="B8" s="401" t="s">
        <v>18</v>
      </c>
      <c r="C8" s="406" t="s">
        <v>266</v>
      </c>
      <c r="D8" s="862" t="s">
        <v>236</v>
      </c>
      <c r="E8" s="862"/>
      <c r="F8" s="862"/>
      <c r="G8" s="242"/>
      <c r="H8" s="243"/>
      <c r="I8" s="421" t="s">
        <v>4089</v>
      </c>
      <c r="J8" s="243"/>
      <c r="K8" s="28"/>
      <c r="L8" s="28"/>
    </row>
    <row r="9" spans="1:26" s="66" customFormat="1" ht="12.75" customHeight="1" x14ac:dyDescent="0.2">
      <c r="A9"/>
      <c r="C9" s="248"/>
      <c r="D9" s="863" t="s">
        <v>234</v>
      </c>
      <c r="E9" s="863"/>
      <c r="F9" s="863"/>
      <c r="G9" s="248"/>
      <c r="H9" s="248"/>
      <c r="I9" s="248"/>
      <c r="J9" s="248"/>
      <c r="K9" s="28"/>
      <c r="L9" s="28"/>
    </row>
    <row r="10" spans="1:26" s="66" customFormat="1" ht="4.5" customHeight="1" x14ac:dyDescent="0.2">
      <c r="A10"/>
      <c r="B10" s="251"/>
      <c r="C10" s="251"/>
      <c r="D10" s="251"/>
      <c r="E10" s="251"/>
      <c r="F10" s="251"/>
      <c r="G10" s="251"/>
      <c r="H10" s="251"/>
      <c r="I10" s="253"/>
      <c r="J10" s="254"/>
      <c r="K10" s="28"/>
      <c r="L10" s="28"/>
    </row>
    <row r="11" spans="1:26" s="66" customFormat="1" ht="20.25" customHeight="1" x14ac:dyDescent="0.2">
      <c r="A11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92</v>
      </c>
      <c r="H11" s="255" t="s">
        <v>181</v>
      </c>
      <c r="I11" s="255" t="s">
        <v>182</v>
      </c>
      <c r="J11" s="255" t="s">
        <v>2069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383"/>
      <c r="V11" s="64"/>
      <c r="W11" s="383" t="s">
        <v>255</v>
      </c>
      <c r="X11" s="66" t="s">
        <v>379</v>
      </c>
      <c r="Y11" s="66" t="s">
        <v>365</v>
      </c>
      <c r="Z11" s="66" t="s">
        <v>36</v>
      </c>
    </row>
    <row r="12" spans="1:26" s="66" customFormat="1" ht="13.35" customHeight="1" x14ac:dyDescent="0.2">
      <c r="A12" s="531">
        <v>231</v>
      </c>
      <c r="B12" s="472" t="s">
        <v>12</v>
      </c>
      <c r="C12" s="443" t="str">
        <f>VLOOKUP($A12,УЧАСТНИКИ!$A$29:$L$1081,3,FALSE)</f>
        <v>Дубровский Сергей</v>
      </c>
      <c r="D12" s="444" t="str">
        <f>VLOOKUP($A12,УЧАСТНИКИ!$A$29:$L$1081,4,FALSE)</f>
        <v>20.01.1995</v>
      </c>
      <c r="E12" s="444" t="str">
        <f>VLOOKUP($A12,УЧАСТНИКИ!$A$29:$L$1489,8,FALSE)</f>
        <v>МС</v>
      </c>
      <c r="F12" s="443" t="str">
        <f>VLOOKUP($A12,УЧАСТНИКИ!$A$29:$L$1081,5,FALSE)</f>
        <v>Московская область-Белгородская область</v>
      </c>
      <c r="G12" s="405" t="s">
        <v>4334</v>
      </c>
      <c r="H12" s="260"/>
      <c r="I12" s="260" t="s">
        <v>433</v>
      </c>
      <c r="J12" s="404" t="s">
        <v>2060</v>
      </c>
      <c r="K12" s="28"/>
      <c r="L12" s="28"/>
      <c r="W12" s="66" t="str">
        <f t="shared" ref="W12:W21" si="0">J12</f>
        <v>20+5</v>
      </c>
      <c r="X12" s="407" t="str">
        <f t="shared" ref="X12:X41" si="1">I12</f>
        <v>мс</v>
      </c>
      <c r="Y12" s="66" t="str">
        <f t="shared" ref="Y12:Y41" si="2">G12</f>
        <v>3:42.16</v>
      </c>
      <c r="Z12" s="66">
        <f t="shared" ref="Z12:Z41" si="3">H12</f>
        <v>0</v>
      </c>
    </row>
    <row r="13" spans="1:26" s="66" customFormat="1" ht="13.35" customHeight="1" x14ac:dyDescent="0.2">
      <c r="A13" s="531">
        <v>344</v>
      </c>
      <c r="B13" s="472" t="s">
        <v>13</v>
      </c>
      <c r="C13" s="443" t="str">
        <f>VLOOKUP($A13,УЧАСТНИКИ!$A$29:$L$1081,3,FALSE)</f>
        <v>Лимонов Егор</v>
      </c>
      <c r="D13" s="444" t="str">
        <f>VLOOKUP($A13,УЧАСТНИКИ!$A$29:$L$1081,4,FALSE)</f>
        <v>22.06.1999</v>
      </c>
      <c r="E13" s="444" t="str">
        <f>VLOOKUP($A13,УЧАСТНИКИ!$A$29:$L$1489,8,FALSE)</f>
        <v>МС</v>
      </c>
      <c r="F13" s="443" t="str">
        <f>VLOOKUP($A13,УЧАСТНИКИ!$A$29:$L$1081,5,FALSE)</f>
        <v>Санкт-Петербург</v>
      </c>
      <c r="G13" s="405" t="s">
        <v>4340</v>
      </c>
      <c r="H13" s="260"/>
      <c r="I13" s="260" t="s">
        <v>433</v>
      </c>
      <c r="J13" s="404" t="s">
        <v>2061</v>
      </c>
      <c r="K13" s="28"/>
      <c r="L13" s="28"/>
      <c r="W13" s="66" t="str">
        <f t="shared" si="0"/>
        <v>17+5</v>
      </c>
      <c r="X13" s="262" t="str">
        <f t="shared" si="1"/>
        <v>мс</v>
      </c>
      <c r="Y13" s="66" t="str">
        <f t="shared" si="2"/>
        <v>3:42.85</v>
      </c>
      <c r="Z13" s="66">
        <f t="shared" si="3"/>
        <v>0</v>
      </c>
    </row>
    <row r="14" spans="1:26" s="66" customFormat="1" ht="13.35" customHeight="1" x14ac:dyDescent="0.2">
      <c r="A14" s="531">
        <v>200</v>
      </c>
      <c r="B14" s="472" t="s">
        <v>14</v>
      </c>
      <c r="C14" s="443" t="str">
        <f>VLOOKUP($A14,УЧАСТНИКИ!$A$29:$L$1081,3,FALSE)</f>
        <v>Кунц Евгений</v>
      </c>
      <c r="D14" s="444" t="str">
        <f>VLOOKUP($A14,УЧАСТНИКИ!$A$29:$L$1081,4,FALSE)</f>
        <v>21.04.1993</v>
      </c>
      <c r="E14" s="444" t="str">
        <f>VLOOKUP($A14,УЧАСТНИКИ!$A$29:$L$1489,8,FALSE)</f>
        <v>МСМК</v>
      </c>
      <c r="F14" s="443" t="str">
        <f>VLOOKUP($A14,УЧАСТНИКИ!$A$29:$L$1081,5,FALSE)</f>
        <v>Москва-Алтайский край</v>
      </c>
      <c r="G14" s="405" t="s">
        <v>4335</v>
      </c>
      <c r="H14" s="260"/>
      <c r="I14" s="260" t="s">
        <v>433</v>
      </c>
      <c r="J14" s="404" t="s">
        <v>2062</v>
      </c>
      <c r="K14" s="28"/>
      <c r="L14" s="28"/>
      <c r="W14" s="66" t="str">
        <f t="shared" si="0"/>
        <v>15+5</v>
      </c>
      <c r="X14" s="261" t="str">
        <f t="shared" si="1"/>
        <v>мс</v>
      </c>
      <c r="Y14" s="66" t="str">
        <f t="shared" si="2"/>
        <v>3:43.02</v>
      </c>
      <c r="Z14" s="66">
        <f t="shared" si="3"/>
        <v>0</v>
      </c>
    </row>
    <row r="15" spans="1:26" s="66" customFormat="1" ht="13.35" customHeight="1" x14ac:dyDescent="0.2">
      <c r="A15" s="531">
        <v>156</v>
      </c>
      <c r="B15" s="472" t="s">
        <v>22</v>
      </c>
      <c r="C15" s="443" t="str">
        <f>VLOOKUP($A15,УЧАСТНИКИ!$A$29:$L$1081,3,FALSE)</f>
        <v>Плохотников Константин</v>
      </c>
      <c r="D15" s="444" t="str">
        <f>VLOOKUP($A15,УЧАСТНИКИ!$A$29:$L$1081,4,FALSE)</f>
        <v>24.03.1997</v>
      </c>
      <c r="E15" s="444" t="str">
        <f>VLOOKUP($A15,УЧАСТНИКИ!$A$29:$L$1489,8,FALSE)</f>
        <v>МСМК</v>
      </c>
      <c r="F15" s="443" t="str">
        <f>VLOOKUP($A15,УЧАСТНИКИ!$A$29:$L$1081,5,FALSE)</f>
        <v>Краснодарский край-Республика Хакасия</v>
      </c>
      <c r="G15" s="394" t="s">
        <v>4339</v>
      </c>
      <c r="H15" s="260"/>
      <c r="I15" s="260" t="s">
        <v>433</v>
      </c>
      <c r="J15" s="404" t="s">
        <v>2063</v>
      </c>
      <c r="K15" s="28"/>
      <c r="L15" s="28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 t="str">
        <f t="shared" si="0"/>
        <v>14+5</v>
      </c>
      <c r="X15" s="262" t="str">
        <f t="shared" si="1"/>
        <v>мс</v>
      </c>
      <c r="Y15" s="65" t="str">
        <f t="shared" si="2"/>
        <v>3:43.45</v>
      </c>
      <c r="Z15" s="65">
        <f t="shared" si="3"/>
        <v>0</v>
      </c>
    </row>
    <row r="16" spans="1:26" s="66" customFormat="1" ht="13.35" customHeight="1" x14ac:dyDescent="0.2">
      <c r="A16" s="531">
        <v>152</v>
      </c>
      <c r="B16" s="472" t="s">
        <v>23</v>
      </c>
      <c r="C16" s="443" t="str">
        <f>VLOOKUP($A16,УЧАСТНИКИ!$A$29:$L$1081,3,FALSE)</f>
        <v>Перегудов Степан</v>
      </c>
      <c r="D16" s="444" t="str">
        <f>VLOOKUP($A16,УЧАСТНИКИ!$A$29:$L$1081,4,FALSE)</f>
        <v>30.01.1994</v>
      </c>
      <c r="E16" s="444" t="str">
        <f>VLOOKUP($A16,УЧАСТНИКИ!$A$29:$L$1489,8,FALSE)</f>
        <v>МС</v>
      </c>
      <c r="F16" s="443" t="str">
        <f>VLOOKUP($A16,УЧАСТНИКИ!$A$29:$L$1081,5,FALSE)</f>
        <v>Краснодарский край-Карачаево-Черкесская Республика</v>
      </c>
      <c r="G16" s="405" t="s">
        <v>4343</v>
      </c>
      <c r="H16" s="260"/>
      <c r="I16" s="260" t="s">
        <v>443</v>
      </c>
      <c r="J16" s="404">
        <v>13</v>
      </c>
      <c r="K16" s="28"/>
      <c r="L16" s="28"/>
      <c r="W16" s="66">
        <f t="shared" si="0"/>
        <v>13</v>
      </c>
      <c r="X16" s="262" t="str">
        <f t="shared" si="1"/>
        <v>кмс</v>
      </c>
      <c r="Y16" s="66" t="str">
        <f t="shared" si="2"/>
        <v>3:44.29</v>
      </c>
      <c r="Z16" s="66">
        <f t="shared" si="3"/>
        <v>0</v>
      </c>
    </row>
    <row r="17" spans="1:26" s="65" customFormat="1" ht="13.35" customHeight="1" x14ac:dyDescent="0.2">
      <c r="A17" s="531">
        <v>284</v>
      </c>
      <c r="B17" s="472" t="s">
        <v>24</v>
      </c>
      <c r="C17" s="443" t="str">
        <f>VLOOKUP($A17,УЧАСТНИКИ!$A$29:$L$1081,3,FALSE)</f>
        <v>Троценко Роман</v>
      </c>
      <c r="D17" s="444" t="str">
        <f>VLOOKUP($A17,УЧАСТНИКИ!$A$29:$L$1081,4,FALSE)</f>
        <v>09.05.1992</v>
      </c>
      <c r="E17" s="444" t="str">
        <f>VLOOKUP($A17,УЧАСТНИКИ!$A$29:$L$1489,8,FALSE)</f>
        <v>МС</v>
      </c>
      <c r="F17" s="443" t="str">
        <f>VLOOKUP($A17,УЧАСТНИКИ!$A$29:$L$1081,5,FALSE)</f>
        <v>Республика Бурятия</v>
      </c>
      <c r="G17" s="405" t="s">
        <v>4336</v>
      </c>
      <c r="H17" s="260"/>
      <c r="I17" s="260" t="s">
        <v>443</v>
      </c>
      <c r="J17" s="404">
        <v>12</v>
      </c>
      <c r="K17" s="28"/>
      <c r="L17" s="28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>
        <f t="shared" si="0"/>
        <v>12</v>
      </c>
      <c r="X17" s="262" t="str">
        <f t="shared" si="1"/>
        <v>кмс</v>
      </c>
      <c r="Y17" s="66" t="str">
        <f t="shared" si="2"/>
        <v>3:44.44</v>
      </c>
      <c r="Z17" s="66">
        <f t="shared" si="3"/>
        <v>0</v>
      </c>
    </row>
    <row r="18" spans="1:26" s="66" customFormat="1" ht="13.35" customHeight="1" x14ac:dyDescent="0.2">
      <c r="A18" s="531">
        <v>315</v>
      </c>
      <c r="B18" s="472" t="s">
        <v>25</v>
      </c>
      <c r="C18" s="443" t="str">
        <f>VLOOKUP($A18,УЧАСТНИКИ!$A$29:$L$1081,3,FALSE)</f>
        <v>Цедилкин Владислав</v>
      </c>
      <c r="D18" s="444" t="str">
        <f>VLOOKUP($A18,УЧАСТНИКИ!$A$29:$L$1081,4,FALSE)</f>
        <v>07.11.2002</v>
      </c>
      <c r="E18" s="444" t="str">
        <f>VLOOKUP($A18,УЧАСТНИКИ!$A$29:$L$1489,8,FALSE)</f>
        <v>КМС</v>
      </c>
      <c r="F18" s="443" t="str">
        <f>VLOOKUP($A18,УЧАСТНИКИ!$A$29:$L$1081,5,FALSE)</f>
        <v>Республика Татарстан</v>
      </c>
      <c r="G18" s="394" t="s">
        <v>4344</v>
      </c>
      <c r="H18" s="260"/>
      <c r="I18" s="260" t="s">
        <v>443</v>
      </c>
      <c r="J18" s="404">
        <v>11</v>
      </c>
      <c r="K18" s="28"/>
      <c r="L18" s="28"/>
      <c r="W18" s="66">
        <f t="shared" si="0"/>
        <v>11</v>
      </c>
      <c r="X18" s="262" t="str">
        <f t="shared" si="1"/>
        <v>кмс</v>
      </c>
      <c r="Y18" s="66" t="str">
        <f t="shared" si="2"/>
        <v>3:46.89</v>
      </c>
      <c r="Z18" s="66">
        <f t="shared" si="3"/>
        <v>0</v>
      </c>
    </row>
    <row r="19" spans="1:26" s="66" customFormat="1" ht="13.35" customHeight="1" x14ac:dyDescent="0.2">
      <c r="A19" s="531">
        <v>369</v>
      </c>
      <c r="B19" s="472" t="s">
        <v>67</v>
      </c>
      <c r="C19" s="443" t="str">
        <f>VLOOKUP($A19,УЧАСТНИКИ!$A$29:$L$1081,3,FALSE)</f>
        <v>Коврижных Александр</v>
      </c>
      <c r="D19" s="444" t="str">
        <f>VLOOKUP($A19,УЧАСТНИКИ!$A$29:$L$1081,4,FALSE)</f>
        <v>30.05.2000</v>
      </c>
      <c r="E19" s="444" t="str">
        <f>VLOOKUP($A19,УЧАСТНИКИ!$A$29:$L$1489,8,FALSE)</f>
        <v>КМС</v>
      </c>
      <c r="F19" s="443" t="str">
        <f>VLOOKUP($A19,УЧАСТНИКИ!$A$29:$L$1081,5,FALSE)</f>
        <v>Свердловская область</v>
      </c>
      <c r="G19" s="405" t="s">
        <v>4326</v>
      </c>
      <c r="H19" s="394"/>
      <c r="I19" s="260" t="s">
        <v>443</v>
      </c>
      <c r="J19" s="404" t="s">
        <v>2032</v>
      </c>
      <c r="K19" s="28"/>
      <c r="L19" s="28"/>
      <c r="W19" s="66" t="str">
        <f t="shared" si="0"/>
        <v>лич.</v>
      </c>
      <c r="X19" s="262" t="str">
        <f t="shared" si="1"/>
        <v>кмс</v>
      </c>
      <c r="Y19" s="66" t="str">
        <f t="shared" si="2"/>
        <v>3:47.17</v>
      </c>
      <c r="Z19" s="66">
        <f t="shared" si="3"/>
        <v>0</v>
      </c>
    </row>
    <row r="20" spans="1:26" s="66" customFormat="1" ht="13.35" customHeight="1" x14ac:dyDescent="0.2">
      <c r="A20" s="531">
        <v>225</v>
      </c>
      <c r="B20" s="472" t="s">
        <v>74</v>
      </c>
      <c r="C20" s="443" t="str">
        <f>VLOOKUP($A20,УЧАСТНИКИ!$A$29:$L$1081,3,FALSE)</f>
        <v>Бутранов Алексей</v>
      </c>
      <c r="D20" s="444" t="str">
        <f>VLOOKUP($A20,УЧАСТНИКИ!$A$29:$L$1081,4,FALSE)</f>
        <v>18.08.1991</v>
      </c>
      <c r="E20" s="444" t="str">
        <f>VLOOKUP($A20,УЧАСТНИКИ!$A$29:$L$1489,8,FALSE)</f>
        <v>МС</v>
      </c>
      <c r="F20" s="443" t="str">
        <f>VLOOKUP($A20,УЧАСТНИКИ!$A$29:$L$1081,5,FALSE)</f>
        <v>Московская область</v>
      </c>
      <c r="G20" s="405" t="s">
        <v>4338</v>
      </c>
      <c r="H20" s="260"/>
      <c r="I20" s="405" t="s">
        <v>443</v>
      </c>
      <c r="J20" s="404" t="s">
        <v>2032</v>
      </c>
      <c r="K20" s="28"/>
      <c r="L20" s="28"/>
      <c r="W20" s="66" t="str">
        <f t="shared" si="0"/>
        <v>лич.</v>
      </c>
      <c r="X20" s="404" t="str">
        <f t="shared" si="1"/>
        <v>кмс</v>
      </c>
      <c r="Y20" s="66" t="str">
        <f t="shared" si="2"/>
        <v>3:47.34</v>
      </c>
      <c r="Z20" s="66">
        <f t="shared" si="3"/>
        <v>0</v>
      </c>
    </row>
    <row r="21" spans="1:26" s="66" customFormat="1" ht="13.35" customHeight="1" x14ac:dyDescent="0.2">
      <c r="A21" s="531">
        <v>123</v>
      </c>
      <c r="B21" s="472" t="s">
        <v>73</v>
      </c>
      <c r="C21" s="443" t="str">
        <f>VLOOKUP($A21,УЧАСТНИКИ!$A$29:$L$1081,3,FALSE)</f>
        <v>Чипизубов Антон</v>
      </c>
      <c r="D21" s="444" t="str">
        <f>VLOOKUP($A21,УЧАСТНИКИ!$A$29:$L$1081,4,FALSE)</f>
        <v>01.02.2001</v>
      </c>
      <c r="E21" s="444" t="str">
        <f>VLOOKUP($A21,УЧАСТНИКИ!$A$29:$L$1489,8,FALSE)</f>
        <v>МС</v>
      </c>
      <c r="F21" s="443" t="str">
        <f>VLOOKUP($A21,УЧАСТНИКИ!$A$29:$L$1081,5,FALSE)</f>
        <v>Забайкальский край</v>
      </c>
      <c r="G21" s="405" t="s">
        <v>4338</v>
      </c>
      <c r="H21" s="260"/>
      <c r="I21" s="260" t="s">
        <v>443</v>
      </c>
      <c r="J21" s="404">
        <v>10</v>
      </c>
      <c r="K21" s="28"/>
      <c r="L21" s="28"/>
      <c r="W21" s="66">
        <f t="shared" si="0"/>
        <v>10</v>
      </c>
      <c r="X21" s="262" t="str">
        <f t="shared" si="1"/>
        <v>кмс</v>
      </c>
      <c r="Y21" s="66" t="str">
        <f t="shared" si="2"/>
        <v>3:47.34</v>
      </c>
      <c r="Z21" s="66">
        <f t="shared" si="3"/>
        <v>0</v>
      </c>
    </row>
    <row r="22" spans="1:26" s="66" customFormat="1" ht="13.35" customHeight="1" x14ac:dyDescent="0.2">
      <c r="A22" s="531">
        <v>263</v>
      </c>
      <c r="B22" s="472" t="s">
        <v>72</v>
      </c>
      <c r="C22" s="443" t="str">
        <f>VLOOKUP($A22,УЧАСТНИКИ!$A$29:$L$1081,3,FALSE)</f>
        <v>Угрин Станислав</v>
      </c>
      <c r="D22" s="444" t="str">
        <f>VLOOKUP($A22,УЧАСТНИКИ!$A$29:$L$1081,4,FALSE)</f>
        <v>26.03.2001</v>
      </c>
      <c r="E22" s="444" t="str">
        <f>VLOOKUP($A22,УЧАСТНИКИ!$A$29:$L$1489,8,FALSE)</f>
        <v>КМС</v>
      </c>
      <c r="F22" s="443" t="str">
        <f>VLOOKUP($A22,УЧАСТНИКИ!$A$29:$L$1081,5,FALSE)</f>
        <v>Пермский край</v>
      </c>
      <c r="G22" s="394" t="s">
        <v>4321</v>
      </c>
      <c r="H22" s="394"/>
      <c r="I22" s="260" t="s">
        <v>443</v>
      </c>
      <c r="J22" s="404">
        <v>9</v>
      </c>
      <c r="K22" s="28"/>
      <c r="L22" s="28"/>
      <c r="W22" s="66" t="s">
        <v>78</v>
      </c>
      <c r="X22" s="262" t="str">
        <f t="shared" si="1"/>
        <v>кмс</v>
      </c>
      <c r="Y22" s="66" t="str">
        <f t="shared" si="2"/>
        <v>3:47.57</v>
      </c>
      <c r="Z22" s="66">
        <f t="shared" si="3"/>
        <v>0</v>
      </c>
    </row>
    <row r="23" spans="1:26" s="66" customFormat="1" ht="13.35" customHeight="1" x14ac:dyDescent="0.2">
      <c r="A23" s="531">
        <v>342</v>
      </c>
      <c r="B23" s="472" t="s">
        <v>71</v>
      </c>
      <c r="C23" s="443" t="str">
        <f>VLOOKUP($A23,УЧАСТНИКИ!$A$29:$L$1081,3,FALSE)</f>
        <v>Корепин Григорий</v>
      </c>
      <c r="D23" s="444" t="str">
        <f>VLOOKUP($A23,УЧАСТНИКИ!$A$29:$L$1081,4,FALSE)</f>
        <v>27.01.2000</v>
      </c>
      <c r="E23" s="444" t="str">
        <f>VLOOKUP($A23,УЧАСТНИКИ!$A$29:$L$1489,8,FALSE)</f>
        <v>КМС</v>
      </c>
      <c r="F23" s="443" t="str">
        <f>VLOOKUP($A23,УЧАСТНИКИ!$A$29:$L$1081,5,FALSE)</f>
        <v>Санкт-Петербург</v>
      </c>
      <c r="G23" s="405" t="s">
        <v>4333</v>
      </c>
      <c r="H23" s="260"/>
      <c r="I23" s="260" t="s">
        <v>443</v>
      </c>
      <c r="J23" s="404" t="s">
        <v>2032</v>
      </c>
      <c r="K23" s="28"/>
      <c r="L23" s="28"/>
      <c r="W23" s="66" t="str">
        <f>J23</f>
        <v>лич.</v>
      </c>
      <c r="X23" s="261" t="str">
        <f t="shared" si="1"/>
        <v>кмс</v>
      </c>
      <c r="Y23" s="66" t="str">
        <f t="shared" si="2"/>
        <v>3:47.63</v>
      </c>
      <c r="Z23" s="66">
        <f t="shared" si="3"/>
        <v>0</v>
      </c>
    </row>
    <row r="24" spans="1:26" ht="13.35" customHeight="1" x14ac:dyDescent="0.2">
      <c r="A24" s="531">
        <v>256</v>
      </c>
      <c r="B24" s="472" t="s">
        <v>70</v>
      </c>
      <c r="C24" s="443" t="str">
        <f>VLOOKUP($A24,УЧАСТНИКИ!$A$29:$L$1081,3,FALSE)</f>
        <v>Волошин Владилен</v>
      </c>
      <c r="D24" s="444" t="str">
        <f>VLOOKUP($A24,УЧАСТНИКИ!$A$29:$L$1081,4,FALSE)</f>
        <v>21.11.2000</v>
      </c>
      <c r="E24" s="444" t="str">
        <f>VLOOKUP($A24,УЧАСТНИКИ!$A$29:$L$1489,8,FALSE)</f>
        <v>КМС</v>
      </c>
      <c r="F24" s="443" t="str">
        <f>VLOOKUP($A24,УЧАСТНИКИ!$A$29:$L$1081,5,FALSE)</f>
        <v>Омская область</v>
      </c>
      <c r="G24" s="394" t="s">
        <v>4329</v>
      </c>
      <c r="H24" s="260"/>
      <c r="I24" s="260" t="s">
        <v>443</v>
      </c>
      <c r="J24" s="404">
        <v>8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>
        <f>J24</f>
        <v>8</v>
      </c>
      <c r="X24" s="262" t="str">
        <f t="shared" si="1"/>
        <v>кмс</v>
      </c>
      <c r="Y24" s="66" t="str">
        <f t="shared" si="2"/>
        <v>3:47.66</v>
      </c>
      <c r="Z24" s="66">
        <f t="shared" si="3"/>
        <v>0</v>
      </c>
    </row>
    <row r="25" spans="1:26" ht="13.35" customHeight="1" x14ac:dyDescent="0.2">
      <c r="A25" s="531">
        <v>121</v>
      </c>
      <c r="B25" s="472" t="s">
        <v>69</v>
      </c>
      <c r="C25" s="443" t="str">
        <f>VLOOKUP($A25,УЧАСТНИКИ!$A$29:$L$1081,3,FALSE)</f>
        <v>Попов Алексей</v>
      </c>
      <c r="D25" s="444" t="str">
        <f>VLOOKUP($A25,УЧАСТНИКИ!$A$29:$L$1081,4,FALSE)</f>
        <v>17.06.1987</v>
      </c>
      <c r="E25" s="444" t="str">
        <f>VLOOKUP($A25,УЧАСТНИКИ!$A$29:$L$1489,8,FALSE)</f>
        <v>МСМК</v>
      </c>
      <c r="F25" s="443" t="str">
        <f>VLOOKUP($A25,УЧАСТНИКИ!$A$29:$L$1081,5,FALSE)</f>
        <v>Воронежская область</v>
      </c>
      <c r="G25" s="643" t="s">
        <v>4337</v>
      </c>
      <c r="H25" s="260"/>
      <c r="I25" s="260" t="s">
        <v>443</v>
      </c>
      <c r="J25" s="404">
        <v>7</v>
      </c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>
        <f>J25</f>
        <v>7</v>
      </c>
      <c r="X25" s="262" t="str">
        <f t="shared" si="1"/>
        <v>кмс</v>
      </c>
      <c r="Y25" s="66" t="str">
        <f t="shared" si="2"/>
        <v>3:48.30</v>
      </c>
      <c r="Z25" s="66">
        <f t="shared" si="3"/>
        <v>0</v>
      </c>
    </row>
    <row r="26" spans="1:26" ht="13.35" customHeight="1" x14ac:dyDescent="0.2">
      <c r="A26" s="531">
        <v>367</v>
      </c>
      <c r="B26" s="472" t="s">
        <v>68</v>
      </c>
      <c r="C26" s="443" t="str">
        <f>VLOOKUP($A26,УЧАСТНИКИ!$A$29:$L$1081,3,FALSE)</f>
        <v>Евдокимов Сергей</v>
      </c>
      <c r="D26" s="444" t="str">
        <f>VLOOKUP($A26,УЧАСТНИКИ!$A$29:$L$1081,4,FALSE)</f>
        <v>03.10.2000</v>
      </c>
      <c r="E26" s="444" t="str">
        <f>VLOOKUP($A26,УЧАСТНИКИ!$A$29:$L$1489,8,FALSE)</f>
        <v>КМС</v>
      </c>
      <c r="F26" s="443" t="str">
        <f>VLOOKUP($A26,УЧАСТНИКИ!$A$29:$L$1081,5,FALSE)</f>
        <v>Свердловская область</v>
      </c>
      <c r="G26" s="405" t="s">
        <v>4342</v>
      </c>
      <c r="H26" s="260"/>
      <c r="I26" s="260" t="s">
        <v>443</v>
      </c>
      <c r="J26" s="404">
        <v>6</v>
      </c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>
        <f>J26</f>
        <v>6</v>
      </c>
      <c r="X26" s="262" t="str">
        <f t="shared" si="1"/>
        <v>кмс</v>
      </c>
      <c r="Y26" s="66" t="str">
        <f t="shared" si="2"/>
        <v>3:48.90</v>
      </c>
      <c r="Z26" s="66">
        <f t="shared" si="3"/>
        <v>0</v>
      </c>
    </row>
    <row r="27" spans="1:26" ht="13.35" customHeight="1" x14ac:dyDescent="0.2">
      <c r="A27" s="531">
        <v>108</v>
      </c>
      <c r="B27" s="472" t="s">
        <v>75</v>
      </c>
      <c r="C27" s="443" t="str">
        <f>VLOOKUP($A27,УЧАСТНИКИ!$A$29:$L$1081,3,FALSE)</f>
        <v>Болотов Сергей</v>
      </c>
      <c r="D27" s="444" t="str">
        <f>VLOOKUP($A27,УЧАСТНИКИ!$A$29:$L$1081,4,FALSE)</f>
        <v>09.04.1996</v>
      </c>
      <c r="E27" s="444" t="str">
        <f>VLOOKUP($A27,УЧАСТНИКИ!$A$29:$L$1489,8,FALSE)</f>
        <v>КМС</v>
      </c>
      <c r="F27" s="443" t="str">
        <f>VLOOKUP($A27,УЧАСТНИКИ!$A$29:$L$1081,5,FALSE)</f>
        <v>Владимирская область</v>
      </c>
      <c r="G27" s="405" t="s">
        <v>4327</v>
      </c>
      <c r="H27" s="394"/>
      <c r="I27" s="260" t="s">
        <v>443</v>
      </c>
      <c r="J27" s="404">
        <v>5</v>
      </c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 t="s">
        <v>74</v>
      </c>
      <c r="X27" s="261" t="str">
        <f t="shared" si="1"/>
        <v>кмс</v>
      </c>
      <c r="Y27" s="66" t="str">
        <f t="shared" si="2"/>
        <v>3:50.51</v>
      </c>
      <c r="Z27" s="66">
        <f t="shared" si="3"/>
        <v>0</v>
      </c>
    </row>
    <row r="28" spans="1:26" ht="13.35" customHeight="1" x14ac:dyDescent="0.2">
      <c r="A28" s="531">
        <v>191</v>
      </c>
      <c r="B28" s="472" t="s">
        <v>76</v>
      </c>
      <c r="C28" s="443" t="str">
        <f>VLOOKUP($A28,УЧАСТНИКИ!$A$29:$L$1081,3,FALSE)</f>
        <v>Исхаков Айдар</v>
      </c>
      <c r="D28" s="444" t="str">
        <f>VLOOKUP($A28,УЧАСТНИКИ!$A$29:$L$1081,4,FALSE)</f>
        <v>07.06.2001</v>
      </c>
      <c r="E28" s="444" t="str">
        <f>VLOOKUP($A28,УЧАСТНИКИ!$A$29:$L$1489,8,FALSE)</f>
        <v>КМС</v>
      </c>
      <c r="F28" s="443" t="str">
        <f>VLOOKUP($A28,УЧАСТНИКИ!$A$29:$L$1081,5,FALSE)</f>
        <v>Москва-Тверская область</v>
      </c>
      <c r="G28" s="394" t="s">
        <v>4332</v>
      </c>
      <c r="H28" s="260"/>
      <c r="I28" s="260" t="s">
        <v>443</v>
      </c>
      <c r="J28" s="404">
        <v>4</v>
      </c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>
        <f>J28</f>
        <v>4</v>
      </c>
      <c r="X28" s="262" t="str">
        <f t="shared" si="1"/>
        <v>кмс</v>
      </c>
      <c r="Y28" s="66" t="str">
        <f t="shared" si="2"/>
        <v>3:52.40</v>
      </c>
      <c r="Z28" s="66">
        <f t="shared" si="3"/>
        <v>0</v>
      </c>
    </row>
    <row r="29" spans="1:26" ht="13.35" customHeight="1" x14ac:dyDescent="0.2">
      <c r="A29" s="531">
        <v>385</v>
      </c>
      <c r="B29" s="472" t="s">
        <v>77</v>
      </c>
      <c r="C29" s="443" t="str">
        <f>VLOOKUP($A29,УЧАСТНИКИ!$A$29:$L$1081,3,FALSE)</f>
        <v>Казаков Алексей</v>
      </c>
      <c r="D29" s="444" t="str">
        <f>VLOOKUP($A29,УЧАСТНИКИ!$A$29:$L$1081,4,FALSE)</f>
        <v>13.05.2003</v>
      </c>
      <c r="E29" s="444" t="str">
        <f>VLOOKUP($A29,УЧАСТНИКИ!$A$29:$L$1489,8,FALSE)</f>
        <v>КМС</v>
      </c>
      <c r="F29" s="443" t="str">
        <f>VLOOKUP($A29,УЧАСТНИКИ!$A$29:$L$1081,5,FALSE)</f>
        <v>Томская область</v>
      </c>
      <c r="G29" s="405" t="s">
        <v>4330</v>
      </c>
      <c r="H29" s="260"/>
      <c r="I29" s="260" t="s">
        <v>443</v>
      </c>
      <c r="J29" s="404">
        <v>3</v>
      </c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>
        <f>J29</f>
        <v>3</v>
      </c>
      <c r="X29" s="262" t="str">
        <f t="shared" si="1"/>
        <v>кмс</v>
      </c>
      <c r="Y29" s="66" t="str">
        <f t="shared" si="2"/>
        <v>3:53.90</v>
      </c>
      <c r="Z29" s="66">
        <f t="shared" si="3"/>
        <v>0</v>
      </c>
    </row>
    <row r="30" spans="1:26" ht="13.35" customHeight="1" x14ac:dyDescent="0.2">
      <c r="A30" s="531">
        <v>293</v>
      </c>
      <c r="B30" s="472" t="s">
        <v>78</v>
      </c>
      <c r="C30" s="443" t="str">
        <f>VLOOKUP($A30,УЧАСТНИКИ!$A$29:$L$1081,3,FALSE)</f>
        <v>Горин Николай</v>
      </c>
      <c r="D30" s="444" t="str">
        <f>VLOOKUP($A30,УЧАСТНИКИ!$A$29:$L$1081,4,FALSE)</f>
        <v>03.01.1995</v>
      </c>
      <c r="E30" s="444" t="str">
        <f>VLOOKUP($A30,УЧАСТНИКИ!$A$29:$L$1489,8,FALSE)</f>
        <v>МС</v>
      </c>
      <c r="F30" s="443" t="str">
        <f>VLOOKUP($A30,УЧАСТНИКИ!$A$29:$L$1081,5,FALSE)</f>
        <v>Республика Мордовия</v>
      </c>
      <c r="G30" s="405" t="s">
        <v>4341</v>
      </c>
      <c r="H30" s="260"/>
      <c r="I30" s="260" t="s">
        <v>443</v>
      </c>
      <c r="J30" s="404">
        <v>2</v>
      </c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>
        <f>J30</f>
        <v>2</v>
      </c>
      <c r="X30" s="261" t="str">
        <f t="shared" si="1"/>
        <v>кмс</v>
      </c>
      <c r="Y30" s="66" t="str">
        <f t="shared" si="2"/>
        <v>3:54.57</v>
      </c>
      <c r="Z30" s="66">
        <f t="shared" si="3"/>
        <v>0</v>
      </c>
    </row>
    <row r="31" spans="1:26" ht="13.35" customHeight="1" x14ac:dyDescent="0.2">
      <c r="A31" s="531">
        <v>324</v>
      </c>
      <c r="B31" s="472" t="s">
        <v>79</v>
      </c>
      <c r="C31" s="443" t="str">
        <f>VLOOKUP($A31,УЧАСТНИКИ!$A$29:$L$1081,3,FALSE)</f>
        <v>Беликов Никита</v>
      </c>
      <c r="D31" s="444" t="str">
        <f>VLOOKUP($A31,УЧАСТНИКИ!$A$29:$L$1081,4,FALSE)</f>
        <v>21.01.2001</v>
      </c>
      <c r="E31" s="444" t="str">
        <f>VLOOKUP($A31,УЧАСТНИКИ!$A$29:$L$1489,8,FALSE)</f>
        <v>КМС</v>
      </c>
      <c r="F31" s="443" t="str">
        <f>VLOOKUP($A31,УЧАСТНИКИ!$A$29:$L$1081,5,FALSE)</f>
        <v>Санкт-Петербург</v>
      </c>
      <c r="G31" s="405" t="s">
        <v>4331</v>
      </c>
      <c r="H31" s="260"/>
      <c r="I31" s="260" t="s">
        <v>12</v>
      </c>
      <c r="J31" s="404" t="s">
        <v>2032</v>
      </c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 t="str">
        <f>J31</f>
        <v>лич.</v>
      </c>
      <c r="X31" s="262" t="str">
        <f t="shared" si="1"/>
        <v>1</v>
      </c>
      <c r="Y31" s="66" t="str">
        <f t="shared" si="2"/>
        <v>3:56.14</v>
      </c>
      <c r="Z31" s="66">
        <f t="shared" si="3"/>
        <v>0</v>
      </c>
    </row>
    <row r="32" spans="1:26" ht="13.35" customHeight="1" x14ac:dyDescent="0.2">
      <c r="A32" s="531">
        <v>380</v>
      </c>
      <c r="B32" s="472" t="s">
        <v>80</v>
      </c>
      <c r="C32" s="443" t="str">
        <f>VLOOKUP($A32,УЧАСТНИКИ!$A$29:$L$1081,3,FALSE)</f>
        <v>Прокопюк Рудольф</v>
      </c>
      <c r="D32" s="444" t="str">
        <f>VLOOKUP($A32,УЧАСТНИКИ!$A$29:$L$1081,4,FALSE)</f>
        <v>08.02.2004</v>
      </c>
      <c r="E32" s="444" t="str">
        <f>VLOOKUP($A32,УЧАСТНИКИ!$A$29:$L$1489,8,FALSE)</f>
        <v>КМС</v>
      </c>
      <c r="F32" s="443" t="str">
        <f>VLOOKUP($A32,УЧАСТНИКИ!$A$29:$L$1081,5,FALSE)</f>
        <v>Чувашская Республика</v>
      </c>
      <c r="G32" s="405" t="s">
        <v>4322</v>
      </c>
      <c r="H32" s="394"/>
      <c r="I32" s="260" t="s">
        <v>12</v>
      </c>
      <c r="J32" s="404">
        <v>1</v>
      </c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 t="s">
        <v>77</v>
      </c>
      <c r="X32" s="262" t="str">
        <f t="shared" si="1"/>
        <v>1</v>
      </c>
      <c r="Y32" s="66" t="str">
        <f t="shared" si="2"/>
        <v>3:56.43</v>
      </c>
      <c r="Z32" s="66">
        <f t="shared" si="3"/>
        <v>0</v>
      </c>
    </row>
    <row r="33" spans="1:26" ht="13.35" customHeight="1" x14ac:dyDescent="0.2">
      <c r="A33" s="531">
        <v>122</v>
      </c>
      <c r="B33" s="472" t="s">
        <v>86</v>
      </c>
      <c r="C33" s="443" t="str">
        <f>VLOOKUP($A33,УЧАСТНИКИ!$A$29:$L$1081,3,FALSE)</f>
        <v>Семенов Иван</v>
      </c>
      <c r="D33" s="444" t="str">
        <f>VLOOKUP($A33,УЧАСТНИКИ!$A$29:$L$1081,4,FALSE)</f>
        <v>21.02.2000</v>
      </c>
      <c r="E33" s="444" t="str">
        <f>VLOOKUP($A33,УЧАСТНИКИ!$A$29:$L$1489,8,FALSE)</f>
        <v>КМС</v>
      </c>
      <c r="F33" s="443" t="str">
        <f>VLOOKUP($A33,УЧАСТНИКИ!$A$29:$L$1081,5,FALSE)</f>
        <v>Воронежская область</v>
      </c>
      <c r="G33" s="394" t="s">
        <v>4328</v>
      </c>
      <c r="H33" s="394"/>
      <c r="I33" s="260" t="s">
        <v>12</v>
      </c>
      <c r="J33" s="404" t="s">
        <v>2032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 t="str">
        <f>J33</f>
        <v>лич.</v>
      </c>
      <c r="X33" s="262" t="str">
        <f t="shared" si="1"/>
        <v>1</v>
      </c>
      <c r="Y33" s="66" t="str">
        <f t="shared" si="2"/>
        <v>3:57.17</v>
      </c>
      <c r="Z33" s="66">
        <f t="shared" si="3"/>
        <v>0</v>
      </c>
    </row>
    <row r="34" spans="1:26" ht="13.35" customHeight="1" x14ac:dyDescent="0.2">
      <c r="A34" s="531">
        <v>308</v>
      </c>
      <c r="B34" s="472" t="s">
        <v>83</v>
      </c>
      <c r="C34" s="443" t="str">
        <f>VLOOKUP($A34,УЧАСТНИКИ!$A$29:$L$1081,3,FALSE)</f>
        <v>Закиров Динислам</v>
      </c>
      <c r="D34" s="444" t="str">
        <f>VLOOKUP($A34,УЧАСТНИКИ!$A$29:$L$1081,4,FALSE)</f>
        <v>03.12.2001</v>
      </c>
      <c r="E34" s="444" t="str">
        <f>VLOOKUP($A34,УЧАСТНИКИ!$A$29:$L$1489,8,FALSE)</f>
        <v>1</v>
      </c>
      <c r="F34" s="443" t="str">
        <f>VLOOKUP($A34,УЧАСТНИКИ!$A$29:$L$1081,5,FALSE)</f>
        <v>Республика Татарстан</v>
      </c>
      <c r="G34" s="405" t="s">
        <v>4324</v>
      </c>
      <c r="H34" s="394"/>
      <c r="I34" s="260" t="s">
        <v>12</v>
      </c>
      <c r="J34" s="404" t="s">
        <v>2032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 t="str">
        <f>J34</f>
        <v>лич.</v>
      </c>
      <c r="X34" s="261" t="str">
        <f t="shared" si="1"/>
        <v>1</v>
      </c>
      <c r="Y34" s="66" t="str">
        <f t="shared" si="2"/>
        <v>3:57.36</v>
      </c>
      <c r="Z34" s="66">
        <f t="shared" si="3"/>
        <v>0</v>
      </c>
    </row>
    <row r="35" spans="1:26" ht="13.35" customHeight="1" x14ac:dyDescent="0.2">
      <c r="A35" s="531">
        <v>698</v>
      </c>
      <c r="B35" s="472" t="s">
        <v>2036</v>
      </c>
      <c r="C35" s="443" t="str">
        <f>VLOOKUP($A35,УЧАСТНИКИ!$A$29:$L$1081,3,FALSE)</f>
        <v>Григорьев Георгий</v>
      </c>
      <c r="D35" s="444" t="str">
        <f>VLOOKUP($A35,УЧАСТНИКИ!$A$29:$L$1081,4,FALSE)</f>
        <v>20.12.2003</v>
      </c>
      <c r="E35" s="444" t="str">
        <f>VLOOKUP($A35,УЧАСТНИКИ!$A$29:$L$1489,8,FALSE)</f>
        <v>КМС</v>
      </c>
      <c r="F35" s="443" t="str">
        <f>VLOOKUP($A35,УЧАСТНИКИ!$A$29:$L$1081,5,FALSE)</f>
        <v>Челябинская область</v>
      </c>
      <c r="G35" s="405" t="s">
        <v>4323</v>
      </c>
      <c r="H35" s="394"/>
      <c r="I35" s="260" t="s">
        <v>12</v>
      </c>
      <c r="J35" s="404">
        <v>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 t="s">
        <v>76</v>
      </c>
      <c r="X35" s="261" t="str">
        <f t="shared" si="1"/>
        <v>1</v>
      </c>
      <c r="Y35" s="66" t="str">
        <f t="shared" si="2"/>
        <v>3:59.34</v>
      </c>
      <c r="Z35" s="66">
        <f t="shared" si="3"/>
        <v>0</v>
      </c>
    </row>
    <row r="36" spans="1:26" ht="13.35" customHeight="1" x14ac:dyDescent="0.2">
      <c r="A36" s="531">
        <v>116</v>
      </c>
      <c r="B36" s="472" t="s">
        <v>2037</v>
      </c>
      <c r="C36" s="443" t="str">
        <f>VLOOKUP($A36,УЧАСТНИКИ!$A$29:$L$1081,3,FALSE)</f>
        <v>Шичкин Иван</v>
      </c>
      <c r="D36" s="444" t="str">
        <f>VLOOKUP($A36,УЧАСТНИКИ!$A$29:$L$1081,4,FALSE)</f>
        <v>29.01.2003</v>
      </c>
      <c r="E36" s="444" t="str">
        <f>VLOOKUP($A36,УЧАСТНИКИ!$A$29:$L$1489,8,FALSE)</f>
        <v>КМС</v>
      </c>
      <c r="F36" s="443" t="str">
        <f>VLOOKUP($A36,УЧАСТНИКИ!$A$29:$L$1081,5,FALSE)</f>
        <v>Волгоградская область</v>
      </c>
      <c r="G36" s="394" t="s">
        <v>4345</v>
      </c>
      <c r="H36" s="394"/>
      <c r="I36" s="260" t="s">
        <v>12</v>
      </c>
      <c r="J36" s="404">
        <v>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 t="s">
        <v>79</v>
      </c>
      <c r="X36" s="262" t="str">
        <f t="shared" si="1"/>
        <v>1</v>
      </c>
      <c r="Y36" s="66" t="str">
        <f t="shared" si="2"/>
        <v>4:00.62</v>
      </c>
      <c r="Z36" s="66">
        <f t="shared" si="3"/>
        <v>0</v>
      </c>
    </row>
    <row r="37" spans="1:26" ht="13.35" customHeight="1" x14ac:dyDescent="0.2">
      <c r="A37" s="531">
        <v>282</v>
      </c>
      <c r="B37" s="472" t="s">
        <v>3885</v>
      </c>
      <c r="C37" s="443" t="str">
        <f>VLOOKUP($A37,УЧАСТНИКИ!$A$29:$L$1081,3,FALSE)</f>
        <v>Балагуров Виктор</v>
      </c>
      <c r="D37" s="444" t="str">
        <f>VLOOKUP($A37,УЧАСТНИКИ!$A$29:$L$1081,4,FALSE)</f>
        <v>28.02.2001</v>
      </c>
      <c r="E37" s="444" t="str">
        <f>VLOOKUP($A37,УЧАСТНИКИ!$A$29:$L$1489,8,FALSE)</f>
        <v>КМС</v>
      </c>
      <c r="F37" s="443" t="str">
        <f>VLOOKUP($A37,УЧАСТНИКИ!$A$29:$L$1081,5,FALSE)</f>
        <v>Республика Бурятия</v>
      </c>
      <c r="G37" s="405" t="s">
        <v>4325</v>
      </c>
      <c r="H37" s="394"/>
      <c r="I37" s="260" t="s">
        <v>12</v>
      </c>
      <c r="J37" s="404" t="s">
        <v>2032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 t="str">
        <f>J37</f>
        <v>лич.</v>
      </c>
      <c r="X37" s="261" t="str">
        <f t="shared" si="1"/>
        <v>1</v>
      </c>
      <c r="Y37" s="66" t="str">
        <f t="shared" si="2"/>
        <v>4:01.36</v>
      </c>
      <c r="Z37" s="66">
        <f t="shared" si="3"/>
        <v>0</v>
      </c>
    </row>
    <row r="38" spans="1:26" ht="13.35" customHeight="1" x14ac:dyDescent="0.2">
      <c r="A38" s="531">
        <v>335</v>
      </c>
      <c r="B38" s="472" t="s">
        <v>3886</v>
      </c>
      <c r="C38" s="443" t="str">
        <f>VLOOKUP($A38,УЧАСТНИКИ!$A$29:$L$1081,3,FALSE)</f>
        <v>Деткин Антон</v>
      </c>
      <c r="D38" s="444" t="str">
        <f>VLOOKUP($A38,УЧАСТНИКИ!$A$29:$L$1081,4,FALSE)</f>
        <v>24.12.2001</v>
      </c>
      <c r="E38" s="444" t="str">
        <f>VLOOKUP($A38,УЧАСТНИКИ!$A$29:$L$1489,8,FALSE)</f>
        <v>КМС</v>
      </c>
      <c r="F38" s="443" t="str">
        <f>VLOOKUP($A38,УЧАСТНИКИ!$A$29:$L$1081,5,FALSE)</f>
        <v>Санкт-Петербург</v>
      </c>
      <c r="G38" s="405" t="s">
        <v>4319</v>
      </c>
      <c r="H38" s="394"/>
      <c r="I38" s="260" t="s">
        <v>12</v>
      </c>
      <c r="J38" s="404" t="s">
        <v>2032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 t="s">
        <v>2037</v>
      </c>
      <c r="X38" s="262" t="str">
        <f t="shared" si="1"/>
        <v>1</v>
      </c>
      <c r="Y38" s="66" t="str">
        <f t="shared" si="2"/>
        <v>4:01.64</v>
      </c>
      <c r="Z38" s="66">
        <f t="shared" si="3"/>
        <v>0</v>
      </c>
    </row>
    <row r="39" spans="1:26" ht="13.35" customHeight="1" x14ac:dyDescent="0.2">
      <c r="A39" s="531">
        <v>142</v>
      </c>
      <c r="B39" s="472" t="s">
        <v>2040</v>
      </c>
      <c r="C39" s="443" t="str">
        <f>VLOOKUP($A39,УЧАСТНИКИ!$A$29:$L$1081,3,FALSE)</f>
        <v>Емельянов Андрей</v>
      </c>
      <c r="D39" s="444" t="str">
        <f>VLOOKUP($A39,УЧАСТНИКИ!$A$29:$L$1081,4,FALSE)</f>
        <v>30.05.2005</v>
      </c>
      <c r="E39" s="444"/>
      <c r="F39" s="443" t="str">
        <f>VLOOKUP($A39,УЧАСТНИКИ!$A$29:$L$1081,5,FALSE)</f>
        <v>Краснодарский край</v>
      </c>
      <c r="G39" s="394" t="s">
        <v>4320</v>
      </c>
      <c r="H39" s="394"/>
      <c r="I39" s="260" t="s">
        <v>13</v>
      </c>
      <c r="J39" s="404" t="s">
        <v>2032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 t="s">
        <v>86</v>
      </c>
      <c r="X39" s="262" t="str">
        <f t="shared" si="1"/>
        <v>2</v>
      </c>
      <c r="Y39" s="66" t="str">
        <f t="shared" si="2"/>
        <v>4:22.05</v>
      </c>
      <c r="Z39" s="66">
        <f t="shared" si="3"/>
        <v>0</v>
      </c>
    </row>
    <row r="40" spans="1:26" s="22" customFormat="1" ht="13.35" customHeight="1" x14ac:dyDescent="0.2">
      <c r="A40" s="531">
        <v>358</v>
      </c>
      <c r="B40" s="472"/>
      <c r="C40" s="443" t="str">
        <f>VLOOKUP($A40,УЧАСТНИКИ!$A$29:$L$1081,3,FALSE)</f>
        <v>Тетера Евгений</v>
      </c>
      <c r="D40" s="444" t="str">
        <f>VLOOKUP($A40,УЧАСТНИКИ!$A$29:$L$1081,4,FALSE)</f>
        <v>21.09.1999</v>
      </c>
      <c r="E40" s="444" t="str">
        <f>VLOOKUP($A40,УЧАСТНИКИ!$A$29:$L$1489,8,FALSE)</f>
        <v>КМС</v>
      </c>
      <c r="F40" s="443" t="str">
        <f>VLOOKUP($A40,УЧАСТНИКИ!$A$29:$L$1081,5,FALSE)</f>
        <v>Санкт-Петербург</v>
      </c>
      <c r="G40" s="405" t="s">
        <v>2100</v>
      </c>
      <c r="H40" s="260"/>
      <c r="I40" s="260"/>
      <c r="J40" s="404" t="s">
        <v>2032</v>
      </c>
      <c r="K40" s="28"/>
      <c r="L40" s="28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 t="str">
        <f>J40</f>
        <v>лич.</v>
      </c>
      <c r="X40" s="261">
        <f t="shared" si="1"/>
        <v>0</v>
      </c>
      <c r="Y40" s="66" t="str">
        <f t="shared" si="2"/>
        <v>DNF</v>
      </c>
      <c r="Z40" s="66">
        <f t="shared" si="3"/>
        <v>0</v>
      </c>
    </row>
    <row r="41" spans="1:26" s="27" customFormat="1" ht="13.35" customHeight="1" x14ac:dyDescent="0.2">
      <c r="A41" s="531">
        <v>314</v>
      </c>
      <c r="B41" s="472"/>
      <c r="C41" s="443" t="str">
        <f>VLOOKUP($A41,УЧАСТНИКИ!$A$29:$L$1081,3,FALSE)</f>
        <v>Хусаенов Фазыл</v>
      </c>
      <c r="D41" s="444" t="str">
        <f>VLOOKUP($A41,УЧАСТНИКИ!$A$29:$L$1081,4,FALSE)</f>
        <v>26.04.2000</v>
      </c>
      <c r="E41" s="444" t="str">
        <f>VLOOKUP($A41,УЧАСТНИКИ!$A$29:$L$1489,8,FALSE)</f>
        <v>1</v>
      </c>
      <c r="F41" s="443" t="str">
        <f>VLOOKUP($A41,УЧАСТНИКИ!$A$29:$L$1081,5,FALSE)</f>
        <v>Республика Татарстан</v>
      </c>
      <c r="G41" s="405" t="s">
        <v>301</v>
      </c>
      <c r="H41" s="260"/>
      <c r="I41" s="260"/>
      <c r="J41" s="404" t="s">
        <v>2032</v>
      </c>
      <c r="K41" s="28"/>
      <c r="L41" s="28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 t="str">
        <f>J41</f>
        <v>лич.</v>
      </c>
      <c r="X41" s="262">
        <f t="shared" si="1"/>
        <v>0</v>
      </c>
      <c r="Y41" s="66" t="str">
        <f t="shared" si="2"/>
        <v>r.med</v>
      </c>
      <c r="Z41" s="66">
        <f t="shared" si="3"/>
        <v>0</v>
      </c>
    </row>
    <row r="42" spans="1:26" ht="12.95" customHeight="1" x14ac:dyDescent="0.2"/>
    <row r="43" spans="1:26" ht="12.95" customHeight="1" x14ac:dyDescent="0.2">
      <c r="A43" s="66"/>
      <c r="C43" s="269" t="s">
        <v>184</v>
      </c>
      <c r="D43" s="264"/>
      <c r="E43" s="265"/>
      <c r="F43" s="263"/>
      <c r="G43" s="390"/>
      <c r="H43" s="391"/>
      <c r="J43" s="508" t="s">
        <v>2243</v>
      </c>
    </row>
    <row r="44" spans="1:26" ht="12.95" customHeight="1" x14ac:dyDescent="0.2">
      <c r="C44" s="269"/>
      <c r="D44" s="264"/>
      <c r="E44" s="265"/>
      <c r="F44" s="263"/>
      <c r="G44" s="390"/>
      <c r="H44" s="392"/>
      <c r="J44" s="271"/>
    </row>
    <row r="45" spans="1:26" ht="12.95" customHeight="1" x14ac:dyDescent="0.2">
      <c r="A45" s="66"/>
      <c r="C45" s="269" t="s">
        <v>185</v>
      </c>
      <c r="D45" s="264"/>
      <c r="E45" s="265"/>
      <c r="F45" s="375"/>
      <c r="G45" s="390"/>
      <c r="H45" s="391"/>
      <c r="J45" s="508" t="s">
        <v>2244</v>
      </c>
    </row>
    <row r="46" spans="1:26" ht="6" customHeight="1" x14ac:dyDescent="0.2">
      <c r="A46" s="66"/>
      <c r="C46" s="269"/>
      <c r="D46" s="264"/>
      <c r="E46" s="265"/>
      <c r="F46" s="263"/>
      <c r="G46" s="266"/>
      <c r="H46" s="266"/>
      <c r="I46" s="270"/>
      <c r="J46" s="266"/>
    </row>
    <row r="47" spans="1:26" ht="12.95" customHeight="1" x14ac:dyDescent="0.2">
      <c r="A47" s="66"/>
      <c r="C47" s="269" t="s">
        <v>2246</v>
      </c>
      <c r="I47" s="270"/>
      <c r="J47" s="270" t="s">
        <v>4016</v>
      </c>
    </row>
    <row r="48" spans="1:26" x14ac:dyDescent="0.2">
      <c r="A48" s="66"/>
    </row>
    <row r="50" spans="1:1" x14ac:dyDescent="0.2">
      <c r="A50" s="66"/>
    </row>
    <row r="52" spans="1:1" x14ac:dyDescent="0.2">
      <c r="A52" s="66"/>
    </row>
    <row r="53" spans="1:1" x14ac:dyDescent="0.2">
      <c r="A53" s="66"/>
    </row>
    <row r="54" spans="1:1" x14ac:dyDescent="0.2">
      <c r="A54" s="66"/>
    </row>
    <row r="55" spans="1:1" x14ac:dyDescent="0.2">
      <c r="A55" s="66"/>
    </row>
    <row r="58" spans="1:1" x14ac:dyDescent="0.2">
      <c r="A58" s="66"/>
    </row>
    <row r="59" spans="1:1" x14ac:dyDescent="0.2">
      <c r="A59" s="66"/>
    </row>
  </sheetData>
  <sortState ref="A12:Z39">
    <sortCondition ref="G12:G39"/>
  </sortState>
  <mergeCells count="11">
    <mergeCell ref="D8:F8"/>
    <mergeCell ref="D9:F9"/>
    <mergeCell ref="B1:J1"/>
    <mergeCell ref="B2:J2"/>
    <mergeCell ref="B5:C5"/>
    <mergeCell ref="D5:F5"/>
    <mergeCell ref="B3:J3"/>
    <mergeCell ref="B4:J4"/>
    <mergeCell ref="I5:J5"/>
    <mergeCell ref="D6:F6"/>
    <mergeCell ref="D7:F7"/>
  </mergeCells>
  <phoneticPr fontId="2" type="noConversion"/>
  <printOptions horizontalCentered="1"/>
  <pageMargins left="0" right="0" top="0" bottom="0" header="0" footer="0"/>
  <pageSetup paperSize="9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indexed="15"/>
  </sheetPr>
  <dimension ref="A1:Y36"/>
  <sheetViews>
    <sheetView topLeftCell="B1" zoomScaleNormal="100" workbookViewId="0">
      <selection activeCell="B66" sqref="B66"/>
    </sheetView>
  </sheetViews>
  <sheetFormatPr defaultColWidth="9.140625" defaultRowHeight="14.25" x14ac:dyDescent="0.2"/>
  <cols>
    <col min="1" max="1" width="5.5703125" style="4" hidden="1" customWidth="1"/>
    <col min="2" max="2" width="4.140625" style="273" customWidth="1"/>
    <col min="3" max="3" width="17.85546875" style="273" customWidth="1"/>
    <col min="4" max="4" width="9.140625" style="273"/>
    <col min="5" max="5" width="6.5703125" style="273" customWidth="1"/>
    <col min="6" max="6" width="36.28515625" style="273" customWidth="1"/>
    <col min="7" max="7" width="11" style="273" customWidth="1"/>
    <col min="8" max="8" width="8.5703125" style="274" customWidth="1"/>
    <col min="9" max="9" width="11.28515625" style="273" customWidth="1"/>
    <col min="10" max="10" width="2.28515625" style="28" hidden="1" customWidth="1"/>
    <col min="11" max="11" width="7.5703125" style="28" hidden="1" customWidth="1"/>
    <col min="12" max="25" width="9.140625" style="11" hidden="1" customWidth="1"/>
    <col min="26" max="16384" width="9.140625" style="11"/>
  </cols>
  <sheetData>
    <row r="1" spans="1:25" ht="12.95" customHeight="1" x14ac:dyDescent="0.2">
      <c r="A1" s="278"/>
      <c r="B1" s="746" t="s">
        <v>168</v>
      </c>
      <c r="C1" s="746"/>
      <c r="D1" s="746"/>
      <c r="E1" s="746"/>
      <c r="F1" s="746"/>
      <c r="G1" s="746"/>
      <c r="H1" s="746"/>
      <c r="I1" s="746"/>
    </row>
    <row r="2" spans="1:25" ht="12.95" customHeight="1" x14ac:dyDescent="0.2">
      <c r="A2" s="278"/>
      <c r="B2" s="747" t="s">
        <v>47</v>
      </c>
      <c r="C2" s="747"/>
      <c r="D2" s="747"/>
      <c r="E2" s="747"/>
      <c r="F2" s="747"/>
      <c r="G2" s="747"/>
      <c r="H2" s="747"/>
      <c r="I2" s="747"/>
      <c r="J2" s="436"/>
      <c r="K2" s="436"/>
    </row>
    <row r="3" spans="1:25" ht="12.95" customHeight="1" x14ac:dyDescent="0.2">
      <c r="A3" s="278"/>
      <c r="B3" s="747"/>
      <c r="C3" s="747"/>
      <c r="D3" s="747"/>
      <c r="E3" s="747"/>
      <c r="F3" s="747"/>
      <c r="G3" s="747"/>
      <c r="H3" s="747"/>
      <c r="I3" s="747"/>
      <c r="J3" s="354"/>
      <c r="K3" s="354"/>
    </row>
    <row r="4" spans="1:25" ht="12.95" customHeight="1" x14ac:dyDescent="0.2">
      <c r="A4" s="278"/>
      <c r="B4" s="747"/>
      <c r="C4" s="747"/>
      <c r="D4" s="747"/>
      <c r="E4" s="747"/>
      <c r="F4" s="747"/>
      <c r="G4" s="747"/>
      <c r="H4" s="747"/>
      <c r="I4" s="747"/>
      <c r="J4" s="354"/>
      <c r="K4" s="354"/>
    </row>
    <row r="5" spans="1:25" ht="54" customHeight="1" x14ac:dyDescent="0.2">
      <c r="A5" s="278"/>
      <c r="B5" s="787" t="s">
        <v>2224</v>
      </c>
      <c r="C5" s="788"/>
      <c r="D5" s="750" t="s">
        <v>4425</v>
      </c>
      <c r="E5" s="750"/>
      <c r="F5" s="750"/>
      <c r="G5" s="750"/>
      <c r="H5" s="356"/>
      <c r="I5" s="770" t="s">
        <v>2225</v>
      </c>
      <c r="J5" s="770"/>
      <c r="K5" s="277"/>
    </row>
    <row r="6" spans="1:25" s="22" customFormat="1" ht="22.5" customHeight="1" x14ac:dyDescent="0.2">
      <c r="A6" s="279"/>
      <c r="B6" s="303" t="s">
        <v>16</v>
      </c>
      <c r="C6" s="304" t="s">
        <v>268</v>
      </c>
      <c r="E6" s="752" t="s">
        <v>104</v>
      </c>
      <c r="F6" s="752"/>
      <c r="H6" s="276" t="s">
        <v>186</v>
      </c>
      <c r="I6" s="276" t="s">
        <v>187</v>
      </c>
      <c r="J6" s="436"/>
      <c r="K6" s="436"/>
    </row>
    <row r="7" spans="1:25" s="27" customFormat="1" ht="17.100000000000001" customHeight="1" x14ac:dyDescent="0.2">
      <c r="A7" s="295"/>
      <c r="B7" s="303" t="s">
        <v>17</v>
      </c>
      <c r="C7" s="304" t="s">
        <v>389</v>
      </c>
      <c r="E7" s="866" t="s">
        <v>21</v>
      </c>
      <c r="F7" s="866"/>
      <c r="H7" s="305" t="s">
        <v>250</v>
      </c>
      <c r="I7" s="243" t="s">
        <v>2240</v>
      </c>
      <c r="J7" s="436"/>
      <c r="K7" s="436"/>
    </row>
    <row r="8" spans="1:25" s="64" customFormat="1" ht="21" customHeight="1" x14ac:dyDescent="0.2">
      <c r="A8" s="4"/>
      <c r="B8" s="474" t="s">
        <v>18</v>
      </c>
      <c r="C8" s="304" t="s">
        <v>4424</v>
      </c>
      <c r="E8" s="862" t="s">
        <v>237</v>
      </c>
      <c r="F8" s="862"/>
      <c r="H8" s="249" t="s">
        <v>4186</v>
      </c>
      <c r="I8" s="249" t="s">
        <v>3942</v>
      </c>
      <c r="J8" s="436"/>
      <c r="K8" s="436"/>
    </row>
    <row r="9" spans="1:25" s="64" customFormat="1" ht="12" customHeight="1" x14ac:dyDescent="0.2">
      <c r="A9" s="4"/>
      <c r="C9" s="248"/>
      <c r="D9" s="248"/>
      <c r="E9" s="863" t="s">
        <v>231</v>
      </c>
      <c r="F9" s="863"/>
      <c r="G9" s="248"/>
      <c r="H9" s="248"/>
      <c r="I9" s="248"/>
      <c r="J9" s="436"/>
      <c r="K9" s="436"/>
    </row>
    <row r="10" spans="1:25" s="64" customFormat="1" ht="12" customHeight="1" x14ac:dyDescent="0.2">
      <c r="A10" s="4"/>
      <c r="B10" s="251"/>
      <c r="C10" s="251"/>
      <c r="D10" s="251"/>
      <c r="E10" s="251"/>
      <c r="F10" s="251"/>
      <c r="G10" s="251"/>
      <c r="H10" s="253"/>
      <c r="I10" s="254"/>
      <c r="J10" s="28"/>
      <c r="K10" s="28"/>
    </row>
    <row r="11" spans="1:25" s="64" customFormat="1" ht="18" customHeight="1" x14ac:dyDescent="0.2">
      <c r="A11" s="4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190</v>
      </c>
      <c r="H11" s="255" t="s">
        <v>182</v>
      </c>
      <c r="I11" s="255" t="s">
        <v>2069</v>
      </c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9"/>
      <c r="U11" s="72"/>
      <c r="V11" s="72"/>
      <c r="W11" s="439" t="s">
        <v>255</v>
      </c>
      <c r="X11" s="72" t="s">
        <v>379</v>
      </c>
      <c r="Y11" s="64" t="s">
        <v>388</v>
      </c>
    </row>
    <row r="12" spans="1:25" ht="12" customHeight="1" x14ac:dyDescent="0.2">
      <c r="A12" s="531">
        <v>206</v>
      </c>
      <c r="B12" s="405">
        <v>1</v>
      </c>
      <c r="C12" s="443" t="str">
        <f>VLOOKUP($A12,УЧАСТНИКИ!$A$29:$L$1081,3,FALSE)</f>
        <v>Никитин Владимир</v>
      </c>
      <c r="D12" s="444" t="str">
        <f>VLOOKUP($A12,УЧАСТНИКИ!$A$29:$L$1081,4,FALSE)</f>
        <v>05.08.1992</v>
      </c>
      <c r="E12" s="444" t="str">
        <f>VLOOKUP($A12,УЧАСТНИКИ!$A$29:$L$1489,8,FALSE)</f>
        <v>МСМК</v>
      </c>
      <c r="F12" s="443" t="str">
        <f>VLOOKUP($A12,УЧАСТНИКИ!$A$29:$L$1081,5,FALSE)</f>
        <v>Москва-Пермский край</v>
      </c>
      <c r="G12" s="394" t="s">
        <v>3949</v>
      </c>
      <c r="H12" s="265" t="s">
        <v>433</v>
      </c>
      <c r="I12" s="403" t="s">
        <v>2060</v>
      </c>
      <c r="J12" s="436"/>
      <c r="K12" s="436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8" t="s">
        <v>75</v>
      </c>
      <c r="X12" s="438" t="str">
        <f t="shared" ref="X12:X21" si="0">H12</f>
        <v>мс</v>
      </c>
      <c r="Y12" s="438" t="str">
        <f t="shared" ref="Y12:Y21" si="1">G12</f>
        <v>13:30.74</v>
      </c>
    </row>
    <row r="13" spans="1:25" ht="12" customHeight="1" x14ac:dyDescent="0.2">
      <c r="A13" s="531">
        <v>255</v>
      </c>
      <c r="B13" s="405">
        <v>2</v>
      </c>
      <c r="C13" s="443" t="str">
        <f>VLOOKUP($A13,УЧАСТНИКИ!$A$29:$L$1081,3,FALSE)</f>
        <v>Швецов Петр</v>
      </c>
      <c r="D13" s="444" t="str">
        <f>VLOOKUP($A13,УЧАСТНИКИ!$A$29:$L$1081,4,FALSE)</f>
        <v>14.07.1999</v>
      </c>
      <c r="E13" s="444" t="str">
        <f>VLOOKUP($A13,УЧАСТНИКИ!$A$29:$L$1489,8,FALSE)</f>
        <v>КМС</v>
      </c>
      <c r="F13" s="443" t="str">
        <f>VLOOKUP($A13,УЧАСТНИКИ!$A$29:$L$1081,5,FALSE)</f>
        <v>Новосибирская область</v>
      </c>
      <c r="G13" s="394" t="s">
        <v>3948</v>
      </c>
      <c r="H13" s="265" t="s">
        <v>443</v>
      </c>
      <c r="I13" s="261">
        <v>17</v>
      </c>
      <c r="J13" s="436"/>
      <c r="K13" s="436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261">
        <v>17</v>
      </c>
      <c r="X13" s="438" t="str">
        <f t="shared" si="0"/>
        <v>кмс</v>
      </c>
      <c r="Y13" s="438" t="str">
        <f t="shared" si="1"/>
        <v>13:58.40</v>
      </c>
    </row>
    <row r="14" spans="1:25" ht="12" customHeight="1" x14ac:dyDescent="0.2">
      <c r="A14" s="531">
        <v>228</v>
      </c>
      <c r="B14" s="405">
        <v>3</v>
      </c>
      <c r="C14" s="443" t="str">
        <f>VLOOKUP($A14,УЧАСТНИКИ!$A$29:$L$1081,3,FALSE)</f>
        <v>Голоктионов Тимофей</v>
      </c>
      <c r="D14" s="444" t="str">
        <f>VLOOKUP($A14,УЧАСТНИКИ!$A$29:$L$1081,4,FALSE)</f>
        <v>31.08.1999</v>
      </c>
      <c r="E14" s="444" t="str">
        <f>VLOOKUP($A14,УЧАСТНИКИ!$A$29:$L$1489,8,FALSE)</f>
        <v>МС</v>
      </c>
      <c r="F14" s="443" t="str">
        <f>VLOOKUP($A14,УЧАСТНИКИ!$A$29:$L$1081,5,FALSE)</f>
        <v>Московская область-Орловская область</v>
      </c>
      <c r="G14" s="394" t="s">
        <v>3951</v>
      </c>
      <c r="H14" s="260" t="s">
        <v>443</v>
      </c>
      <c r="I14" s="261">
        <v>15</v>
      </c>
      <c r="J14" s="436"/>
      <c r="K14" s="436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8">
        <f>I14</f>
        <v>15</v>
      </c>
      <c r="X14" s="438" t="str">
        <f t="shared" si="0"/>
        <v>кмс</v>
      </c>
      <c r="Y14" s="438" t="str">
        <f t="shared" si="1"/>
        <v>13:59.68</v>
      </c>
    </row>
    <row r="15" spans="1:25" ht="12" customHeight="1" x14ac:dyDescent="0.2">
      <c r="A15" s="531">
        <v>147</v>
      </c>
      <c r="B15" s="405">
        <v>4</v>
      </c>
      <c r="C15" s="443" t="str">
        <f>VLOOKUP($A15,УЧАСТНИКИ!$A$29:$L$1081,3,FALSE)</f>
        <v>Лейман Андрей</v>
      </c>
      <c r="D15" s="444" t="str">
        <f>VLOOKUP($A15,УЧАСТНИКИ!$A$29:$L$1081,4,FALSE)</f>
        <v>13.04.1987</v>
      </c>
      <c r="E15" s="444" t="str">
        <f>VLOOKUP($A15,УЧАСТНИКИ!$A$29:$L$1489,8,FALSE)</f>
        <v>МСМК</v>
      </c>
      <c r="F15" s="443" t="str">
        <f>VLOOKUP($A15,УЧАСТНИКИ!$A$29:$L$1081,5,FALSE)</f>
        <v>Краснодарский край</v>
      </c>
      <c r="G15" s="394" t="s">
        <v>3952</v>
      </c>
      <c r="H15" s="265" t="s">
        <v>443</v>
      </c>
      <c r="I15" s="262">
        <v>14</v>
      </c>
      <c r="J15" s="436"/>
      <c r="K15" s="436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262">
        <f>I15</f>
        <v>14</v>
      </c>
      <c r="X15" s="438" t="str">
        <f t="shared" si="0"/>
        <v>кмс</v>
      </c>
      <c r="Y15" s="438" t="str">
        <f t="shared" si="1"/>
        <v>14:01.22</v>
      </c>
    </row>
    <row r="16" spans="1:25" ht="12" customHeight="1" x14ac:dyDescent="0.2">
      <c r="A16" s="531">
        <v>342</v>
      </c>
      <c r="B16" s="405">
        <v>5</v>
      </c>
      <c r="C16" s="443" t="str">
        <f>VLOOKUP($A16,УЧАСТНИКИ!$A$29:$L$1081,3,FALSE)</f>
        <v>Корепин Григорий</v>
      </c>
      <c r="D16" s="444" t="str">
        <f>VLOOKUP($A16,УЧАСТНИКИ!$A$29:$L$1081,4,FALSE)</f>
        <v>27.01.2000</v>
      </c>
      <c r="E16" s="444" t="str">
        <f>VLOOKUP($A16,УЧАСТНИКИ!$A$29:$L$1489,8,FALSE)</f>
        <v>КМС</v>
      </c>
      <c r="F16" s="443" t="str">
        <f>VLOOKUP($A16,УЧАСТНИКИ!$A$29:$L$1081,5,FALSE)</f>
        <v>Санкт-Петербург</v>
      </c>
      <c r="G16" s="394" t="s">
        <v>3943</v>
      </c>
      <c r="H16" s="260" t="s">
        <v>443</v>
      </c>
      <c r="I16" s="261">
        <v>13</v>
      </c>
      <c r="J16" s="436"/>
      <c r="K16" s="436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8" t="s">
        <v>2038</v>
      </c>
      <c r="X16" s="438" t="str">
        <f t="shared" si="0"/>
        <v>кмс</v>
      </c>
      <c r="Y16" s="438" t="str">
        <f t="shared" si="1"/>
        <v>14:04.85</v>
      </c>
    </row>
    <row r="17" spans="1:25" ht="12" customHeight="1" x14ac:dyDescent="0.2">
      <c r="A17" s="531">
        <v>314</v>
      </c>
      <c r="B17" s="405">
        <v>6</v>
      </c>
      <c r="C17" s="443" t="str">
        <f>VLOOKUP($A17,УЧАСТНИКИ!$A$29:$L$1081,3,FALSE)</f>
        <v>Хусаенов Фазыл</v>
      </c>
      <c r="D17" s="444" t="str">
        <f>VLOOKUP($A17,УЧАСТНИКИ!$A$29:$L$1081,4,FALSE)</f>
        <v>26.04.2000</v>
      </c>
      <c r="E17" s="444" t="str">
        <f>VLOOKUP($A17,УЧАСТНИКИ!$A$29:$L$1489,8,FALSE)</f>
        <v>1</v>
      </c>
      <c r="F17" s="443" t="str">
        <f>VLOOKUP($A17,УЧАСТНИКИ!$A$29:$L$1081,5,FALSE)</f>
        <v>Республика Татарстан</v>
      </c>
      <c r="G17" s="394" t="s">
        <v>3946</v>
      </c>
      <c r="H17" s="260" t="s">
        <v>443</v>
      </c>
      <c r="I17" s="261">
        <v>12</v>
      </c>
      <c r="J17" s="436"/>
      <c r="K17" s="436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8" t="s">
        <v>78</v>
      </c>
      <c r="X17" s="438" t="str">
        <f t="shared" si="0"/>
        <v>кмс</v>
      </c>
      <c r="Y17" s="438" t="str">
        <f t="shared" si="1"/>
        <v>14:15.42</v>
      </c>
    </row>
    <row r="18" spans="1:25" ht="12" customHeight="1" x14ac:dyDescent="0.2">
      <c r="A18" s="531">
        <v>101</v>
      </c>
      <c r="B18" s="405">
        <v>7</v>
      </c>
      <c r="C18" s="443" t="str">
        <f>VLOOKUP($A18,УЧАСТНИКИ!$A$29:$L$1081,3,FALSE)</f>
        <v>Костин Александр</v>
      </c>
      <c r="D18" s="444" t="str">
        <f>VLOOKUP($A18,УЧАСТНИКИ!$A$29:$L$1081,4,FALSE)</f>
        <v>04.07.1995</v>
      </c>
      <c r="E18" s="444" t="str">
        <f>VLOOKUP($A18,УЧАСТНИКИ!$A$29:$L$1489,8,FALSE)</f>
        <v>МСМК</v>
      </c>
      <c r="F18" s="443" t="str">
        <f>VLOOKUP($A18,УЧАСТНИКИ!$A$29:$L$1081,5,FALSE)</f>
        <v>Алтайский край</v>
      </c>
      <c r="G18" s="394" t="s">
        <v>3944</v>
      </c>
      <c r="H18" s="260" t="s">
        <v>443</v>
      </c>
      <c r="I18" s="261">
        <v>11</v>
      </c>
      <c r="J18" s="436"/>
      <c r="K18" s="436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8" t="s">
        <v>2039</v>
      </c>
      <c r="X18" s="438" t="str">
        <f t="shared" si="0"/>
        <v>кмс</v>
      </c>
      <c r="Y18" s="438" t="str">
        <f t="shared" si="1"/>
        <v>14:15.71</v>
      </c>
    </row>
    <row r="19" spans="1:25" ht="12" customHeight="1" x14ac:dyDescent="0.2">
      <c r="A19" s="531">
        <v>121</v>
      </c>
      <c r="B19" s="405">
        <v>8</v>
      </c>
      <c r="C19" s="443" t="str">
        <f>VLOOKUP($A19,УЧАСТНИКИ!$A$29:$L$1081,3,FALSE)</f>
        <v>Попов Алексей</v>
      </c>
      <c r="D19" s="444" t="str">
        <f>VLOOKUP($A19,УЧАСТНИКИ!$A$29:$L$1081,4,FALSE)</f>
        <v>17.06.1987</v>
      </c>
      <c r="E19" s="444" t="str">
        <f>VLOOKUP($A19,УЧАСТНИКИ!$A$29:$L$1489,8,FALSE)</f>
        <v>МСМК</v>
      </c>
      <c r="F19" s="443" t="str">
        <f>VLOOKUP($A19,УЧАСТНИКИ!$A$29:$L$1081,5,FALSE)</f>
        <v>Воронежская область</v>
      </c>
      <c r="G19" s="394" t="s">
        <v>3950</v>
      </c>
      <c r="H19" s="394" t="s">
        <v>443</v>
      </c>
      <c r="I19" s="394">
        <v>10</v>
      </c>
      <c r="J19" s="436"/>
      <c r="K19" s="436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04">
        <f>I19</f>
        <v>10</v>
      </c>
      <c r="X19" s="438" t="str">
        <f t="shared" si="0"/>
        <v>кмс</v>
      </c>
      <c r="Y19" s="438" t="str">
        <f t="shared" si="1"/>
        <v>14:27.91</v>
      </c>
    </row>
    <row r="20" spans="1:25" ht="12" customHeight="1" x14ac:dyDescent="0.2">
      <c r="A20" s="531">
        <v>131</v>
      </c>
      <c r="B20" s="405">
        <v>9</v>
      </c>
      <c r="C20" s="443" t="str">
        <f>VLOOKUP($A20,УЧАСТНИКИ!$A$29:$L$1081,3,FALSE)</f>
        <v>Масорский Никита</v>
      </c>
      <c r="D20" s="444" t="str">
        <f>VLOOKUP($A20,УЧАСТНИКИ!$A$29:$L$1081,4,FALSE)</f>
        <v>29.06.2002</v>
      </c>
      <c r="E20" s="444" t="str">
        <f>VLOOKUP($A20,УЧАСТНИКИ!$A$29:$L$1489,8,FALSE)</f>
        <v>КМС</v>
      </c>
      <c r="F20" s="443" t="str">
        <f>VLOOKUP($A20,УЧАСТНИКИ!$A$29:$L$1081,5,FALSE)</f>
        <v>Кемеровская область</v>
      </c>
      <c r="G20" s="394" t="s">
        <v>3947</v>
      </c>
      <c r="H20" s="260" t="s">
        <v>12</v>
      </c>
      <c r="I20" s="261">
        <v>9</v>
      </c>
      <c r="J20" s="436"/>
      <c r="K20" s="436"/>
      <c r="L20" s="437"/>
      <c r="M20" s="437"/>
      <c r="N20" s="437"/>
      <c r="O20" s="437"/>
      <c r="P20" s="437"/>
      <c r="Q20" s="437"/>
      <c r="R20" s="437"/>
      <c r="S20" s="437"/>
      <c r="T20" s="437"/>
      <c r="U20" s="437"/>
      <c r="V20" s="437"/>
      <c r="W20" s="438" t="s">
        <v>77</v>
      </c>
      <c r="X20" s="438" t="str">
        <f t="shared" si="0"/>
        <v>1</v>
      </c>
      <c r="Y20" s="438" t="str">
        <f t="shared" si="1"/>
        <v>14:45.80</v>
      </c>
    </row>
    <row r="21" spans="1:25" ht="12" customHeight="1" x14ac:dyDescent="0.2">
      <c r="A21" s="531">
        <v>385</v>
      </c>
      <c r="B21" s="405">
        <v>10</v>
      </c>
      <c r="C21" s="443" t="str">
        <f>VLOOKUP($A21,УЧАСТНИКИ!$A$29:$L$1081,3,FALSE)</f>
        <v>Казаков Алексей</v>
      </c>
      <c r="D21" s="444" t="str">
        <f>VLOOKUP($A21,УЧАСТНИКИ!$A$29:$L$1081,4,FALSE)</f>
        <v>13.05.2003</v>
      </c>
      <c r="E21" s="444" t="str">
        <f>VLOOKUP($A21,УЧАСТНИКИ!$A$29:$L$1489,8,FALSE)</f>
        <v>КМС</v>
      </c>
      <c r="F21" s="443" t="str">
        <f>VLOOKUP($A21,УЧАСТНИКИ!$A$29:$L$1081,5,FALSE)</f>
        <v>Томская область</v>
      </c>
      <c r="G21" s="394" t="s">
        <v>3945</v>
      </c>
      <c r="H21" s="265" t="s">
        <v>12</v>
      </c>
      <c r="I21" s="261">
        <v>8</v>
      </c>
      <c r="J21" s="436"/>
      <c r="K21" s="436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261">
        <v>20</v>
      </c>
      <c r="X21" s="438" t="str">
        <f t="shared" si="0"/>
        <v>1</v>
      </c>
      <c r="Y21" s="438" t="str">
        <f t="shared" si="1"/>
        <v>14:50.43</v>
      </c>
    </row>
    <row r="22" spans="1:25" ht="12" customHeight="1" x14ac:dyDescent="0.2">
      <c r="A22" s="555"/>
      <c r="B22" s="256"/>
      <c r="C22" s="443"/>
      <c r="D22" s="444"/>
      <c r="E22" s="444"/>
      <c r="F22" s="443"/>
      <c r="G22" s="260"/>
      <c r="H22" s="265"/>
      <c r="I22" s="262"/>
      <c r="J22" s="436"/>
      <c r="K22" s="436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262"/>
      <c r="X22" s="438"/>
      <c r="Y22" s="438"/>
    </row>
    <row r="23" spans="1:25" ht="12" customHeight="1" x14ac:dyDescent="0.2">
      <c r="A23" s="555"/>
      <c r="B23" s="256"/>
      <c r="C23" s="443"/>
      <c r="D23" s="444"/>
      <c r="E23" s="444"/>
      <c r="F23" s="443"/>
      <c r="G23" s="260"/>
      <c r="H23" s="265"/>
      <c r="I23" s="262"/>
      <c r="J23" s="436"/>
      <c r="K23" s="436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262"/>
      <c r="X23" s="438"/>
      <c r="Y23" s="438"/>
    </row>
    <row r="24" spans="1:25" ht="12" customHeight="1" x14ac:dyDescent="0.2">
      <c r="A24" s="555"/>
      <c r="B24" s="256"/>
      <c r="C24" s="443"/>
      <c r="D24" s="444"/>
      <c r="E24" s="444"/>
      <c r="F24" s="443"/>
      <c r="G24" s="260"/>
      <c r="H24" s="265"/>
      <c r="I24" s="262"/>
      <c r="J24" s="436"/>
      <c r="K24" s="436"/>
      <c r="L24" s="437"/>
      <c r="M24" s="437"/>
      <c r="N24" s="437"/>
      <c r="O24" s="437"/>
      <c r="P24" s="437"/>
      <c r="Q24" s="437"/>
      <c r="R24" s="437"/>
      <c r="S24" s="437"/>
      <c r="T24" s="437"/>
      <c r="U24" s="437"/>
      <c r="V24" s="437"/>
      <c r="W24" s="262"/>
      <c r="X24" s="438"/>
      <c r="Y24" s="438"/>
    </row>
    <row r="25" spans="1:25" ht="12.75" x14ac:dyDescent="0.2">
      <c r="B25" s="256"/>
      <c r="C25" s="263"/>
      <c r="D25" s="264"/>
      <c r="E25" s="265"/>
      <c r="F25" s="263"/>
      <c r="G25" s="266"/>
      <c r="H25" s="265"/>
      <c r="I25" s="268"/>
      <c r="J25" s="436"/>
      <c r="K25" s="436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</row>
    <row r="26" spans="1:25" ht="12.75" x14ac:dyDescent="0.2">
      <c r="B26" s="256"/>
      <c r="C26" s="269" t="s">
        <v>184</v>
      </c>
      <c r="D26" s="264"/>
      <c r="E26" s="265"/>
      <c r="F26" s="263"/>
      <c r="G26" s="390"/>
      <c r="H26" s="391"/>
      <c r="I26" s="508" t="s">
        <v>2243</v>
      </c>
      <c r="J26" s="436"/>
      <c r="K26" s="436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</row>
    <row r="27" spans="1:25" x14ac:dyDescent="0.2">
      <c r="B27" s="256"/>
      <c r="C27" s="269"/>
      <c r="D27" s="264"/>
      <c r="E27" s="265"/>
      <c r="F27" s="263"/>
      <c r="G27" s="390"/>
      <c r="H27" s="392"/>
      <c r="I27" s="271"/>
      <c r="J27" s="436"/>
      <c r="K27" s="436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</row>
    <row r="28" spans="1:25" ht="12.75" x14ac:dyDescent="0.2">
      <c r="B28" s="256"/>
      <c r="C28" s="269" t="s">
        <v>185</v>
      </c>
      <c r="D28" s="264"/>
      <c r="E28" s="265"/>
      <c r="F28" s="375"/>
      <c r="G28" s="390"/>
      <c r="H28" s="391"/>
      <c r="I28" s="508" t="s">
        <v>2244</v>
      </c>
      <c r="J28" s="436"/>
      <c r="K28" s="436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</row>
    <row r="29" spans="1:25" ht="12.75" x14ac:dyDescent="0.2">
      <c r="B29" s="256"/>
      <c r="C29" s="269"/>
      <c r="D29" s="264"/>
      <c r="E29" s="265"/>
      <c r="F29" s="263"/>
      <c r="G29" s="266"/>
      <c r="H29" s="265"/>
      <c r="I29" s="266"/>
      <c r="J29" s="436"/>
      <c r="K29" s="436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437"/>
    </row>
    <row r="30" spans="1:25" ht="12.75" x14ac:dyDescent="0.2">
      <c r="B30" s="256"/>
      <c r="C30" s="269"/>
      <c r="D30" s="264"/>
      <c r="E30" s="265"/>
      <c r="F30" s="263"/>
      <c r="G30" s="266"/>
      <c r="H30" s="270"/>
      <c r="I30" s="266"/>
      <c r="J30" s="436"/>
      <c r="K30" s="436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</row>
    <row r="31" spans="1:25" x14ac:dyDescent="0.2">
      <c r="C31" s="269" t="s">
        <v>2245</v>
      </c>
      <c r="H31" s="270"/>
      <c r="I31" s="270" t="s">
        <v>4015</v>
      </c>
      <c r="J31" s="436"/>
      <c r="K31" s="436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</row>
    <row r="32" spans="1:25" x14ac:dyDescent="0.2">
      <c r="J32" s="436"/>
      <c r="K32" s="436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</row>
    <row r="36" spans="2:9" x14ac:dyDescent="0.2">
      <c r="B36" s="271"/>
      <c r="C36" s="271"/>
      <c r="D36" s="271"/>
      <c r="E36" s="271"/>
      <c r="F36" s="271"/>
      <c r="G36" s="271"/>
      <c r="H36" s="271"/>
      <c r="I36" s="271"/>
    </row>
  </sheetData>
  <sortState ref="A12:Y21">
    <sortCondition ref="B12:B21"/>
  </sortState>
  <mergeCells count="11">
    <mergeCell ref="E6:F6"/>
    <mergeCell ref="E7:F7"/>
    <mergeCell ref="E8:F8"/>
    <mergeCell ref="E9:F9"/>
    <mergeCell ref="B1:I1"/>
    <mergeCell ref="B2:I2"/>
    <mergeCell ref="B3:I3"/>
    <mergeCell ref="B4:I4"/>
    <mergeCell ref="B5:C5"/>
    <mergeCell ref="I5:J5"/>
    <mergeCell ref="D5:G5"/>
  </mergeCells>
  <phoneticPr fontId="2" type="noConversion"/>
  <printOptions horizontalCentered="1"/>
  <pageMargins left="0" right="0" top="0" bottom="0" header="0" footer="0"/>
  <pageSetup paperSize="9" scale="96" fitToHeight="0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3">
    <tabColor indexed="15"/>
    <pageSetUpPr fitToPage="1"/>
  </sheetPr>
  <dimension ref="A1:Z40"/>
  <sheetViews>
    <sheetView topLeftCell="B1" workbookViewId="0">
      <selection activeCell="W4" sqref="W1:Y1048576"/>
    </sheetView>
  </sheetViews>
  <sheetFormatPr defaultRowHeight="14.25" x14ac:dyDescent="0.2"/>
  <cols>
    <col min="1" max="1" width="5.140625" style="4" hidden="1" customWidth="1"/>
    <col min="2" max="2" width="4.140625" style="273" customWidth="1"/>
    <col min="3" max="3" width="17.85546875" style="273" customWidth="1"/>
    <col min="4" max="4" width="9.140625" style="273"/>
    <col min="5" max="5" width="6.5703125" style="273" customWidth="1"/>
    <col min="6" max="6" width="36.28515625" style="273" customWidth="1"/>
    <col min="7" max="7" width="10.42578125" style="273" customWidth="1"/>
    <col min="8" max="8" width="8.5703125" style="274" customWidth="1"/>
    <col min="9" max="9" width="11.28515625" style="273" customWidth="1"/>
    <col min="10" max="10" width="2.28515625" style="28" hidden="1" customWidth="1"/>
    <col min="11" max="11" width="7.5703125" style="28" hidden="1" customWidth="1"/>
    <col min="12" max="25" width="9.140625" style="11" hidden="1" customWidth="1"/>
  </cols>
  <sheetData>
    <row r="1" spans="1:26" ht="15.75" customHeight="1" x14ac:dyDescent="0.2">
      <c r="A1" s="278"/>
      <c r="B1" s="746" t="s">
        <v>168</v>
      </c>
      <c r="C1" s="746"/>
      <c r="D1" s="746"/>
      <c r="E1" s="746"/>
      <c r="F1" s="746"/>
      <c r="G1" s="746"/>
      <c r="H1" s="746"/>
      <c r="I1" s="746"/>
    </row>
    <row r="2" spans="1:26" ht="15.75" customHeight="1" x14ac:dyDescent="0.2">
      <c r="A2" s="278"/>
      <c r="B2" s="747" t="s">
        <v>47</v>
      </c>
      <c r="C2" s="747"/>
      <c r="D2" s="747"/>
      <c r="E2" s="747"/>
      <c r="F2" s="747"/>
      <c r="G2" s="747"/>
      <c r="H2" s="747"/>
      <c r="I2" s="747"/>
      <c r="J2" s="436"/>
      <c r="K2" s="436"/>
    </row>
    <row r="3" spans="1:26" ht="12.75" x14ac:dyDescent="0.2">
      <c r="A3" s="278"/>
      <c r="B3" s="747" t="s">
        <v>322</v>
      </c>
      <c r="C3" s="747"/>
      <c r="D3" s="747"/>
      <c r="E3" s="747"/>
      <c r="F3" s="747"/>
      <c r="G3" s="747"/>
      <c r="H3" s="747"/>
      <c r="I3" s="747"/>
      <c r="J3" s="354"/>
      <c r="K3" s="354"/>
    </row>
    <row r="4" spans="1:26" ht="15.75" customHeight="1" x14ac:dyDescent="0.2">
      <c r="A4" s="278"/>
      <c r="B4" s="747" t="s">
        <v>323</v>
      </c>
      <c r="C4" s="747"/>
      <c r="D4" s="747"/>
      <c r="E4" s="747"/>
      <c r="F4" s="747"/>
      <c r="G4" s="747"/>
      <c r="H4" s="747"/>
      <c r="I4" s="747"/>
      <c r="J4" s="354"/>
      <c r="K4" s="354"/>
    </row>
    <row r="5" spans="1:26" ht="27" customHeight="1" x14ac:dyDescent="0.2">
      <c r="A5" s="278"/>
      <c r="B5" s="787" t="s">
        <v>324</v>
      </c>
      <c r="C5" s="788"/>
      <c r="E5" s="769" t="s">
        <v>382</v>
      </c>
      <c r="F5" s="769"/>
      <c r="G5" s="356"/>
      <c r="H5" s="356"/>
      <c r="I5" s="275" t="s">
        <v>374</v>
      </c>
      <c r="J5" s="277"/>
      <c r="K5" s="277"/>
    </row>
    <row r="6" spans="1:26" ht="17.25" customHeight="1" x14ac:dyDescent="0.2">
      <c r="A6" s="279"/>
      <c r="B6" s="303" t="s">
        <v>16</v>
      </c>
      <c r="C6" s="435" t="s">
        <v>392</v>
      </c>
      <c r="E6" s="752" t="s">
        <v>104</v>
      </c>
      <c r="F6" s="752"/>
      <c r="H6" s="276" t="s">
        <v>186</v>
      </c>
      <c r="I6" s="276" t="s">
        <v>187</v>
      </c>
      <c r="J6" s="436"/>
      <c r="K6" s="436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6" s="11" customFormat="1" ht="16.5" customHeight="1" x14ac:dyDescent="0.2">
      <c r="A7" s="295"/>
      <c r="B7" s="303" t="s">
        <v>17</v>
      </c>
      <c r="C7" s="435" t="s">
        <v>334</v>
      </c>
      <c r="E7" s="866" t="s">
        <v>21</v>
      </c>
      <c r="F7" s="866"/>
      <c r="H7" s="305" t="s">
        <v>250</v>
      </c>
      <c r="I7" s="243" t="s">
        <v>385</v>
      </c>
      <c r="J7" s="436"/>
      <c r="K7" s="43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35"/>
    </row>
    <row r="8" spans="1:26" ht="15.75" x14ac:dyDescent="0.2">
      <c r="B8" s="474" t="s">
        <v>18</v>
      </c>
      <c r="C8" s="435" t="s">
        <v>335</v>
      </c>
      <c r="E8" s="862" t="s">
        <v>331</v>
      </c>
      <c r="F8" s="862"/>
      <c r="G8" s="497"/>
      <c r="H8" s="249" t="s">
        <v>391</v>
      </c>
      <c r="I8" s="249" t="s">
        <v>2207</v>
      </c>
      <c r="J8" s="436"/>
      <c r="K8" s="436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6" ht="13.5" customHeight="1" x14ac:dyDescent="0.2">
      <c r="B9" s="248" t="s">
        <v>238</v>
      </c>
      <c r="C9" s="248"/>
      <c r="E9" s="863" t="s">
        <v>342</v>
      </c>
      <c r="F9" s="863"/>
      <c r="G9" s="248"/>
      <c r="H9" s="248"/>
      <c r="I9" s="248"/>
      <c r="J9" s="436"/>
      <c r="K9" s="436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</row>
    <row r="10" spans="1:26" ht="13.5" customHeight="1" x14ac:dyDescent="0.2">
      <c r="B10" s="251"/>
      <c r="C10" s="251"/>
      <c r="D10" s="251"/>
      <c r="E10" s="251"/>
      <c r="F10" s="251"/>
      <c r="G10" s="251"/>
      <c r="H10" s="253"/>
      <c r="I10" s="25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spans="1:26" ht="21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190</v>
      </c>
      <c r="H11" s="255" t="s">
        <v>182</v>
      </c>
      <c r="I11" s="255" t="s">
        <v>256</v>
      </c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9"/>
      <c r="U11" s="72"/>
      <c r="V11" s="72"/>
      <c r="W11" s="439" t="s">
        <v>255</v>
      </c>
      <c r="X11" s="72" t="s">
        <v>379</v>
      </c>
      <c r="Y11" s="64" t="s">
        <v>388</v>
      </c>
    </row>
    <row r="12" spans="1:26" ht="13.5" customHeight="1" x14ac:dyDescent="0.2">
      <c r="A12" s="532" t="s">
        <v>649</v>
      </c>
      <c r="B12" s="256" t="s">
        <v>12</v>
      </c>
      <c r="C12" s="443" t="e">
        <f>VLOOKUP($A12,УЧАСТНИКИ!$A$29:$L$1081,3,FALSE)</f>
        <v>#N/A</v>
      </c>
      <c r="D12" s="444" t="e">
        <f>VLOOKUP($A12,УЧАСТНИКИ!$A$29:$L$1081,4,FALSE)</f>
        <v>#N/A</v>
      </c>
      <c r="E12" s="444" t="e">
        <f>VLOOKUP($A12,УЧАСТНИКИ!$A$29:$L$1489,8,FALSE)</f>
        <v>#N/A</v>
      </c>
      <c r="F12" s="443" t="e">
        <f>VLOOKUP($A12,УЧАСТНИКИ!$A$29:$L$1081,5,FALSE)</f>
        <v>#N/A</v>
      </c>
      <c r="G12" s="394" t="s">
        <v>2214</v>
      </c>
      <c r="H12" s="260" t="s">
        <v>433</v>
      </c>
      <c r="I12" s="407" t="s">
        <v>2060</v>
      </c>
      <c r="J12" s="436"/>
      <c r="K12" s="436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8" t="s">
        <v>2037</v>
      </c>
      <c r="X12" s="438" t="str">
        <f t="shared" ref="X12:X27" si="0">H12</f>
        <v>мс</v>
      </c>
      <c r="Y12" s="438" t="str">
        <f t="shared" ref="Y12:Y27" si="1">G12</f>
        <v>28:50.56</v>
      </c>
    </row>
    <row r="13" spans="1:26" ht="12.75" x14ac:dyDescent="0.2">
      <c r="A13" s="532" t="s">
        <v>652</v>
      </c>
      <c r="B13" s="256" t="s">
        <v>13</v>
      </c>
      <c r="C13" s="443" t="e">
        <f>VLOOKUP($A13,УЧАСТНИКИ!$A$29:$L$1081,3,FALSE)</f>
        <v>#N/A</v>
      </c>
      <c r="D13" s="444" t="e">
        <f>VLOOKUP($A13,УЧАСТНИКИ!$A$29:$L$1081,4,FALSE)</f>
        <v>#N/A</v>
      </c>
      <c r="E13" s="444" t="e">
        <f>VLOOKUP($A13,УЧАСТНИКИ!$A$29:$L$1489,8,FALSE)</f>
        <v>#N/A</v>
      </c>
      <c r="F13" s="443" t="e">
        <f>VLOOKUP($A13,УЧАСТНИКИ!$A$29:$L$1081,5,FALSE)</f>
        <v>#N/A</v>
      </c>
      <c r="G13" s="394" t="s">
        <v>2215</v>
      </c>
      <c r="H13" s="260" t="s">
        <v>433</v>
      </c>
      <c r="I13" s="261" t="s">
        <v>2061</v>
      </c>
      <c r="J13" s="436"/>
      <c r="K13" s="436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8" t="s">
        <v>86</v>
      </c>
      <c r="X13" s="438" t="str">
        <f t="shared" si="0"/>
        <v>мс</v>
      </c>
      <c r="Y13" s="438" t="str">
        <f t="shared" si="1"/>
        <v>29:01.32</v>
      </c>
    </row>
    <row r="14" spans="1:26" ht="12.75" x14ac:dyDescent="0.2">
      <c r="A14" s="532" t="s">
        <v>717</v>
      </c>
      <c r="B14" s="256" t="s">
        <v>14</v>
      </c>
      <c r="C14" s="443" t="e">
        <f>VLOOKUP($A14,УЧАСТНИКИ!$A$29:$L$1081,3,FALSE)</f>
        <v>#N/A</v>
      </c>
      <c r="D14" s="444" t="e">
        <f>VLOOKUP($A14,УЧАСТНИКИ!$A$29:$L$1081,4,FALSE)</f>
        <v>#N/A</v>
      </c>
      <c r="E14" s="444" t="e">
        <f>VLOOKUP($A14,УЧАСТНИКИ!$A$29:$L$1489,8,FALSE)</f>
        <v>#N/A</v>
      </c>
      <c r="F14" s="443" t="e">
        <f>VLOOKUP($A14,УЧАСТНИКИ!$A$29:$L$1081,5,FALSE)</f>
        <v>#N/A</v>
      </c>
      <c r="G14" s="394" t="s">
        <v>2216</v>
      </c>
      <c r="H14" s="265" t="s">
        <v>433</v>
      </c>
      <c r="I14" s="261" t="s">
        <v>2062</v>
      </c>
      <c r="J14" s="436"/>
      <c r="K14" s="436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261">
        <v>20</v>
      </c>
      <c r="X14" s="438" t="str">
        <f t="shared" si="0"/>
        <v>мс</v>
      </c>
      <c r="Y14" s="438" t="str">
        <f t="shared" si="1"/>
        <v>29:10.26</v>
      </c>
    </row>
    <row r="15" spans="1:26" ht="12.75" x14ac:dyDescent="0.2">
      <c r="A15" s="532" t="s">
        <v>1290</v>
      </c>
      <c r="B15" s="256" t="s">
        <v>22</v>
      </c>
      <c r="C15" s="443" t="e">
        <f>VLOOKUP($A15,УЧАСТНИКИ!$A$29:$L$1081,3,FALSE)</f>
        <v>#N/A</v>
      </c>
      <c r="D15" s="444" t="e">
        <f>VLOOKUP($A15,УЧАСТНИКИ!$A$29:$L$1081,4,FALSE)</f>
        <v>#N/A</v>
      </c>
      <c r="E15" s="444" t="e">
        <f>VLOOKUP($A15,УЧАСТНИКИ!$A$29:$L$1489,8,FALSE)</f>
        <v>#N/A</v>
      </c>
      <c r="F15" s="443" t="e">
        <f>VLOOKUP($A15,УЧАСТНИКИ!$A$29:$L$1081,5,FALSE)</f>
        <v>#N/A</v>
      </c>
      <c r="G15" s="394" t="s">
        <v>2211</v>
      </c>
      <c r="H15" s="265" t="s">
        <v>443</v>
      </c>
      <c r="I15" s="262">
        <v>14</v>
      </c>
      <c r="J15" s="436"/>
      <c r="K15" s="436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04">
        <f t="shared" ref="W15:W27" si="2">I15</f>
        <v>14</v>
      </c>
      <c r="X15" s="438" t="str">
        <f t="shared" si="0"/>
        <v>кмс</v>
      </c>
      <c r="Y15" s="438" t="str">
        <f t="shared" si="1"/>
        <v>29:47.67</v>
      </c>
    </row>
    <row r="16" spans="1:26" ht="12.75" x14ac:dyDescent="0.2">
      <c r="A16" s="532" t="s">
        <v>1897</v>
      </c>
      <c r="B16" s="256" t="s">
        <v>23</v>
      </c>
      <c r="C16" s="443" t="e">
        <f>VLOOKUP($A16,УЧАСТНИКИ!$A$29:$L$1081,3,FALSE)</f>
        <v>#N/A</v>
      </c>
      <c r="D16" s="444" t="e">
        <f>VLOOKUP($A16,УЧАСТНИКИ!$A$29:$L$1081,4,FALSE)</f>
        <v>#N/A</v>
      </c>
      <c r="E16" s="444" t="e">
        <f>VLOOKUP($A16,УЧАСТНИКИ!$A$29:$L$1489,8,FALSE)</f>
        <v>#N/A</v>
      </c>
      <c r="F16" s="443" t="e">
        <f>VLOOKUP($A16,УЧАСТНИКИ!$A$29:$L$1081,5,FALSE)</f>
        <v>#N/A</v>
      </c>
      <c r="G16" s="394" t="s">
        <v>2210</v>
      </c>
      <c r="H16" s="260" t="s">
        <v>443</v>
      </c>
      <c r="I16" s="261">
        <v>13</v>
      </c>
      <c r="J16" s="436"/>
      <c r="K16" s="436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04">
        <f t="shared" si="2"/>
        <v>13</v>
      </c>
      <c r="X16" s="438" t="str">
        <f t="shared" si="0"/>
        <v>кмс</v>
      </c>
      <c r="Y16" s="438" t="str">
        <f t="shared" si="1"/>
        <v>29:49.91</v>
      </c>
    </row>
    <row r="17" spans="1:25" ht="12.75" x14ac:dyDescent="0.2">
      <c r="A17" s="532" t="s">
        <v>1448</v>
      </c>
      <c r="B17" s="256" t="s">
        <v>24</v>
      </c>
      <c r="C17" s="443" t="e">
        <f>VLOOKUP($A17,УЧАСТНИКИ!$A$29:$L$1081,3,FALSE)</f>
        <v>#N/A</v>
      </c>
      <c r="D17" s="444" t="e">
        <f>VLOOKUP($A17,УЧАСТНИКИ!$A$29:$L$1081,4,FALSE)</f>
        <v>#N/A</v>
      </c>
      <c r="E17" s="444" t="e">
        <f>VLOOKUP($A17,УЧАСТНИКИ!$A$29:$L$1489,8,FALSE)</f>
        <v>#N/A</v>
      </c>
      <c r="F17" s="443" t="e">
        <f>VLOOKUP($A17,УЧАСТНИКИ!$A$29:$L$1081,5,FALSE)</f>
        <v>#N/A</v>
      </c>
      <c r="G17" s="394" t="s">
        <v>2219</v>
      </c>
      <c r="H17" s="260" t="s">
        <v>443</v>
      </c>
      <c r="I17" s="261">
        <v>12</v>
      </c>
      <c r="J17" s="436"/>
      <c r="K17" s="436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8">
        <f t="shared" si="2"/>
        <v>12</v>
      </c>
      <c r="X17" s="438" t="str">
        <f t="shared" si="0"/>
        <v>кмс</v>
      </c>
      <c r="Y17" s="438" t="str">
        <f t="shared" si="1"/>
        <v>30:08.25</v>
      </c>
    </row>
    <row r="18" spans="1:25" ht="12.75" x14ac:dyDescent="0.2">
      <c r="A18" s="532" t="s">
        <v>1926</v>
      </c>
      <c r="B18" s="256" t="s">
        <v>25</v>
      </c>
      <c r="C18" s="443" t="e">
        <f>VLOOKUP($A18,УЧАСТНИКИ!$A$29:$L$1081,3,FALSE)</f>
        <v>#N/A</v>
      </c>
      <c r="D18" s="444" t="e">
        <f>VLOOKUP($A18,УЧАСТНИКИ!$A$29:$L$1081,4,FALSE)</f>
        <v>#N/A</v>
      </c>
      <c r="E18" s="444" t="e">
        <f>VLOOKUP($A18,УЧАСТНИКИ!$A$29:$L$1489,8,FALSE)</f>
        <v>#N/A</v>
      </c>
      <c r="F18" s="443" t="e">
        <f>VLOOKUP($A18,УЧАСТНИКИ!$A$29:$L$1081,5,FALSE)</f>
        <v>#N/A</v>
      </c>
      <c r="G18" s="394" t="s">
        <v>2217</v>
      </c>
      <c r="H18" s="260" t="s">
        <v>443</v>
      </c>
      <c r="I18" s="261">
        <v>11</v>
      </c>
      <c r="J18" s="436"/>
      <c r="K18" s="436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8">
        <f t="shared" si="2"/>
        <v>11</v>
      </c>
      <c r="X18" s="438" t="str">
        <f t="shared" si="0"/>
        <v>кмс</v>
      </c>
      <c r="Y18" s="438" t="str">
        <f t="shared" si="1"/>
        <v>30:09.84</v>
      </c>
    </row>
    <row r="19" spans="1:25" ht="12.75" x14ac:dyDescent="0.2">
      <c r="A19" s="532" t="s">
        <v>1450</v>
      </c>
      <c r="B19" s="256" t="s">
        <v>67</v>
      </c>
      <c r="C19" s="443" t="e">
        <f>VLOOKUP($A19,УЧАСТНИКИ!$A$29:$L$1081,3,FALSE)</f>
        <v>#N/A</v>
      </c>
      <c r="D19" s="444" t="e">
        <f>VLOOKUP($A19,УЧАСТНИКИ!$A$29:$L$1081,4,FALSE)</f>
        <v>#N/A</v>
      </c>
      <c r="E19" s="444" t="e">
        <f>VLOOKUP($A19,УЧАСТНИКИ!$A$29:$L$1489,8,FALSE)</f>
        <v>#N/A</v>
      </c>
      <c r="F19" s="443" t="e">
        <f>VLOOKUP($A19,УЧАСТНИКИ!$A$29:$L$1081,5,FALSE)</f>
        <v>#N/A</v>
      </c>
      <c r="G19" s="394" t="s">
        <v>2213</v>
      </c>
      <c r="H19" s="265" t="s">
        <v>443</v>
      </c>
      <c r="I19" s="261">
        <v>10</v>
      </c>
      <c r="J19" s="436"/>
      <c r="K19" s="436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261">
        <f t="shared" si="2"/>
        <v>10</v>
      </c>
      <c r="X19" s="438" t="str">
        <f t="shared" si="0"/>
        <v>кмс</v>
      </c>
      <c r="Y19" s="438" t="str">
        <f t="shared" si="1"/>
        <v>30:21.00</v>
      </c>
    </row>
    <row r="20" spans="1:25" ht="12.75" x14ac:dyDescent="0.2">
      <c r="A20" s="532" t="s">
        <v>1001</v>
      </c>
      <c r="B20" s="256" t="s">
        <v>74</v>
      </c>
      <c r="C20" s="443" t="e">
        <f>VLOOKUP($A20,УЧАСТНИКИ!$A$29:$L$1081,3,FALSE)</f>
        <v>#N/A</v>
      </c>
      <c r="D20" s="444" t="e">
        <f>VLOOKUP($A20,УЧАСТНИКИ!$A$29:$L$1081,4,FALSE)</f>
        <v>#N/A</v>
      </c>
      <c r="E20" s="444" t="e">
        <f>VLOOKUP($A20,УЧАСТНИКИ!$A$29:$L$1489,8,FALSE)</f>
        <v>#N/A</v>
      </c>
      <c r="F20" s="443" t="e">
        <f>VLOOKUP($A20,УЧАСТНИКИ!$A$29:$L$1081,5,FALSE)</f>
        <v>#N/A</v>
      </c>
      <c r="G20" s="394" t="s">
        <v>2209</v>
      </c>
      <c r="H20" s="265" t="s">
        <v>443</v>
      </c>
      <c r="I20" s="457" t="s">
        <v>2032</v>
      </c>
      <c r="J20" s="436"/>
      <c r="K20" s="436"/>
      <c r="L20" s="437"/>
      <c r="M20" s="437"/>
      <c r="N20" s="437"/>
      <c r="O20" s="437"/>
      <c r="P20" s="437"/>
      <c r="Q20" s="437"/>
      <c r="R20" s="437"/>
      <c r="S20" s="437"/>
      <c r="T20" s="437"/>
      <c r="U20" s="437"/>
      <c r="V20" s="437"/>
      <c r="W20" s="404" t="str">
        <f t="shared" si="2"/>
        <v>лич.</v>
      </c>
      <c r="X20" s="437" t="str">
        <f t="shared" si="0"/>
        <v>кмс</v>
      </c>
      <c r="Y20" s="437" t="str">
        <f t="shared" si="1"/>
        <v>30:24.73</v>
      </c>
    </row>
    <row r="21" spans="1:25" ht="12.75" x14ac:dyDescent="0.2">
      <c r="A21" s="532" t="s">
        <v>445</v>
      </c>
      <c r="B21" s="256" t="s">
        <v>73</v>
      </c>
      <c r="C21" s="443" t="e">
        <f>VLOOKUP($A21,УЧАСТНИКИ!$A$29:$L$1081,3,FALSE)</f>
        <v>#N/A</v>
      </c>
      <c r="D21" s="444" t="e">
        <f>VLOOKUP($A21,УЧАСТНИКИ!$A$29:$L$1081,4,FALSE)</f>
        <v>#N/A</v>
      </c>
      <c r="E21" s="444" t="e">
        <f>VLOOKUP($A21,УЧАСТНИКИ!$A$29:$L$1489,8,FALSE)</f>
        <v>#N/A</v>
      </c>
      <c r="F21" s="443" t="e">
        <f>VLOOKUP($A21,УЧАСТНИКИ!$A$29:$L$1081,5,FALSE)</f>
        <v>#N/A</v>
      </c>
      <c r="G21" s="394" t="s">
        <v>2212</v>
      </c>
      <c r="H21" s="265" t="s">
        <v>443</v>
      </c>
      <c r="I21" s="262">
        <v>9</v>
      </c>
      <c r="J21" s="436"/>
      <c r="K21" s="436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04">
        <f t="shared" si="2"/>
        <v>9</v>
      </c>
      <c r="X21" s="438" t="str">
        <f t="shared" si="0"/>
        <v>кмс</v>
      </c>
      <c r="Y21" s="438" t="str">
        <f t="shared" si="1"/>
        <v>30:45.79</v>
      </c>
    </row>
    <row r="22" spans="1:25" ht="12.75" x14ac:dyDescent="0.2">
      <c r="A22" s="532" t="s">
        <v>1453</v>
      </c>
      <c r="B22" s="256" t="s">
        <v>72</v>
      </c>
      <c r="C22" s="443" t="e">
        <f>VLOOKUP($A22,УЧАСТНИКИ!$A$29:$L$1081,3,FALSE)</f>
        <v>#N/A</v>
      </c>
      <c r="D22" s="444" t="e">
        <f>VLOOKUP($A22,УЧАСТНИКИ!$A$29:$L$1081,4,FALSE)</f>
        <v>#N/A</v>
      </c>
      <c r="E22" s="444" t="e">
        <f>VLOOKUP($A22,УЧАСТНИКИ!$A$29:$L$1489,8,FALSE)</f>
        <v>#N/A</v>
      </c>
      <c r="F22" s="443" t="e">
        <f>VLOOKUP($A22,УЧАСТНИКИ!$A$29:$L$1081,5,FALSE)</f>
        <v>#N/A</v>
      </c>
      <c r="G22" s="394" t="s">
        <v>2220</v>
      </c>
      <c r="H22" s="260" t="s">
        <v>12</v>
      </c>
      <c r="I22" s="261">
        <v>8</v>
      </c>
      <c r="J22" s="436"/>
      <c r="K22" s="436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438">
        <f t="shared" si="2"/>
        <v>8</v>
      </c>
      <c r="X22" s="438" t="str">
        <f t="shared" si="0"/>
        <v>1</v>
      </c>
      <c r="Y22" s="438" t="str">
        <f t="shared" si="1"/>
        <v>31:13.21</v>
      </c>
    </row>
    <row r="23" spans="1:25" ht="12.75" x14ac:dyDescent="0.2">
      <c r="A23" s="532">
        <v>939</v>
      </c>
      <c r="B23" s="256" t="s">
        <v>71</v>
      </c>
      <c r="C23" s="443" t="e">
        <f>VLOOKUP($A23,УЧАСТНИКИ!$A$29:$L$1081,3,FALSE)</f>
        <v>#N/A</v>
      </c>
      <c r="D23" s="444" t="e">
        <f>VLOOKUP($A23,УЧАСТНИКИ!$A$29:$L$1081,4,FALSE)</f>
        <v>#N/A</v>
      </c>
      <c r="E23" s="444" t="e">
        <f>VLOOKUP($A23,УЧАСТНИКИ!$A$29:$L$1489,8,FALSE)</f>
        <v>#N/A</v>
      </c>
      <c r="F23" s="443" t="e">
        <f>VLOOKUP($A23,УЧАСТНИКИ!$A$29:$L$1081,5,FALSE)</f>
        <v>#N/A</v>
      </c>
      <c r="G23" s="394" t="s">
        <v>2208</v>
      </c>
      <c r="H23" s="476">
        <v>1</v>
      </c>
      <c r="I23" s="476" t="s">
        <v>2032</v>
      </c>
      <c r="J23" s="436"/>
      <c r="K23" s="436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404" t="str">
        <f t="shared" si="2"/>
        <v>лич.</v>
      </c>
      <c r="X23" s="437">
        <f t="shared" si="0"/>
        <v>1</v>
      </c>
      <c r="Y23" s="437" t="str">
        <f t="shared" si="1"/>
        <v>31:32.00</v>
      </c>
    </row>
    <row r="24" spans="1:25" ht="12.75" x14ac:dyDescent="0.2">
      <c r="A24" s="532" t="s">
        <v>1437</v>
      </c>
      <c r="B24" s="256" t="s">
        <v>70</v>
      </c>
      <c r="C24" s="443" t="e">
        <f>VLOOKUP($A24,УЧАСТНИКИ!$A$29:$L$1081,3,FALSE)</f>
        <v>#N/A</v>
      </c>
      <c r="D24" s="444" t="e">
        <f>VLOOKUP($A24,УЧАСТНИКИ!$A$29:$L$1081,4,FALSE)</f>
        <v>#N/A</v>
      </c>
      <c r="E24" s="444" t="e">
        <f>VLOOKUP($A24,УЧАСТНИКИ!$A$29:$L$1489,8,FALSE)</f>
        <v>#N/A</v>
      </c>
      <c r="F24" s="443" t="e">
        <f>VLOOKUP($A24,УЧАСТНИКИ!$A$29:$L$1081,5,FALSE)</f>
        <v>#N/A</v>
      </c>
      <c r="G24" s="394" t="s">
        <v>2218</v>
      </c>
      <c r="H24" s="265" t="s">
        <v>12</v>
      </c>
      <c r="I24" s="262">
        <v>7</v>
      </c>
      <c r="J24" s="436"/>
      <c r="K24" s="436"/>
      <c r="L24" s="437"/>
      <c r="M24" s="437"/>
      <c r="N24" s="437"/>
      <c r="O24" s="437"/>
      <c r="P24" s="437"/>
      <c r="Q24" s="437"/>
      <c r="R24" s="437"/>
      <c r="S24" s="437"/>
      <c r="T24" s="437"/>
      <c r="U24" s="437"/>
      <c r="V24" s="437"/>
      <c r="W24" s="438">
        <f t="shared" si="2"/>
        <v>7</v>
      </c>
      <c r="X24" s="438" t="str">
        <f t="shared" si="0"/>
        <v>1</v>
      </c>
      <c r="Y24" s="438" t="str">
        <f t="shared" si="1"/>
        <v>31:49.78</v>
      </c>
    </row>
    <row r="25" spans="1:25" ht="12.75" x14ac:dyDescent="0.2">
      <c r="A25" s="532" t="s">
        <v>1971</v>
      </c>
      <c r="B25" s="256"/>
      <c r="C25" s="443" t="e">
        <f>VLOOKUP($A25,УЧАСТНИКИ!$A$29:$L$1081,3,FALSE)</f>
        <v>#N/A</v>
      </c>
      <c r="D25" s="444" t="e">
        <f>VLOOKUP($A25,УЧАСТНИКИ!$A$29:$L$1081,4,FALSE)</f>
        <v>#N/A</v>
      </c>
      <c r="E25" s="444" t="e">
        <f>VLOOKUP($A25,УЧАСТНИКИ!$A$29:$L$1489,8,FALSE)</f>
        <v>#N/A</v>
      </c>
      <c r="F25" s="443" t="e">
        <f>VLOOKUP($A25,УЧАСТНИКИ!$A$29:$L$1081,5,FALSE)</f>
        <v>#N/A</v>
      </c>
      <c r="G25" s="476" t="s">
        <v>301</v>
      </c>
      <c r="H25" s="476"/>
      <c r="I25" s="476"/>
      <c r="J25" s="436"/>
      <c r="K25" s="436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04">
        <f t="shared" si="2"/>
        <v>0</v>
      </c>
      <c r="X25" s="437">
        <f t="shared" si="0"/>
        <v>0</v>
      </c>
      <c r="Y25" s="437" t="str">
        <f t="shared" si="1"/>
        <v>r.med</v>
      </c>
    </row>
    <row r="26" spans="1:25" ht="12.75" x14ac:dyDescent="0.2">
      <c r="A26" s="532" t="s">
        <v>955</v>
      </c>
      <c r="B26" s="256"/>
      <c r="C26" s="443" t="e">
        <f>VLOOKUP($A26,УЧАСТНИКИ!$A$29:$L$1081,3,FALSE)</f>
        <v>#N/A</v>
      </c>
      <c r="D26" s="444" t="e">
        <f>VLOOKUP($A26,УЧАСТНИКИ!$A$29:$L$1081,4,FALSE)</f>
        <v>#N/A</v>
      </c>
      <c r="E26" s="444" t="e">
        <f>VLOOKUP($A26,УЧАСТНИКИ!$A$29:$L$1489,8,FALSE)</f>
        <v>#N/A</v>
      </c>
      <c r="F26" s="443" t="e">
        <f>VLOOKUP($A26,УЧАСТНИКИ!$A$29:$L$1081,5,FALSE)</f>
        <v>#N/A</v>
      </c>
      <c r="G26" s="476" t="s">
        <v>301</v>
      </c>
      <c r="H26" s="394"/>
      <c r="I26" s="394" t="s">
        <v>2032</v>
      </c>
      <c r="J26" s="436"/>
      <c r="K26" s="436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04" t="str">
        <f t="shared" si="2"/>
        <v>лич.</v>
      </c>
      <c r="X26" s="438">
        <f t="shared" si="0"/>
        <v>0</v>
      </c>
      <c r="Y26" s="438" t="str">
        <f t="shared" si="1"/>
        <v>r.med</v>
      </c>
    </row>
    <row r="27" spans="1:25" ht="12.75" x14ac:dyDescent="0.2">
      <c r="A27" s="532" t="s">
        <v>1117</v>
      </c>
      <c r="B27" s="256"/>
      <c r="C27" s="443" t="e">
        <f>VLOOKUP($A27,УЧАСТНИКИ!$A$29:$L$1081,3,FALSE)</f>
        <v>#N/A</v>
      </c>
      <c r="D27" s="444" t="e">
        <f>VLOOKUP($A27,УЧАСТНИКИ!$A$29:$L$1081,4,FALSE)</f>
        <v>#N/A</v>
      </c>
      <c r="E27" s="444" t="e">
        <f>VLOOKUP($A27,УЧАСТНИКИ!$A$29:$L$1489,8,FALSE)</f>
        <v>#N/A</v>
      </c>
      <c r="F27" s="443" t="e">
        <f>VLOOKUP($A27,УЧАСТНИКИ!$A$29:$L$1081,5,FALSE)</f>
        <v>#N/A</v>
      </c>
      <c r="G27" s="476" t="s">
        <v>301</v>
      </c>
      <c r="H27" s="260"/>
      <c r="I27" s="261"/>
      <c r="J27" s="436"/>
      <c r="K27" s="436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8">
        <f t="shared" si="2"/>
        <v>0</v>
      </c>
      <c r="X27" s="438">
        <f t="shared" si="0"/>
        <v>0</v>
      </c>
      <c r="Y27" s="438" t="str">
        <f t="shared" si="1"/>
        <v>r.med</v>
      </c>
    </row>
    <row r="28" spans="1:25" ht="12.75" x14ac:dyDescent="0.2">
      <c r="A28" s="419"/>
      <c r="B28" s="256"/>
      <c r="C28" s="443"/>
      <c r="D28" s="444"/>
      <c r="E28" s="444"/>
      <c r="F28" s="443"/>
      <c r="G28" s="265"/>
      <c r="H28" s="260"/>
      <c r="I28" s="261"/>
      <c r="J28" s="436"/>
      <c r="K28" s="436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8"/>
      <c r="X28" s="438"/>
      <c r="Y28" s="438"/>
    </row>
    <row r="29" spans="1:25" ht="12.75" x14ac:dyDescent="0.2">
      <c r="A29" s="419"/>
      <c r="B29" s="256"/>
      <c r="C29" s="443"/>
      <c r="D29" s="444"/>
      <c r="E29" s="444"/>
      <c r="F29" s="443"/>
      <c r="G29" s="260"/>
      <c r="H29" s="260"/>
      <c r="I29" s="261"/>
      <c r="J29" s="436"/>
      <c r="K29" s="436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8"/>
      <c r="X29" s="438"/>
      <c r="Y29" s="438"/>
    </row>
    <row r="30" spans="1:25" ht="12.75" x14ac:dyDescent="0.2">
      <c r="A30" s="419"/>
      <c r="B30" s="256"/>
      <c r="C30" s="443"/>
      <c r="D30" s="444"/>
      <c r="E30" s="444"/>
      <c r="F30" s="443"/>
      <c r="G30" s="260"/>
      <c r="H30" s="265"/>
      <c r="I30" s="261"/>
      <c r="J30" s="436"/>
      <c r="K30" s="436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261"/>
      <c r="X30" s="438"/>
      <c r="Y30" s="438"/>
    </row>
    <row r="31" spans="1:25" ht="12.75" x14ac:dyDescent="0.2">
      <c r="A31" s="419"/>
      <c r="B31" s="256"/>
      <c r="C31" s="443"/>
      <c r="D31" s="444"/>
      <c r="E31" s="444"/>
      <c r="F31" s="443"/>
      <c r="G31" s="260"/>
      <c r="H31" s="394"/>
      <c r="I31" s="261"/>
      <c r="J31" s="436"/>
      <c r="K31" s="436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261"/>
      <c r="X31" s="438"/>
      <c r="Y31" s="438"/>
    </row>
    <row r="32" spans="1:25" x14ac:dyDescent="0.2">
      <c r="B32" s="256"/>
      <c r="J32" s="436"/>
      <c r="K32" s="436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</row>
    <row r="33" spans="2:25" ht="12.75" x14ac:dyDescent="0.2">
      <c r="B33" s="256"/>
      <c r="C33" s="269" t="s">
        <v>184</v>
      </c>
      <c r="D33" s="264"/>
      <c r="E33" s="265"/>
      <c r="F33" s="263"/>
      <c r="G33" s="390"/>
      <c r="H33" s="391"/>
      <c r="I33" s="508" t="s">
        <v>371</v>
      </c>
      <c r="J33" s="436"/>
      <c r="K33" s="436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</row>
    <row r="34" spans="2:25" x14ac:dyDescent="0.2">
      <c r="B34" s="256"/>
      <c r="C34" s="269"/>
      <c r="D34" s="264"/>
      <c r="E34" s="265"/>
      <c r="F34" s="263"/>
      <c r="G34" s="390"/>
      <c r="H34" s="392"/>
      <c r="I34" s="271"/>
      <c r="J34" s="436"/>
      <c r="K34" s="436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</row>
    <row r="35" spans="2:25" x14ac:dyDescent="0.2">
      <c r="C35" s="269" t="s">
        <v>185</v>
      </c>
      <c r="D35" s="264"/>
      <c r="E35" s="265"/>
      <c r="F35" s="375"/>
      <c r="G35" s="390"/>
      <c r="H35" s="391"/>
      <c r="I35" s="508" t="s">
        <v>372</v>
      </c>
      <c r="J35" s="436"/>
      <c r="K35" s="436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</row>
    <row r="36" spans="2:25" x14ac:dyDescent="0.2">
      <c r="C36" s="269"/>
      <c r="D36" s="264"/>
      <c r="E36" s="265"/>
      <c r="F36" s="263"/>
      <c r="G36" s="266"/>
      <c r="H36" s="265"/>
      <c r="I36" s="266"/>
      <c r="J36" s="436"/>
      <c r="K36" s="436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</row>
    <row r="37" spans="2:25" x14ac:dyDescent="0.2">
      <c r="C37" s="269"/>
      <c r="D37" s="264"/>
      <c r="E37" s="265"/>
      <c r="F37" s="263"/>
      <c r="G37" s="266"/>
      <c r="H37" s="270"/>
      <c r="I37" s="266"/>
    </row>
    <row r="38" spans="2:25" x14ac:dyDescent="0.2">
      <c r="C38" s="269" t="s">
        <v>373</v>
      </c>
      <c r="H38" s="270"/>
      <c r="I38" s="270" t="s">
        <v>2221</v>
      </c>
    </row>
    <row r="40" spans="2:25" x14ac:dyDescent="0.2">
      <c r="B40" s="271"/>
      <c r="C40" s="271"/>
      <c r="D40" s="271"/>
      <c r="E40" s="271"/>
      <c r="F40" s="271"/>
      <c r="G40" s="271"/>
      <c r="H40" s="271"/>
      <c r="I40" s="271"/>
    </row>
  </sheetData>
  <sortState ref="A12:Z30">
    <sortCondition ref="G12:G30"/>
  </sortState>
  <mergeCells count="10">
    <mergeCell ref="E9:F9"/>
    <mergeCell ref="B1:I1"/>
    <mergeCell ref="B2:I2"/>
    <mergeCell ref="B5:C5"/>
    <mergeCell ref="B3:I3"/>
    <mergeCell ref="B4:I4"/>
    <mergeCell ref="E5:F5"/>
    <mergeCell ref="E6:F6"/>
    <mergeCell ref="E7:F7"/>
    <mergeCell ref="E8:F8"/>
  </mergeCells>
  <printOptions horizontalCentered="1"/>
  <pageMargins left="0" right="0" top="0" bottom="0" header="0" footer="0"/>
  <pageSetup paperSize="9" scale="98" fitToHeight="0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indexed="15"/>
    <pageSetUpPr fitToPage="1"/>
  </sheetPr>
  <dimension ref="A1:AA38"/>
  <sheetViews>
    <sheetView topLeftCell="B1" zoomScaleNormal="100" workbookViewId="0">
      <selection activeCell="B66" sqref="B66"/>
    </sheetView>
  </sheetViews>
  <sheetFormatPr defaultColWidth="9.140625" defaultRowHeight="14.25" x14ac:dyDescent="0.2"/>
  <cols>
    <col min="1" max="1" width="3.42578125" hidden="1" customWidth="1"/>
    <col min="2" max="2" width="4.140625" style="273" customWidth="1"/>
    <col min="3" max="3" width="17.85546875" style="273" customWidth="1"/>
    <col min="4" max="4" width="8.140625" style="273" customWidth="1"/>
    <col min="5" max="5" width="6.5703125" style="273" customWidth="1"/>
    <col min="6" max="6" width="28.7109375" style="273" customWidth="1"/>
    <col min="7" max="7" width="7" style="273" customWidth="1"/>
    <col min="8" max="8" width="4" style="273" customWidth="1"/>
    <col min="9" max="9" width="7.5703125" style="273" hidden="1" customWidth="1"/>
    <col min="10" max="10" width="3.85546875" style="273" hidden="1" customWidth="1"/>
    <col min="11" max="11" width="6.140625" style="273" customWidth="1"/>
    <col min="12" max="12" width="4" style="273" customWidth="1"/>
    <col min="13" max="13" width="5.7109375" style="274" customWidth="1"/>
    <col min="14" max="14" width="6.140625" style="273" customWidth="1"/>
    <col min="15" max="27" width="9.140625" style="11" hidden="1" customWidth="1"/>
    <col min="28" max="16384" width="9.140625" style="11"/>
  </cols>
  <sheetData>
    <row r="1" spans="1:27" s="63" customFormat="1" ht="12.95" customHeight="1" x14ac:dyDescent="0.15">
      <c r="A1" s="308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</row>
    <row r="2" spans="1:27" s="63" customFormat="1" ht="12.95" customHeight="1" x14ac:dyDescent="0.2">
      <c r="A2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</row>
    <row r="3" spans="1:27" s="63" customFormat="1" ht="12.95" customHeight="1" x14ac:dyDescent="0.15">
      <c r="A3" s="308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354"/>
      <c r="P3" s="354"/>
    </row>
    <row r="4" spans="1:27" s="63" customFormat="1" ht="12.95" customHeight="1" x14ac:dyDescent="0.15">
      <c r="A4" s="308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354"/>
      <c r="P4" s="354"/>
    </row>
    <row r="5" spans="1:27" s="63" customFormat="1" ht="51.75" customHeight="1" x14ac:dyDescent="0.2">
      <c r="A5" s="308"/>
      <c r="B5" s="787" t="s">
        <v>2224</v>
      </c>
      <c r="C5" s="788"/>
      <c r="D5" s="750" t="s">
        <v>4411</v>
      </c>
      <c r="E5" s="750"/>
      <c r="F5" s="750"/>
      <c r="G5" s="750"/>
      <c r="H5" s="750"/>
      <c r="I5" s="273"/>
      <c r="J5" s="277"/>
      <c r="K5" s="277"/>
      <c r="M5" s="770" t="s">
        <v>2225</v>
      </c>
      <c r="N5" s="770"/>
    </row>
    <row r="6" spans="1:27" s="62" customFormat="1" ht="17.100000000000001" customHeight="1" x14ac:dyDescent="0.2">
      <c r="A6"/>
      <c r="B6" s="238" t="s">
        <v>16</v>
      </c>
      <c r="C6" s="239" t="s">
        <v>271</v>
      </c>
      <c r="D6" s="752" t="s">
        <v>104</v>
      </c>
      <c r="E6" s="752"/>
      <c r="F6" s="752"/>
      <c r="G6" s="752"/>
      <c r="H6" s="752"/>
      <c r="K6" s="276" t="s">
        <v>186</v>
      </c>
      <c r="L6" s="751" t="s">
        <v>187</v>
      </c>
      <c r="M6" s="751"/>
      <c r="N6" s="249" t="s">
        <v>188</v>
      </c>
    </row>
    <row r="7" spans="1:27" s="62" customFormat="1" ht="17.100000000000001" customHeight="1" x14ac:dyDescent="0.2">
      <c r="A7" s="308"/>
      <c r="B7" s="240" t="s">
        <v>17</v>
      </c>
      <c r="C7" s="239" t="s">
        <v>270</v>
      </c>
      <c r="D7" s="752" t="s">
        <v>21</v>
      </c>
      <c r="E7" s="752"/>
      <c r="F7" s="752"/>
      <c r="G7" s="752"/>
      <c r="H7" s="752"/>
      <c r="K7" s="242" t="s">
        <v>35</v>
      </c>
      <c r="L7" s="754" t="s">
        <v>2240</v>
      </c>
      <c r="M7" s="754"/>
      <c r="N7" s="243" t="s">
        <v>4098</v>
      </c>
    </row>
    <row r="8" spans="1:27" ht="17.100000000000001" customHeight="1" x14ac:dyDescent="0.2">
      <c r="B8" s="245" t="s">
        <v>18</v>
      </c>
      <c r="C8" s="239" t="s">
        <v>269</v>
      </c>
      <c r="D8" s="752" t="s">
        <v>239</v>
      </c>
      <c r="E8" s="752"/>
      <c r="F8" s="752"/>
      <c r="G8" s="752"/>
      <c r="H8" s="752"/>
      <c r="I8" s="422"/>
      <c r="J8" s="754"/>
      <c r="K8" s="754"/>
      <c r="L8" s="865" t="s">
        <v>4089</v>
      </c>
      <c r="M8" s="865"/>
      <c r="N8" s="243"/>
    </row>
    <row r="9" spans="1:27" ht="12.95" customHeight="1" x14ac:dyDescent="0.2">
      <c r="A9" s="67"/>
      <c r="B9" s="246"/>
      <c r="C9" s="247"/>
      <c r="D9" s="863" t="s">
        <v>240</v>
      </c>
      <c r="E9" s="863"/>
      <c r="F9" s="863"/>
      <c r="G9" s="863"/>
      <c r="H9" s="863"/>
      <c r="K9" s="242" t="s">
        <v>36</v>
      </c>
      <c r="L9" s="754" t="s">
        <v>2240</v>
      </c>
      <c r="M9" s="754"/>
      <c r="N9" s="243" t="s">
        <v>4101</v>
      </c>
    </row>
    <row r="10" spans="1:27" ht="12.95" customHeight="1" x14ac:dyDescent="0.2">
      <c r="A10" s="308"/>
      <c r="B10" s="251"/>
      <c r="C10" s="251"/>
      <c r="D10" s="251"/>
      <c r="E10" s="251"/>
      <c r="F10" s="251"/>
      <c r="G10" s="251"/>
      <c r="H10" s="252"/>
      <c r="I10" s="251"/>
      <c r="J10" s="251"/>
      <c r="K10" s="251"/>
      <c r="L10" s="865" t="s">
        <v>4090</v>
      </c>
      <c r="M10" s="865"/>
      <c r="N10" s="254"/>
    </row>
    <row r="11" spans="1:27" ht="19.5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179</v>
      </c>
      <c r="H11" s="255" t="s">
        <v>180</v>
      </c>
      <c r="I11" s="255" t="s">
        <v>325</v>
      </c>
      <c r="J11" s="255" t="s">
        <v>180</v>
      </c>
      <c r="K11" s="255" t="s">
        <v>181</v>
      </c>
      <c r="L11" s="255" t="s">
        <v>180</v>
      </c>
      <c r="M11" s="255" t="s">
        <v>182</v>
      </c>
      <c r="N11" s="255" t="s">
        <v>2069</v>
      </c>
      <c r="W11" s="383" t="s">
        <v>255</v>
      </c>
      <c r="X11" s="64" t="s">
        <v>379</v>
      </c>
      <c r="Y11" s="64" t="s">
        <v>365</v>
      </c>
      <c r="Z11" s="511" t="s">
        <v>366</v>
      </c>
      <c r="AA11" s="11" t="s">
        <v>36</v>
      </c>
    </row>
    <row r="12" spans="1:27" ht="12.95" customHeight="1" x14ac:dyDescent="0.2">
      <c r="A12" s="531">
        <v>247</v>
      </c>
      <c r="B12" s="256" t="s">
        <v>12</v>
      </c>
      <c r="C12" s="443" t="str">
        <f>VLOOKUP($A12,УЧАСТНИКИ!$A$29:$L$1081,3,FALSE)</f>
        <v>Шубенков Сергей</v>
      </c>
      <c r="D12" s="444" t="str">
        <f>VLOOKUP($A12,УЧАСТНИКИ!$A$29:$L$1081,4,FALSE)</f>
        <v>04.10.1990</v>
      </c>
      <c r="E12" s="444" t="str">
        <f>VLOOKUP($A12,УЧАСТНИКИ!$A$29:$L$1489,8,FALSE)</f>
        <v>ЗМС</v>
      </c>
      <c r="F12" s="443" t="str">
        <f>VLOOKUP($A12,УЧАСТНИКИ!$A$29:$L$1081,5,FALSE)</f>
        <v>Московская область-Алтайский край</v>
      </c>
      <c r="G12" s="622" t="s">
        <v>813</v>
      </c>
      <c r="H12" s="428" t="s">
        <v>4076</v>
      </c>
      <c r="I12" s="545"/>
      <c r="J12" s="429"/>
      <c r="K12" s="260" t="s">
        <v>4098</v>
      </c>
      <c r="L12" s="429" t="s">
        <v>2086</v>
      </c>
      <c r="M12" s="405" t="s">
        <v>449</v>
      </c>
      <c r="N12" s="404" t="s">
        <v>4095</v>
      </c>
      <c r="W12" s="11" t="str">
        <f>N12</f>
        <v>20+15</v>
      </c>
      <c r="X12" s="11" t="str">
        <f t="shared" ref="X12:X25" si="0">M12</f>
        <v>мсмк</v>
      </c>
      <c r="Y12" s="11" t="str">
        <f t="shared" ref="Y12:Y25" si="1">G12</f>
        <v>13.56</v>
      </c>
      <c r="Z12" s="11">
        <f t="shared" ref="Z12:Z25" si="2">I12</f>
        <v>0</v>
      </c>
      <c r="AA12" s="11" t="str">
        <f t="shared" ref="AA12:AA25" si="3">K12</f>
        <v>13.55</v>
      </c>
    </row>
    <row r="13" spans="1:27" ht="12.95" customHeight="1" x14ac:dyDescent="0.2">
      <c r="A13" s="531">
        <v>205</v>
      </c>
      <c r="B13" s="256" t="s">
        <v>13</v>
      </c>
      <c r="C13" s="443" t="str">
        <f>VLOOKUP($A13,УЧАСТНИКИ!$A$29:$L$1081,3,FALSE)</f>
        <v>Макаренко Артём</v>
      </c>
      <c r="D13" s="444" t="str">
        <f>VLOOKUP($A13,УЧАСТНИКИ!$A$29:$L$1081,4,FALSE)</f>
        <v>23.04.1997</v>
      </c>
      <c r="E13" s="444" t="str">
        <f>VLOOKUP($A13,УЧАСТНИКИ!$A$29:$L$1489,8,FALSE)</f>
        <v>МСМК</v>
      </c>
      <c r="F13" s="443" t="str">
        <f>VLOOKUP($A13,УЧАСТНИКИ!$A$29:$L$1081,5,FALSE)</f>
        <v>Москва-Красноярский край</v>
      </c>
      <c r="G13" s="405" t="s">
        <v>4073</v>
      </c>
      <c r="H13" s="428" t="s">
        <v>3925</v>
      </c>
      <c r="I13" s="405"/>
      <c r="J13" s="429"/>
      <c r="K13" s="405" t="s">
        <v>4073</v>
      </c>
      <c r="L13" s="429" t="s">
        <v>2086</v>
      </c>
      <c r="M13" s="405" t="s">
        <v>449</v>
      </c>
      <c r="N13" s="404" t="s">
        <v>4102</v>
      </c>
      <c r="W13" s="11" t="s">
        <v>79</v>
      </c>
      <c r="X13" s="11" t="str">
        <f t="shared" si="0"/>
        <v>мсмк</v>
      </c>
      <c r="Y13" s="11" t="str">
        <f t="shared" si="1"/>
        <v>13.59</v>
      </c>
      <c r="Z13" s="11">
        <f t="shared" si="2"/>
        <v>0</v>
      </c>
      <c r="AA13" s="11" t="str">
        <f t="shared" si="3"/>
        <v>13.59</v>
      </c>
    </row>
    <row r="14" spans="1:27" ht="12.95" customHeight="1" x14ac:dyDescent="0.2">
      <c r="A14" s="531">
        <v>251</v>
      </c>
      <c r="B14" s="256" t="s">
        <v>14</v>
      </c>
      <c r="C14" s="443" t="str">
        <f>VLOOKUP($A14,УЧАСТНИКИ!$A$29:$L$1081,3,FALSE)</f>
        <v>Киселев Анатолий</v>
      </c>
      <c r="D14" s="444" t="str">
        <f>VLOOKUP($A14,УЧАСТНИКИ!$A$29:$L$1081,4,FALSE)</f>
        <v>05.04.2002</v>
      </c>
      <c r="E14" s="444" t="str">
        <f>VLOOKUP($A14,УЧАСТНИКИ!$A$29:$L$1489,8,FALSE)</f>
        <v>МСМК</v>
      </c>
      <c r="F14" s="443" t="str">
        <f>VLOOKUP($A14,УЧАСТНИКИ!$A$29:$L$1081,5,FALSE)</f>
        <v>Нижегородская область</v>
      </c>
      <c r="G14" s="622" t="s">
        <v>4079</v>
      </c>
      <c r="H14" s="428" t="s">
        <v>4076</v>
      </c>
      <c r="I14" s="405"/>
      <c r="J14" s="429"/>
      <c r="K14" s="260" t="s">
        <v>4099</v>
      </c>
      <c r="L14" s="429" t="s">
        <v>2086</v>
      </c>
      <c r="M14" s="260" t="s">
        <v>433</v>
      </c>
      <c r="N14" s="404" t="s">
        <v>2062</v>
      </c>
      <c r="W14" s="11" t="str">
        <f>N14</f>
        <v>15+5</v>
      </c>
      <c r="X14" s="11" t="str">
        <f t="shared" si="0"/>
        <v>мс</v>
      </c>
      <c r="Y14" s="11" t="str">
        <f t="shared" si="1"/>
        <v>13.87</v>
      </c>
      <c r="Z14" s="11">
        <f t="shared" si="2"/>
        <v>0</v>
      </c>
      <c r="AA14" s="11" t="str">
        <f t="shared" si="3"/>
        <v>13.68</v>
      </c>
    </row>
    <row r="15" spans="1:27" ht="12.95" customHeight="1" x14ac:dyDescent="0.2">
      <c r="A15" s="531">
        <v>219</v>
      </c>
      <c r="B15" s="256" t="s">
        <v>22</v>
      </c>
      <c r="C15" s="443" t="str">
        <f>VLOOKUP($A15,УЧАСТНИКИ!$A$29:$L$1081,3,FALSE)</f>
        <v>Шабанов Филипп</v>
      </c>
      <c r="D15" s="444" t="str">
        <f>VLOOKUP($A15,УЧАСТНИКИ!$A$29:$L$1081,4,FALSE)</f>
        <v>29.01.1991</v>
      </c>
      <c r="E15" s="444" t="str">
        <f>VLOOKUP($A15,УЧАСТНИКИ!$A$29:$L$1489,8,FALSE)</f>
        <v>МС</v>
      </c>
      <c r="F15" s="443" t="str">
        <f>VLOOKUP($A15,УЧАСТНИКИ!$A$29:$L$1081,5,FALSE)</f>
        <v>Москва</v>
      </c>
      <c r="G15" s="622" t="s">
        <v>4080</v>
      </c>
      <c r="H15" s="428" t="s">
        <v>4076</v>
      </c>
      <c r="I15" s="405"/>
      <c r="J15" s="429"/>
      <c r="K15" s="260" t="s">
        <v>4100</v>
      </c>
      <c r="L15" s="429" t="s">
        <v>2086</v>
      </c>
      <c r="M15" s="260" t="s">
        <v>433</v>
      </c>
      <c r="N15" s="404" t="s">
        <v>2032</v>
      </c>
      <c r="W15" s="11" t="str">
        <f>N15</f>
        <v>лич.</v>
      </c>
      <c r="X15" s="11" t="str">
        <f t="shared" si="0"/>
        <v>мс</v>
      </c>
      <c r="Y15" s="11" t="str">
        <f t="shared" si="1"/>
        <v>14.19</v>
      </c>
      <c r="Z15" s="11">
        <f t="shared" si="2"/>
        <v>0</v>
      </c>
      <c r="AA15" s="11" t="str">
        <f t="shared" si="3"/>
        <v>14.10</v>
      </c>
    </row>
    <row r="16" spans="1:27" ht="12.95" customHeight="1" x14ac:dyDescent="0.2">
      <c r="A16" s="531">
        <v>254</v>
      </c>
      <c r="B16" s="256" t="s">
        <v>23</v>
      </c>
      <c r="C16" s="443" t="str">
        <f>VLOOKUP($A16,УЧАСТНИКИ!$A$29:$L$1081,3,FALSE)</f>
        <v>Шубин Даниил</v>
      </c>
      <c r="D16" s="444" t="str">
        <f>VLOOKUP($A16,УЧАСТНИКИ!$A$29:$L$1081,4,FALSE)</f>
        <v>10.10.2001</v>
      </c>
      <c r="E16" s="444" t="str">
        <f>VLOOKUP($A16,УЧАСТНИКИ!$A$29:$L$1489,8,FALSE)</f>
        <v>МС</v>
      </c>
      <c r="F16" s="443" t="str">
        <f>VLOOKUP($A16,УЧАСТНИКИ!$A$29:$L$1081,5,FALSE)</f>
        <v>Нижегородская область</v>
      </c>
      <c r="G16" s="405" t="s">
        <v>4072</v>
      </c>
      <c r="H16" s="428" t="s">
        <v>3925</v>
      </c>
      <c r="I16" s="405"/>
      <c r="J16" s="429"/>
      <c r="K16" s="405" t="s">
        <v>4096</v>
      </c>
      <c r="L16" s="429" t="s">
        <v>2086</v>
      </c>
      <c r="M16" s="260" t="s">
        <v>433</v>
      </c>
      <c r="N16" s="404" t="s">
        <v>2032</v>
      </c>
      <c r="W16" s="11" t="s">
        <v>86</v>
      </c>
      <c r="X16" s="11" t="str">
        <f t="shared" si="0"/>
        <v>мс</v>
      </c>
      <c r="Y16" s="11" t="str">
        <f t="shared" si="1"/>
        <v>14.30</v>
      </c>
      <c r="Z16" s="11">
        <f t="shared" si="2"/>
        <v>0</v>
      </c>
      <c r="AA16" s="11" t="str">
        <f t="shared" si="3"/>
        <v>14.20</v>
      </c>
    </row>
    <row r="17" spans="1:27" ht="12.95" customHeight="1" x14ac:dyDescent="0.2">
      <c r="A17" s="531">
        <v>357</v>
      </c>
      <c r="B17" s="256" t="s">
        <v>24</v>
      </c>
      <c r="C17" s="443" t="str">
        <f>VLOOKUP($A17,УЧАСТНИКИ!$A$29:$L$1081,3,FALSE)</f>
        <v>Спиридонов Олег</v>
      </c>
      <c r="D17" s="444" t="str">
        <f>VLOOKUP($A17,УЧАСТНИКИ!$A$29:$L$1081,4,FALSE)</f>
        <v>16.08.1999</v>
      </c>
      <c r="E17" s="444" t="str">
        <f>VLOOKUP($A17,УЧАСТНИКИ!$A$29:$L$1489,8,FALSE)</f>
        <v>МС</v>
      </c>
      <c r="F17" s="443" t="str">
        <f>VLOOKUP($A17,УЧАСТНИКИ!$A$29:$L$1081,5,FALSE)</f>
        <v>Санкт-Петербург-Калининградская область</v>
      </c>
      <c r="G17" s="622" t="s">
        <v>4074</v>
      </c>
      <c r="H17" s="428" t="s">
        <v>4076</v>
      </c>
      <c r="I17" s="405"/>
      <c r="J17" s="429"/>
      <c r="K17" s="260" t="s">
        <v>4075</v>
      </c>
      <c r="L17" s="429" t="s">
        <v>2086</v>
      </c>
      <c r="M17" s="405" t="s">
        <v>433</v>
      </c>
      <c r="N17" s="404" t="s">
        <v>2063</v>
      </c>
      <c r="W17" s="11" t="str">
        <f>N17</f>
        <v>14+5</v>
      </c>
      <c r="X17" s="11" t="str">
        <f t="shared" si="0"/>
        <v>мс</v>
      </c>
      <c r="Y17" s="11" t="str">
        <f t="shared" si="1"/>
        <v>14.13</v>
      </c>
      <c r="Z17" s="11">
        <f t="shared" si="2"/>
        <v>0</v>
      </c>
      <c r="AA17" s="11" t="str">
        <f t="shared" si="3"/>
        <v>14.23</v>
      </c>
    </row>
    <row r="18" spans="1:27" ht="12.75" customHeight="1" x14ac:dyDescent="0.2">
      <c r="A18" s="531">
        <v>242</v>
      </c>
      <c r="B18" s="256" t="s">
        <v>25</v>
      </c>
      <c r="C18" s="443" t="str">
        <f>VLOOKUP($A18,УЧАСТНИКИ!$A$29:$L$1081,3,FALSE)</f>
        <v>Рудченко Александр</v>
      </c>
      <c r="D18" s="444" t="str">
        <f>VLOOKUP($A18,УЧАСТНИКИ!$A$29:$L$1081,4,FALSE)</f>
        <v>08.03.1999</v>
      </c>
      <c r="E18" s="444" t="str">
        <f>VLOOKUP($A18,УЧАСТНИКИ!$A$29:$L$1489,8,FALSE)</f>
        <v>МС</v>
      </c>
      <c r="F18" s="443" t="str">
        <f>VLOOKUP($A18,УЧАСТНИКИ!$A$29:$L$1081,5,FALSE)</f>
        <v>Московская область</v>
      </c>
      <c r="G18" s="405" t="s">
        <v>4075</v>
      </c>
      <c r="H18" s="428" t="s">
        <v>3925</v>
      </c>
      <c r="I18" s="405"/>
      <c r="J18" s="429"/>
      <c r="K18" s="405" t="s">
        <v>4097</v>
      </c>
      <c r="L18" s="429" t="s">
        <v>2086</v>
      </c>
      <c r="M18" s="260" t="s">
        <v>433</v>
      </c>
      <c r="N18" s="404" t="s">
        <v>2032</v>
      </c>
      <c r="W18" s="11" t="s">
        <v>76</v>
      </c>
      <c r="X18" s="11" t="str">
        <f t="shared" si="0"/>
        <v>мс</v>
      </c>
      <c r="Y18" s="11" t="str">
        <f t="shared" si="1"/>
        <v>14.23</v>
      </c>
      <c r="Z18" s="11">
        <f t="shared" si="2"/>
        <v>0</v>
      </c>
      <c r="AA18" s="11" t="str">
        <f t="shared" si="3"/>
        <v>14.47</v>
      </c>
    </row>
    <row r="19" spans="1:27" ht="12.75" customHeight="1" x14ac:dyDescent="0.2">
      <c r="A19" s="531">
        <v>164</v>
      </c>
      <c r="B19" s="256" t="s">
        <v>67</v>
      </c>
      <c r="C19" s="443" t="str">
        <f>VLOOKUP($A19,УЧАСТНИКИ!$A$29:$L$1081,3,FALSE)</f>
        <v>Субботин Даниил</v>
      </c>
      <c r="D19" s="444" t="str">
        <f>VLOOKUP($A19,УЧАСТНИКИ!$A$29:$L$1081,4,FALSE)</f>
        <v>26.07.2001</v>
      </c>
      <c r="E19" s="444" t="str">
        <f>VLOOKUP($A19,УЧАСТНИКИ!$A$29:$L$1489,8,FALSE)</f>
        <v>МС</v>
      </c>
      <c r="F19" s="443" t="str">
        <f>VLOOKUP($A19,УЧАСТНИКИ!$A$29:$L$1081,5,FALSE)</f>
        <v>Краснодарский край-Республика Адыгея</v>
      </c>
      <c r="G19" s="545" t="s">
        <v>4071</v>
      </c>
      <c r="H19" s="428" t="s">
        <v>3925</v>
      </c>
      <c r="I19" s="405"/>
      <c r="J19" s="429"/>
      <c r="K19" s="405"/>
      <c r="L19" s="429"/>
      <c r="M19" s="405" t="s">
        <v>433</v>
      </c>
      <c r="N19" s="404" t="s">
        <v>2064</v>
      </c>
      <c r="W19" s="11" t="s">
        <v>2038</v>
      </c>
      <c r="X19" s="11" t="str">
        <f t="shared" si="0"/>
        <v>мс</v>
      </c>
      <c r="Y19" s="11" t="str">
        <f t="shared" si="1"/>
        <v>14.34</v>
      </c>
      <c r="Z19" s="11">
        <f t="shared" si="2"/>
        <v>0</v>
      </c>
      <c r="AA19" s="11">
        <f t="shared" si="3"/>
        <v>0</v>
      </c>
    </row>
    <row r="20" spans="1:27" ht="12.95" customHeight="1" x14ac:dyDescent="0.2">
      <c r="A20" s="531">
        <v>139</v>
      </c>
      <c r="B20" s="256" t="s">
        <v>74</v>
      </c>
      <c r="C20" s="443" t="str">
        <f>VLOOKUP($A20,УЧАСТНИКИ!$A$29:$L$1081,3,FALSE)</f>
        <v>Герасимов Матвей</v>
      </c>
      <c r="D20" s="444" t="str">
        <f>VLOOKUP($A20,УЧАСТНИКИ!$A$29:$L$1081,4,FALSE)</f>
        <v>10.06.2003</v>
      </c>
      <c r="E20" s="444" t="str">
        <f>VLOOKUP($A20,УЧАСТНИКИ!$A$29:$L$1489,8,FALSE)</f>
        <v>МС</v>
      </c>
      <c r="F20" s="443" t="str">
        <f>VLOOKUP($A20,УЧАСТНИКИ!$A$29:$L$1081,5,FALSE)</f>
        <v>Краснодарский край</v>
      </c>
      <c r="G20" s="622" t="s">
        <v>4078</v>
      </c>
      <c r="H20" s="428" t="s">
        <v>4076</v>
      </c>
      <c r="I20" s="405"/>
      <c r="J20" s="429"/>
      <c r="K20" s="260"/>
      <c r="L20" s="429"/>
      <c r="M20" s="260" t="s">
        <v>443</v>
      </c>
      <c r="N20" s="404">
        <v>12</v>
      </c>
      <c r="W20" s="11">
        <f>N20</f>
        <v>12</v>
      </c>
      <c r="X20" s="11" t="str">
        <f t="shared" si="0"/>
        <v>кмс</v>
      </c>
      <c r="Y20" s="11" t="str">
        <f t="shared" si="1"/>
        <v>14.44</v>
      </c>
      <c r="Z20" s="11">
        <f t="shared" si="2"/>
        <v>0</v>
      </c>
      <c r="AA20" s="11">
        <f t="shared" si="3"/>
        <v>0</v>
      </c>
    </row>
    <row r="21" spans="1:27" ht="12.95" customHeight="1" x14ac:dyDescent="0.2">
      <c r="A21" s="531">
        <v>110</v>
      </c>
      <c r="B21" s="256" t="s">
        <v>73</v>
      </c>
      <c r="C21" s="443" t="str">
        <f>VLOOKUP($A21,УЧАСТНИКИ!$A$29:$L$1081,3,FALSE)</f>
        <v>Логинов Иван</v>
      </c>
      <c r="D21" s="444" t="str">
        <f>VLOOKUP($A21,УЧАСТНИКИ!$A$29:$L$1081,4,FALSE)</f>
        <v>19.06.1997</v>
      </c>
      <c r="E21" s="444" t="str">
        <f>VLOOKUP($A21,УЧАСТНИКИ!$A$29:$L$1489,8,FALSE)</f>
        <v>МС</v>
      </c>
      <c r="F21" s="443" t="str">
        <f>VLOOKUP($A21,УЧАСТНИКИ!$A$29:$L$1081,5,FALSE)</f>
        <v>Владимирская область</v>
      </c>
      <c r="G21" s="622" t="s">
        <v>864</v>
      </c>
      <c r="H21" s="428" t="s">
        <v>3925</v>
      </c>
      <c r="I21" s="405"/>
      <c r="J21" s="429"/>
      <c r="K21" s="444"/>
      <c r="L21" s="429"/>
      <c r="M21" s="260" t="s">
        <v>443</v>
      </c>
      <c r="N21" s="404" t="s">
        <v>2032</v>
      </c>
      <c r="W21" s="11" t="s">
        <v>68</v>
      </c>
      <c r="X21" s="11" t="str">
        <f t="shared" si="0"/>
        <v>кмс</v>
      </c>
      <c r="Y21" s="11" t="str">
        <f t="shared" si="1"/>
        <v>15.04</v>
      </c>
      <c r="Z21" s="11">
        <f t="shared" si="2"/>
        <v>0</v>
      </c>
      <c r="AA21" s="11">
        <f t="shared" si="3"/>
        <v>0</v>
      </c>
    </row>
    <row r="22" spans="1:27" ht="12.95" customHeight="1" x14ac:dyDescent="0.2">
      <c r="A22" s="531">
        <v>334</v>
      </c>
      <c r="B22" s="256" t="s">
        <v>72</v>
      </c>
      <c r="C22" s="443" t="str">
        <f>VLOOKUP($A22,УЧАСТНИКИ!$A$29:$L$1081,3,FALSE)</f>
        <v>Гринчак Николай</v>
      </c>
      <c r="D22" s="444" t="str">
        <f>VLOOKUP($A22,УЧАСТНИКИ!$A$29:$L$1081,4,FALSE)</f>
        <v>18.09.2000</v>
      </c>
      <c r="E22" s="444" t="str">
        <f>VLOOKUP($A22,УЧАСТНИКИ!$A$29:$L$1489,8,FALSE)</f>
        <v>КМС</v>
      </c>
      <c r="F22" s="443" t="str">
        <f>VLOOKUP($A22,УЧАСТНИКИ!$A$29:$L$1081,5,FALSE)</f>
        <v>Санкт-Петербург</v>
      </c>
      <c r="G22" s="622" t="s">
        <v>4083</v>
      </c>
      <c r="H22" s="428" t="s">
        <v>3925</v>
      </c>
      <c r="I22" s="545"/>
      <c r="J22" s="429"/>
      <c r="K22" s="405"/>
      <c r="L22" s="429"/>
      <c r="M22" s="405" t="s">
        <v>443</v>
      </c>
      <c r="N22" s="404" t="s">
        <v>2032</v>
      </c>
      <c r="W22" s="11" t="s">
        <v>77</v>
      </c>
      <c r="X22" s="11" t="str">
        <f t="shared" si="0"/>
        <v>кмс</v>
      </c>
      <c r="Y22" s="11" t="str">
        <f t="shared" si="1"/>
        <v>15.06</v>
      </c>
      <c r="Z22" s="11">
        <f t="shared" si="2"/>
        <v>0</v>
      </c>
      <c r="AA22" s="11">
        <f t="shared" si="3"/>
        <v>0</v>
      </c>
    </row>
    <row r="23" spans="1:27" ht="12.95" customHeight="1" x14ac:dyDescent="0.2">
      <c r="A23" s="531">
        <v>109</v>
      </c>
      <c r="B23" s="256" t="s">
        <v>71</v>
      </c>
      <c r="C23" s="443" t="str">
        <f>VLOOKUP($A23,УЧАСТНИКИ!$A$29:$L$1081,3,FALSE)</f>
        <v>Кузнецов Артем</v>
      </c>
      <c r="D23" s="444" t="str">
        <f>VLOOKUP($A23,УЧАСТНИКИ!$A$29:$L$1081,4,FALSE)</f>
        <v>29.07.1999</v>
      </c>
      <c r="E23" s="444" t="str">
        <f>VLOOKUP($A23,УЧАСТНИКИ!$A$29:$L$1489,8,FALSE)</f>
        <v>МС</v>
      </c>
      <c r="F23" s="443" t="str">
        <f>VLOOKUP($A23,УЧАСТНИКИ!$A$29:$L$1081,5,FALSE)</f>
        <v>Владимирская область</v>
      </c>
      <c r="G23" s="622" t="s">
        <v>4082</v>
      </c>
      <c r="H23" s="428" t="s">
        <v>4076</v>
      </c>
      <c r="I23" s="405"/>
      <c r="J23" s="429"/>
      <c r="K23" s="260"/>
      <c r="L23" s="429"/>
      <c r="M23" s="405" t="s">
        <v>443</v>
      </c>
      <c r="N23" s="404">
        <v>11</v>
      </c>
      <c r="W23" s="11">
        <f>N23</f>
        <v>11</v>
      </c>
      <c r="X23" s="11" t="str">
        <f t="shared" si="0"/>
        <v>кмс</v>
      </c>
      <c r="Y23" s="11" t="str">
        <f t="shared" si="1"/>
        <v>15.09</v>
      </c>
      <c r="Z23" s="11">
        <f t="shared" si="2"/>
        <v>0</v>
      </c>
      <c r="AA23" s="11">
        <f t="shared" si="3"/>
        <v>0</v>
      </c>
    </row>
    <row r="24" spans="1:27" ht="12.95" customHeight="1" x14ac:dyDescent="0.2">
      <c r="A24" s="531">
        <v>317</v>
      </c>
      <c r="B24" s="256" t="s">
        <v>70</v>
      </c>
      <c r="C24" s="443" t="str">
        <f>VLOOKUP($A24,УЧАСТНИКИ!$A$29:$L$1081,3,FALSE)</f>
        <v>Воротников Ярослав</v>
      </c>
      <c r="D24" s="444" t="str">
        <f>VLOOKUP($A24,УЧАСТНИКИ!$A$29:$L$1081,4,FALSE)</f>
        <v>11.01.2005</v>
      </c>
      <c r="E24" s="444" t="str">
        <f>VLOOKUP($A24,УЧАСТНИКИ!$A$29:$L$1489,8,FALSE)</f>
        <v>КМС</v>
      </c>
      <c r="F24" s="443" t="str">
        <f>VLOOKUP($A24,УЧАСТНИКИ!$A$29:$L$1081,5,FALSE)</f>
        <v>Ростовская область</v>
      </c>
      <c r="G24" s="622" t="s">
        <v>4077</v>
      </c>
      <c r="H24" s="428" t="s">
        <v>4076</v>
      </c>
      <c r="I24" s="405"/>
      <c r="J24" s="429"/>
      <c r="K24" s="260"/>
      <c r="L24" s="429"/>
      <c r="M24" s="260" t="s">
        <v>12</v>
      </c>
      <c r="N24" s="404">
        <v>10</v>
      </c>
      <c r="W24" s="11">
        <f>N24</f>
        <v>10</v>
      </c>
      <c r="X24" s="11" t="str">
        <f t="shared" si="0"/>
        <v>1</v>
      </c>
      <c r="Y24" s="11" t="str">
        <f t="shared" si="1"/>
        <v>15.62</v>
      </c>
      <c r="Z24" s="11">
        <f t="shared" si="2"/>
        <v>0</v>
      </c>
      <c r="AA24" s="11">
        <f t="shared" si="3"/>
        <v>0</v>
      </c>
    </row>
    <row r="25" spans="1:27" ht="12.75" x14ac:dyDescent="0.2">
      <c r="A25" s="531">
        <v>310</v>
      </c>
      <c r="B25" s="256" t="s">
        <v>69</v>
      </c>
      <c r="C25" s="443" t="str">
        <f>VLOOKUP($A25,УЧАСТНИКИ!$A$29:$L$1081,3,FALSE)</f>
        <v>Латыпов Илья</v>
      </c>
      <c r="D25" s="444" t="str">
        <f>VLOOKUP($A25,УЧАСТНИКИ!$A$29:$L$1081,4,FALSE)</f>
        <v>25.05.2000</v>
      </c>
      <c r="E25" s="444" t="str">
        <f>VLOOKUP($A25,УЧАСТНИКИ!$A$29:$L$1489,8,FALSE)</f>
        <v>КМС</v>
      </c>
      <c r="F25" s="443" t="str">
        <f>VLOOKUP($A25,УЧАСТНИКИ!$A$29:$L$1081,5,FALSE)</f>
        <v>Республика Татарстан</v>
      </c>
      <c r="G25" s="622" t="s">
        <v>4081</v>
      </c>
      <c r="H25" s="428" t="s">
        <v>4076</v>
      </c>
      <c r="I25" s="405"/>
      <c r="J25" s="429"/>
      <c r="K25" s="444"/>
      <c r="L25" s="429"/>
      <c r="M25" s="405">
        <v>1</v>
      </c>
      <c r="N25" s="404">
        <v>9</v>
      </c>
      <c r="W25" s="11" t="s">
        <v>68</v>
      </c>
      <c r="X25" s="11">
        <f t="shared" si="0"/>
        <v>1</v>
      </c>
      <c r="Y25" s="11" t="str">
        <f t="shared" si="1"/>
        <v>16.05</v>
      </c>
      <c r="Z25" s="11">
        <f t="shared" si="2"/>
        <v>0</v>
      </c>
      <c r="AA25" s="11">
        <f t="shared" si="3"/>
        <v>0</v>
      </c>
    </row>
    <row r="26" spans="1:27" ht="12.75" x14ac:dyDescent="0.2">
      <c r="A26" s="419"/>
      <c r="B26" s="256"/>
      <c r="C26" s="443"/>
      <c r="D26" s="444"/>
      <c r="E26" s="444"/>
      <c r="F26" s="443"/>
      <c r="G26" s="260"/>
      <c r="H26" s="260"/>
      <c r="I26" s="260"/>
      <c r="J26" s="260"/>
      <c r="K26" s="260"/>
      <c r="L26" s="260"/>
      <c r="M26" s="260"/>
      <c r="N26" s="262"/>
    </row>
    <row r="27" spans="1:27" ht="12.75" x14ac:dyDescent="0.2">
      <c r="B27" s="256"/>
      <c r="C27" s="263"/>
      <c r="D27" s="264"/>
      <c r="E27" s="265"/>
      <c r="F27" s="263"/>
      <c r="G27" s="266"/>
      <c r="H27" s="267"/>
      <c r="I27" s="266"/>
      <c r="J27" s="266"/>
      <c r="K27" s="266"/>
      <c r="L27" s="266"/>
      <c r="M27" s="265"/>
      <c r="N27" s="268"/>
    </row>
    <row r="28" spans="1:27" ht="12.75" x14ac:dyDescent="0.2">
      <c r="B28" s="256"/>
      <c r="C28" s="269" t="s">
        <v>184</v>
      </c>
      <c r="D28" s="264"/>
      <c r="E28" s="265"/>
      <c r="F28" s="71"/>
      <c r="G28" s="23"/>
      <c r="H28" s="23"/>
      <c r="I28" s="509"/>
      <c r="J28" s="509"/>
      <c r="K28" s="509"/>
      <c r="L28" s="509"/>
      <c r="M28" s="507"/>
      <c r="N28" s="508" t="s">
        <v>2243</v>
      </c>
    </row>
    <row r="29" spans="1:27" x14ac:dyDescent="0.2">
      <c r="B29" s="256"/>
      <c r="C29" s="269"/>
      <c r="D29" s="264"/>
      <c r="E29" s="265"/>
      <c r="F29" s="71"/>
      <c r="G29" s="23"/>
      <c r="H29" s="23"/>
      <c r="I29" s="263"/>
      <c r="J29" s="23"/>
      <c r="K29" s="23"/>
      <c r="L29" s="23"/>
      <c r="M29" s="266"/>
      <c r="N29" s="271"/>
    </row>
    <row r="30" spans="1:27" ht="12.75" x14ac:dyDescent="0.2">
      <c r="B30" s="256"/>
      <c r="C30" s="269" t="s">
        <v>185</v>
      </c>
      <c r="D30" s="264"/>
      <c r="E30" s="265"/>
      <c r="F30" s="71"/>
      <c r="G30" s="23"/>
      <c r="H30" s="23"/>
      <c r="I30" s="509"/>
      <c r="J30" s="509"/>
      <c r="K30" s="509"/>
      <c r="L30" s="509"/>
      <c r="M30" s="507"/>
      <c r="N30" s="508" t="s">
        <v>2244</v>
      </c>
    </row>
    <row r="31" spans="1:27" ht="12.75" x14ac:dyDescent="0.2">
      <c r="B31" s="256"/>
      <c r="C31" s="269"/>
      <c r="D31" s="264"/>
      <c r="E31" s="265"/>
      <c r="F31" s="71"/>
      <c r="G31" s="23"/>
      <c r="H31" s="263"/>
      <c r="I31" s="23"/>
      <c r="J31" s="23"/>
      <c r="K31" s="23"/>
      <c r="L31" s="266"/>
      <c r="M31" s="23"/>
      <c r="N31" s="266"/>
    </row>
    <row r="32" spans="1:27" ht="12.75" x14ac:dyDescent="0.2">
      <c r="B32" s="256"/>
      <c r="C32" s="269"/>
      <c r="D32" s="264"/>
      <c r="E32" s="265"/>
      <c r="F32" s="71"/>
      <c r="G32" s="23"/>
      <c r="H32" s="263"/>
      <c r="I32" s="266"/>
      <c r="J32" s="23"/>
      <c r="K32" s="23"/>
      <c r="L32" s="23"/>
      <c r="M32" s="23"/>
      <c r="N32" s="266"/>
    </row>
    <row r="33" spans="2:14" x14ac:dyDescent="0.2">
      <c r="C33" s="269" t="s">
        <v>2245</v>
      </c>
      <c r="F33" s="71"/>
      <c r="G33" s="23"/>
      <c r="J33" s="23"/>
      <c r="K33" s="23"/>
      <c r="L33" s="23"/>
      <c r="M33" s="23"/>
      <c r="N33" s="270" t="s">
        <v>4104</v>
      </c>
    </row>
    <row r="38" spans="2:14" x14ac:dyDescent="0.2"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</row>
  </sheetData>
  <sortState ref="A12:AA19">
    <sortCondition ref="K12:K19"/>
  </sortState>
  <mergeCells count="17">
    <mergeCell ref="B1:N1"/>
    <mergeCell ref="B2:N2"/>
    <mergeCell ref="M5:N5"/>
    <mergeCell ref="B3:N3"/>
    <mergeCell ref="B4:N4"/>
    <mergeCell ref="B5:C5"/>
    <mergeCell ref="D5:H5"/>
    <mergeCell ref="D6:H6"/>
    <mergeCell ref="D7:H7"/>
    <mergeCell ref="D8:H8"/>
    <mergeCell ref="D9:H9"/>
    <mergeCell ref="L10:M10"/>
    <mergeCell ref="L6:M6"/>
    <mergeCell ref="L7:M7"/>
    <mergeCell ref="J8:K8"/>
    <mergeCell ref="L9:M9"/>
    <mergeCell ref="L8:M8"/>
  </mergeCells>
  <phoneticPr fontId="2" type="noConversion"/>
  <printOptions horizontalCentered="1"/>
  <pageMargins left="0" right="0" top="0.19685039370078741" bottom="0.19685039370078741" header="0" footer="0"/>
  <pageSetup paperSize="9" fitToHeight="0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>
    <tabColor indexed="15"/>
    <pageSetUpPr fitToPage="1"/>
  </sheetPr>
  <dimension ref="A1:AA44"/>
  <sheetViews>
    <sheetView topLeftCell="B16" zoomScaleNormal="90" workbookViewId="0">
      <selection activeCell="B66" sqref="B66"/>
    </sheetView>
  </sheetViews>
  <sheetFormatPr defaultColWidth="9.140625" defaultRowHeight="14.25" x14ac:dyDescent="0.2"/>
  <cols>
    <col min="1" max="1" width="3.28515625" style="4" hidden="1" customWidth="1"/>
    <col min="2" max="2" width="4.140625" style="273" customWidth="1"/>
    <col min="3" max="3" width="17.85546875" style="273" customWidth="1"/>
    <col min="4" max="4" width="9.140625" style="273"/>
    <col min="5" max="5" width="6.5703125" style="273" customWidth="1"/>
    <col min="6" max="6" width="28.85546875" style="273" customWidth="1"/>
    <col min="7" max="7" width="8.140625" style="273" customWidth="1"/>
    <col min="8" max="8" width="8.42578125" style="273" hidden="1" customWidth="1"/>
    <col min="9" max="9" width="8.85546875" style="273" hidden="1" customWidth="1"/>
    <col min="10" max="10" width="7.85546875" style="274" customWidth="1"/>
    <col min="11" max="11" width="7.140625" style="273" customWidth="1"/>
    <col min="12" max="12" width="6.140625" style="28" hidden="1" customWidth="1"/>
    <col min="13" max="17" width="6.140625" style="11" hidden="1" customWidth="1"/>
    <col min="18" max="26" width="9.140625" style="11" hidden="1" customWidth="1"/>
    <col min="27" max="27" width="0" style="11" hidden="1" customWidth="1"/>
    <col min="28" max="16384" width="9.140625" style="11"/>
  </cols>
  <sheetData>
    <row r="1" spans="1:27" s="75" customFormat="1" ht="12.95" customHeight="1" x14ac:dyDescent="0.2">
      <c r="A1" s="309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28"/>
    </row>
    <row r="2" spans="1:27" s="75" customFormat="1" ht="12.95" customHeight="1" x14ac:dyDescent="0.2">
      <c r="A2" s="309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28"/>
    </row>
    <row r="3" spans="1:27" s="75" customFormat="1" ht="12.95" customHeight="1" x14ac:dyDescent="0.2">
      <c r="A3" s="4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354"/>
    </row>
    <row r="4" spans="1:27" s="75" customFormat="1" ht="12.95" customHeight="1" x14ac:dyDescent="0.2">
      <c r="A4" s="4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354"/>
    </row>
    <row r="5" spans="1:27" s="75" customFormat="1" ht="55.5" customHeight="1" x14ac:dyDescent="0.15">
      <c r="A5" s="309"/>
      <c r="B5" s="787" t="s">
        <v>2224</v>
      </c>
      <c r="C5" s="788"/>
      <c r="D5" s="750" t="s">
        <v>4412</v>
      </c>
      <c r="E5" s="750"/>
      <c r="F5" s="750"/>
      <c r="G5" s="750"/>
      <c r="H5" s="356"/>
      <c r="I5" s="356"/>
      <c r="J5" s="770" t="s">
        <v>2225</v>
      </c>
      <c r="K5" s="770"/>
      <c r="L5" s="277"/>
    </row>
    <row r="6" spans="1:27" s="75" customFormat="1" ht="17.100000000000001" customHeight="1" x14ac:dyDescent="0.2">
      <c r="A6" s="309"/>
      <c r="B6" s="240" t="s">
        <v>16</v>
      </c>
      <c r="C6" s="434" t="s">
        <v>394</v>
      </c>
      <c r="D6" s="752" t="s">
        <v>104</v>
      </c>
      <c r="E6" s="752"/>
      <c r="F6" s="752"/>
      <c r="G6" s="752"/>
      <c r="J6" s="276" t="s">
        <v>187</v>
      </c>
      <c r="K6" s="477" t="s">
        <v>188</v>
      </c>
      <c r="L6" s="28"/>
    </row>
    <row r="7" spans="1:27" s="75" customFormat="1" ht="17.100000000000001" customHeight="1" x14ac:dyDescent="0.2">
      <c r="A7" s="4"/>
      <c r="B7" s="240" t="s">
        <v>17</v>
      </c>
      <c r="C7" s="434" t="s">
        <v>394</v>
      </c>
      <c r="D7" s="866" t="s">
        <v>21</v>
      </c>
      <c r="E7" s="866"/>
      <c r="F7" s="866"/>
      <c r="G7" s="866"/>
      <c r="H7" s="305"/>
      <c r="I7" s="243"/>
      <c r="J7" s="612" t="s">
        <v>2240</v>
      </c>
      <c r="K7" s="249" t="s">
        <v>3457</v>
      </c>
      <c r="L7" s="28"/>
    </row>
    <row r="8" spans="1:27" s="75" customFormat="1" ht="17.100000000000001" customHeight="1" x14ac:dyDescent="0.2">
      <c r="A8" s="309"/>
      <c r="B8" s="245" t="s">
        <v>18</v>
      </c>
      <c r="C8" s="434" t="s">
        <v>272</v>
      </c>
      <c r="D8" s="752" t="s">
        <v>241</v>
      </c>
      <c r="E8" s="752"/>
      <c r="F8" s="752"/>
      <c r="G8" s="752"/>
      <c r="H8" s="305"/>
      <c r="I8" s="243"/>
      <c r="J8" s="276" t="s">
        <v>186</v>
      </c>
      <c r="K8" s="249"/>
      <c r="L8" s="28"/>
    </row>
    <row r="9" spans="1:27" s="75" customFormat="1" ht="12.75" customHeight="1" x14ac:dyDescent="0.2">
      <c r="A9" s="309"/>
      <c r="B9" s="248"/>
      <c r="C9" s="248"/>
      <c r="E9" s="248" t="s">
        <v>242</v>
      </c>
      <c r="F9" s="248"/>
      <c r="G9" s="248"/>
      <c r="J9" s="613" t="s">
        <v>343</v>
      </c>
      <c r="K9" s="249"/>
      <c r="L9" s="28"/>
    </row>
    <row r="10" spans="1:27" s="75" customFormat="1" ht="12.75" customHeight="1" x14ac:dyDescent="0.2">
      <c r="A10" s="309"/>
      <c r="B10" s="251"/>
      <c r="C10" s="251"/>
      <c r="D10" s="251"/>
      <c r="E10" s="251"/>
      <c r="F10" s="251"/>
      <c r="G10" s="251"/>
      <c r="H10" s="251"/>
      <c r="I10" s="251"/>
      <c r="J10" s="306" t="s">
        <v>3942</v>
      </c>
      <c r="K10" s="254"/>
      <c r="L10" s="28"/>
    </row>
    <row r="11" spans="1:27" s="75" customFormat="1" ht="19.5" customHeight="1" x14ac:dyDescent="0.2">
      <c r="A11" s="309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92</v>
      </c>
      <c r="H11" s="255" t="s">
        <v>325</v>
      </c>
      <c r="I11" s="255" t="s">
        <v>181</v>
      </c>
      <c r="J11" s="255" t="s">
        <v>182</v>
      </c>
      <c r="K11" s="255" t="s">
        <v>2069</v>
      </c>
      <c r="L11" s="11"/>
      <c r="M11" s="11"/>
      <c r="N11" s="11"/>
      <c r="O11" s="11"/>
      <c r="P11" s="11"/>
      <c r="Q11" s="11"/>
      <c r="R11" s="11"/>
      <c r="S11" s="11"/>
      <c r="T11" s="383"/>
      <c r="W11" s="383" t="s">
        <v>255</v>
      </c>
      <c r="X11" s="75" t="s">
        <v>379</v>
      </c>
      <c r="Y11" s="75" t="s">
        <v>365</v>
      </c>
      <c r="Z11" s="75" t="s">
        <v>366</v>
      </c>
      <c r="AA11" s="75" t="s">
        <v>36</v>
      </c>
    </row>
    <row r="12" spans="1:27" s="75" customFormat="1" ht="12.75" customHeight="1" x14ac:dyDescent="0.2">
      <c r="A12" s="531">
        <v>190</v>
      </c>
      <c r="B12" s="256" t="s">
        <v>12</v>
      </c>
      <c r="C12" s="443" t="str">
        <f>VLOOKUP($A12,УЧАСТНИКИ!$A$29:$L$1081,3,FALSE)</f>
        <v>Иванов Федор</v>
      </c>
      <c r="D12" s="444" t="str">
        <f>VLOOKUP($A12,УЧАСТНИКИ!$A$29:$L$1081,4,FALSE)</f>
        <v>20.05.2002</v>
      </c>
      <c r="E12" s="444" t="str">
        <f>VLOOKUP($A12,УЧАСТНИКИ!$A$29:$L$1489,8,FALSE)</f>
        <v>МС</v>
      </c>
      <c r="F12" s="443" t="str">
        <f>VLOOKUP($A12,УЧАСТНИКИ!$A$29:$L$1081,5,FALSE)</f>
        <v>Москва</v>
      </c>
      <c r="G12" s="405" t="s">
        <v>3381</v>
      </c>
      <c r="H12" s="405"/>
      <c r="I12" s="260"/>
      <c r="J12" s="260" t="s">
        <v>433</v>
      </c>
      <c r="K12" s="403" t="s">
        <v>2060</v>
      </c>
      <c r="L12" s="28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394" t="str">
        <f t="shared" ref="W12:W17" si="0">K12</f>
        <v>20+5</v>
      </c>
      <c r="X12" s="75" t="str">
        <f t="shared" ref="X12:X27" si="1">J12</f>
        <v>мс</v>
      </c>
      <c r="Y12" s="309" t="str">
        <f t="shared" ref="Y12:Y27" si="2">G12</f>
        <v>50.23</v>
      </c>
      <c r="Z12" s="309">
        <f t="shared" ref="Z12:Z27" si="3">H12</f>
        <v>0</v>
      </c>
      <c r="AA12" s="309">
        <f t="shared" ref="AA12:AA27" si="4">I12</f>
        <v>0</v>
      </c>
    </row>
    <row r="13" spans="1:27" s="75" customFormat="1" ht="12.75" customHeight="1" x14ac:dyDescent="0.2">
      <c r="A13" s="531">
        <v>236</v>
      </c>
      <c r="B13" s="256" t="s">
        <v>13</v>
      </c>
      <c r="C13" s="443" t="str">
        <f>VLOOKUP($A13,УЧАСТНИКИ!$A$29:$L$1081,3,FALSE)</f>
        <v>Лысенко Владимир</v>
      </c>
      <c r="D13" s="444" t="str">
        <f>VLOOKUP($A13,УЧАСТНИКИ!$A$29:$L$1081,4,FALSE)</f>
        <v>10.06.1998</v>
      </c>
      <c r="E13" s="444" t="str">
        <f>VLOOKUP($A13,УЧАСТНИКИ!$A$29:$L$1489,8,FALSE)</f>
        <v>МС</v>
      </c>
      <c r="F13" s="443" t="str">
        <f>VLOOKUP($A13,УЧАСТНИКИ!$A$29:$L$1081,5,FALSE)</f>
        <v>Московская область-Курская область</v>
      </c>
      <c r="G13" s="405" t="s">
        <v>3938</v>
      </c>
      <c r="H13" s="405"/>
      <c r="I13" s="260"/>
      <c r="J13" s="260" t="s">
        <v>433</v>
      </c>
      <c r="K13" s="261" t="s">
        <v>2061</v>
      </c>
      <c r="L13" s="28"/>
      <c r="W13" s="394" t="str">
        <f t="shared" si="0"/>
        <v>17+5</v>
      </c>
      <c r="X13" s="75" t="str">
        <f t="shared" si="1"/>
        <v>мс</v>
      </c>
      <c r="Y13" s="309" t="str">
        <f t="shared" si="2"/>
        <v>50.74</v>
      </c>
      <c r="Z13" s="309">
        <f t="shared" si="3"/>
        <v>0</v>
      </c>
      <c r="AA13" s="309">
        <f t="shared" si="4"/>
        <v>0</v>
      </c>
    </row>
    <row r="14" spans="1:27" s="75" customFormat="1" ht="12.75" customHeight="1" x14ac:dyDescent="0.2">
      <c r="A14" s="531">
        <v>318</v>
      </c>
      <c r="B14" s="256" t="s">
        <v>14</v>
      </c>
      <c r="C14" s="443" t="str">
        <f>VLOOKUP($A14,УЧАСТНИКИ!$A$29:$L$1081,3,FALSE)</f>
        <v>Новосельцев Денис</v>
      </c>
      <c r="D14" s="444" t="str">
        <f>VLOOKUP($A14,УЧАСТНИКИ!$A$29:$L$1081,4,FALSE)</f>
        <v>19.09.2003</v>
      </c>
      <c r="E14" s="444" t="str">
        <f>VLOOKUP($A14,УЧАСТНИКИ!$A$29:$L$1489,8,FALSE)</f>
        <v>МС</v>
      </c>
      <c r="F14" s="443" t="str">
        <f>VLOOKUP($A14,УЧАСТНИКИ!$A$29:$L$1081,5,FALSE)</f>
        <v>Ростовская область</v>
      </c>
      <c r="G14" s="545" t="s">
        <v>3939</v>
      </c>
      <c r="H14" s="405"/>
      <c r="I14" s="260"/>
      <c r="J14" s="260" t="s">
        <v>433</v>
      </c>
      <c r="K14" s="262" t="s">
        <v>2062</v>
      </c>
      <c r="L14" s="28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94" t="str">
        <f t="shared" si="0"/>
        <v>15+5</v>
      </c>
      <c r="X14" s="75" t="str">
        <f t="shared" si="1"/>
        <v>мс</v>
      </c>
      <c r="Y14" s="554" t="str">
        <f t="shared" si="2"/>
        <v>51.29</v>
      </c>
      <c r="Z14" s="309">
        <f t="shared" si="3"/>
        <v>0</v>
      </c>
      <c r="AA14" s="309">
        <f t="shared" si="4"/>
        <v>0</v>
      </c>
    </row>
    <row r="15" spans="1:27" s="75" customFormat="1" ht="12.75" customHeight="1" x14ac:dyDescent="0.2">
      <c r="A15" s="531">
        <v>125</v>
      </c>
      <c r="B15" s="256" t="s">
        <v>22</v>
      </c>
      <c r="C15" s="443" t="str">
        <f>VLOOKUP($A15,УЧАСТНИКИ!$A$29:$L$1081,3,FALSE)</f>
        <v>Пасечник Дмитрий</v>
      </c>
      <c r="D15" s="444" t="str">
        <f>VLOOKUP($A15,УЧАСТНИКИ!$A$29:$L$1081,4,FALSE)</f>
        <v>15.05.1999</v>
      </c>
      <c r="E15" s="444" t="str">
        <f>VLOOKUP($A15,УЧАСТНИКИ!$A$29:$L$1489,8,FALSE)</f>
        <v>МС</v>
      </c>
      <c r="F15" s="443" t="str">
        <f>VLOOKUP($A15,УЧАСТНИКИ!$A$29:$L$1081,5,FALSE)</f>
        <v>Иркутская область</v>
      </c>
      <c r="G15" s="405" t="s">
        <v>3940</v>
      </c>
      <c r="H15" s="405"/>
      <c r="I15" s="260"/>
      <c r="J15" s="260" t="s">
        <v>443</v>
      </c>
      <c r="K15" s="262">
        <v>14</v>
      </c>
      <c r="L15" s="28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394">
        <f t="shared" si="0"/>
        <v>14</v>
      </c>
      <c r="X15" s="75" t="str">
        <f t="shared" si="1"/>
        <v>кмс</v>
      </c>
      <c r="Y15" s="309" t="str">
        <f t="shared" si="2"/>
        <v>52.31</v>
      </c>
      <c r="Z15" s="309">
        <f t="shared" si="3"/>
        <v>0</v>
      </c>
      <c r="AA15" s="309">
        <f t="shared" si="4"/>
        <v>0</v>
      </c>
    </row>
    <row r="16" spans="1:27" s="75" customFormat="1" ht="12.75" customHeight="1" x14ac:dyDescent="0.2">
      <c r="A16" s="531">
        <v>353</v>
      </c>
      <c r="B16" s="256" t="s">
        <v>23</v>
      </c>
      <c r="C16" s="443" t="str">
        <f>VLOOKUP($A16,УЧАСТНИКИ!$A$29:$L$1081,3,FALSE)</f>
        <v>Рубцов Артем</v>
      </c>
      <c r="D16" s="444" t="str">
        <f>VLOOKUP($A16,УЧАСТНИКИ!$A$29:$L$1081,4,FALSE)</f>
        <v>30.05.1998</v>
      </c>
      <c r="E16" s="444" t="str">
        <f>VLOOKUP($A16,УЧАСТНИКИ!$A$29:$L$1489,8,FALSE)</f>
        <v>МС</v>
      </c>
      <c r="F16" s="443" t="str">
        <f>VLOOKUP($A16,УЧАСТНИКИ!$A$29:$L$1081,5,FALSE)</f>
        <v>Санкт-Петербург</v>
      </c>
      <c r="G16" s="405" t="s">
        <v>1278</v>
      </c>
      <c r="H16" s="545"/>
      <c r="I16" s="260"/>
      <c r="J16" s="260" t="s">
        <v>443</v>
      </c>
      <c r="K16" s="261">
        <v>13</v>
      </c>
      <c r="L16" s="28"/>
      <c r="W16" s="394">
        <f t="shared" si="0"/>
        <v>13</v>
      </c>
      <c r="X16" s="75" t="str">
        <f t="shared" si="1"/>
        <v>кмс</v>
      </c>
      <c r="Y16" s="309" t="str">
        <f t="shared" si="2"/>
        <v>52.69</v>
      </c>
      <c r="Z16" s="554">
        <f t="shared" si="3"/>
        <v>0</v>
      </c>
      <c r="AA16" s="309">
        <f t="shared" si="4"/>
        <v>0</v>
      </c>
    </row>
    <row r="17" spans="1:27" ht="12.75" x14ac:dyDescent="0.2">
      <c r="A17" s="531">
        <v>180</v>
      </c>
      <c r="B17" s="256" t="s">
        <v>24</v>
      </c>
      <c r="C17" s="443" t="str">
        <f>VLOOKUP($A17,УЧАСТНИКИ!$A$29:$L$1081,3,FALSE)</f>
        <v>Ламков Арсен</v>
      </c>
      <c r="D17" s="444" t="str">
        <f>VLOOKUP($A17,УЧАСТНИКИ!$A$29:$L$1081,4,FALSE)</f>
        <v>05.05.1999</v>
      </c>
      <c r="E17" s="444" t="str">
        <f>VLOOKUP($A17,УЧАСТНИКИ!$A$29:$L$1489,8,FALSE)</f>
        <v>КМС</v>
      </c>
      <c r="F17" s="443" t="str">
        <f>VLOOKUP($A17,УЧАСТНИКИ!$A$29:$L$1081,5,FALSE)</f>
        <v>Карачаево-Черкесская Республика</v>
      </c>
      <c r="G17" s="405" t="s">
        <v>3934</v>
      </c>
      <c r="H17" s="405"/>
      <c r="I17" s="260"/>
      <c r="J17" s="260" t="s">
        <v>443</v>
      </c>
      <c r="K17" s="262" t="s">
        <v>2032</v>
      </c>
      <c r="W17" s="394" t="str">
        <f t="shared" si="0"/>
        <v>лич.</v>
      </c>
      <c r="X17" s="75" t="str">
        <f t="shared" si="1"/>
        <v>кмс</v>
      </c>
      <c r="Y17" s="309" t="str">
        <f t="shared" si="2"/>
        <v>54.10</v>
      </c>
      <c r="Z17" s="309">
        <f t="shared" si="3"/>
        <v>0</v>
      </c>
      <c r="AA17" s="309">
        <f t="shared" si="4"/>
        <v>0</v>
      </c>
    </row>
    <row r="18" spans="1:27" ht="14.25" customHeight="1" x14ac:dyDescent="0.2">
      <c r="A18" s="531">
        <v>181</v>
      </c>
      <c r="B18" s="256" t="s">
        <v>25</v>
      </c>
      <c r="C18" s="443" t="str">
        <f>VLOOKUP($A18,УЧАСТНИКИ!$A$29:$L$1081,3,FALSE)</f>
        <v>Пудаков Савва</v>
      </c>
      <c r="D18" s="444" t="str">
        <f>VLOOKUP($A18,УЧАСТНИКИ!$A$29:$L$1081,4,FALSE)</f>
        <v>11.03.2001</v>
      </c>
      <c r="E18" s="444" t="str">
        <f>VLOOKUP($A18,УЧАСТНИКИ!$A$29:$L$1489,8,FALSE)</f>
        <v>1</v>
      </c>
      <c r="F18" s="443" t="str">
        <f>VLOOKUP($A18,УЧАСТНИКИ!$A$29:$L$1081,5,FALSE)</f>
        <v>Карачаево-Черкесская Республика</v>
      </c>
      <c r="G18" s="405" t="s">
        <v>3930</v>
      </c>
      <c r="H18" s="405"/>
      <c r="I18" s="394"/>
      <c r="J18" s="405" t="s">
        <v>443</v>
      </c>
      <c r="K18" s="394">
        <v>12</v>
      </c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394">
        <v>18</v>
      </c>
      <c r="X18" s="75" t="str">
        <f t="shared" si="1"/>
        <v>кмс</v>
      </c>
      <c r="Y18" s="309" t="str">
        <f t="shared" si="2"/>
        <v>54.61</v>
      </c>
      <c r="Z18" s="309">
        <f t="shared" si="3"/>
        <v>0</v>
      </c>
      <c r="AA18" s="309">
        <f t="shared" si="4"/>
        <v>0</v>
      </c>
    </row>
    <row r="19" spans="1:27" ht="12.75" x14ac:dyDescent="0.2">
      <c r="A19" s="531">
        <v>337</v>
      </c>
      <c r="B19" s="256" t="s">
        <v>67</v>
      </c>
      <c r="C19" s="443" t="str">
        <f>VLOOKUP($A19,УЧАСТНИКИ!$A$29:$L$1081,3,FALSE)</f>
        <v>Зиняков Андрей</v>
      </c>
      <c r="D19" s="444" t="str">
        <f>VLOOKUP($A19,УЧАСТНИКИ!$A$29:$L$1081,4,FALSE)</f>
        <v>20.03.2001</v>
      </c>
      <c r="E19" s="444" t="str">
        <f>VLOOKUP($A19,УЧАСТНИКИ!$A$29:$L$1489,8,FALSE)</f>
        <v>КМС</v>
      </c>
      <c r="F19" s="443" t="str">
        <f>VLOOKUP($A19,УЧАСТНИКИ!$A$29:$L$1081,5,FALSE)</f>
        <v>Санкт-Петербург</v>
      </c>
      <c r="G19" s="405" t="s">
        <v>3935</v>
      </c>
      <c r="H19" s="405"/>
      <c r="I19" s="394"/>
      <c r="J19" s="260" t="s">
        <v>443</v>
      </c>
      <c r="K19" s="262" t="s">
        <v>2032</v>
      </c>
      <c r="W19" s="394">
        <v>16</v>
      </c>
      <c r="X19" s="75" t="str">
        <f t="shared" si="1"/>
        <v>кмс</v>
      </c>
      <c r="Y19" s="309" t="str">
        <f t="shared" si="2"/>
        <v>54.81</v>
      </c>
      <c r="Z19" s="309">
        <f t="shared" si="3"/>
        <v>0</v>
      </c>
      <c r="AA19" s="309">
        <f t="shared" si="4"/>
        <v>0</v>
      </c>
    </row>
    <row r="20" spans="1:27" ht="12.75" x14ac:dyDescent="0.2">
      <c r="A20" s="531">
        <v>322</v>
      </c>
      <c r="B20" s="256" t="s">
        <v>74</v>
      </c>
      <c r="C20" s="443" t="str">
        <f>VLOOKUP($A20,УЧАСТНИКИ!$A$29:$L$1081,3,FALSE)</f>
        <v>Антипов Георгий</v>
      </c>
      <c r="D20" s="602" t="str">
        <f>VLOOKUP($A20,УЧАСТНИКИ!$A$29:$L$1081,4,FALSE)</f>
        <v>05.04.1999</v>
      </c>
      <c r="E20" s="444" t="str">
        <f>VLOOKUP($A20,УЧАСТНИКИ!$A$29:$L$1489,8,FALSE)</f>
        <v>КМС</v>
      </c>
      <c r="F20" s="443" t="str">
        <f>VLOOKUP($A20,УЧАСТНИКИ!$A$29:$L$1081,5,FALSE)</f>
        <v>Санкт-Петербург</v>
      </c>
      <c r="G20" s="405" t="s">
        <v>3931</v>
      </c>
      <c r="H20" s="405"/>
      <c r="I20" s="394"/>
      <c r="J20" s="260" t="s">
        <v>12</v>
      </c>
      <c r="K20" s="262" t="s">
        <v>2032</v>
      </c>
      <c r="W20" s="394">
        <v>35</v>
      </c>
      <c r="X20" s="75" t="str">
        <f t="shared" si="1"/>
        <v>1</v>
      </c>
      <c r="Y20" s="309" t="str">
        <f t="shared" si="2"/>
        <v>56.11</v>
      </c>
      <c r="Z20" s="309">
        <f t="shared" si="3"/>
        <v>0</v>
      </c>
      <c r="AA20" s="309">
        <f t="shared" si="4"/>
        <v>0</v>
      </c>
    </row>
    <row r="21" spans="1:27" ht="12.75" x14ac:dyDescent="0.2">
      <c r="A21" s="531">
        <v>162</v>
      </c>
      <c r="B21" s="256" t="s">
        <v>73</v>
      </c>
      <c r="C21" s="443" t="str">
        <f>VLOOKUP($A21,УЧАСТНИКИ!$A$29:$L$1081,3,FALSE)</f>
        <v>Ряднов Артем</v>
      </c>
      <c r="D21" s="444" t="str">
        <f>VLOOKUP($A21,УЧАСТНИКИ!$A$29:$L$1081,4,FALSE)</f>
        <v>23.05.2002</v>
      </c>
      <c r="E21" s="444" t="str">
        <f>VLOOKUP($A21,УЧАСТНИКИ!$A$29:$L$1489,8,FALSE)</f>
        <v>КМС</v>
      </c>
      <c r="F21" s="443" t="str">
        <f>VLOOKUP($A21,УЧАСТНИКИ!$A$29:$L$1081,5,FALSE)</f>
        <v>Краснодарский край</v>
      </c>
      <c r="G21" s="405" t="s">
        <v>3932</v>
      </c>
      <c r="H21" s="405"/>
      <c r="I21" s="394"/>
      <c r="J21" s="405">
        <v>1</v>
      </c>
      <c r="K21" s="394" t="s">
        <v>2032</v>
      </c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394">
        <v>20</v>
      </c>
      <c r="X21" s="75">
        <f t="shared" si="1"/>
        <v>1</v>
      </c>
      <c r="Y21" s="309" t="str">
        <f t="shared" si="2"/>
        <v>57.11</v>
      </c>
      <c r="Z21" s="309">
        <f t="shared" si="3"/>
        <v>0</v>
      </c>
      <c r="AA21" s="309">
        <f t="shared" si="4"/>
        <v>0</v>
      </c>
    </row>
    <row r="22" spans="1:27" ht="12.75" x14ac:dyDescent="0.2">
      <c r="A22" s="531">
        <v>321</v>
      </c>
      <c r="B22" s="256" t="s">
        <v>72</v>
      </c>
      <c r="C22" s="443" t="str">
        <f>VLOOKUP($A22,УЧАСТНИКИ!$A$29:$L$1081,3,FALSE)</f>
        <v>Абрамов Егор</v>
      </c>
      <c r="D22" s="444" t="str">
        <f>VLOOKUP($A22,УЧАСТНИКИ!$A$29:$L$1081,4,FALSE)</f>
        <v>14.09.2000</v>
      </c>
      <c r="E22" s="444" t="str">
        <f>VLOOKUP($A22,УЧАСТНИКИ!$A$29:$L$1489,8,FALSE)</f>
        <v>КМС</v>
      </c>
      <c r="F22" s="443" t="str">
        <f>VLOOKUP($A22,УЧАСТНИКИ!$A$29:$L$1081,5,FALSE)</f>
        <v>Санкт-Петербург</v>
      </c>
      <c r="G22" s="405" t="s">
        <v>3941</v>
      </c>
      <c r="H22" s="405"/>
      <c r="I22" s="260"/>
      <c r="J22" s="260" t="s">
        <v>12</v>
      </c>
      <c r="K22" s="262" t="s">
        <v>2032</v>
      </c>
      <c r="W22" s="394" t="str">
        <f>K22</f>
        <v>лич.</v>
      </c>
      <c r="X22" s="75" t="str">
        <f t="shared" si="1"/>
        <v>1</v>
      </c>
      <c r="Y22" s="309" t="str">
        <f t="shared" si="2"/>
        <v>57.54</v>
      </c>
      <c r="Z22" s="309">
        <f t="shared" si="3"/>
        <v>0</v>
      </c>
      <c r="AA22" s="309">
        <f t="shared" si="4"/>
        <v>0</v>
      </c>
    </row>
    <row r="23" spans="1:27" ht="12.75" x14ac:dyDescent="0.2">
      <c r="A23" s="531">
        <v>264</v>
      </c>
      <c r="B23" s="256" t="s">
        <v>71</v>
      </c>
      <c r="C23" s="443" t="str">
        <f>VLOOKUP($A23,УЧАСТНИКИ!$A$29:$L$1081,3,FALSE)</f>
        <v>Раджабов Роберт</v>
      </c>
      <c r="D23" s="444" t="str">
        <f>VLOOKUP($A23,УЧАСТНИКИ!$A$29:$L$1081,4,FALSE)</f>
        <v>21.04.2002</v>
      </c>
      <c r="E23" s="444" t="str">
        <f>VLOOKUP($A23,УЧАСТНИКИ!$A$29:$L$1489,8,FALSE)</f>
        <v>КМС</v>
      </c>
      <c r="F23" s="443" t="str">
        <f>VLOOKUP($A23,УЧАСТНИКИ!$A$29:$L$1081,5,FALSE)</f>
        <v>Республика Адыгея</v>
      </c>
      <c r="G23" s="405" t="s">
        <v>3933</v>
      </c>
      <c r="H23" s="405"/>
      <c r="I23" s="394"/>
      <c r="J23" s="259">
        <v>1</v>
      </c>
      <c r="K23" s="261">
        <v>11</v>
      </c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394">
        <v>19</v>
      </c>
      <c r="X23" s="75">
        <f t="shared" si="1"/>
        <v>1</v>
      </c>
      <c r="Y23" s="309" t="str">
        <f t="shared" si="2"/>
        <v>57.68</v>
      </c>
      <c r="Z23" s="309">
        <f t="shared" si="3"/>
        <v>0</v>
      </c>
      <c r="AA23" s="309">
        <f t="shared" si="4"/>
        <v>0</v>
      </c>
    </row>
    <row r="24" spans="1:27" ht="12.75" x14ac:dyDescent="0.2">
      <c r="A24" s="531">
        <v>332</v>
      </c>
      <c r="B24" s="256" t="s">
        <v>70</v>
      </c>
      <c r="C24" s="443" t="str">
        <f>VLOOKUP($A24,УЧАСТНИКИ!$A$29:$L$1081,3,FALSE)</f>
        <v>Головин Алексей</v>
      </c>
      <c r="D24" s="444" t="str">
        <f>VLOOKUP($A24,УЧАСТНИКИ!$A$29:$L$1081,4,FALSE)</f>
        <v>26.04.2002</v>
      </c>
      <c r="E24" s="444" t="str">
        <f>VLOOKUP($A24,УЧАСТНИКИ!$A$29:$L$1489,8,FALSE)</f>
        <v>КМС</v>
      </c>
      <c r="F24" s="443" t="str">
        <f>VLOOKUP($A24,УЧАСТНИКИ!$A$29:$L$1081,5,FALSE)</f>
        <v>Санкт-Петербург</v>
      </c>
      <c r="G24" s="545" t="s">
        <v>3936</v>
      </c>
      <c r="H24" s="405"/>
      <c r="I24" s="394"/>
      <c r="J24" s="260" t="s">
        <v>12</v>
      </c>
      <c r="K24" s="262" t="s">
        <v>2032</v>
      </c>
      <c r="W24" s="394">
        <v>15</v>
      </c>
      <c r="X24" s="75" t="str">
        <f t="shared" si="1"/>
        <v>1</v>
      </c>
      <c r="Y24" s="554" t="str">
        <f t="shared" si="2"/>
        <v>57.88</v>
      </c>
      <c r="Z24" s="309">
        <f t="shared" si="3"/>
        <v>0</v>
      </c>
      <c r="AA24" s="309">
        <f t="shared" si="4"/>
        <v>0</v>
      </c>
    </row>
    <row r="25" spans="1:27" ht="12.75" x14ac:dyDescent="0.2">
      <c r="A25" s="531">
        <v>361</v>
      </c>
      <c r="B25" s="256" t="s">
        <v>69</v>
      </c>
      <c r="C25" s="443" t="str">
        <f>VLOOKUP($A25,УЧАСТНИКИ!$A$29:$L$1081,3,FALSE)</f>
        <v>Тылибцев Данил</v>
      </c>
      <c r="D25" s="444" t="str">
        <f>VLOOKUP($A25,УЧАСТНИКИ!$A$29:$L$1081,4,FALSE)</f>
        <v>06.01.2005</v>
      </c>
      <c r="E25" s="444" t="str">
        <f>VLOOKUP($A25,УЧАСТНИКИ!$A$29:$L$1489,8,FALSE)</f>
        <v>КМС</v>
      </c>
      <c r="F25" s="443" t="str">
        <f>VLOOKUP($A25,УЧАСТНИКИ!$A$29:$L$1081,5,FALSE)</f>
        <v>Санкт-Петербург</v>
      </c>
      <c r="G25" s="405" t="s">
        <v>1007</v>
      </c>
      <c r="H25" s="545"/>
      <c r="I25" s="394"/>
      <c r="J25" s="260" t="s">
        <v>12</v>
      </c>
      <c r="K25" s="261" t="s">
        <v>2032</v>
      </c>
      <c r="W25" s="394">
        <v>32</v>
      </c>
      <c r="X25" s="75" t="str">
        <f t="shared" si="1"/>
        <v>1</v>
      </c>
      <c r="Y25" s="309" t="str">
        <f t="shared" si="2"/>
        <v>58.69</v>
      </c>
      <c r="Z25" s="554">
        <f t="shared" si="3"/>
        <v>0</v>
      </c>
      <c r="AA25" s="309">
        <f t="shared" si="4"/>
        <v>0</v>
      </c>
    </row>
    <row r="26" spans="1:27" ht="12.75" x14ac:dyDescent="0.2">
      <c r="A26" s="531">
        <v>350</v>
      </c>
      <c r="B26" s="256" t="s">
        <v>68</v>
      </c>
      <c r="C26" s="443" t="str">
        <f>VLOOKUP($A26,УЧАСТНИКИ!$A$29:$L$1081,3,FALSE)</f>
        <v>Никитин Дмитрий</v>
      </c>
      <c r="D26" s="444" t="str">
        <f>VLOOKUP($A26,УЧАСТНИКИ!$A$29:$L$1081,4,FALSE)</f>
        <v>13.06.2000</v>
      </c>
      <c r="E26" s="444" t="str">
        <f>VLOOKUP($A26,УЧАСТНИКИ!$A$29:$L$1489,8,FALSE)</f>
        <v>КМС</v>
      </c>
      <c r="F26" s="443" t="str">
        <f>VLOOKUP($A26,УЧАСТНИКИ!$A$29:$L$1081,5,FALSE)</f>
        <v>Санкт-Петербург</v>
      </c>
      <c r="G26" s="405" t="s">
        <v>3937</v>
      </c>
      <c r="H26" s="405"/>
      <c r="I26" s="394"/>
      <c r="J26" s="260" t="s">
        <v>13</v>
      </c>
      <c r="K26" s="261" t="s">
        <v>2032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394">
        <v>17</v>
      </c>
      <c r="X26" s="75" t="str">
        <f t="shared" si="1"/>
        <v>2</v>
      </c>
      <c r="Y26" s="309" t="str">
        <f t="shared" si="2"/>
        <v>1:03.11</v>
      </c>
      <c r="Z26" s="309">
        <f t="shared" si="3"/>
        <v>0</v>
      </c>
      <c r="AA26" s="309">
        <f t="shared" si="4"/>
        <v>0</v>
      </c>
    </row>
    <row r="27" spans="1:27" ht="12.75" x14ac:dyDescent="0.2">
      <c r="A27" s="531">
        <v>134</v>
      </c>
      <c r="B27" s="256"/>
      <c r="C27" s="443" t="str">
        <f>VLOOKUP($A27,УЧАСТНИКИ!$A$29:$L$1081,3,FALSE)</f>
        <v>Бакай Алексей</v>
      </c>
      <c r="D27" s="444" t="str">
        <f>VLOOKUP($A27,УЧАСТНИКИ!$A$29:$L$1081,4,FALSE)</f>
        <v>21.01.1999</v>
      </c>
      <c r="E27" s="444" t="str">
        <f>VLOOKUP($A27,УЧАСТНИКИ!$A$29:$L$1489,8,FALSE)</f>
        <v>МС</v>
      </c>
      <c r="F27" s="443" t="str">
        <f>VLOOKUP($A27,УЧАСТНИКИ!$A$29:$L$1081,5,FALSE)</f>
        <v>Краснодарский край</v>
      </c>
      <c r="G27" s="405" t="s">
        <v>2100</v>
      </c>
      <c r="H27" s="260"/>
      <c r="I27" s="260"/>
      <c r="J27" s="260"/>
      <c r="K27" s="262"/>
      <c r="W27" s="394">
        <f>K27</f>
        <v>0</v>
      </c>
      <c r="X27" s="75">
        <f t="shared" si="1"/>
        <v>0</v>
      </c>
      <c r="Y27" s="309" t="str">
        <f t="shared" si="2"/>
        <v>DNF</v>
      </c>
      <c r="Z27" s="309">
        <f t="shared" si="3"/>
        <v>0</v>
      </c>
      <c r="AA27" s="309">
        <f t="shared" si="4"/>
        <v>0</v>
      </c>
    </row>
    <row r="28" spans="1:27" ht="12.75" x14ac:dyDescent="0.2">
      <c r="B28" s="256"/>
      <c r="C28" s="257"/>
      <c r="D28" s="258"/>
      <c r="E28" s="259"/>
      <c r="F28" s="257"/>
      <c r="G28" s="257"/>
      <c r="H28" s="260"/>
      <c r="I28" s="260"/>
      <c r="J28" s="260"/>
      <c r="K28" s="262"/>
    </row>
    <row r="29" spans="1:27" ht="12.75" x14ac:dyDescent="0.2">
      <c r="B29" s="256"/>
      <c r="C29" s="257"/>
      <c r="D29" s="258"/>
      <c r="E29" s="259"/>
      <c r="F29" s="257"/>
      <c r="G29" s="257"/>
      <c r="H29" s="260"/>
      <c r="I29" s="260"/>
      <c r="J29" s="260"/>
      <c r="K29" s="262"/>
    </row>
    <row r="30" spans="1:27" ht="12.75" x14ac:dyDescent="0.2">
      <c r="B30" s="256"/>
      <c r="C30" s="257"/>
      <c r="D30" s="258"/>
      <c r="E30" s="259"/>
      <c r="F30" s="257"/>
      <c r="G30" s="257"/>
      <c r="H30" s="260"/>
      <c r="I30" s="260"/>
      <c r="J30" s="260"/>
      <c r="K30" s="262"/>
    </row>
    <row r="31" spans="1:27" ht="12.75" x14ac:dyDescent="0.2">
      <c r="B31" s="256"/>
      <c r="C31" s="257"/>
      <c r="D31" s="258"/>
      <c r="E31" s="259"/>
      <c r="F31" s="257"/>
      <c r="G31" s="257"/>
      <c r="H31" s="260"/>
      <c r="I31" s="260"/>
      <c r="J31" s="260"/>
      <c r="K31" s="262"/>
    </row>
    <row r="32" spans="1:27" ht="12.75" x14ac:dyDescent="0.2">
      <c r="B32" s="256"/>
      <c r="C32" s="257"/>
      <c r="D32" s="258"/>
      <c r="E32" s="259"/>
      <c r="F32" s="257"/>
      <c r="G32" s="257"/>
      <c r="H32" s="260"/>
      <c r="I32" s="260"/>
      <c r="J32" s="260"/>
      <c r="K32" s="262"/>
    </row>
    <row r="33" spans="2:11" ht="12.75" x14ac:dyDescent="0.2">
      <c r="B33" s="256"/>
      <c r="C33" s="263"/>
      <c r="D33" s="264"/>
      <c r="E33" s="265"/>
      <c r="F33" s="263"/>
      <c r="G33" s="263"/>
      <c r="H33" s="266"/>
      <c r="I33" s="266"/>
      <c r="J33" s="265"/>
      <c r="K33" s="268"/>
    </row>
    <row r="34" spans="2:11" x14ac:dyDescent="0.2">
      <c r="B34" s="256"/>
      <c r="C34" s="269" t="s">
        <v>184</v>
      </c>
      <c r="D34" s="264"/>
      <c r="E34" s="265"/>
      <c r="F34" s="263"/>
      <c r="G34" s="263"/>
      <c r="H34" s="390"/>
      <c r="I34" s="391"/>
      <c r="K34" s="508" t="s">
        <v>2243</v>
      </c>
    </row>
    <row r="35" spans="2:11" x14ac:dyDescent="0.2">
      <c r="B35" s="256"/>
      <c r="C35" s="269"/>
      <c r="D35" s="264"/>
      <c r="E35" s="265"/>
      <c r="F35" s="263"/>
      <c r="G35" s="263"/>
      <c r="H35" s="390"/>
      <c r="I35" s="392"/>
      <c r="K35" s="271"/>
    </row>
    <row r="36" spans="2:11" x14ac:dyDescent="0.2">
      <c r="B36" s="256"/>
      <c r="C36" s="269" t="s">
        <v>185</v>
      </c>
      <c r="D36" s="264"/>
      <c r="E36" s="265"/>
      <c r="F36" s="375"/>
      <c r="G36" s="375"/>
      <c r="H36" s="390"/>
      <c r="I36" s="391"/>
      <c r="K36" s="508" t="s">
        <v>2244</v>
      </c>
    </row>
    <row r="37" spans="2:11" ht="12.75" x14ac:dyDescent="0.2">
      <c r="B37" s="256"/>
      <c r="C37" s="269"/>
      <c r="D37" s="264"/>
      <c r="E37" s="265"/>
      <c r="F37" s="263"/>
      <c r="G37" s="263"/>
      <c r="H37" s="266"/>
      <c r="I37" s="266"/>
      <c r="J37" s="265"/>
      <c r="K37" s="266"/>
    </row>
    <row r="38" spans="2:11" ht="12.75" x14ac:dyDescent="0.2">
      <c r="B38" s="256"/>
      <c r="C38" s="269"/>
      <c r="D38" s="264"/>
      <c r="E38" s="265"/>
      <c r="F38" s="263"/>
      <c r="G38" s="263"/>
      <c r="H38" s="266"/>
      <c r="I38" s="266"/>
      <c r="J38" s="270"/>
      <c r="K38" s="266"/>
    </row>
    <row r="39" spans="2:11" x14ac:dyDescent="0.2">
      <c r="C39" s="269" t="s">
        <v>2245</v>
      </c>
      <c r="J39" s="270"/>
      <c r="K39" s="270" t="s">
        <v>2221</v>
      </c>
    </row>
    <row r="44" spans="2:11" x14ac:dyDescent="0.2">
      <c r="B44" s="271"/>
      <c r="C44" s="271"/>
      <c r="D44" s="271"/>
      <c r="E44" s="271"/>
      <c r="F44" s="271"/>
      <c r="G44" s="271"/>
      <c r="H44" s="271"/>
      <c r="I44" s="271"/>
      <c r="J44" s="271"/>
      <c r="K44" s="271"/>
    </row>
  </sheetData>
  <sortState ref="A12:AA26">
    <sortCondition ref="B12:B26"/>
  </sortState>
  <mergeCells count="10">
    <mergeCell ref="D7:G7"/>
    <mergeCell ref="D6:G6"/>
    <mergeCell ref="D8:G8"/>
    <mergeCell ref="B1:K1"/>
    <mergeCell ref="B2:K2"/>
    <mergeCell ref="B5:C5"/>
    <mergeCell ref="B3:K3"/>
    <mergeCell ref="B4:K4"/>
    <mergeCell ref="J5:K5"/>
    <mergeCell ref="D5:G5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indexed="15"/>
  </sheetPr>
  <dimension ref="A1:Y36"/>
  <sheetViews>
    <sheetView topLeftCell="B1" zoomScaleNormal="100" workbookViewId="0">
      <selection activeCell="B22" sqref="A22:XFD26"/>
    </sheetView>
  </sheetViews>
  <sheetFormatPr defaultColWidth="9.140625" defaultRowHeight="14.25" x14ac:dyDescent="0.2"/>
  <cols>
    <col min="1" max="1" width="5.85546875" style="4" hidden="1" customWidth="1"/>
    <col min="2" max="2" width="4.140625" style="273" customWidth="1"/>
    <col min="3" max="3" width="19" style="273" customWidth="1"/>
    <col min="4" max="4" width="9.140625" style="273"/>
    <col min="5" max="5" width="6.5703125" style="273" customWidth="1"/>
    <col min="6" max="6" width="27.5703125" style="273" customWidth="1"/>
    <col min="7" max="7" width="10.28515625" style="273" customWidth="1"/>
    <col min="8" max="8" width="9.28515625" style="274" customWidth="1"/>
    <col min="9" max="9" width="11.85546875" style="273" customWidth="1"/>
    <col min="10" max="10" width="2.28515625" style="28" hidden="1" customWidth="1"/>
    <col min="11" max="11" width="7.5703125" style="28" hidden="1" customWidth="1"/>
    <col min="12" max="25" width="9.140625" style="11" hidden="1" customWidth="1"/>
    <col min="26" max="16384" width="9.140625" style="11"/>
  </cols>
  <sheetData>
    <row r="1" spans="1:25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</row>
    <row r="2" spans="1:25" ht="12.95" customHeight="1" x14ac:dyDescent="0.2">
      <c r="A2" s="310"/>
      <c r="B2" s="747" t="s">
        <v>47</v>
      </c>
      <c r="C2" s="747"/>
      <c r="D2" s="747"/>
      <c r="E2" s="747"/>
      <c r="F2" s="747"/>
      <c r="G2" s="747"/>
      <c r="H2" s="747"/>
      <c r="I2" s="747"/>
    </row>
    <row r="3" spans="1:25" ht="12.95" customHeight="1" x14ac:dyDescent="0.2">
      <c r="A3" s="310"/>
      <c r="B3" s="747"/>
      <c r="C3" s="747"/>
      <c r="D3" s="747"/>
      <c r="E3" s="747"/>
      <c r="F3" s="747"/>
      <c r="G3" s="747"/>
      <c r="H3" s="747"/>
      <c r="I3" s="747"/>
      <c r="J3" s="354"/>
      <c r="K3" s="354"/>
      <c r="L3" s="354"/>
      <c r="M3" s="354"/>
      <c r="N3" s="354"/>
      <c r="O3" s="354"/>
      <c r="P3" s="354"/>
    </row>
    <row r="4" spans="1:25" ht="12.95" customHeight="1" x14ac:dyDescent="0.2">
      <c r="B4" s="747"/>
      <c r="C4" s="747"/>
      <c r="D4" s="747"/>
      <c r="E4" s="747"/>
      <c r="F4" s="747"/>
      <c r="G4" s="747"/>
      <c r="H4" s="747"/>
      <c r="I4" s="747"/>
      <c r="J4" s="354"/>
      <c r="K4" s="354"/>
      <c r="L4" s="354"/>
      <c r="M4" s="354"/>
      <c r="N4" s="354"/>
      <c r="O4" s="354"/>
      <c r="P4" s="354"/>
    </row>
    <row r="5" spans="1:25" ht="49.5" customHeight="1" x14ac:dyDescent="0.2">
      <c r="B5" s="787" t="s">
        <v>2224</v>
      </c>
      <c r="C5" s="788"/>
      <c r="D5" s="750" t="s">
        <v>4305</v>
      </c>
      <c r="E5" s="750"/>
      <c r="F5" s="750"/>
      <c r="G5" s="750"/>
      <c r="H5" s="356"/>
      <c r="I5" s="770" t="s">
        <v>2225</v>
      </c>
      <c r="J5" s="770"/>
      <c r="K5" s="275"/>
    </row>
    <row r="6" spans="1:25" ht="17.100000000000001" customHeight="1" x14ac:dyDescent="0.2">
      <c r="B6" s="402" t="s">
        <v>16</v>
      </c>
      <c r="C6" s="406" t="s">
        <v>275</v>
      </c>
      <c r="E6" s="752" t="s">
        <v>104</v>
      </c>
      <c r="F6" s="752"/>
      <c r="H6" s="276" t="s">
        <v>186</v>
      </c>
      <c r="I6" s="276" t="s">
        <v>187</v>
      </c>
    </row>
    <row r="7" spans="1:25" ht="26.25" customHeight="1" x14ac:dyDescent="0.2">
      <c r="B7" s="402" t="s">
        <v>17</v>
      </c>
      <c r="C7" s="400" t="s">
        <v>274</v>
      </c>
      <c r="E7" s="866" t="s">
        <v>21</v>
      </c>
      <c r="F7" s="866"/>
      <c r="H7" s="305" t="s">
        <v>250</v>
      </c>
      <c r="I7" s="243" t="s">
        <v>4306</v>
      </c>
    </row>
    <row r="8" spans="1:25" ht="17.100000000000001" customHeight="1" x14ac:dyDescent="0.2">
      <c r="B8" s="401" t="s">
        <v>18</v>
      </c>
      <c r="C8" s="406" t="s">
        <v>273</v>
      </c>
      <c r="E8" s="752" t="s">
        <v>243</v>
      </c>
      <c r="F8" s="752"/>
      <c r="H8" s="249" t="s">
        <v>396</v>
      </c>
      <c r="I8" s="249" t="s">
        <v>4307</v>
      </c>
    </row>
    <row r="9" spans="1:25" x14ac:dyDescent="0.2">
      <c r="C9" s="248"/>
      <c r="D9" s="248"/>
      <c r="E9" s="863" t="s">
        <v>231</v>
      </c>
      <c r="F9" s="863"/>
      <c r="G9" s="248"/>
      <c r="H9" s="248"/>
      <c r="I9" s="248"/>
    </row>
    <row r="10" spans="1:25" x14ac:dyDescent="0.2">
      <c r="B10" s="251"/>
      <c r="C10" s="251"/>
      <c r="D10" s="251"/>
      <c r="E10" s="251"/>
      <c r="F10" s="251"/>
      <c r="G10" s="251"/>
      <c r="H10" s="253"/>
      <c r="I10" s="254"/>
    </row>
    <row r="11" spans="1:25" ht="16.5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190</v>
      </c>
      <c r="H11" s="255" t="s">
        <v>182</v>
      </c>
      <c r="I11" s="255" t="s">
        <v>2069</v>
      </c>
      <c r="J11" s="11"/>
      <c r="K11" s="11"/>
      <c r="T11" s="383"/>
      <c r="U11" s="75"/>
      <c r="V11" s="75"/>
      <c r="W11" s="383" t="s">
        <v>255</v>
      </c>
    </row>
    <row r="12" spans="1:25" ht="12.75" x14ac:dyDescent="0.2">
      <c r="A12" s="531">
        <v>102</v>
      </c>
      <c r="B12" s="542">
        <v>1</v>
      </c>
      <c r="C12" s="443" t="str">
        <f>VLOOKUP($A12,УЧАСТНИКИ!$A$29:$L$1081,3,FALSE)</f>
        <v>Надыров Ильдар</v>
      </c>
      <c r="D12" s="444" t="str">
        <f>VLOOKUP($A12,УЧАСТНИКИ!$A$29:$L$1081,4,FALSE)</f>
        <v>22.04.1994</v>
      </c>
      <c r="E12" s="444" t="str">
        <f>VLOOKUP($A12,УЧАСТНИКИ!$A$29:$L$1489,8,FALSE)</f>
        <v>МС</v>
      </c>
      <c r="F12" s="443" t="str">
        <f>VLOOKUP($A12,УЧАСТНИКИ!$A$29:$L$1081,5,FALSE)</f>
        <v>Алтайский край</v>
      </c>
      <c r="G12" s="542" t="s">
        <v>4314</v>
      </c>
      <c r="H12" s="260" t="s">
        <v>433</v>
      </c>
      <c r="I12" s="403" t="s">
        <v>2060</v>
      </c>
      <c r="W12" s="11" t="str">
        <f>I12</f>
        <v>20+5</v>
      </c>
      <c r="X12" s="11" t="str">
        <f t="shared" ref="X12:X21" si="0">H12</f>
        <v>мс</v>
      </c>
      <c r="Y12" s="11" t="str">
        <f t="shared" ref="Y12:Y21" si="1">G12</f>
        <v>8:29.09</v>
      </c>
    </row>
    <row r="13" spans="1:25" ht="12.75" x14ac:dyDescent="0.2">
      <c r="A13" s="531">
        <v>371</v>
      </c>
      <c r="B13" s="542">
        <v>2</v>
      </c>
      <c r="C13" s="443" t="str">
        <f>VLOOKUP($A13,УЧАСТНИКИ!$A$29:$L$1081,3,FALSE)</f>
        <v>Якушев Максим</v>
      </c>
      <c r="D13" s="444" t="str">
        <f>VLOOKUP($A13,УЧАСТНИКИ!$A$29:$L$1081,4,FALSE)</f>
        <v>15.03.1992</v>
      </c>
      <c r="E13" s="444" t="str">
        <f>VLOOKUP($A13,УЧАСТНИКИ!$A$29:$L$1489,8,FALSE)</f>
        <v>МСМК</v>
      </c>
      <c r="F13" s="443" t="str">
        <f>VLOOKUP($A13,УЧАСТНИКИ!$A$29:$L$1081,5,FALSE)</f>
        <v>Свердловская область</v>
      </c>
      <c r="G13" s="542" t="s">
        <v>4312</v>
      </c>
      <c r="H13" s="260" t="s">
        <v>433</v>
      </c>
      <c r="I13" s="262" t="s">
        <v>2032</v>
      </c>
      <c r="W13" s="11" t="s">
        <v>77</v>
      </c>
      <c r="X13" s="11" t="str">
        <f t="shared" si="0"/>
        <v>мс</v>
      </c>
      <c r="Y13" s="11" t="str">
        <f t="shared" si="1"/>
        <v>8:36.16</v>
      </c>
    </row>
    <row r="14" spans="1:25" ht="12.75" x14ac:dyDescent="0.2">
      <c r="A14" s="531">
        <v>192</v>
      </c>
      <c r="B14" s="542">
        <v>3</v>
      </c>
      <c r="C14" s="443" t="str">
        <f>VLOOKUP($A14,УЧАСТНИКИ!$A$29:$L$1081,3,FALSE)</f>
        <v>Калганов Никита</v>
      </c>
      <c r="D14" s="444" t="str">
        <f>VLOOKUP($A14,УЧАСТНИКИ!$A$29:$L$1081,4,FALSE)</f>
        <v>07.06.1999</v>
      </c>
      <c r="E14" s="444" t="str">
        <f>VLOOKUP($A14,УЧАСТНИКИ!$A$29:$L$1489,8,FALSE)</f>
        <v>МС</v>
      </c>
      <c r="F14" s="443" t="str">
        <f>VLOOKUP($A14,УЧАСТНИКИ!$A$29:$L$1081,5,FALSE)</f>
        <v>Москва-Орловская область</v>
      </c>
      <c r="G14" s="542" t="s">
        <v>4315</v>
      </c>
      <c r="H14" s="260" t="s">
        <v>433</v>
      </c>
      <c r="I14" s="262" t="s">
        <v>2061</v>
      </c>
      <c r="W14" s="11" t="str">
        <f>I14</f>
        <v>17+5</v>
      </c>
      <c r="X14" s="11" t="str">
        <f t="shared" si="0"/>
        <v>мс</v>
      </c>
      <c r="Y14" s="11" t="str">
        <f t="shared" si="1"/>
        <v>8:39.18</v>
      </c>
    </row>
    <row r="15" spans="1:25" ht="12.75" x14ac:dyDescent="0.2">
      <c r="A15" s="531">
        <v>197</v>
      </c>
      <c r="B15" s="542">
        <v>4</v>
      </c>
      <c r="C15" s="443" t="str">
        <f>VLOOKUP($A15,УЧАСТНИКИ!$A$29:$L$1081,3,FALSE)</f>
        <v>Клопцов Юрий</v>
      </c>
      <c r="D15" s="444" t="str">
        <f>VLOOKUP($A15,УЧАСТНИКИ!$A$29:$L$1081,4,FALSE)</f>
        <v>22.12.1989</v>
      </c>
      <c r="E15" s="444" t="str">
        <f>VLOOKUP($A15,УЧАСТНИКИ!$A$29:$L$1489,8,FALSE)</f>
        <v>МСМК</v>
      </c>
      <c r="F15" s="443" t="str">
        <f>VLOOKUP($A15,УЧАСТНИКИ!$A$29:$L$1081,5,FALSE)</f>
        <v>Москва</v>
      </c>
      <c r="G15" s="542" t="s">
        <v>4313</v>
      </c>
      <c r="H15" s="260" t="s">
        <v>433</v>
      </c>
      <c r="I15" s="262" t="s">
        <v>2062</v>
      </c>
      <c r="W15" s="11" t="s">
        <v>76</v>
      </c>
      <c r="X15" s="11" t="str">
        <f t="shared" si="0"/>
        <v>мс</v>
      </c>
      <c r="Y15" s="11" t="str">
        <f t="shared" si="1"/>
        <v>8:40.15</v>
      </c>
    </row>
    <row r="16" spans="1:25" ht="12.75" x14ac:dyDescent="0.2">
      <c r="A16" s="531">
        <v>104</v>
      </c>
      <c r="B16" s="542">
        <v>5</v>
      </c>
      <c r="C16" s="443" t="str">
        <f>VLOOKUP($A16,УЧАСТНИКИ!$A$29:$L$1081,3,FALSE)</f>
        <v>Алексеев Александр</v>
      </c>
      <c r="D16" s="444" t="str">
        <f>VLOOKUP($A16,УЧАСТНИКИ!$A$29:$L$1081,4,FALSE)</f>
        <v>17.10.2003</v>
      </c>
      <c r="E16" s="444" t="str">
        <f>VLOOKUP($A16,УЧАСТНИКИ!$A$29:$L$1489,8,FALSE)</f>
        <v>КМС</v>
      </c>
      <c r="F16" s="443" t="str">
        <f>VLOOKUP($A16,УЧАСТНИКИ!$A$29:$L$1081,5,FALSE)</f>
        <v>Чувашская Республика</v>
      </c>
      <c r="G16" s="542" t="s">
        <v>4316</v>
      </c>
      <c r="H16" s="260" t="s">
        <v>433</v>
      </c>
      <c r="I16" s="262" t="s">
        <v>2063</v>
      </c>
      <c r="W16" s="11" t="str">
        <f>I16</f>
        <v>14+5</v>
      </c>
      <c r="X16" s="11" t="str">
        <f t="shared" si="0"/>
        <v>мс</v>
      </c>
      <c r="Y16" s="11" t="str">
        <f t="shared" si="1"/>
        <v>8:40.96</v>
      </c>
    </row>
    <row r="17" spans="1:25" ht="12.75" x14ac:dyDescent="0.2">
      <c r="A17" s="531">
        <v>255</v>
      </c>
      <c r="B17" s="542">
        <v>6</v>
      </c>
      <c r="C17" s="443" t="str">
        <f>VLOOKUP($A17,УЧАСТНИКИ!$A$29:$L$1081,3,FALSE)</f>
        <v>Швецов Петр</v>
      </c>
      <c r="D17" s="444" t="str">
        <f>VLOOKUP($A17,УЧАСТНИКИ!$A$29:$L$1081,4,FALSE)</f>
        <v>14.07.1999</v>
      </c>
      <c r="E17" s="444" t="str">
        <f>VLOOKUP($A17,УЧАСТНИКИ!$A$29:$L$1489,8,FALSE)</f>
        <v>КМС</v>
      </c>
      <c r="F17" s="443" t="str">
        <f>VLOOKUP($A17,УЧАСТНИКИ!$A$29:$L$1081,5,FALSE)</f>
        <v>Новосибирская область</v>
      </c>
      <c r="G17" s="542" t="s">
        <v>4317</v>
      </c>
      <c r="H17" s="405" t="s">
        <v>443</v>
      </c>
      <c r="I17" s="394">
        <v>13</v>
      </c>
      <c r="W17" s="11">
        <f>I17</f>
        <v>13</v>
      </c>
      <c r="X17" s="11" t="str">
        <f t="shared" si="0"/>
        <v>кмс</v>
      </c>
      <c r="Y17" s="11" t="str">
        <f t="shared" si="1"/>
        <v>8:49.60</v>
      </c>
    </row>
    <row r="18" spans="1:25" ht="12.75" x14ac:dyDescent="0.2">
      <c r="A18" s="531">
        <v>144</v>
      </c>
      <c r="B18" s="542">
        <v>7</v>
      </c>
      <c r="C18" s="443" t="str">
        <f>VLOOKUP($A18,УЧАСТНИКИ!$A$29:$L$1081,3,FALSE)</f>
        <v>Захаров Дмитрий</v>
      </c>
      <c r="D18" s="444" t="str">
        <f>VLOOKUP($A18,УЧАСТНИКИ!$A$29:$L$1081,4,FALSE)</f>
        <v>20.06.1998</v>
      </c>
      <c r="E18" s="444" t="str">
        <f>VLOOKUP($A18,УЧАСТНИКИ!$A$29:$L$1489,8,FALSE)</f>
        <v>КМС</v>
      </c>
      <c r="F18" s="443" t="str">
        <f>VLOOKUP($A18,УЧАСТНИКИ!$A$29:$L$1081,5,FALSE)</f>
        <v>Краснодарский край-Республика Крым</v>
      </c>
      <c r="G18" s="542" t="s">
        <v>4310</v>
      </c>
      <c r="H18" s="260" t="s">
        <v>443</v>
      </c>
      <c r="I18" s="261">
        <v>12</v>
      </c>
      <c r="W18" s="11" t="s">
        <v>79</v>
      </c>
      <c r="X18" s="11" t="str">
        <f t="shared" si="0"/>
        <v>кмс</v>
      </c>
      <c r="Y18" s="11" t="str">
        <f t="shared" si="1"/>
        <v>9:05.69</v>
      </c>
    </row>
    <row r="19" spans="1:25" ht="12.75" x14ac:dyDescent="0.2">
      <c r="A19" s="531">
        <v>169</v>
      </c>
      <c r="B19" s="542">
        <v>8</v>
      </c>
      <c r="C19" s="443" t="str">
        <f>VLOOKUP($A19,УЧАСТНИКИ!$A$29:$L$1081,3,FALSE)</f>
        <v>Урицкий Александр</v>
      </c>
      <c r="D19" s="444" t="str">
        <f>VLOOKUP($A19,УЧАСТНИКИ!$A$29:$L$1081,4,FALSE)</f>
        <v>03.10.2001</v>
      </c>
      <c r="E19" s="444" t="str">
        <f>VLOOKUP($A19,УЧАСТНИКИ!$A$29:$L$1489,8,FALSE)</f>
        <v>КМС</v>
      </c>
      <c r="F19" s="443" t="str">
        <f>VLOOKUP($A19,УЧАСТНИКИ!$A$29:$L$1081,5,FALSE)</f>
        <v>Краснодарский край-Республика Адыгея</v>
      </c>
      <c r="G19" s="542" t="s">
        <v>4311</v>
      </c>
      <c r="H19" s="405" t="s">
        <v>443</v>
      </c>
      <c r="I19" s="261">
        <v>11</v>
      </c>
      <c r="W19" s="11" t="s">
        <v>78</v>
      </c>
      <c r="X19" s="11" t="str">
        <f t="shared" si="0"/>
        <v>кмс</v>
      </c>
      <c r="Y19" s="11" t="str">
        <f t="shared" si="1"/>
        <v>9:13.39</v>
      </c>
    </row>
    <row r="20" spans="1:25" ht="12.75" x14ac:dyDescent="0.2">
      <c r="A20" s="531">
        <v>198</v>
      </c>
      <c r="B20" s="542">
        <v>9</v>
      </c>
      <c r="C20" s="443" t="str">
        <f>VLOOKUP($A20,УЧАСТНИКИ!$A$29:$L$1081,3,FALSE)</f>
        <v>Кожухов Владимир</v>
      </c>
      <c r="D20" s="444" t="str">
        <f>VLOOKUP($A20,УЧАСТНИКИ!$A$29:$L$1081,4,FALSE)</f>
        <v>26.03.2001</v>
      </c>
      <c r="E20" s="444" t="str">
        <f>VLOOKUP($A20,УЧАСТНИКИ!$A$29:$L$1489,8,FALSE)</f>
        <v>КМС</v>
      </c>
      <c r="F20" s="443" t="str">
        <f>VLOOKUP($A20,УЧАСТНИКИ!$A$29:$L$1081,5,FALSE)</f>
        <v>Москва</v>
      </c>
      <c r="G20" s="542" t="s">
        <v>4309</v>
      </c>
      <c r="H20" s="260" t="s">
        <v>443</v>
      </c>
      <c r="I20" s="261" t="s">
        <v>2032</v>
      </c>
      <c r="W20" s="11" t="s">
        <v>86</v>
      </c>
      <c r="X20" s="11" t="str">
        <f t="shared" si="0"/>
        <v>кмс</v>
      </c>
      <c r="Y20" s="11" t="str">
        <f t="shared" si="1"/>
        <v>9:20.34</v>
      </c>
    </row>
    <row r="21" spans="1:25" ht="12.75" x14ac:dyDescent="0.2">
      <c r="A21" s="531">
        <v>199</v>
      </c>
      <c r="B21" s="542">
        <v>10</v>
      </c>
      <c r="C21" s="443" t="str">
        <f>VLOOKUP($A21,УЧАСТНИКИ!$A$29:$L$1081,3,FALSE)</f>
        <v>Кокорин Иван</v>
      </c>
      <c r="D21" s="444" t="str">
        <f>VLOOKUP($A21,УЧАСТНИКИ!$A$29:$L$1081,4,FALSE)</f>
        <v>29.10.2003</v>
      </c>
      <c r="E21" s="444" t="str">
        <f>VLOOKUP($A21,УЧАСТНИКИ!$A$29:$L$1489,8,FALSE)</f>
        <v>КМС</v>
      </c>
      <c r="F21" s="443" t="str">
        <f>VLOOKUP($A21,УЧАСТНИКИ!$A$29:$L$1081,5,FALSE)</f>
        <v>Москва</v>
      </c>
      <c r="G21" s="542" t="s">
        <v>4308</v>
      </c>
      <c r="H21" s="260" t="s">
        <v>12</v>
      </c>
      <c r="I21" s="261" t="s">
        <v>2032</v>
      </c>
      <c r="W21" s="11" t="s">
        <v>2038</v>
      </c>
      <c r="X21" s="11" t="str">
        <f t="shared" si="0"/>
        <v>1</v>
      </c>
      <c r="Y21" s="11" t="str">
        <f t="shared" si="1"/>
        <v>9:26.51</v>
      </c>
    </row>
    <row r="22" spans="1:25" ht="12.75" x14ac:dyDescent="0.2">
      <c r="B22" s="256"/>
      <c r="C22" s="257"/>
      <c r="D22" s="258"/>
      <c r="E22" s="259"/>
      <c r="F22" s="257"/>
      <c r="G22" s="260"/>
      <c r="H22" s="260"/>
      <c r="I22" s="262"/>
    </row>
    <row r="23" spans="1:25" ht="12.75" x14ac:dyDescent="0.2">
      <c r="B23" s="256"/>
      <c r="C23" s="257"/>
      <c r="D23" s="258"/>
      <c r="E23" s="259"/>
      <c r="F23" s="257"/>
      <c r="G23" s="260"/>
      <c r="H23" s="260"/>
      <c r="I23" s="262"/>
    </row>
    <row r="24" spans="1:25" ht="12.75" x14ac:dyDescent="0.2">
      <c r="B24" s="256"/>
      <c r="C24" s="257"/>
      <c r="D24" s="258"/>
      <c r="E24" s="259"/>
      <c r="F24" s="257"/>
      <c r="G24" s="260"/>
      <c r="H24" s="260"/>
      <c r="I24" s="262"/>
    </row>
    <row r="25" spans="1:25" ht="12.75" x14ac:dyDescent="0.2">
      <c r="B25" s="256"/>
      <c r="C25" s="263"/>
      <c r="D25" s="264"/>
      <c r="E25" s="265"/>
      <c r="F25" s="263"/>
      <c r="G25" s="266"/>
      <c r="H25" s="265"/>
      <c r="I25" s="268"/>
    </row>
    <row r="26" spans="1:25" ht="12.75" x14ac:dyDescent="0.2">
      <c r="B26" s="256"/>
      <c r="C26" s="269" t="s">
        <v>184</v>
      </c>
      <c r="D26" s="264"/>
      <c r="E26" s="265"/>
      <c r="F26" s="263"/>
      <c r="G26" s="390"/>
      <c r="H26" s="391"/>
      <c r="I26" s="508" t="s">
        <v>2243</v>
      </c>
    </row>
    <row r="27" spans="1:25" x14ac:dyDescent="0.2">
      <c r="B27" s="256"/>
      <c r="C27" s="269"/>
      <c r="D27" s="264"/>
      <c r="E27" s="265"/>
      <c r="F27" s="263"/>
      <c r="G27" s="390"/>
      <c r="H27" s="392"/>
      <c r="I27" s="271"/>
    </row>
    <row r="28" spans="1:25" ht="12.75" x14ac:dyDescent="0.2">
      <c r="B28" s="256"/>
      <c r="C28" s="269" t="s">
        <v>185</v>
      </c>
      <c r="D28" s="264"/>
      <c r="E28" s="265"/>
      <c r="F28" s="375"/>
      <c r="G28" s="390"/>
      <c r="H28" s="391"/>
      <c r="I28" s="508" t="s">
        <v>2244</v>
      </c>
    </row>
    <row r="29" spans="1:25" ht="12.75" x14ac:dyDescent="0.2">
      <c r="B29" s="256"/>
      <c r="C29" s="269"/>
      <c r="D29" s="264"/>
      <c r="E29" s="265"/>
      <c r="F29" s="263"/>
      <c r="G29" s="266"/>
      <c r="H29" s="265"/>
      <c r="I29" s="266"/>
    </row>
    <row r="30" spans="1:25" ht="12.75" x14ac:dyDescent="0.2">
      <c r="B30" s="256"/>
      <c r="C30" s="269"/>
      <c r="D30" s="264"/>
      <c r="E30" s="265"/>
      <c r="F30" s="263"/>
      <c r="G30" s="266"/>
      <c r="H30" s="270"/>
      <c r="I30" s="266"/>
    </row>
    <row r="31" spans="1:25" x14ac:dyDescent="0.2">
      <c r="C31" s="269" t="s">
        <v>2246</v>
      </c>
      <c r="H31" s="270"/>
      <c r="I31" s="270" t="s">
        <v>4015</v>
      </c>
    </row>
    <row r="36" spans="2:9" x14ac:dyDescent="0.2">
      <c r="B36" s="271"/>
      <c r="C36" s="271"/>
      <c r="D36" s="271"/>
      <c r="E36" s="271"/>
      <c r="F36" s="271"/>
      <c r="G36" s="271"/>
      <c r="H36" s="271"/>
      <c r="I36" s="271"/>
    </row>
  </sheetData>
  <sortState ref="A12:Y21">
    <sortCondition ref="G12:G21"/>
  </sortState>
  <mergeCells count="11">
    <mergeCell ref="E8:F8"/>
    <mergeCell ref="E9:F9"/>
    <mergeCell ref="B4:I4"/>
    <mergeCell ref="B3:I3"/>
    <mergeCell ref="B1:I1"/>
    <mergeCell ref="B2:I2"/>
    <mergeCell ref="B5:C5"/>
    <mergeCell ref="I5:J5"/>
    <mergeCell ref="E6:F6"/>
    <mergeCell ref="E7:F7"/>
    <mergeCell ref="D5:G5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3AC8"/>
  </sheetPr>
  <dimension ref="A1"/>
  <sheetViews>
    <sheetView view="pageBreakPreview" zoomScale="89" zoomScaleNormal="100" zoomScaleSheetLayoutView="40" workbookViewId="0">
      <selection activeCell="J63" sqref="A1:J63"/>
    </sheetView>
  </sheetViews>
  <sheetFormatPr defaultRowHeight="12.75" x14ac:dyDescent="0.2"/>
  <sheetData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indexed="15"/>
  </sheetPr>
  <dimension ref="A1:AA37"/>
  <sheetViews>
    <sheetView topLeftCell="B1" workbookViewId="0">
      <selection activeCell="B22" sqref="A22:XFD26"/>
    </sheetView>
  </sheetViews>
  <sheetFormatPr defaultColWidth="9.140625" defaultRowHeight="15.75" x14ac:dyDescent="0.3"/>
  <cols>
    <col min="1" max="1" width="4.85546875" style="644" hidden="1" customWidth="1"/>
    <col min="2" max="2" width="4.140625" style="273" customWidth="1"/>
    <col min="3" max="3" width="19.7109375" style="273" customWidth="1"/>
    <col min="4" max="4" width="9.140625" style="273" customWidth="1"/>
    <col min="5" max="5" width="6.5703125" style="273" customWidth="1"/>
    <col min="6" max="6" width="27.140625" style="273" customWidth="1"/>
    <col min="7" max="7" width="12.140625" style="274" customWidth="1"/>
    <col min="8" max="8" width="9.28515625" style="274" customWidth="1"/>
    <col min="9" max="9" width="11.7109375" style="273" customWidth="1"/>
    <col min="10" max="10" width="2.28515625" style="28" hidden="1" customWidth="1"/>
    <col min="11" max="11" width="7.5703125" style="28" hidden="1" customWidth="1"/>
    <col min="12" max="12" width="3.140625" style="42" hidden="1" customWidth="1"/>
    <col min="13" max="22" width="1.7109375" style="27" hidden="1" customWidth="1"/>
    <col min="23" max="23" width="7.7109375" style="27" hidden="1" customWidth="1"/>
    <col min="24" max="24" width="6" style="25" customWidth="1"/>
    <col min="25" max="25" width="4.28515625" style="26" customWidth="1"/>
    <col min="26" max="26" width="4.85546875" style="26" customWidth="1"/>
    <col min="27" max="27" width="31.28515625" style="27" customWidth="1"/>
    <col min="28" max="16384" width="9.140625" style="11"/>
  </cols>
  <sheetData>
    <row r="1" spans="1:23" ht="12.95" customHeight="1" x14ac:dyDescent="0.3">
      <c r="B1" s="746" t="s">
        <v>168</v>
      </c>
      <c r="C1" s="746"/>
      <c r="D1" s="746"/>
      <c r="E1" s="746"/>
      <c r="F1" s="746"/>
      <c r="G1" s="746"/>
      <c r="H1" s="746"/>
      <c r="I1" s="746"/>
    </row>
    <row r="2" spans="1:23" ht="12.95" customHeight="1" x14ac:dyDescent="0.3">
      <c r="B2" s="747" t="s">
        <v>47</v>
      </c>
      <c r="C2" s="747"/>
      <c r="D2" s="747"/>
      <c r="E2" s="747"/>
      <c r="F2" s="747"/>
      <c r="G2" s="747"/>
      <c r="H2" s="747"/>
      <c r="I2" s="747"/>
    </row>
    <row r="3" spans="1:23" ht="12.95" customHeight="1" x14ac:dyDescent="0.3">
      <c r="B3" s="747"/>
      <c r="C3" s="747"/>
      <c r="D3" s="747"/>
      <c r="E3" s="747"/>
      <c r="F3" s="747"/>
      <c r="G3" s="747"/>
      <c r="H3" s="747"/>
      <c r="I3" s="747"/>
      <c r="J3" s="354"/>
    </row>
    <row r="4" spans="1:23" ht="12.95" customHeight="1" x14ac:dyDescent="0.3">
      <c r="B4" s="747"/>
      <c r="C4" s="747"/>
      <c r="D4" s="747"/>
      <c r="E4" s="747"/>
      <c r="F4" s="747"/>
      <c r="G4" s="747"/>
      <c r="H4" s="747"/>
      <c r="I4" s="747"/>
      <c r="J4" s="354"/>
    </row>
    <row r="5" spans="1:23" ht="52.5" customHeight="1" x14ac:dyDescent="0.3">
      <c r="B5" s="787" t="s">
        <v>2224</v>
      </c>
      <c r="C5" s="788"/>
      <c r="D5" s="750" t="s">
        <v>4394</v>
      </c>
      <c r="E5" s="750"/>
      <c r="F5" s="750"/>
      <c r="G5" s="750"/>
      <c r="H5" s="356"/>
      <c r="I5" s="770" t="s">
        <v>2225</v>
      </c>
      <c r="J5" s="770"/>
      <c r="K5" s="277"/>
    </row>
    <row r="6" spans="1:23" ht="17.100000000000001" customHeight="1" x14ac:dyDescent="0.3">
      <c r="B6" s="240" t="s">
        <v>16</v>
      </c>
      <c r="C6" s="239" t="s">
        <v>277</v>
      </c>
      <c r="E6" s="752" t="s">
        <v>104</v>
      </c>
      <c r="F6" s="752"/>
      <c r="H6" s="276" t="s">
        <v>186</v>
      </c>
      <c r="I6" s="276" t="s">
        <v>187</v>
      </c>
    </row>
    <row r="7" spans="1:23" ht="17.100000000000001" customHeight="1" x14ac:dyDescent="0.3">
      <c r="B7" s="240" t="s">
        <v>17</v>
      </c>
      <c r="C7" s="239" t="s">
        <v>397</v>
      </c>
      <c r="E7" s="866" t="s">
        <v>21</v>
      </c>
      <c r="F7" s="866"/>
      <c r="H7" s="305" t="s">
        <v>343</v>
      </c>
      <c r="I7" s="243" t="s">
        <v>2241</v>
      </c>
    </row>
    <row r="8" spans="1:23" ht="17.100000000000001" customHeight="1" x14ac:dyDescent="0.3">
      <c r="B8" s="245" t="s">
        <v>18</v>
      </c>
      <c r="C8" s="239" t="s">
        <v>276</v>
      </c>
      <c r="E8" s="752" t="s">
        <v>244</v>
      </c>
      <c r="F8" s="752"/>
      <c r="H8" s="249" t="s">
        <v>4393</v>
      </c>
      <c r="I8" s="249" t="s">
        <v>4392</v>
      </c>
    </row>
    <row r="9" spans="1:23" ht="15.75" customHeight="1" x14ac:dyDescent="0.3">
      <c r="C9" s="248"/>
      <c r="D9" s="248"/>
      <c r="E9" s="863" t="s">
        <v>231</v>
      </c>
      <c r="F9" s="863"/>
      <c r="G9" s="600"/>
      <c r="H9" s="248"/>
      <c r="I9" s="248"/>
    </row>
    <row r="10" spans="1:23" ht="12.75" customHeight="1" x14ac:dyDescent="0.3">
      <c r="B10" s="251"/>
      <c r="C10" s="251"/>
      <c r="D10" s="251"/>
      <c r="E10" s="251"/>
      <c r="F10" s="251"/>
      <c r="G10" s="253"/>
      <c r="H10" s="253"/>
      <c r="I10" s="254"/>
    </row>
    <row r="11" spans="1:23" ht="24.75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607" t="s">
        <v>190</v>
      </c>
      <c r="H11" s="255" t="s">
        <v>182</v>
      </c>
      <c r="I11" s="255" t="s">
        <v>2069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83"/>
      <c r="U11" s="75"/>
      <c r="V11" s="75"/>
      <c r="W11" s="383" t="s">
        <v>255</v>
      </c>
    </row>
    <row r="12" spans="1:23" ht="12.6" customHeight="1" x14ac:dyDescent="0.3">
      <c r="A12" s="645">
        <v>170</v>
      </c>
      <c r="B12" s="256" t="s">
        <v>12</v>
      </c>
      <c r="C12" s="443" t="str">
        <f>VLOOKUP($A12,УЧАСТНИКИ!$A$29:$L$1673,3,FALSE)</f>
        <v>Хомутов Дмитрий</v>
      </c>
      <c r="D12" s="444" t="str">
        <f>VLOOKUP($A12,УЧАСТНИКИ!$A$29:$L$1673,4,FALSE)</f>
        <v>04.01.1992</v>
      </c>
      <c r="E12" s="444" t="str">
        <f>VLOOKUP($A12,УЧАСТНИКИ!$A$29:$L$1532,8,FALSE)</f>
        <v>МС</v>
      </c>
      <c r="F12" s="489" t="str">
        <f>VLOOKUP($A12,УЧАСТНИКИ!$A$29:$L$678,5,FALSE)</f>
        <v>Краснодарский край</v>
      </c>
      <c r="G12" s="265" t="s">
        <v>4395</v>
      </c>
      <c r="H12" s="405" t="s">
        <v>433</v>
      </c>
      <c r="I12" s="492" t="s">
        <v>2060</v>
      </c>
    </row>
    <row r="13" spans="1:23" ht="12.6" customHeight="1" x14ac:dyDescent="0.3">
      <c r="A13" s="645">
        <v>166</v>
      </c>
      <c r="B13" s="256"/>
      <c r="C13" s="443" t="str">
        <f>VLOOKUP($A13,УЧАСТНИКИ!$A$29:$L$1673,3,FALSE)</f>
        <v>Тен Данила</v>
      </c>
      <c r="D13" s="444" t="str">
        <f>VLOOKUP($A13,УЧАСТНИКИ!$A$29:$L$1673,4,FALSE)</f>
        <v>24.05.2001</v>
      </c>
      <c r="E13" s="444" t="str">
        <f>VLOOKUP($A13,УЧАСТНИКИ!$A$29:$L$1532,8,FALSE)</f>
        <v>МСМК</v>
      </c>
      <c r="F13" s="490"/>
      <c r="G13" s="265"/>
      <c r="H13" s="260"/>
      <c r="I13" s="261"/>
    </row>
    <row r="14" spans="1:23" ht="12.6" customHeight="1" x14ac:dyDescent="0.3">
      <c r="A14" s="645">
        <v>154</v>
      </c>
      <c r="B14" s="256"/>
      <c r="C14" s="443" t="str">
        <f>VLOOKUP($A14,УЧАСТНИКИ!$A$29:$L$1673,3,FALSE)</f>
        <v>Перестюк Руслан</v>
      </c>
      <c r="D14" s="444" t="str">
        <f>VLOOKUP($A14,УЧАСТНИКИ!$A$29:$L$1673,4,FALSE)</f>
        <v>22.04.1991</v>
      </c>
      <c r="E14" s="444" t="str">
        <f>VLOOKUP($A14,УЧАСТНИКИ!$A$29:$L$1532,8,FALSE)</f>
        <v>МСМК</v>
      </c>
      <c r="F14" s="490"/>
      <c r="G14" s="265"/>
      <c r="H14" s="260"/>
      <c r="I14" s="261"/>
    </row>
    <row r="15" spans="1:23" ht="12.6" customHeight="1" x14ac:dyDescent="0.3">
      <c r="A15" s="645">
        <v>168</v>
      </c>
      <c r="B15" s="256"/>
      <c r="C15" s="443" t="str">
        <f>VLOOKUP($A15,УЧАСТНИКИ!$A$29:$L$1673,3,FALSE)</f>
        <v>Тимков Дмитрий</v>
      </c>
      <c r="D15" s="444" t="str">
        <f>VLOOKUP($A15,УЧАСТНИКИ!$A$29:$L$1673,4,FALSE)</f>
        <v>16.06.1995</v>
      </c>
      <c r="E15" s="444" t="str">
        <f>VLOOKUP($A15,УЧАСТНИКИ!$A$29:$L$1532,8,FALSE)</f>
        <v>МС</v>
      </c>
      <c r="F15" s="490"/>
      <c r="G15" s="265"/>
      <c r="H15" s="260"/>
      <c r="I15" s="261"/>
    </row>
    <row r="16" spans="1:23" ht="12.6" customHeight="1" x14ac:dyDescent="0.3">
      <c r="A16" s="631">
        <v>242</v>
      </c>
      <c r="B16" s="256" t="s">
        <v>13</v>
      </c>
      <c r="C16" s="443" t="str">
        <f>VLOOKUP($A16,УЧАСТНИКИ!$A$29:$L$1673,3,FALSE)</f>
        <v>Рудченко Александр</v>
      </c>
      <c r="D16" s="444" t="str">
        <f>VLOOKUP($A16,УЧАСТНИКИ!$A$29:$L$1673,4,FALSE)</f>
        <v>08.03.1999</v>
      </c>
      <c r="E16" s="444" t="str">
        <f>VLOOKUP($A16,УЧАСТНИКИ!$A$29:$L$1532,8,FALSE)</f>
        <v>МС</v>
      </c>
      <c r="F16" s="489" t="str">
        <f>VLOOKUP($A16,УЧАСТНИКИ!$A$29:$L$678,5,FALSE)</f>
        <v>Московская область</v>
      </c>
      <c r="G16" s="265" t="s">
        <v>4396</v>
      </c>
      <c r="H16" s="405" t="s">
        <v>443</v>
      </c>
      <c r="I16" s="261">
        <v>17</v>
      </c>
    </row>
    <row r="17" spans="1:9" ht="12.6" customHeight="1" x14ac:dyDescent="0.3">
      <c r="A17" s="631">
        <v>233</v>
      </c>
      <c r="B17" s="256"/>
      <c r="C17" s="443" t="str">
        <f>VLOOKUP($A17,УЧАСТНИКИ!$A$29:$L$1673,3,FALSE)</f>
        <v>Лаптев Алексей</v>
      </c>
      <c r="D17" s="444" t="str">
        <f>VLOOKUP($A17,УЧАСТНИКИ!$A$29:$L$1673,4,FALSE)</f>
        <v>13.05.1998</v>
      </c>
      <c r="E17" s="444" t="str">
        <f>VLOOKUP($A17,УЧАСТНИКИ!$A$29:$L$1532,8,FALSE)</f>
        <v>МС</v>
      </c>
      <c r="F17" s="490"/>
      <c r="G17" s="265"/>
      <c r="H17" s="260"/>
      <c r="I17" s="262"/>
    </row>
    <row r="18" spans="1:9" ht="12.6" customHeight="1" x14ac:dyDescent="0.3">
      <c r="A18" s="631">
        <v>234</v>
      </c>
      <c r="B18" s="256"/>
      <c r="C18" s="443" t="str">
        <f>VLOOKUP($A18,УЧАСТНИКИ!$A$29:$L$1673,3,FALSE)</f>
        <v>Лукин Андрей</v>
      </c>
      <c r="D18" s="444" t="str">
        <f>VLOOKUP($A18,УЧАСТНИКИ!$A$29:$L$1673,4,FALSE)</f>
        <v>28.02.1998</v>
      </c>
      <c r="E18" s="444" t="str">
        <f>VLOOKUP($A18,УЧАСТНИКИ!$A$29:$L$1532,8,FALSE)</f>
        <v>МСМК</v>
      </c>
      <c r="F18" s="491"/>
      <c r="G18" s="265"/>
      <c r="H18" s="260"/>
      <c r="I18" s="262"/>
    </row>
    <row r="19" spans="1:9" ht="12.6" customHeight="1" x14ac:dyDescent="0.3">
      <c r="A19" s="631">
        <v>223</v>
      </c>
      <c r="B19" s="256"/>
      <c r="C19" s="443" t="str">
        <f>VLOOKUP($A19,УЧАСТНИКИ!$A$29:$L$1673,3,FALSE)</f>
        <v>Афонин Иван</v>
      </c>
      <c r="D19" s="444" t="str">
        <f>VLOOKUP($A19,УЧАСТНИКИ!$A$29:$L$1673,4,FALSE)</f>
        <v>23.03.2004</v>
      </c>
      <c r="E19" s="444" t="str">
        <f>VLOOKUP($A19,УЧАСТНИКИ!$A$29:$L$1532,8,FALSE)</f>
        <v>МС</v>
      </c>
      <c r="F19" s="491"/>
      <c r="G19" s="265"/>
      <c r="H19" s="260"/>
      <c r="I19" s="262"/>
    </row>
    <row r="20" spans="1:9" ht="12.6" customHeight="1" x14ac:dyDescent="0.3">
      <c r="A20" s="631">
        <v>400</v>
      </c>
      <c r="B20" s="256" t="s">
        <v>14</v>
      </c>
      <c r="C20" s="443" t="str">
        <f>VLOOKUP($A20,УЧАСТНИКИ!$A$29:$L$1673,3,FALSE)</f>
        <v>Юфимов Алексей</v>
      </c>
      <c r="D20" s="444" t="str">
        <f>VLOOKUP($A20,УЧАСТНИКИ!$A$29:$L$1673,4,FALSE)</f>
        <v>05.06.1998</v>
      </c>
      <c r="E20" s="444" t="str">
        <f>VLOOKUP($A20,УЧАСТНИКИ!$A$29:$L$1532,8,FALSE)</f>
        <v>МС</v>
      </c>
      <c r="F20" s="489" t="str">
        <f>VLOOKUP($A20,УЧАСТНИКИ!$A$29:$L$678,5,FALSE)</f>
        <v>Ульяновская область</v>
      </c>
      <c r="G20" s="265" t="s">
        <v>4397</v>
      </c>
      <c r="H20" s="260" t="s">
        <v>443</v>
      </c>
      <c r="I20" s="261">
        <v>15</v>
      </c>
    </row>
    <row r="21" spans="1:9" ht="12.6" customHeight="1" x14ac:dyDescent="0.3">
      <c r="A21" s="631">
        <v>395</v>
      </c>
      <c r="B21" s="256"/>
      <c r="C21" s="443" t="str">
        <f>VLOOKUP($A21,УЧАСТНИКИ!$A$29:$L$1673,3,FALSE)</f>
        <v>Образцов Игорь</v>
      </c>
      <c r="D21" s="444" t="str">
        <f>VLOOKUP($A21,УЧАСТНИКИ!$A$29:$L$1673,4,FALSE)</f>
        <v>21.10.1995</v>
      </c>
      <c r="E21" s="444" t="str">
        <f>VLOOKUP($A21,УЧАСТНИКИ!$A$29:$L$1532,8,FALSE)</f>
        <v>МСМК</v>
      </c>
      <c r="F21" s="490"/>
      <c r="G21" s="265"/>
      <c r="H21" s="260"/>
      <c r="I21" s="262"/>
    </row>
    <row r="22" spans="1:9" ht="12.6" customHeight="1" x14ac:dyDescent="0.3">
      <c r="A22" s="631">
        <v>397</v>
      </c>
      <c r="B22" s="256"/>
      <c r="C22" s="443" t="str">
        <f>VLOOKUP($A22,УЧАСТНИКИ!$A$29:$L$1673,3,FALSE)</f>
        <v>Федотов Артем</v>
      </c>
      <c r="D22" s="444" t="str">
        <f>VLOOKUP($A22,УЧАСТНИКИ!$A$29:$L$1673,4,FALSE)</f>
        <v>12.11.1991</v>
      </c>
      <c r="E22" s="444" t="str">
        <f>VLOOKUP($A22,УЧАСТНИКИ!$A$29:$L$1532,8,FALSE)</f>
        <v>МС</v>
      </c>
      <c r="F22" s="491"/>
      <c r="G22" s="265"/>
      <c r="H22" s="260"/>
      <c r="I22" s="262"/>
    </row>
    <row r="23" spans="1:9" ht="12.6" customHeight="1" x14ac:dyDescent="0.3">
      <c r="A23" s="631">
        <v>396</v>
      </c>
      <c r="B23" s="256"/>
      <c r="C23" s="443" t="str">
        <f>VLOOKUP($A23,УЧАСТНИКИ!$A$29:$L$1673,3,FALSE)</f>
        <v>Садеев Ильфат</v>
      </c>
      <c r="D23" s="444" t="str">
        <f>VLOOKUP($A23,УЧАСТНИКИ!$A$29:$L$1673,4,FALSE)</f>
        <v>17.12.1988</v>
      </c>
      <c r="E23" s="444" t="str">
        <f>VLOOKUP($A23,УЧАСТНИКИ!$A$29:$L$1532,8,FALSE)</f>
        <v>МС</v>
      </c>
      <c r="F23" s="491"/>
      <c r="G23" s="265"/>
      <c r="H23" s="260"/>
      <c r="I23" s="262"/>
    </row>
    <row r="24" spans="1:9" ht="12.6" customHeight="1" x14ac:dyDescent="0.3">
      <c r="A24" s="631">
        <v>381</v>
      </c>
      <c r="B24" s="256" t="s">
        <v>22</v>
      </c>
      <c r="C24" s="443" t="str">
        <f>VLOOKUP($A24,УЧАСТНИКИ!$A$29:$L$1673,3,FALSE)</f>
        <v>Сергеев Александр</v>
      </c>
      <c r="D24" s="444" t="str">
        <f>VLOOKUP($A24,УЧАСТНИКИ!$A$29:$L$1673,4,FALSE)</f>
        <v>02.07.2003</v>
      </c>
      <c r="E24" s="444" t="str">
        <f>VLOOKUP($A24,УЧАСТНИКИ!$A$29:$L$1532,8,FALSE)</f>
        <v>КМС</v>
      </c>
      <c r="F24" s="489" t="str">
        <f>VLOOKUP($A24,УЧАСТНИКИ!$A$29:$L$1673,5,FALSE)</f>
        <v>Ставропольский край</v>
      </c>
      <c r="G24" s="265" t="s">
        <v>4398</v>
      </c>
      <c r="H24" s="260" t="s">
        <v>443</v>
      </c>
      <c r="I24" s="262">
        <v>14</v>
      </c>
    </row>
    <row r="25" spans="1:9" ht="12.6" customHeight="1" x14ac:dyDescent="0.3">
      <c r="A25" s="631">
        <v>378</v>
      </c>
      <c r="B25" s="256"/>
      <c r="C25" s="443" t="str">
        <f>VLOOKUP($A25,УЧАСТНИКИ!$A$29:$L$1673,3,FALSE)</f>
        <v>Ларюшкин Александр</v>
      </c>
      <c r="D25" s="444" t="str">
        <f>VLOOKUP($A25,УЧАСТНИКИ!$A$29:$L$1673,4,FALSE)</f>
        <v>01.12.2001</v>
      </c>
      <c r="E25" s="444" t="str">
        <f>VLOOKUP($A25,УЧАСТНИКИ!$A$29:$L$1532,8,FALSE)</f>
        <v>МС</v>
      </c>
      <c r="F25" s="490"/>
      <c r="G25" s="265"/>
      <c r="H25" s="260"/>
      <c r="I25" s="262"/>
    </row>
    <row r="26" spans="1:9" ht="12.6" customHeight="1" x14ac:dyDescent="0.3">
      <c r="A26" s="631">
        <v>376</v>
      </c>
      <c r="B26" s="256"/>
      <c r="C26" s="443" t="str">
        <f>VLOOKUP($A26,УЧАСТНИКИ!$A$29:$L$1673,3,FALSE)</f>
        <v>Вардиков Алексей</v>
      </c>
      <c r="D26" s="444" t="str">
        <f>VLOOKUP($A26,УЧАСТНИКИ!$A$29:$L$1673,4,FALSE)</f>
        <v>18.02.2003</v>
      </c>
      <c r="E26" s="444" t="str">
        <f>VLOOKUP($A26,УЧАСТНИКИ!$A$29:$L$1532,8,FALSE)</f>
        <v>КМС</v>
      </c>
      <c r="F26" s="491"/>
      <c r="G26" s="265"/>
      <c r="H26" s="260"/>
      <c r="I26" s="262"/>
    </row>
    <row r="27" spans="1:9" ht="12.6" customHeight="1" x14ac:dyDescent="0.3">
      <c r="A27" s="631">
        <v>379</v>
      </c>
      <c r="B27" s="256"/>
      <c r="C27" s="443" t="str">
        <f>VLOOKUP($A27,УЧАСТНИКИ!$A$29:$L$1673,3,FALSE)</f>
        <v>Павлов Данил</v>
      </c>
      <c r="D27" s="444" t="str">
        <f>VLOOKUP($A27,УЧАСТНИКИ!$A$29:$L$1673,4,FALSE)</f>
        <v>17.06.2001</v>
      </c>
      <c r="E27" s="444" t="str">
        <f>VLOOKUP($A27,УЧАСТНИКИ!$A$29:$L$1532,8,FALSE)</f>
        <v>МС</v>
      </c>
      <c r="F27" s="491"/>
      <c r="G27" s="265"/>
      <c r="H27" s="260"/>
      <c r="I27" s="262"/>
    </row>
    <row r="28" spans="1:9" ht="12.6" customHeight="1" x14ac:dyDescent="0.3">
      <c r="A28" s="631">
        <v>326</v>
      </c>
      <c r="B28" s="256"/>
      <c r="C28" s="443"/>
      <c r="D28" s="444"/>
      <c r="E28" s="444"/>
      <c r="F28" s="489" t="str">
        <f>VLOOKUP($A28,УЧАСТНИКИ!$A$29:$L$678,5,FALSE)</f>
        <v>Санкт-Петербург</v>
      </c>
      <c r="G28" s="265" t="s">
        <v>2100</v>
      </c>
      <c r="H28" s="260"/>
      <c r="I28" s="262"/>
    </row>
    <row r="29" spans="1:9" ht="12.6" customHeight="1" x14ac:dyDescent="0.3">
      <c r="A29" s="646">
        <v>326</v>
      </c>
      <c r="B29" s="256"/>
      <c r="C29" s="443"/>
      <c r="D29" s="444"/>
      <c r="E29" s="444"/>
      <c r="F29" s="489" t="str">
        <f>VLOOKUP($A29,УЧАСТНИКИ!$A$29:$L$678,5,FALSE)</f>
        <v>Санкт-Петербург</v>
      </c>
      <c r="G29" s="265" t="s">
        <v>169</v>
      </c>
      <c r="H29" s="260"/>
      <c r="I29" s="262" t="s">
        <v>2032</v>
      </c>
    </row>
    <row r="30" spans="1:9" ht="12.6" customHeight="1" x14ac:dyDescent="0.3">
      <c r="H30" s="475"/>
    </row>
    <row r="31" spans="1:9" ht="12.6" customHeight="1" x14ac:dyDescent="0.3">
      <c r="B31" s="256"/>
      <c r="C31" s="269" t="s">
        <v>184</v>
      </c>
      <c r="D31" s="264"/>
      <c r="E31" s="265"/>
      <c r="F31" s="263"/>
      <c r="G31" s="398"/>
      <c r="H31" s="391"/>
      <c r="I31" s="508" t="s">
        <v>2243</v>
      </c>
    </row>
    <row r="32" spans="1:9" ht="12.6" customHeight="1" x14ac:dyDescent="0.3">
      <c r="B32" s="256"/>
      <c r="C32" s="269"/>
      <c r="D32" s="264"/>
      <c r="E32" s="265"/>
      <c r="F32" s="263"/>
      <c r="G32" s="398"/>
      <c r="H32" s="392"/>
      <c r="I32" s="271"/>
    </row>
    <row r="33" spans="2:9" ht="12.6" customHeight="1" x14ac:dyDescent="0.3">
      <c r="B33" s="256"/>
      <c r="C33" s="269" t="s">
        <v>185</v>
      </c>
      <c r="D33" s="264"/>
      <c r="E33" s="265"/>
      <c r="F33" s="375"/>
      <c r="G33" s="398"/>
      <c r="H33" s="391"/>
      <c r="I33" s="508" t="s">
        <v>2244</v>
      </c>
    </row>
    <row r="34" spans="2:9" ht="12.6" customHeight="1" x14ac:dyDescent="0.3">
      <c r="B34" s="256"/>
      <c r="C34" s="269"/>
      <c r="D34" s="264"/>
      <c r="E34" s="265"/>
      <c r="F34" s="263"/>
      <c r="G34" s="266"/>
      <c r="H34" s="265"/>
      <c r="I34" s="266"/>
    </row>
    <row r="35" spans="2:9" ht="12.6" customHeight="1" x14ac:dyDescent="0.3">
      <c r="C35" s="269" t="s">
        <v>2246</v>
      </c>
      <c r="H35" s="270"/>
      <c r="I35" s="270" t="s">
        <v>4399</v>
      </c>
    </row>
    <row r="36" spans="2:9" ht="12.6" customHeight="1" x14ac:dyDescent="0.3"/>
    <row r="37" spans="2:9" ht="12.6" customHeight="1" x14ac:dyDescent="0.3"/>
  </sheetData>
  <mergeCells count="11">
    <mergeCell ref="E8:F8"/>
    <mergeCell ref="E9:F9"/>
    <mergeCell ref="B1:I1"/>
    <mergeCell ref="B2:I2"/>
    <mergeCell ref="B5:C5"/>
    <mergeCell ref="B3:I3"/>
    <mergeCell ref="B4:I4"/>
    <mergeCell ref="E6:F6"/>
    <mergeCell ref="E7:F7"/>
    <mergeCell ref="I5:J5"/>
    <mergeCell ref="D5:G5"/>
  </mergeCells>
  <phoneticPr fontId="2" type="noConversion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indexed="15"/>
  </sheetPr>
  <dimension ref="A1:X207"/>
  <sheetViews>
    <sheetView topLeftCell="B1" zoomScaleNormal="90" workbookViewId="0">
      <selection activeCell="B22" sqref="A22:XFD26"/>
    </sheetView>
  </sheetViews>
  <sheetFormatPr defaultColWidth="9.140625" defaultRowHeight="15.75" x14ac:dyDescent="0.3"/>
  <cols>
    <col min="1" max="1" width="3.7109375" style="649" hidden="1" customWidth="1"/>
    <col min="2" max="2" width="4.140625" style="273" customWidth="1"/>
    <col min="3" max="3" width="19.7109375" style="273" customWidth="1"/>
    <col min="4" max="4" width="9.140625" style="273"/>
    <col min="5" max="5" width="6.5703125" style="273" customWidth="1"/>
    <col min="6" max="6" width="27.5703125" style="273" customWidth="1"/>
    <col min="7" max="7" width="9.85546875" style="273" customWidth="1"/>
    <col min="8" max="8" width="8.42578125" style="274" customWidth="1"/>
    <col min="9" max="9" width="10.7109375" style="273" customWidth="1"/>
    <col min="10" max="10" width="1.42578125" style="28" hidden="1" customWidth="1"/>
    <col min="11" max="11" width="7.5703125" style="28" hidden="1" customWidth="1"/>
    <col min="12" max="12" width="3.140625" style="42" hidden="1" customWidth="1"/>
    <col min="13" max="22" width="1.7109375" style="27" hidden="1" customWidth="1"/>
    <col min="23" max="23" width="7.42578125" style="27" hidden="1" customWidth="1"/>
    <col min="24" max="24" width="6" style="25" customWidth="1"/>
    <col min="25" max="16384" width="9.140625" style="11"/>
  </cols>
  <sheetData>
    <row r="1" spans="1:24" ht="12.95" customHeight="1" x14ac:dyDescent="0.3">
      <c r="A1" s="647"/>
      <c r="B1" s="746" t="s">
        <v>168</v>
      </c>
      <c r="C1" s="746"/>
      <c r="D1" s="746"/>
      <c r="E1" s="746"/>
      <c r="F1" s="746"/>
      <c r="G1" s="746"/>
      <c r="H1" s="746"/>
      <c r="I1" s="746"/>
    </row>
    <row r="2" spans="1:24" ht="12.95" customHeight="1" x14ac:dyDescent="0.3">
      <c r="A2" s="647"/>
      <c r="B2" s="747" t="s">
        <v>47</v>
      </c>
      <c r="C2" s="747"/>
      <c r="D2" s="747"/>
      <c r="E2" s="747"/>
      <c r="F2" s="747"/>
      <c r="G2" s="747"/>
      <c r="H2" s="747"/>
      <c r="I2" s="747"/>
    </row>
    <row r="3" spans="1:24" ht="12.95" customHeight="1" x14ac:dyDescent="0.3">
      <c r="A3" s="647"/>
      <c r="B3" s="747"/>
      <c r="C3" s="747"/>
      <c r="D3" s="747"/>
      <c r="E3" s="747"/>
      <c r="F3" s="747"/>
      <c r="G3" s="747"/>
      <c r="H3" s="747"/>
      <c r="I3" s="747"/>
      <c r="J3" s="354"/>
    </row>
    <row r="4" spans="1:24" ht="12.95" customHeight="1" x14ac:dyDescent="0.3">
      <c r="A4" s="647"/>
      <c r="B4" s="747"/>
      <c r="C4" s="747"/>
      <c r="D4" s="747"/>
      <c r="E4" s="747"/>
      <c r="F4" s="747"/>
      <c r="G4" s="747"/>
      <c r="H4" s="747"/>
      <c r="I4" s="747"/>
      <c r="J4" s="354"/>
    </row>
    <row r="5" spans="1:24" ht="54" customHeight="1" x14ac:dyDescent="0.3">
      <c r="A5" s="647"/>
      <c r="B5" s="787" t="s">
        <v>2224</v>
      </c>
      <c r="C5" s="788"/>
      <c r="D5" s="750" t="s">
        <v>4422</v>
      </c>
      <c r="E5" s="750"/>
      <c r="F5" s="750"/>
      <c r="G5" s="750"/>
      <c r="H5" s="356"/>
      <c r="I5" s="770" t="s">
        <v>2225</v>
      </c>
      <c r="J5" s="770"/>
      <c r="K5" s="277"/>
    </row>
    <row r="6" spans="1:24" ht="17.100000000000001" customHeight="1" x14ac:dyDescent="0.3">
      <c r="A6" s="647"/>
      <c r="B6" s="240" t="s">
        <v>16</v>
      </c>
      <c r="C6" s="239" t="s">
        <v>280</v>
      </c>
      <c r="E6" s="752" t="s">
        <v>104</v>
      </c>
      <c r="F6" s="752"/>
      <c r="H6" s="276" t="s">
        <v>186</v>
      </c>
      <c r="I6" s="276" t="s">
        <v>187</v>
      </c>
    </row>
    <row r="7" spans="1:24" ht="17.100000000000001" customHeight="1" x14ac:dyDescent="0.3">
      <c r="A7" s="647"/>
      <c r="B7" s="240" t="s">
        <v>17</v>
      </c>
      <c r="C7" s="239" t="s">
        <v>279</v>
      </c>
      <c r="E7" s="866" t="s">
        <v>21</v>
      </c>
      <c r="F7" s="866"/>
      <c r="H7" s="305" t="s">
        <v>343</v>
      </c>
      <c r="I7" s="243" t="s">
        <v>2241</v>
      </c>
    </row>
    <row r="8" spans="1:24" s="22" customFormat="1" ht="17.100000000000001" customHeight="1" x14ac:dyDescent="0.3">
      <c r="A8" s="648"/>
      <c r="B8" s="245" t="s">
        <v>18</v>
      </c>
      <c r="C8" s="239" t="s">
        <v>278</v>
      </c>
      <c r="E8" s="752" t="s">
        <v>245</v>
      </c>
      <c r="F8" s="752"/>
      <c r="H8" s="249" t="s">
        <v>4401</v>
      </c>
      <c r="I8" s="249" t="s">
        <v>4400</v>
      </c>
      <c r="J8" s="28"/>
      <c r="K8" s="28"/>
      <c r="L8" s="42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5"/>
    </row>
    <row r="9" spans="1:24" s="27" customFormat="1" ht="12.75" customHeight="1" x14ac:dyDescent="0.3">
      <c r="A9" s="644"/>
      <c r="C9" s="248"/>
      <c r="D9" s="248"/>
      <c r="E9" s="863" t="s">
        <v>398</v>
      </c>
      <c r="F9" s="863"/>
      <c r="G9" s="248"/>
      <c r="H9" s="248"/>
      <c r="I9" s="248"/>
      <c r="J9" s="28"/>
      <c r="K9" s="28"/>
      <c r="L9" s="42"/>
      <c r="X9" s="25"/>
    </row>
    <row r="10" spans="1:24" s="27" customFormat="1" ht="12.75" customHeight="1" x14ac:dyDescent="0.3">
      <c r="A10" s="644"/>
      <c r="B10" s="251"/>
      <c r="C10" s="251"/>
      <c r="D10" s="251"/>
      <c r="E10" s="251"/>
      <c r="F10" s="251"/>
      <c r="G10" s="251"/>
      <c r="H10" s="253"/>
      <c r="I10" s="254"/>
      <c r="J10" s="28"/>
      <c r="K10" s="28"/>
      <c r="L10" s="42"/>
      <c r="X10" s="25"/>
    </row>
    <row r="11" spans="1:24" ht="20.25" customHeight="1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190</v>
      </c>
      <c r="H11" s="255" t="s">
        <v>182</v>
      </c>
      <c r="I11" s="255" t="s">
        <v>2069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83"/>
      <c r="U11" s="75"/>
      <c r="V11" s="75"/>
      <c r="W11" s="383" t="s">
        <v>255</v>
      </c>
    </row>
    <row r="12" spans="1:24" s="22" customFormat="1" ht="12.6" customHeight="1" x14ac:dyDescent="0.3">
      <c r="A12" s="635">
        <v>160</v>
      </c>
      <c r="B12" s="488" t="s">
        <v>12</v>
      </c>
      <c r="C12" s="443" t="str">
        <f>VLOOKUP($A12,УЧАСТНИКИ!$A$29:$L$1673,3,FALSE)</f>
        <v>Распутин Артем</v>
      </c>
      <c r="D12" s="444" t="str">
        <f>VLOOKUP($A12,УЧАСТНИКИ!$A$29:$L$1673,4,FALSE)</f>
        <v>13.10.2001</v>
      </c>
      <c r="E12" s="444" t="str">
        <f>VLOOKUP($A12,УЧАСТНИКИ!$A$29:$L$1532,8,FALSE)</f>
        <v>МС</v>
      </c>
      <c r="F12" s="489" t="str">
        <f>VLOOKUP($A12,УЧАСТНИКИ!$A$29:$L$678,5,FALSE)</f>
        <v>Краснодарский край</v>
      </c>
      <c r="G12" s="265" t="s">
        <v>4402</v>
      </c>
      <c r="H12" s="394" t="s">
        <v>433</v>
      </c>
      <c r="I12" s="492" t="s">
        <v>2060</v>
      </c>
      <c r="J12" s="28"/>
      <c r="K12" s="28"/>
      <c r="L12" s="42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5"/>
    </row>
    <row r="13" spans="1:24" s="66" customFormat="1" ht="12.6" customHeight="1" x14ac:dyDescent="0.3">
      <c r="A13" s="635">
        <v>143</v>
      </c>
      <c r="B13" s="488"/>
      <c r="C13" s="443" t="str">
        <f>VLOOKUP($A13,УЧАСТНИКИ!$A$29:$L$1673,3,FALSE)</f>
        <v>Заиченко Тимур</v>
      </c>
      <c r="D13" s="444" t="str">
        <f>VLOOKUP($A13,УЧАСТНИКИ!$A$29:$L$1673,4,FALSE)</f>
        <v>12.02.1999</v>
      </c>
      <c r="E13" s="444" t="str">
        <f>VLOOKUP($A13,УЧАСТНИКИ!$A$29:$L$1532,8,FALSE)</f>
        <v>МС</v>
      </c>
      <c r="F13" s="491"/>
      <c r="G13" s="265"/>
      <c r="H13" s="260"/>
      <c r="I13" s="397"/>
      <c r="J13" s="28"/>
      <c r="K13" s="28"/>
      <c r="L13" s="42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5"/>
    </row>
    <row r="14" spans="1:24" s="66" customFormat="1" ht="12.6" customHeight="1" x14ac:dyDescent="0.3">
      <c r="A14" s="635">
        <v>161</v>
      </c>
      <c r="B14" s="488"/>
      <c r="C14" s="443" t="str">
        <f>VLOOKUP($A14,УЧАСТНИКИ!$A$29:$L$1673,3,FALSE)</f>
        <v>Рыбак Никита</v>
      </c>
      <c r="D14" s="444" t="str">
        <f>VLOOKUP($A14,УЧАСТНИКИ!$A$29:$L$1673,4,FALSE)</f>
        <v>22.07.2003</v>
      </c>
      <c r="E14" s="444" t="str">
        <f>VLOOKUP($A14,УЧАСТНИКИ!$A$29:$L$1532,8,FALSE)</f>
        <v>МС</v>
      </c>
      <c r="F14" s="491"/>
      <c r="G14" s="265"/>
      <c r="H14" s="260"/>
      <c r="I14" s="397"/>
      <c r="J14" s="28"/>
      <c r="K14" s="28"/>
      <c r="L14" s="42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5"/>
    </row>
    <row r="15" spans="1:24" s="66" customFormat="1" ht="12.6" customHeight="1" x14ac:dyDescent="0.3">
      <c r="A15" s="635">
        <v>163</v>
      </c>
      <c r="B15" s="488"/>
      <c r="C15" s="443" t="str">
        <f>VLOOKUP($A15,УЧАСТНИКИ!$A$29:$L$1673,3,FALSE)</f>
        <v>Савлуков Савелий</v>
      </c>
      <c r="D15" s="444" t="str">
        <f>VLOOKUP($A15,УЧАСТНИКИ!$A$29:$L$1673,4,FALSE)</f>
        <v>06.01.2000</v>
      </c>
      <c r="E15" s="444" t="str">
        <f>VLOOKUP($A15,УЧАСТНИКИ!$A$29:$L$1532,8,FALSE)</f>
        <v>МСМК</v>
      </c>
      <c r="F15" s="491"/>
      <c r="G15" s="265"/>
      <c r="H15" s="260"/>
      <c r="I15" s="397"/>
      <c r="J15" s="28"/>
      <c r="K15" s="28"/>
      <c r="L15" s="42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5"/>
    </row>
    <row r="16" spans="1:24" s="66" customFormat="1" ht="12.6" customHeight="1" x14ac:dyDescent="0.3">
      <c r="A16" s="634">
        <v>353</v>
      </c>
      <c r="B16" s="488" t="s">
        <v>13</v>
      </c>
      <c r="C16" s="443" t="str">
        <f>VLOOKUP($A16,УЧАСТНИКИ!$A$29:$L$1673,3,FALSE)</f>
        <v>Рубцов Артем</v>
      </c>
      <c r="D16" s="444" t="str">
        <f>VLOOKUP($A16,УЧАСТНИКИ!$A$29:$L$1673,4,FALSE)</f>
        <v>30.05.1998</v>
      </c>
      <c r="E16" s="444" t="str">
        <f>VLOOKUP($A16,УЧАСТНИКИ!$A$29:$L$1532,8,FALSE)</f>
        <v>МС</v>
      </c>
      <c r="F16" s="489" t="str">
        <f>VLOOKUP($A16,УЧАСТНИКИ!$A$29:$L$678,5,FALSE)</f>
        <v>Санкт-Петербург</v>
      </c>
      <c r="G16" s="265" t="s">
        <v>4423</v>
      </c>
      <c r="H16" s="405" t="s">
        <v>443</v>
      </c>
      <c r="I16" s="397">
        <v>17</v>
      </c>
      <c r="J16" s="28"/>
      <c r="K16" s="28"/>
      <c r="L16" s="42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5"/>
    </row>
    <row r="17" spans="1:24" s="66" customFormat="1" ht="12.6" customHeight="1" x14ac:dyDescent="0.3">
      <c r="A17" s="634">
        <v>340</v>
      </c>
      <c r="B17" s="488"/>
      <c r="C17" s="443" t="str">
        <f>VLOOKUP($A17,УЧАСТНИКИ!$A$29:$L$1673,3,FALSE)</f>
        <v>Колесов Кирилл</v>
      </c>
      <c r="D17" s="444" t="str">
        <f>VLOOKUP($A17,УЧАСТНИКИ!$A$29:$L$1673,4,FALSE)</f>
        <v>26.04.1998</v>
      </c>
      <c r="E17" s="444" t="str">
        <f>VLOOKUP($A17,УЧАСТНИКИ!$A$29:$L$1532,8,FALSE)</f>
        <v>МС</v>
      </c>
      <c r="F17" s="491"/>
      <c r="G17" s="265"/>
      <c r="H17" s="260"/>
      <c r="I17" s="398"/>
      <c r="J17" s="28"/>
      <c r="K17" s="28"/>
      <c r="L17" s="42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5"/>
    </row>
    <row r="18" spans="1:24" s="66" customFormat="1" ht="12.6" customHeight="1" x14ac:dyDescent="0.3">
      <c r="A18" s="634">
        <v>351</v>
      </c>
      <c r="B18" s="488"/>
      <c r="C18" s="443" t="str">
        <f>VLOOKUP($A18,УЧАСТНИКИ!$A$29:$L$1673,3,FALSE)</f>
        <v>Песков Даниил</v>
      </c>
      <c r="D18" s="444" t="str">
        <f>VLOOKUP($A18,УЧАСТНИКИ!$A$29:$L$1673,4,FALSE)</f>
        <v>04.10.2001</v>
      </c>
      <c r="E18" s="444" t="str">
        <f>VLOOKUP($A18,УЧАСТНИКИ!$A$29:$L$1532,8,FALSE)</f>
        <v>КМС</v>
      </c>
      <c r="F18" s="491"/>
      <c r="G18" s="265"/>
      <c r="H18" s="260"/>
      <c r="I18" s="398"/>
      <c r="J18" s="28"/>
      <c r="K18" s="28"/>
      <c r="L18" s="42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5"/>
    </row>
    <row r="19" spans="1:24" s="66" customFormat="1" ht="12.6" customHeight="1" x14ac:dyDescent="0.3">
      <c r="A19" s="634">
        <v>329</v>
      </c>
      <c r="B19" s="488"/>
      <c r="C19" s="443" t="str">
        <f>VLOOKUP($A19,УЧАСТНИКИ!$A$29:$L$1673,3,FALSE)</f>
        <v>Высоцкий Максим</v>
      </c>
      <c r="D19" s="444" t="str">
        <f>VLOOKUP($A19,УЧАСТНИКИ!$A$29:$L$1673,4,FALSE)</f>
        <v>09.06.2002</v>
      </c>
      <c r="E19" s="444" t="str">
        <f>VLOOKUP($A19,УЧАСТНИКИ!$A$29:$L$1532,8,FALSE)</f>
        <v>КМС</v>
      </c>
      <c r="F19" s="491"/>
      <c r="G19" s="265"/>
      <c r="H19" s="260"/>
      <c r="I19" s="398"/>
      <c r="J19" s="28"/>
      <c r="K19" s="28"/>
      <c r="L19" s="42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5"/>
    </row>
    <row r="20" spans="1:24" s="66" customFormat="1" ht="12.6" customHeight="1" x14ac:dyDescent="0.3">
      <c r="A20" s="635">
        <v>392</v>
      </c>
      <c r="B20" s="488" t="s">
        <v>14</v>
      </c>
      <c r="C20" s="443" t="str">
        <f>VLOOKUP($A20,УЧАСТНИКИ!$A$29:$L$1673,3,FALSE)</f>
        <v>Егоров Никита</v>
      </c>
      <c r="D20" s="444" t="str">
        <f>VLOOKUP($A20,УЧАСТНИКИ!$A$29:$L$1673,4,FALSE)</f>
        <v>19.04.2002</v>
      </c>
      <c r="E20" s="444" t="str">
        <f>VLOOKUP($A20,УЧАСТНИКИ!$A$29:$L$1532,8,FALSE)</f>
        <v>МС</v>
      </c>
      <c r="F20" s="489" t="str">
        <f>VLOOKUP($A21,УЧАСТНИКИ!$A$29:$L$678,5,FALSE)</f>
        <v>Ульяновская область</v>
      </c>
      <c r="G20" s="265" t="s">
        <v>4403</v>
      </c>
      <c r="H20" s="260" t="s">
        <v>443</v>
      </c>
      <c r="I20" s="397">
        <v>15</v>
      </c>
      <c r="J20" s="28"/>
      <c r="K20" s="28"/>
      <c r="L20" s="42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5"/>
    </row>
    <row r="21" spans="1:24" s="66" customFormat="1" ht="12.6" customHeight="1" x14ac:dyDescent="0.3">
      <c r="A21" s="635">
        <v>394</v>
      </c>
      <c r="B21" s="488"/>
      <c r="C21" s="443" t="str">
        <f>VLOOKUP($A21,УЧАСТНИКИ!$A$29:$L$1673,3,FALSE)</f>
        <v>Никитин Олег</v>
      </c>
      <c r="D21" s="444" t="str">
        <f>VLOOKUP($A21,УЧАСТНИКИ!$A$29:$L$1673,4,FALSE)</f>
        <v>06.06.1997</v>
      </c>
      <c r="E21" s="444" t="str">
        <f>VLOOKUP($A21,УЧАСТНИКИ!$A$29:$L$1532,8,FALSE)</f>
        <v>МС</v>
      </c>
      <c r="F21" s="491"/>
      <c r="G21" s="265"/>
      <c r="H21" s="260"/>
      <c r="I21" s="398"/>
      <c r="J21" s="28"/>
      <c r="K21" s="28"/>
      <c r="L21" s="42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5"/>
    </row>
    <row r="22" spans="1:24" s="66" customFormat="1" ht="12.6" customHeight="1" x14ac:dyDescent="0.3">
      <c r="A22" s="635">
        <v>390</v>
      </c>
      <c r="B22" s="488"/>
      <c r="C22" s="443" t="str">
        <f>VLOOKUP($A22,УЧАСТНИКИ!$A$29:$L$1673,3,FALSE)</f>
        <v>Галацков Андрей</v>
      </c>
      <c r="D22" s="444" t="str">
        <f>VLOOKUP($A22,УЧАСТНИКИ!$A$29:$L$1673,4,FALSE)</f>
        <v>13.02.1992</v>
      </c>
      <c r="E22" s="444" t="str">
        <f>VLOOKUP($A22,УЧАСТНИКИ!$A$29:$L$1532,8,FALSE)</f>
        <v>МС</v>
      </c>
      <c r="F22" s="491"/>
      <c r="G22" s="265"/>
      <c r="H22" s="260"/>
      <c r="I22" s="398"/>
      <c r="J22" s="28"/>
      <c r="K22" s="28"/>
      <c r="L22" s="42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5"/>
    </row>
    <row r="23" spans="1:24" s="66" customFormat="1" ht="12.6" customHeight="1" x14ac:dyDescent="0.3">
      <c r="A23" s="635">
        <v>397</v>
      </c>
      <c r="B23" s="488"/>
      <c r="C23" s="443" t="str">
        <f>VLOOKUP($A23,УЧАСТНИКИ!$A$29:$L$1673,3,FALSE)</f>
        <v>Федотов Артем</v>
      </c>
      <c r="D23" s="444" t="str">
        <f>VLOOKUP($A23,УЧАСТНИКИ!$A$29:$L$1673,4,FALSE)</f>
        <v>12.11.1991</v>
      </c>
      <c r="E23" s="444" t="str">
        <f>VLOOKUP($A23,УЧАСТНИКИ!$A$29:$L$1532,8,FALSE)</f>
        <v>МС</v>
      </c>
      <c r="F23" s="491"/>
      <c r="G23" s="265"/>
      <c r="H23" s="260"/>
      <c r="I23" s="398"/>
      <c r="J23" s="28"/>
      <c r="K23" s="28"/>
      <c r="L23" s="42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5"/>
    </row>
    <row r="24" spans="1:24" s="66" customFormat="1" ht="12.6" customHeight="1" x14ac:dyDescent="0.3">
      <c r="A24" s="635">
        <v>244</v>
      </c>
      <c r="B24" s="488" t="s">
        <v>22</v>
      </c>
      <c r="C24" s="443" t="str">
        <f>VLOOKUP($A24,УЧАСТНИКИ!$A$29:$L$1673,3,FALSE)</f>
        <v>Серазтдинов Денис</v>
      </c>
      <c r="D24" s="444" t="str">
        <f>VLOOKUP($A24,УЧАСТНИКИ!$A$29:$L$1673,4,FALSE)</f>
        <v>13.03.1996</v>
      </c>
      <c r="E24" s="444" t="str">
        <f>VLOOKUP($A24,УЧАСТНИКИ!$A$29:$L$1532,8,FALSE)</f>
        <v>МС</v>
      </c>
      <c r="F24" s="489" t="str">
        <f>VLOOKUP($A25,УЧАСТНИКИ!$A$29:$L$678,5,FALSE)</f>
        <v>Иркутская область</v>
      </c>
      <c r="G24" s="265" t="s">
        <v>4404</v>
      </c>
      <c r="H24" s="260" t="s">
        <v>443</v>
      </c>
      <c r="I24" s="398">
        <v>14</v>
      </c>
      <c r="J24" s="28"/>
      <c r="K24" s="28"/>
      <c r="L24" s="42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5"/>
    </row>
    <row r="25" spans="1:24" s="66" customFormat="1" ht="12.6" customHeight="1" x14ac:dyDescent="0.3">
      <c r="A25" s="635">
        <v>127</v>
      </c>
      <c r="B25" s="488"/>
      <c r="C25" s="443" t="str">
        <f>VLOOKUP($A25,УЧАСТНИКИ!$A$29:$L$1673,3,FALSE)</f>
        <v>Трифонов Евгений</v>
      </c>
      <c r="D25" s="444" t="str">
        <f>VLOOKUP($A25,УЧАСТНИКИ!$A$29:$L$1673,4,FALSE)</f>
        <v>04.07.2003</v>
      </c>
      <c r="E25" s="444" t="str">
        <f>VLOOKUP($A25,УЧАСТНИКИ!$A$29:$L$1532,8,FALSE)</f>
        <v>КМС</v>
      </c>
      <c r="G25" s="265"/>
      <c r="H25" s="260"/>
      <c r="I25" s="398"/>
      <c r="J25" s="28"/>
      <c r="K25" s="28"/>
      <c r="L25" s="42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5"/>
    </row>
    <row r="26" spans="1:24" s="66" customFormat="1" ht="12.6" customHeight="1" x14ac:dyDescent="0.3">
      <c r="A26" s="635">
        <v>129</v>
      </c>
      <c r="B26" s="488"/>
      <c r="C26" s="443" t="str">
        <f>VLOOKUP($A26,УЧАСТНИКИ!$A$29:$L$1673,3,FALSE)</f>
        <v>Яблоков Алексей</v>
      </c>
      <c r="D26" s="444" t="str">
        <f>VLOOKUP($A26,УЧАСТНИКИ!$A$29:$L$1673,4,FALSE)</f>
        <v>02.03.2003</v>
      </c>
      <c r="E26" s="444" t="str">
        <f>VLOOKUP($A26,УЧАСТНИКИ!$A$29:$L$1532,8,FALSE)</f>
        <v>КМС</v>
      </c>
      <c r="F26" s="491"/>
      <c r="G26" s="265"/>
      <c r="H26" s="260"/>
      <c r="I26" s="398"/>
      <c r="J26" s="28"/>
      <c r="K26" s="28"/>
      <c r="L26" s="42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5"/>
    </row>
    <row r="27" spans="1:24" s="66" customFormat="1" ht="12.6" customHeight="1" x14ac:dyDescent="0.3">
      <c r="A27" s="635">
        <v>125</v>
      </c>
      <c r="B27" s="488"/>
      <c r="C27" s="443" t="str">
        <f>VLOOKUP($A27,УЧАСТНИКИ!$A$29:$L$1673,3,FALSE)</f>
        <v>Пасечник Дмитрий</v>
      </c>
      <c r="D27" s="444" t="str">
        <f>VLOOKUP($A27,УЧАСТНИКИ!$A$29:$L$1673,4,FALSE)</f>
        <v>15.05.1999</v>
      </c>
      <c r="E27" s="444" t="str">
        <f>VLOOKUP($A27,УЧАСТНИКИ!$A$29:$L$1532,8,FALSE)</f>
        <v>МС</v>
      </c>
      <c r="F27" s="491"/>
      <c r="G27" s="265"/>
      <c r="H27" s="260"/>
      <c r="I27" s="398"/>
      <c r="J27" s="28"/>
      <c r="K27" s="28"/>
      <c r="L27" s="42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5"/>
    </row>
    <row r="28" spans="1:24" s="66" customFormat="1" ht="12.6" customHeight="1" x14ac:dyDescent="0.3">
      <c r="A28" s="635">
        <v>240</v>
      </c>
      <c r="B28" s="488" t="s">
        <v>23</v>
      </c>
      <c r="C28" s="443" t="str">
        <f>VLOOKUP($A28,УЧАСТНИКИ!$A$29:$L$1673,3,FALSE)</f>
        <v>Поляков Семен</v>
      </c>
      <c r="D28" s="602" t="str">
        <f>VLOOKUP($A28,УЧАСТНИКИ!$A$29:$L$1673,4,FALSE)</f>
        <v>22.07.2002</v>
      </c>
      <c r="E28" s="444" t="str">
        <f>VLOOKUP($A28,УЧАСТНИКИ!$A$29:$L$1532,8,FALSE)</f>
        <v>КМС</v>
      </c>
      <c r="F28" s="489" t="str">
        <f>VLOOKUP($A28,УЧАСТНИКИ!$A$29:$L$678,5,FALSE)</f>
        <v>Московская область</v>
      </c>
      <c r="G28" s="265" t="s">
        <v>4405</v>
      </c>
      <c r="H28" s="260" t="s">
        <v>443</v>
      </c>
      <c r="I28" s="398">
        <v>13</v>
      </c>
      <c r="J28" s="28"/>
      <c r="K28" s="28"/>
      <c r="L28" s="42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5"/>
    </row>
    <row r="29" spans="1:24" s="66" customFormat="1" ht="12.6" customHeight="1" x14ac:dyDescent="0.3">
      <c r="A29" s="635">
        <v>231</v>
      </c>
      <c r="B29" s="488"/>
      <c r="C29" s="443" t="str">
        <f>VLOOKUP($A29,УЧАСТНИКИ!$A$29:$L$1673,3,FALSE)</f>
        <v>Дубровский Сергей</v>
      </c>
      <c r="D29" s="602" t="str">
        <f>VLOOKUP($A29,УЧАСТНИКИ!$A$29:$L$1673,4,FALSE)</f>
        <v>20.01.1995</v>
      </c>
      <c r="E29" s="444" t="str">
        <f>VLOOKUP($A29,УЧАСТНИКИ!$A$29:$L$1532,8,FALSE)</f>
        <v>МС</v>
      </c>
      <c r="F29" s="491"/>
      <c r="G29" s="265"/>
      <c r="H29" s="260"/>
      <c r="I29" s="398"/>
      <c r="J29" s="28"/>
      <c r="K29" s="28"/>
      <c r="L29" s="42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5"/>
    </row>
    <row r="30" spans="1:24" s="66" customFormat="1" ht="12.6" customHeight="1" x14ac:dyDescent="0.3">
      <c r="A30" s="635">
        <v>237</v>
      </c>
      <c r="B30" s="488"/>
      <c r="C30" s="443" t="str">
        <f>VLOOKUP($A30,УЧАСТНИКИ!$A$29:$L$1673,3,FALSE)</f>
        <v>Лютов Кирилл</v>
      </c>
      <c r="D30" s="444" t="str">
        <f>VLOOKUP($A30,УЧАСТНИКИ!$A$29:$L$1673,4,FALSE)</f>
        <v>21.03.2005</v>
      </c>
      <c r="E30" s="444" t="str">
        <f>VLOOKUP($A30,УЧАСТНИКИ!$A$29:$L$1532,8,FALSE)</f>
        <v>КМС</v>
      </c>
      <c r="F30" s="491"/>
      <c r="G30" s="265"/>
      <c r="H30" s="260"/>
      <c r="I30" s="398"/>
      <c r="J30" s="28"/>
      <c r="K30" s="28"/>
      <c r="L30" s="42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5"/>
    </row>
    <row r="31" spans="1:24" s="66" customFormat="1" ht="12.6" customHeight="1" x14ac:dyDescent="0.3">
      <c r="A31" s="635">
        <v>238</v>
      </c>
      <c r="B31" s="488"/>
      <c r="C31" s="443" t="str">
        <f>VLOOKUP($A31,УЧАСТНИКИ!$A$29:$L$1673,3,FALSE)</f>
        <v>Орехов Иван</v>
      </c>
      <c r="D31" s="444" t="str">
        <f>VLOOKUP($A31,УЧАСТНИКИ!$A$29:$L$1673,4,FALSE)</f>
        <v>14.03.2001</v>
      </c>
      <c r="E31" s="444" t="str">
        <f>VLOOKUP($A31,УЧАСТНИКИ!$A$29:$L$1532,8,FALSE)</f>
        <v>МС</v>
      </c>
      <c r="F31" s="491"/>
      <c r="G31" s="265"/>
      <c r="H31" s="260"/>
      <c r="I31" s="398"/>
      <c r="J31" s="28"/>
      <c r="K31" s="28"/>
      <c r="L31" s="42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5"/>
    </row>
    <row r="32" spans="1:24" s="66" customFormat="1" ht="12.6" customHeight="1" x14ac:dyDescent="0.3">
      <c r="A32" s="631">
        <v>178</v>
      </c>
      <c r="B32" s="488" t="s">
        <v>24</v>
      </c>
      <c r="C32" s="443" t="str">
        <f>VLOOKUP($A32,УЧАСТНИКИ!$A$29:$L$1673,3,FALSE)</f>
        <v>Рутенко Владимир</v>
      </c>
      <c r="D32" s="444" t="str">
        <f>VLOOKUP($A32,УЧАСТНИКИ!$A$29:$L$1673,4,FALSE)</f>
        <v>02.11.2002</v>
      </c>
      <c r="E32" s="444" t="str">
        <f>VLOOKUP($A32,УЧАСТНИКИ!$A$29:$L$1532,8,FALSE)</f>
        <v>КМС</v>
      </c>
      <c r="F32" s="489" t="str">
        <f>VLOOKUP($A32,УЧАСТНИКИ!$A$29:$L$678,5,FALSE)</f>
        <v>Курская область</v>
      </c>
      <c r="G32" s="265" t="s">
        <v>4406</v>
      </c>
      <c r="H32" s="260" t="s">
        <v>443</v>
      </c>
      <c r="I32" s="398">
        <v>12</v>
      </c>
      <c r="J32" s="28"/>
      <c r="K32" s="28"/>
      <c r="L32" s="42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5"/>
    </row>
    <row r="33" spans="1:24" s="66" customFormat="1" ht="12.6" customHeight="1" x14ac:dyDescent="0.3">
      <c r="A33" s="631">
        <v>176</v>
      </c>
      <c r="B33" s="488"/>
      <c r="C33" s="443" t="str">
        <f>VLOOKUP($A33,УЧАСТНИКИ!$A$29:$L$1673,3,FALSE)</f>
        <v>Бекоев Павел</v>
      </c>
      <c r="D33" s="444" t="str">
        <f>VLOOKUP($A33,УЧАСТНИКИ!$A$29:$L$1673,4,FALSE)</f>
        <v>04.07.2003</v>
      </c>
      <c r="E33" s="444" t="str">
        <f>VLOOKUP($A33,УЧАСТНИКИ!$A$29:$L$1532,8,FALSE)</f>
        <v>КМС</v>
      </c>
      <c r="F33" s="491"/>
      <c r="G33" s="265"/>
      <c r="H33" s="260"/>
      <c r="I33" s="398"/>
      <c r="J33" s="28"/>
      <c r="K33" s="28"/>
      <c r="L33" s="42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5"/>
    </row>
    <row r="34" spans="1:24" s="66" customFormat="1" ht="12.6" customHeight="1" x14ac:dyDescent="0.3">
      <c r="A34" s="631">
        <v>177</v>
      </c>
      <c r="B34" s="488"/>
      <c r="C34" s="443" t="str">
        <f>VLOOKUP($A34,УЧАСТНИКИ!$A$29:$L$1673,3,FALSE)</f>
        <v>Лямин Кирилл</v>
      </c>
      <c r="D34" s="444" t="str">
        <f>VLOOKUP($A34,УЧАСТНИКИ!$A$29:$L$1673,4,FALSE)</f>
        <v>17.05.1996</v>
      </c>
      <c r="E34" s="444" t="str">
        <f>VLOOKUP($A34,УЧАСТНИКИ!$A$29:$L$1532,8,FALSE)</f>
        <v>МС</v>
      </c>
      <c r="F34" s="491"/>
      <c r="G34" s="265"/>
      <c r="H34" s="260"/>
      <c r="I34" s="398"/>
      <c r="J34" s="28"/>
      <c r="K34" s="28"/>
      <c r="L34" s="42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5"/>
    </row>
    <row r="35" spans="1:24" s="66" customFormat="1" ht="12.6" customHeight="1" x14ac:dyDescent="0.3">
      <c r="A35" s="631">
        <v>179</v>
      </c>
      <c r="B35" s="488"/>
      <c r="C35" s="443" t="str">
        <f>VLOOKUP($A35,УЧАСТНИКИ!$A$29:$L$1673,3,FALSE)</f>
        <v>Чернышов Андрей</v>
      </c>
      <c r="D35" s="444" t="str">
        <f>VLOOKUP($A35,УЧАСТНИКИ!$A$29:$L$1673,4,FALSE)</f>
        <v>05.05.1993</v>
      </c>
      <c r="E35" s="444" t="str">
        <f>VLOOKUP($A35,УЧАСТНИКИ!$A$29:$L$1532,8,FALSE)</f>
        <v>МС</v>
      </c>
      <c r="F35" s="491"/>
      <c r="G35" s="265"/>
      <c r="H35" s="260"/>
      <c r="I35" s="398"/>
      <c r="J35" s="28"/>
      <c r="K35" s="28"/>
      <c r="L35" s="42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5"/>
    </row>
    <row r="36" spans="1:24" ht="12.6" customHeight="1" x14ac:dyDescent="0.3">
      <c r="B36" s="455"/>
      <c r="C36" s="443"/>
      <c r="D36" s="444"/>
      <c r="E36" s="399"/>
      <c r="F36" s="491"/>
      <c r="G36" s="476"/>
      <c r="I36" s="455"/>
    </row>
    <row r="37" spans="1:24" ht="12.95" customHeight="1" x14ac:dyDescent="0.3"/>
    <row r="38" spans="1:24" s="66" customFormat="1" ht="12" customHeight="1" x14ac:dyDescent="0.3">
      <c r="A38" s="650"/>
      <c r="B38" s="256"/>
      <c r="C38" s="269" t="s">
        <v>184</v>
      </c>
      <c r="D38" s="264"/>
      <c r="E38" s="265"/>
      <c r="F38" s="263"/>
      <c r="G38" s="390"/>
      <c r="H38" s="391"/>
      <c r="I38" s="508" t="s">
        <v>2243</v>
      </c>
      <c r="J38" s="28"/>
      <c r="K38" s="28"/>
      <c r="L38" s="42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5"/>
    </row>
    <row r="39" spans="1:24" s="66" customFormat="1" ht="12" customHeight="1" x14ac:dyDescent="0.3">
      <c r="A39" s="650"/>
      <c r="B39" s="256"/>
      <c r="C39" s="269"/>
      <c r="D39" s="264"/>
      <c r="E39" s="265"/>
      <c r="F39" s="263"/>
      <c r="G39" s="390"/>
      <c r="H39" s="392"/>
      <c r="I39" s="271"/>
      <c r="J39" s="28"/>
      <c r="K39" s="28"/>
      <c r="L39" s="42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5"/>
    </row>
    <row r="40" spans="1:24" s="66" customFormat="1" ht="12" customHeight="1" x14ac:dyDescent="0.3">
      <c r="A40" s="650"/>
      <c r="B40" s="256"/>
      <c r="C40" s="269" t="s">
        <v>185</v>
      </c>
      <c r="D40" s="264"/>
      <c r="E40" s="265"/>
      <c r="F40" s="375"/>
      <c r="G40" s="390"/>
      <c r="H40" s="391"/>
      <c r="I40" s="508" t="s">
        <v>2244</v>
      </c>
      <c r="J40" s="28"/>
      <c r="K40" s="28"/>
      <c r="L40" s="42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5"/>
    </row>
    <row r="41" spans="1:24" s="66" customFormat="1" ht="12" customHeight="1" x14ac:dyDescent="0.3">
      <c r="A41" s="650"/>
      <c r="B41" s="256"/>
      <c r="C41" s="269"/>
      <c r="D41" s="264"/>
      <c r="E41" s="265"/>
      <c r="F41" s="263"/>
      <c r="G41" s="266"/>
      <c r="H41" s="265"/>
      <c r="I41" s="266"/>
      <c r="J41" s="28"/>
      <c r="K41" s="28"/>
      <c r="L41" s="42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5"/>
    </row>
    <row r="42" spans="1:24" s="22" customFormat="1" ht="12.6" customHeight="1" x14ac:dyDescent="0.3">
      <c r="A42" s="651"/>
      <c r="B42" s="256"/>
      <c r="C42" s="269"/>
      <c r="D42" s="264"/>
      <c r="E42" s="265"/>
      <c r="F42" s="263"/>
      <c r="G42" s="266"/>
      <c r="H42" s="270"/>
      <c r="I42" s="266"/>
      <c r="J42" s="28"/>
      <c r="K42" s="28"/>
      <c r="L42" s="42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5"/>
    </row>
    <row r="43" spans="1:24" s="22" customFormat="1" ht="12.6" customHeight="1" x14ac:dyDescent="0.3">
      <c r="A43" s="651"/>
      <c r="B43" s="273"/>
      <c r="C43" s="269" t="s">
        <v>2246</v>
      </c>
      <c r="D43" s="273"/>
      <c r="E43" s="273"/>
      <c r="F43" s="273"/>
      <c r="G43" s="273"/>
      <c r="H43" s="270"/>
      <c r="I43" s="270" t="s">
        <v>4407</v>
      </c>
      <c r="J43" s="28"/>
      <c r="K43" s="28"/>
      <c r="L43" s="42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5"/>
    </row>
    <row r="44" spans="1:24" ht="12.75" customHeight="1" x14ac:dyDescent="0.3">
      <c r="A44" s="647"/>
    </row>
    <row r="45" spans="1:24" s="22" customFormat="1" ht="15.75" customHeight="1" x14ac:dyDescent="0.3">
      <c r="A45" s="648"/>
      <c r="B45" s="273"/>
      <c r="C45" s="273"/>
      <c r="D45" s="273"/>
      <c r="E45" s="273"/>
      <c r="F45" s="273"/>
      <c r="G45" s="273"/>
      <c r="H45" s="274"/>
      <c r="I45" s="273"/>
      <c r="J45" s="28"/>
      <c r="K45" s="28"/>
      <c r="L45" s="42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5"/>
    </row>
    <row r="46" spans="1:24" s="27" customFormat="1" ht="12.75" customHeight="1" x14ac:dyDescent="0.3">
      <c r="A46" s="644"/>
      <c r="B46" s="273"/>
      <c r="C46" s="273"/>
      <c r="D46" s="273"/>
      <c r="E46" s="273"/>
      <c r="F46" s="273"/>
      <c r="G46" s="273"/>
      <c r="H46" s="274"/>
      <c r="I46" s="273"/>
      <c r="J46" s="28"/>
      <c r="K46" s="28"/>
      <c r="L46" s="42"/>
      <c r="X46" s="25"/>
    </row>
    <row r="47" spans="1:24" s="27" customFormat="1" ht="12.75" customHeight="1" x14ac:dyDescent="0.3">
      <c r="A47" s="644"/>
      <c r="B47" s="273"/>
      <c r="C47" s="273"/>
      <c r="D47" s="273"/>
      <c r="E47" s="273"/>
      <c r="F47" s="273"/>
      <c r="G47" s="273"/>
      <c r="H47" s="274"/>
      <c r="I47" s="273"/>
      <c r="J47" s="28"/>
      <c r="K47" s="28"/>
      <c r="L47" s="42"/>
      <c r="X47" s="25"/>
    </row>
    <row r="48" spans="1:24" ht="12.75" customHeight="1" x14ac:dyDescent="0.3"/>
    <row r="49" spans="1:24" s="22" customFormat="1" ht="27" customHeight="1" x14ac:dyDescent="0.3">
      <c r="A49" s="651"/>
      <c r="B49" s="273"/>
      <c r="C49" s="273"/>
      <c r="D49" s="273"/>
      <c r="E49" s="273"/>
      <c r="F49" s="273"/>
      <c r="G49" s="273"/>
      <c r="H49" s="274"/>
      <c r="I49" s="273"/>
      <c r="J49" s="28"/>
      <c r="K49" s="28"/>
      <c r="L49" s="42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5"/>
    </row>
    <row r="50" spans="1:24" s="22" customFormat="1" ht="15" customHeight="1" x14ac:dyDescent="0.3">
      <c r="A50" s="651"/>
      <c r="B50" s="273"/>
      <c r="C50" s="273"/>
      <c r="D50" s="273"/>
      <c r="E50" s="273"/>
      <c r="F50" s="273"/>
      <c r="G50" s="273"/>
      <c r="H50" s="274"/>
      <c r="I50" s="273"/>
      <c r="J50" s="28"/>
      <c r="K50" s="28"/>
      <c r="L50" s="42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5"/>
    </row>
    <row r="51" spans="1:24" s="22" customFormat="1" ht="15" customHeight="1" x14ac:dyDescent="0.3">
      <c r="A51" s="651"/>
      <c r="B51" s="273"/>
      <c r="C51" s="273"/>
      <c r="D51" s="273"/>
      <c r="E51" s="273"/>
      <c r="F51" s="273"/>
      <c r="G51" s="273"/>
      <c r="H51" s="274"/>
      <c r="I51" s="273"/>
      <c r="J51" s="28"/>
      <c r="K51" s="28"/>
      <c r="L51" s="42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5"/>
    </row>
    <row r="52" spans="1:24" s="22" customFormat="1" ht="15" customHeight="1" x14ac:dyDescent="0.3">
      <c r="A52" s="651"/>
      <c r="B52" s="273"/>
      <c r="C52" s="273"/>
      <c r="D52" s="273"/>
      <c r="E52" s="273"/>
      <c r="F52" s="273"/>
      <c r="G52" s="273"/>
      <c r="H52" s="274"/>
      <c r="I52" s="273"/>
      <c r="J52" s="28"/>
      <c r="K52" s="28"/>
      <c r="L52" s="42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5"/>
    </row>
    <row r="53" spans="1:24" s="22" customFormat="1" ht="15" customHeight="1" x14ac:dyDescent="0.3">
      <c r="A53" s="651"/>
      <c r="B53" s="273"/>
      <c r="C53" s="273"/>
      <c r="D53" s="273"/>
      <c r="E53" s="273"/>
      <c r="F53" s="273"/>
      <c r="G53" s="273"/>
      <c r="H53" s="274"/>
      <c r="I53" s="273"/>
      <c r="J53" s="28"/>
      <c r="K53" s="28"/>
      <c r="L53" s="42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5"/>
    </row>
    <row r="54" spans="1:24" s="22" customFormat="1" ht="15" customHeight="1" x14ac:dyDescent="0.3">
      <c r="A54" s="651"/>
      <c r="B54" s="273"/>
      <c r="C54" s="273"/>
      <c r="D54" s="273"/>
      <c r="E54" s="273"/>
      <c r="F54" s="273"/>
      <c r="G54" s="273"/>
      <c r="H54" s="274"/>
      <c r="I54" s="273"/>
      <c r="J54" s="28"/>
      <c r="K54" s="28"/>
      <c r="L54" s="42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5"/>
    </row>
    <row r="55" spans="1:24" s="22" customFormat="1" ht="15" customHeight="1" x14ac:dyDescent="0.3">
      <c r="A55" s="651"/>
      <c r="B55" s="273"/>
      <c r="C55" s="273"/>
      <c r="D55" s="273"/>
      <c r="E55" s="273"/>
      <c r="F55" s="273"/>
      <c r="G55" s="273"/>
      <c r="H55" s="274"/>
      <c r="I55" s="273"/>
      <c r="J55" s="28"/>
      <c r="K55" s="28"/>
      <c r="L55" s="42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5"/>
    </row>
    <row r="56" spans="1:24" s="22" customFormat="1" ht="15" customHeight="1" x14ac:dyDescent="0.3">
      <c r="A56" s="651"/>
      <c r="B56" s="273"/>
      <c r="C56" s="273"/>
      <c r="D56" s="273"/>
      <c r="E56" s="273"/>
      <c r="F56" s="273"/>
      <c r="G56" s="273"/>
      <c r="H56" s="274"/>
      <c r="I56" s="273"/>
      <c r="J56" s="28"/>
      <c r="K56" s="28"/>
      <c r="L56" s="42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5"/>
    </row>
    <row r="57" spans="1:24" s="22" customFormat="1" ht="15" customHeight="1" x14ac:dyDescent="0.3">
      <c r="A57" s="651"/>
      <c r="B57" s="273"/>
      <c r="C57" s="273"/>
      <c r="D57" s="273"/>
      <c r="E57" s="273"/>
      <c r="F57" s="273"/>
      <c r="G57" s="273"/>
      <c r="H57" s="274"/>
      <c r="I57" s="273"/>
      <c r="J57" s="28"/>
      <c r="K57" s="28"/>
      <c r="L57" s="42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5"/>
    </row>
    <row r="58" spans="1:24" s="22" customFormat="1" ht="15" customHeight="1" x14ac:dyDescent="0.3">
      <c r="A58" s="651"/>
      <c r="B58" s="273"/>
      <c r="C58" s="273"/>
      <c r="D58" s="273"/>
      <c r="E58" s="273"/>
      <c r="F58" s="273"/>
      <c r="G58" s="273"/>
      <c r="H58" s="274"/>
      <c r="I58" s="273"/>
      <c r="J58" s="28"/>
      <c r="K58" s="28"/>
      <c r="L58" s="42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5"/>
    </row>
    <row r="59" spans="1:24" s="22" customFormat="1" ht="15" customHeight="1" x14ac:dyDescent="0.3">
      <c r="A59" s="651"/>
      <c r="B59" s="273"/>
      <c r="C59" s="273"/>
      <c r="D59" s="273"/>
      <c r="E59" s="273"/>
      <c r="F59" s="273"/>
      <c r="G59" s="273"/>
      <c r="H59" s="274"/>
      <c r="I59" s="273"/>
      <c r="J59" s="28"/>
      <c r="K59" s="28"/>
      <c r="L59" s="42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5"/>
    </row>
    <row r="60" spans="1:24" s="22" customFormat="1" ht="15" customHeight="1" x14ac:dyDescent="0.3">
      <c r="A60" s="651"/>
      <c r="B60" s="273"/>
      <c r="C60" s="273"/>
      <c r="D60" s="273"/>
      <c r="E60" s="273"/>
      <c r="F60" s="273"/>
      <c r="G60" s="273"/>
      <c r="H60" s="274"/>
      <c r="I60" s="273"/>
      <c r="J60" s="28"/>
      <c r="K60" s="28"/>
      <c r="L60" s="42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5"/>
    </row>
    <row r="61" spans="1:24" s="22" customFormat="1" ht="15" customHeight="1" x14ac:dyDescent="0.3">
      <c r="A61" s="651"/>
      <c r="B61" s="273"/>
      <c r="C61" s="273"/>
      <c r="D61" s="273"/>
      <c r="E61" s="273"/>
      <c r="F61" s="273"/>
      <c r="G61" s="273"/>
      <c r="H61" s="274"/>
      <c r="I61" s="273"/>
      <c r="J61" s="28"/>
      <c r="K61" s="28"/>
      <c r="L61" s="42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5"/>
    </row>
    <row r="62" spans="1:24" s="22" customFormat="1" ht="15" customHeight="1" x14ac:dyDescent="0.3">
      <c r="A62" s="651"/>
      <c r="B62" s="273"/>
      <c r="C62" s="273"/>
      <c r="D62" s="273"/>
      <c r="E62" s="273"/>
      <c r="F62" s="273"/>
      <c r="G62" s="273"/>
      <c r="H62" s="274"/>
      <c r="I62" s="273"/>
      <c r="J62" s="28"/>
      <c r="K62" s="28"/>
      <c r="L62" s="42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5"/>
    </row>
    <row r="63" spans="1:24" s="22" customFormat="1" ht="15" customHeight="1" x14ac:dyDescent="0.3">
      <c r="A63" s="651"/>
      <c r="B63" s="273"/>
      <c r="C63" s="273"/>
      <c r="D63" s="273"/>
      <c r="E63" s="273"/>
      <c r="F63" s="273"/>
      <c r="G63" s="273"/>
      <c r="H63" s="274"/>
      <c r="I63" s="273"/>
      <c r="J63" s="28"/>
      <c r="K63" s="28"/>
      <c r="L63" s="42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5"/>
    </row>
    <row r="64" spans="1:24" s="22" customFormat="1" ht="15" customHeight="1" x14ac:dyDescent="0.3">
      <c r="A64" s="651"/>
      <c r="B64" s="273"/>
      <c r="C64" s="273"/>
      <c r="D64" s="273"/>
      <c r="E64" s="273"/>
      <c r="F64" s="273"/>
      <c r="G64" s="273"/>
      <c r="H64" s="274"/>
      <c r="I64" s="273"/>
      <c r="J64" s="28"/>
      <c r="K64" s="28"/>
      <c r="L64" s="42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5"/>
    </row>
    <row r="65" spans="1:24" s="22" customFormat="1" ht="15" customHeight="1" x14ac:dyDescent="0.3">
      <c r="A65" s="651"/>
      <c r="B65" s="273"/>
      <c r="C65" s="273"/>
      <c r="D65" s="273"/>
      <c r="E65" s="273"/>
      <c r="F65" s="273"/>
      <c r="G65" s="273"/>
      <c r="H65" s="274"/>
      <c r="I65" s="273"/>
      <c r="J65" s="28"/>
      <c r="K65" s="28"/>
      <c r="L65" s="42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5"/>
    </row>
    <row r="66" spans="1:24" s="22" customFormat="1" ht="15" customHeight="1" x14ac:dyDescent="0.3">
      <c r="A66" s="651"/>
      <c r="B66" s="273"/>
      <c r="C66" s="273"/>
      <c r="D66" s="273"/>
      <c r="E66" s="273"/>
      <c r="F66" s="273"/>
      <c r="G66" s="273"/>
      <c r="H66" s="274"/>
      <c r="I66" s="273"/>
      <c r="J66" s="28"/>
      <c r="K66" s="28"/>
      <c r="L66" s="42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5"/>
    </row>
    <row r="67" spans="1:24" s="22" customFormat="1" ht="15" customHeight="1" x14ac:dyDescent="0.3">
      <c r="A67" s="651"/>
      <c r="B67" s="273"/>
      <c r="C67" s="273"/>
      <c r="D67" s="273"/>
      <c r="E67" s="273"/>
      <c r="F67" s="273"/>
      <c r="G67" s="273"/>
      <c r="H67" s="274"/>
      <c r="I67" s="273"/>
      <c r="J67" s="28"/>
      <c r="K67" s="28"/>
      <c r="L67" s="42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5"/>
    </row>
    <row r="68" spans="1:24" s="22" customFormat="1" ht="15" customHeight="1" x14ac:dyDescent="0.3">
      <c r="A68" s="651"/>
      <c r="B68" s="273"/>
      <c r="C68" s="273"/>
      <c r="D68" s="273"/>
      <c r="E68" s="273"/>
      <c r="F68" s="273"/>
      <c r="G68" s="273"/>
      <c r="H68" s="274"/>
      <c r="I68" s="273"/>
      <c r="J68" s="28"/>
      <c r="K68" s="28"/>
      <c r="L68" s="42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5"/>
    </row>
    <row r="69" spans="1:24" s="22" customFormat="1" ht="15" customHeight="1" x14ac:dyDescent="0.3">
      <c r="A69" s="651"/>
      <c r="B69" s="273"/>
      <c r="C69" s="273"/>
      <c r="D69" s="273"/>
      <c r="E69" s="273"/>
      <c r="F69" s="273"/>
      <c r="G69" s="273"/>
      <c r="H69" s="274"/>
      <c r="I69" s="273"/>
      <c r="J69" s="28"/>
      <c r="K69" s="28"/>
      <c r="L69" s="42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5"/>
    </row>
    <row r="70" spans="1:24" s="22" customFormat="1" ht="15" customHeight="1" x14ac:dyDescent="0.3">
      <c r="A70" s="651"/>
      <c r="B70" s="273"/>
      <c r="C70" s="273"/>
      <c r="D70" s="273"/>
      <c r="E70" s="273"/>
      <c r="F70" s="273"/>
      <c r="G70" s="273"/>
      <c r="H70" s="274"/>
      <c r="I70" s="273"/>
      <c r="J70" s="28"/>
      <c r="K70" s="28"/>
      <c r="L70" s="42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5"/>
    </row>
    <row r="71" spans="1:24" s="22" customFormat="1" ht="15" customHeight="1" x14ac:dyDescent="0.3">
      <c r="A71" s="651"/>
      <c r="B71" s="273"/>
      <c r="C71" s="273"/>
      <c r="D71" s="273"/>
      <c r="E71" s="273"/>
      <c r="F71" s="273"/>
      <c r="G71" s="273"/>
      <c r="H71" s="274"/>
      <c r="I71" s="273"/>
      <c r="J71" s="28"/>
      <c r="K71" s="28"/>
      <c r="L71" s="42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5"/>
    </row>
    <row r="72" spans="1:24" s="22" customFormat="1" ht="15" customHeight="1" x14ac:dyDescent="0.3">
      <c r="A72" s="651"/>
      <c r="B72" s="273"/>
      <c r="C72" s="273"/>
      <c r="D72" s="273"/>
      <c r="E72" s="273"/>
      <c r="F72" s="273"/>
      <c r="G72" s="273"/>
      <c r="H72" s="274"/>
      <c r="I72" s="273"/>
      <c r="J72" s="28"/>
      <c r="K72" s="28"/>
      <c r="L72" s="42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5"/>
    </row>
    <row r="73" spans="1:24" s="22" customFormat="1" ht="15" customHeight="1" x14ac:dyDescent="0.3">
      <c r="A73" s="651"/>
      <c r="B73" s="273"/>
      <c r="C73" s="273"/>
      <c r="D73" s="273"/>
      <c r="E73" s="273"/>
      <c r="F73" s="273"/>
      <c r="G73" s="273"/>
      <c r="H73" s="274"/>
      <c r="I73" s="273"/>
      <c r="J73" s="28"/>
      <c r="K73" s="28"/>
      <c r="L73" s="42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5"/>
    </row>
    <row r="74" spans="1:24" s="22" customFormat="1" ht="15" customHeight="1" x14ac:dyDescent="0.3">
      <c r="A74" s="651"/>
      <c r="B74" s="273"/>
      <c r="C74" s="273"/>
      <c r="D74" s="273"/>
      <c r="E74" s="273"/>
      <c r="F74" s="273"/>
      <c r="G74" s="273"/>
      <c r="H74" s="274"/>
      <c r="I74" s="273"/>
      <c r="J74" s="28"/>
      <c r="K74" s="28"/>
      <c r="L74" s="42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5"/>
    </row>
    <row r="75" spans="1:24" s="22" customFormat="1" ht="15" customHeight="1" x14ac:dyDescent="0.3">
      <c r="A75" s="651"/>
      <c r="B75" s="273"/>
      <c r="C75" s="273"/>
      <c r="D75" s="273"/>
      <c r="E75" s="273"/>
      <c r="F75" s="273"/>
      <c r="G75" s="273"/>
      <c r="H75" s="274"/>
      <c r="I75" s="273"/>
      <c r="J75" s="28"/>
      <c r="K75" s="28"/>
      <c r="L75" s="42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5"/>
    </row>
    <row r="76" spans="1:24" s="22" customFormat="1" ht="15" customHeight="1" x14ac:dyDescent="0.3">
      <c r="A76" s="651"/>
      <c r="B76" s="273"/>
      <c r="C76" s="273"/>
      <c r="D76" s="273"/>
      <c r="E76" s="273"/>
      <c r="F76" s="273"/>
      <c r="G76" s="273"/>
      <c r="H76" s="274"/>
      <c r="I76" s="273"/>
      <c r="J76" s="28"/>
      <c r="K76" s="28"/>
      <c r="L76" s="42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5"/>
    </row>
    <row r="77" spans="1:24" s="22" customFormat="1" ht="15" customHeight="1" x14ac:dyDescent="0.3">
      <c r="A77" s="651"/>
      <c r="B77" s="273"/>
      <c r="C77" s="273"/>
      <c r="D77" s="273"/>
      <c r="E77" s="273"/>
      <c r="F77" s="273"/>
      <c r="G77" s="273"/>
      <c r="H77" s="274"/>
      <c r="I77" s="273"/>
      <c r="J77" s="28"/>
      <c r="K77" s="28"/>
      <c r="L77" s="42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5"/>
    </row>
    <row r="78" spans="1:24" s="22" customFormat="1" ht="15" customHeight="1" x14ac:dyDescent="0.3">
      <c r="A78" s="651"/>
      <c r="B78" s="273"/>
      <c r="C78" s="273"/>
      <c r="D78" s="273"/>
      <c r="E78" s="273"/>
      <c r="F78" s="273"/>
      <c r="G78" s="273"/>
      <c r="H78" s="274"/>
      <c r="I78" s="273"/>
      <c r="J78" s="28"/>
      <c r="K78" s="28"/>
      <c r="L78" s="42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5"/>
    </row>
    <row r="79" spans="1:24" s="22" customFormat="1" ht="15" customHeight="1" x14ac:dyDescent="0.3">
      <c r="A79" s="651"/>
      <c r="B79" s="273"/>
      <c r="C79" s="273"/>
      <c r="D79" s="273"/>
      <c r="E79" s="273"/>
      <c r="F79" s="273"/>
      <c r="G79" s="273"/>
      <c r="H79" s="274"/>
      <c r="I79" s="273"/>
      <c r="J79" s="28"/>
      <c r="K79" s="28"/>
      <c r="L79" s="42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5"/>
    </row>
    <row r="80" spans="1:24" s="22" customFormat="1" ht="15" customHeight="1" x14ac:dyDescent="0.3">
      <c r="A80" s="651"/>
      <c r="B80" s="273"/>
      <c r="C80" s="273"/>
      <c r="D80" s="273"/>
      <c r="E80" s="273"/>
      <c r="F80" s="273"/>
      <c r="G80" s="273"/>
      <c r="H80" s="274"/>
      <c r="I80" s="273"/>
      <c r="J80" s="28"/>
      <c r="K80" s="28"/>
      <c r="L80" s="42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5"/>
    </row>
    <row r="81" spans="1:24" s="22" customFormat="1" ht="15" customHeight="1" x14ac:dyDescent="0.3">
      <c r="A81" s="651"/>
      <c r="B81" s="273"/>
      <c r="C81" s="273"/>
      <c r="D81" s="273"/>
      <c r="E81" s="273"/>
      <c r="F81" s="273"/>
      <c r="G81" s="273"/>
      <c r="H81" s="274"/>
      <c r="I81" s="273"/>
      <c r="J81" s="28"/>
      <c r="K81" s="28"/>
      <c r="L81" s="42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5"/>
    </row>
    <row r="82" spans="1:24" s="22" customFormat="1" ht="15" customHeight="1" x14ac:dyDescent="0.3">
      <c r="A82" s="651"/>
      <c r="B82" s="273"/>
      <c r="C82" s="273"/>
      <c r="D82" s="273"/>
      <c r="E82" s="273"/>
      <c r="F82" s="273"/>
      <c r="G82" s="273"/>
      <c r="H82" s="274"/>
      <c r="I82" s="273"/>
      <c r="J82" s="28"/>
      <c r="K82" s="28"/>
      <c r="L82" s="42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5"/>
    </row>
    <row r="83" spans="1:24" s="22" customFormat="1" ht="15" customHeight="1" x14ac:dyDescent="0.3">
      <c r="A83" s="651"/>
      <c r="B83" s="273"/>
      <c r="C83" s="273"/>
      <c r="D83" s="273"/>
      <c r="E83" s="273"/>
      <c r="F83" s="273"/>
      <c r="G83" s="273"/>
      <c r="H83" s="274"/>
      <c r="I83" s="273"/>
      <c r="J83" s="28"/>
      <c r="K83" s="28"/>
      <c r="L83" s="42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5"/>
    </row>
    <row r="84" spans="1:24" s="22" customFormat="1" ht="15" customHeight="1" x14ac:dyDescent="0.3">
      <c r="A84" s="651"/>
      <c r="B84" s="273"/>
      <c r="C84" s="273"/>
      <c r="D84" s="273"/>
      <c r="E84" s="273"/>
      <c r="F84" s="273"/>
      <c r="G84" s="273"/>
      <c r="H84" s="274"/>
      <c r="I84" s="273"/>
      <c r="J84" s="28"/>
      <c r="K84" s="28"/>
      <c r="L84" s="42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5"/>
    </row>
    <row r="85" spans="1:24" s="22" customFormat="1" ht="15" customHeight="1" x14ac:dyDescent="0.3">
      <c r="A85" s="651"/>
      <c r="B85" s="273"/>
      <c r="C85" s="273"/>
      <c r="D85" s="273"/>
      <c r="E85" s="273"/>
      <c r="F85" s="273"/>
      <c r="G85" s="273"/>
      <c r="H85" s="274"/>
      <c r="I85" s="273"/>
      <c r="J85" s="28"/>
      <c r="K85" s="28"/>
      <c r="L85" s="42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5"/>
    </row>
    <row r="86" spans="1:24" s="22" customFormat="1" ht="15" customHeight="1" x14ac:dyDescent="0.3">
      <c r="A86" s="651"/>
      <c r="B86" s="273"/>
      <c r="C86" s="273"/>
      <c r="D86" s="273"/>
      <c r="E86" s="273"/>
      <c r="F86" s="273"/>
      <c r="G86" s="273"/>
      <c r="H86" s="274"/>
      <c r="I86" s="273"/>
      <c r="J86" s="28"/>
      <c r="K86" s="28"/>
      <c r="L86" s="42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5"/>
    </row>
    <row r="87" spans="1:24" s="22" customFormat="1" ht="15" customHeight="1" x14ac:dyDescent="0.3">
      <c r="A87" s="651"/>
      <c r="B87" s="273"/>
      <c r="C87" s="273"/>
      <c r="D87" s="273"/>
      <c r="E87" s="273"/>
      <c r="F87" s="273"/>
      <c r="G87" s="273"/>
      <c r="H87" s="274"/>
      <c r="I87" s="273"/>
      <c r="J87" s="28"/>
      <c r="K87" s="28"/>
      <c r="L87" s="42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5"/>
    </row>
    <row r="88" spans="1:24" s="22" customFormat="1" ht="15" customHeight="1" x14ac:dyDescent="0.3">
      <c r="A88" s="651"/>
      <c r="B88" s="273"/>
      <c r="C88" s="273"/>
      <c r="D88" s="273"/>
      <c r="E88" s="273"/>
      <c r="F88" s="273"/>
      <c r="G88" s="273"/>
      <c r="H88" s="274"/>
      <c r="I88" s="273"/>
      <c r="J88" s="28"/>
      <c r="K88" s="28"/>
      <c r="L88" s="42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5"/>
    </row>
    <row r="89" spans="1:24" s="22" customFormat="1" ht="15" customHeight="1" x14ac:dyDescent="0.3">
      <c r="A89" s="651"/>
      <c r="B89" s="273"/>
      <c r="C89" s="273"/>
      <c r="D89" s="273"/>
      <c r="E89" s="273"/>
      <c r="F89" s="273"/>
      <c r="G89" s="273"/>
      <c r="H89" s="274"/>
      <c r="I89" s="273"/>
      <c r="J89" s="28"/>
      <c r="K89" s="28"/>
      <c r="L89" s="42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5"/>
    </row>
    <row r="90" spans="1:24" s="22" customFormat="1" ht="15" customHeight="1" x14ac:dyDescent="0.3">
      <c r="A90" s="651"/>
      <c r="B90" s="273"/>
      <c r="C90" s="273"/>
      <c r="D90" s="273"/>
      <c r="E90" s="273"/>
      <c r="F90" s="273"/>
      <c r="G90" s="273"/>
      <c r="H90" s="274"/>
      <c r="I90" s="273"/>
      <c r="J90" s="28"/>
      <c r="K90" s="28"/>
      <c r="L90" s="42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5"/>
    </row>
    <row r="91" spans="1:24" s="22" customFormat="1" ht="15" customHeight="1" x14ac:dyDescent="0.3">
      <c r="A91" s="651"/>
      <c r="B91" s="273"/>
      <c r="C91" s="273"/>
      <c r="D91" s="273"/>
      <c r="E91" s="273"/>
      <c r="F91" s="273"/>
      <c r="G91" s="273"/>
      <c r="H91" s="274"/>
      <c r="I91" s="273"/>
      <c r="J91" s="28"/>
      <c r="K91" s="28"/>
      <c r="L91" s="42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5"/>
    </row>
    <row r="92" spans="1:24" s="22" customFormat="1" ht="15" customHeight="1" x14ac:dyDescent="0.3">
      <c r="A92" s="651"/>
      <c r="B92" s="273"/>
      <c r="C92" s="273"/>
      <c r="D92" s="273"/>
      <c r="E92" s="273"/>
      <c r="F92" s="273"/>
      <c r="G92" s="273"/>
      <c r="H92" s="274"/>
      <c r="I92" s="273"/>
      <c r="J92" s="28"/>
      <c r="K92" s="28"/>
      <c r="L92" s="42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5"/>
    </row>
    <row r="93" spans="1:24" s="22" customFormat="1" ht="15" customHeight="1" x14ac:dyDescent="0.3">
      <c r="A93" s="651"/>
      <c r="B93" s="273"/>
      <c r="C93" s="273"/>
      <c r="D93" s="273"/>
      <c r="E93" s="273"/>
      <c r="F93" s="273"/>
      <c r="G93" s="273"/>
      <c r="H93" s="274"/>
      <c r="I93" s="273"/>
      <c r="J93" s="28"/>
      <c r="K93" s="28"/>
      <c r="L93" s="42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5"/>
    </row>
    <row r="94" spans="1:24" s="22" customFormat="1" ht="15" customHeight="1" x14ac:dyDescent="0.3">
      <c r="A94" s="651"/>
      <c r="B94" s="273"/>
      <c r="C94" s="273"/>
      <c r="D94" s="273"/>
      <c r="E94" s="273"/>
      <c r="F94" s="273"/>
      <c r="G94" s="273"/>
      <c r="H94" s="274"/>
      <c r="I94" s="273"/>
      <c r="J94" s="28"/>
      <c r="K94" s="28"/>
      <c r="L94" s="42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5"/>
    </row>
    <row r="95" spans="1:24" s="22" customFormat="1" ht="15" customHeight="1" x14ac:dyDescent="0.3">
      <c r="A95" s="651"/>
      <c r="B95" s="273"/>
      <c r="C95" s="273"/>
      <c r="D95" s="273"/>
      <c r="E95" s="273"/>
      <c r="F95" s="273"/>
      <c r="G95" s="273"/>
      <c r="H95" s="274"/>
      <c r="I95" s="273"/>
      <c r="J95" s="28"/>
      <c r="K95" s="28"/>
      <c r="L95" s="42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5"/>
    </row>
    <row r="96" spans="1:24" s="22" customFormat="1" ht="15" customHeight="1" x14ac:dyDescent="0.3">
      <c r="A96" s="651"/>
      <c r="B96" s="273"/>
      <c r="C96" s="273"/>
      <c r="D96" s="273"/>
      <c r="E96" s="273"/>
      <c r="F96" s="273"/>
      <c r="G96" s="273"/>
      <c r="H96" s="274"/>
      <c r="I96" s="273"/>
      <c r="J96" s="28"/>
      <c r="K96" s="28"/>
      <c r="L96" s="42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5"/>
    </row>
    <row r="97" spans="1:24" s="22" customFormat="1" ht="15" customHeight="1" x14ac:dyDescent="0.3">
      <c r="A97" s="651"/>
      <c r="B97" s="273"/>
      <c r="C97" s="273"/>
      <c r="D97" s="273"/>
      <c r="E97" s="273"/>
      <c r="F97" s="273"/>
      <c r="G97" s="273"/>
      <c r="H97" s="274"/>
      <c r="I97" s="273"/>
      <c r="J97" s="28"/>
      <c r="K97" s="28"/>
      <c r="L97" s="42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5"/>
    </row>
    <row r="98" spans="1:24" s="22" customFormat="1" ht="15" customHeight="1" x14ac:dyDescent="0.3">
      <c r="A98" s="651"/>
      <c r="B98" s="273"/>
      <c r="C98" s="273"/>
      <c r="D98" s="273"/>
      <c r="E98" s="273"/>
      <c r="F98" s="273"/>
      <c r="G98" s="273"/>
      <c r="H98" s="274"/>
      <c r="I98" s="273"/>
      <c r="J98" s="28"/>
      <c r="K98" s="28"/>
      <c r="L98" s="42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5"/>
    </row>
    <row r="99" spans="1:24" s="22" customFormat="1" ht="15" customHeight="1" x14ac:dyDescent="0.3">
      <c r="A99" s="651"/>
      <c r="B99" s="273"/>
      <c r="C99" s="273"/>
      <c r="D99" s="273"/>
      <c r="E99" s="273"/>
      <c r="F99" s="273"/>
      <c r="G99" s="273"/>
      <c r="H99" s="274"/>
      <c r="I99" s="273"/>
      <c r="J99" s="28"/>
      <c r="K99" s="28"/>
      <c r="L99" s="42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5"/>
    </row>
    <row r="100" spans="1:24" s="22" customFormat="1" ht="15" customHeight="1" x14ac:dyDescent="0.3">
      <c r="A100" s="651"/>
      <c r="B100" s="273"/>
      <c r="C100" s="273"/>
      <c r="D100" s="273"/>
      <c r="E100" s="273"/>
      <c r="F100" s="273"/>
      <c r="G100" s="273"/>
      <c r="H100" s="274"/>
      <c r="I100" s="273"/>
      <c r="J100" s="28"/>
      <c r="K100" s="28"/>
      <c r="L100" s="42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5"/>
    </row>
    <row r="101" spans="1:24" s="22" customFormat="1" ht="15" customHeight="1" x14ac:dyDescent="0.3">
      <c r="A101" s="651"/>
      <c r="B101" s="273"/>
      <c r="C101" s="273"/>
      <c r="D101" s="273"/>
      <c r="E101" s="273"/>
      <c r="F101" s="273"/>
      <c r="G101" s="273"/>
      <c r="H101" s="274"/>
      <c r="I101" s="273"/>
      <c r="J101" s="28"/>
      <c r="K101" s="28"/>
      <c r="L101" s="42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5"/>
    </row>
    <row r="102" spans="1:24" s="22" customFormat="1" ht="15" customHeight="1" x14ac:dyDescent="0.3">
      <c r="A102" s="651"/>
      <c r="B102" s="273"/>
      <c r="C102" s="273"/>
      <c r="D102" s="273"/>
      <c r="E102" s="273"/>
      <c r="F102" s="273"/>
      <c r="G102" s="273"/>
      <c r="H102" s="274"/>
      <c r="I102" s="273"/>
      <c r="J102" s="28"/>
      <c r="K102" s="28"/>
      <c r="L102" s="42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5"/>
    </row>
    <row r="103" spans="1:24" s="22" customFormat="1" ht="15" customHeight="1" x14ac:dyDescent="0.3">
      <c r="A103" s="651"/>
      <c r="B103" s="273"/>
      <c r="C103" s="273"/>
      <c r="D103" s="273"/>
      <c r="E103" s="273"/>
      <c r="F103" s="273"/>
      <c r="G103" s="273"/>
      <c r="H103" s="274"/>
      <c r="I103" s="273"/>
      <c r="J103" s="28"/>
      <c r="K103" s="28"/>
      <c r="L103" s="42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5"/>
    </row>
    <row r="104" spans="1:24" s="22" customFormat="1" ht="15" customHeight="1" x14ac:dyDescent="0.3">
      <c r="A104" s="651"/>
      <c r="B104" s="273"/>
      <c r="C104" s="273"/>
      <c r="D104" s="273"/>
      <c r="E104" s="273"/>
      <c r="F104" s="273"/>
      <c r="G104" s="273"/>
      <c r="H104" s="274"/>
      <c r="I104" s="273"/>
      <c r="J104" s="28"/>
      <c r="K104" s="28"/>
      <c r="L104" s="42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5"/>
    </row>
    <row r="105" spans="1:24" s="22" customFormat="1" ht="15" customHeight="1" x14ac:dyDescent="0.3">
      <c r="A105" s="651"/>
      <c r="B105" s="273"/>
      <c r="C105" s="273"/>
      <c r="D105" s="273"/>
      <c r="E105" s="273"/>
      <c r="F105" s="273"/>
      <c r="G105" s="273"/>
      <c r="H105" s="274"/>
      <c r="I105" s="273"/>
      <c r="J105" s="28"/>
      <c r="K105" s="28"/>
      <c r="L105" s="42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5"/>
    </row>
    <row r="106" spans="1:24" s="22" customFormat="1" ht="15" customHeight="1" x14ac:dyDescent="0.3">
      <c r="A106" s="651"/>
      <c r="B106" s="273"/>
      <c r="C106" s="273"/>
      <c r="D106" s="273"/>
      <c r="E106" s="273"/>
      <c r="F106" s="273"/>
      <c r="G106" s="273"/>
      <c r="H106" s="274"/>
      <c r="I106" s="273"/>
      <c r="J106" s="28"/>
      <c r="K106" s="28"/>
      <c r="L106" s="42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5"/>
    </row>
    <row r="107" spans="1:24" s="22" customFormat="1" ht="15" customHeight="1" x14ac:dyDescent="0.3">
      <c r="A107" s="651"/>
      <c r="B107" s="273"/>
      <c r="C107" s="273"/>
      <c r="D107" s="273"/>
      <c r="E107" s="273"/>
      <c r="F107" s="273"/>
      <c r="G107" s="273"/>
      <c r="H107" s="274"/>
      <c r="I107" s="273"/>
      <c r="J107" s="28"/>
      <c r="K107" s="28"/>
      <c r="L107" s="42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5"/>
    </row>
    <row r="108" spans="1:24" s="22" customFormat="1" ht="15" customHeight="1" x14ac:dyDescent="0.3">
      <c r="A108" s="651"/>
      <c r="B108" s="273"/>
      <c r="C108" s="273"/>
      <c r="D108" s="273"/>
      <c r="E108" s="273"/>
      <c r="F108" s="273"/>
      <c r="G108" s="273"/>
      <c r="H108" s="274"/>
      <c r="I108" s="273"/>
      <c r="J108" s="28"/>
      <c r="K108" s="28"/>
      <c r="L108" s="42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5"/>
    </row>
    <row r="109" spans="1:24" s="22" customFormat="1" ht="15" customHeight="1" x14ac:dyDescent="0.3">
      <c r="A109" s="651"/>
      <c r="B109" s="273"/>
      <c r="C109" s="273"/>
      <c r="D109" s="273"/>
      <c r="E109" s="273"/>
      <c r="F109" s="273"/>
      <c r="G109" s="273"/>
      <c r="H109" s="274"/>
      <c r="I109" s="273"/>
      <c r="J109" s="28"/>
      <c r="K109" s="28"/>
      <c r="L109" s="42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5"/>
    </row>
    <row r="110" spans="1:24" s="22" customFormat="1" ht="15" customHeight="1" x14ac:dyDescent="0.3">
      <c r="A110" s="651"/>
      <c r="B110" s="273"/>
      <c r="C110" s="273"/>
      <c r="D110" s="273"/>
      <c r="E110" s="273"/>
      <c r="F110" s="273"/>
      <c r="G110" s="273"/>
      <c r="H110" s="274"/>
      <c r="I110" s="273"/>
      <c r="J110" s="28"/>
      <c r="K110" s="28"/>
      <c r="L110" s="42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5"/>
    </row>
    <row r="111" spans="1:24" s="22" customFormat="1" ht="15" customHeight="1" x14ac:dyDescent="0.3">
      <c r="A111" s="651"/>
      <c r="B111" s="273"/>
      <c r="C111" s="273"/>
      <c r="D111" s="273"/>
      <c r="E111" s="273"/>
      <c r="F111" s="273"/>
      <c r="G111" s="273"/>
      <c r="H111" s="274"/>
      <c r="I111" s="273"/>
      <c r="J111" s="28"/>
      <c r="K111" s="28"/>
      <c r="L111" s="42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5"/>
    </row>
    <row r="112" spans="1:24" s="22" customFormat="1" ht="15" customHeight="1" x14ac:dyDescent="0.3">
      <c r="A112" s="651"/>
      <c r="B112" s="273"/>
      <c r="C112" s="273"/>
      <c r="D112" s="273"/>
      <c r="E112" s="273"/>
      <c r="F112" s="273"/>
      <c r="G112" s="273"/>
      <c r="H112" s="274"/>
      <c r="I112" s="273"/>
      <c r="J112" s="28"/>
      <c r="K112" s="28"/>
      <c r="L112" s="42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5"/>
    </row>
    <row r="113" spans="1:24" s="22" customFormat="1" ht="15" customHeight="1" x14ac:dyDescent="0.3">
      <c r="A113" s="651"/>
      <c r="B113" s="273"/>
      <c r="C113" s="273"/>
      <c r="D113" s="273"/>
      <c r="E113" s="273"/>
      <c r="F113" s="273"/>
      <c r="G113" s="273"/>
      <c r="H113" s="274"/>
      <c r="I113" s="273"/>
      <c r="J113" s="28"/>
      <c r="K113" s="28"/>
      <c r="L113" s="42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5"/>
    </row>
    <row r="114" spans="1:24" s="22" customFormat="1" ht="15" customHeight="1" x14ac:dyDescent="0.3">
      <c r="A114" s="651"/>
      <c r="B114" s="273"/>
      <c r="C114" s="273"/>
      <c r="D114" s="273"/>
      <c r="E114" s="273"/>
      <c r="F114" s="273"/>
      <c r="G114" s="273"/>
      <c r="H114" s="274"/>
      <c r="I114" s="273"/>
      <c r="J114" s="28"/>
      <c r="K114" s="28"/>
      <c r="L114" s="42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5"/>
    </row>
    <row r="115" spans="1:24" s="22" customFormat="1" ht="15" customHeight="1" x14ac:dyDescent="0.3">
      <c r="A115" s="651"/>
      <c r="B115" s="273"/>
      <c r="C115" s="273"/>
      <c r="D115" s="273"/>
      <c r="E115" s="273"/>
      <c r="F115" s="273"/>
      <c r="G115" s="273"/>
      <c r="H115" s="274"/>
      <c r="I115" s="273"/>
      <c r="J115" s="28"/>
      <c r="K115" s="28"/>
      <c r="L115" s="42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5"/>
    </row>
    <row r="116" spans="1:24" s="22" customFormat="1" ht="15" customHeight="1" x14ac:dyDescent="0.3">
      <c r="A116" s="651"/>
      <c r="B116" s="273"/>
      <c r="C116" s="273"/>
      <c r="D116" s="273"/>
      <c r="E116" s="273"/>
      <c r="F116" s="273"/>
      <c r="G116" s="273"/>
      <c r="H116" s="274"/>
      <c r="I116" s="273"/>
      <c r="J116" s="28"/>
      <c r="K116" s="28"/>
      <c r="L116" s="42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5"/>
    </row>
    <row r="117" spans="1:24" s="22" customFormat="1" ht="15" customHeight="1" x14ac:dyDescent="0.3">
      <c r="A117" s="651"/>
      <c r="B117" s="273"/>
      <c r="C117" s="273"/>
      <c r="D117" s="273"/>
      <c r="E117" s="273"/>
      <c r="F117" s="273"/>
      <c r="G117" s="273"/>
      <c r="H117" s="274"/>
      <c r="I117" s="273"/>
      <c r="J117" s="28"/>
      <c r="K117" s="28"/>
      <c r="L117" s="42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5"/>
    </row>
    <row r="118" spans="1:24" s="22" customFormat="1" ht="15" customHeight="1" x14ac:dyDescent="0.3">
      <c r="A118" s="651"/>
      <c r="B118" s="273"/>
      <c r="C118" s="273"/>
      <c r="D118" s="273"/>
      <c r="E118" s="273"/>
      <c r="F118" s="273"/>
      <c r="G118" s="273"/>
      <c r="H118" s="274"/>
      <c r="I118" s="273"/>
      <c r="J118" s="28"/>
      <c r="K118" s="28"/>
      <c r="L118" s="42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5"/>
    </row>
    <row r="119" spans="1:24" s="22" customFormat="1" ht="15" customHeight="1" x14ac:dyDescent="0.3">
      <c r="A119" s="651"/>
      <c r="B119" s="273"/>
      <c r="C119" s="273"/>
      <c r="D119" s="273"/>
      <c r="E119" s="273"/>
      <c r="F119" s="273"/>
      <c r="G119" s="273"/>
      <c r="H119" s="274"/>
      <c r="I119" s="273"/>
      <c r="J119" s="28"/>
      <c r="K119" s="28"/>
      <c r="L119" s="42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5"/>
    </row>
    <row r="120" spans="1:24" s="22" customFormat="1" ht="15" customHeight="1" x14ac:dyDescent="0.3">
      <c r="A120" s="651"/>
      <c r="B120" s="273"/>
      <c r="C120" s="273"/>
      <c r="D120" s="273"/>
      <c r="E120" s="273"/>
      <c r="F120" s="273"/>
      <c r="G120" s="273"/>
      <c r="H120" s="274"/>
      <c r="I120" s="273"/>
      <c r="J120" s="28"/>
      <c r="K120" s="28"/>
      <c r="L120" s="42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5"/>
    </row>
    <row r="121" spans="1:24" s="22" customFormat="1" ht="15" customHeight="1" x14ac:dyDescent="0.3">
      <c r="A121" s="651"/>
      <c r="B121" s="273"/>
      <c r="C121" s="273"/>
      <c r="D121" s="273"/>
      <c r="E121" s="273"/>
      <c r="F121" s="273"/>
      <c r="G121" s="273"/>
      <c r="H121" s="274"/>
      <c r="I121" s="273"/>
      <c r="J121" s="28"/>
      <c r="K121" s="28"/>
      <c r="L121" s="42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5"/>
    </row>
    <row r="122" spans="1:24" s="22" customFormat="1" ht="15" customHeight="1" x14ac:dyDescent="0.3">
      <c r="A122" s="651"/>
      <c r="B122" s="273"/>
      <c r="C122" s="273"/>
      <c r="D122" s="273"/>
      <c r="E122" s="273"/>
      <c r="F122" s="273"/>
      <c r="G122" s="273"/>
      <c r="H122" s="274"/>
      <c r="I122" s="273"/>
      <c r="J122" s="28"/>
      <c r="K122" s="28"/>
      <c r="L122" s="42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5"/>
    </row>
    <row r="123" spans="1:24" s="22" customFormat="1" ht="15" customHeight="1" x14ac:dyDescent="0.3">
      <c r="A123" s="651"/>
      <c r="B123" s="273"/>
      <c r="C123" s="273"/>
      <c r="D123" s="273"/>
      <c r="E123" s="273"/>
      <c r="F123" s="273"/>
      <c r="G123" s="273"/>
      <c r="H123" s="274"/>
      <c r="I123" s="273"/>
      <c r="J123" s="28"/>
      <c r="K123" s="28"/>
      <c r="L123" s="42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5"/>
    </row>
    <row r="124" spans="1:24" s="22" customFormat="1" ht="15" customHeight="1" x14ac:dyDescent="0.3">
      <c r="A124" s="651"/>
      <c r="B124" s="273"/>
      <c r="C124" s="273"/>
      <c r="D124" s="273"/>
      <c r="E124" s="273"/>
      <c r="F124" s="273"/>
      <c r="G124" s="273"/>
      <c r="H124" s="274"/>
      <c r="I124" s="273"/>
      <c r="J124" s="28"/>
      <c r="K124" s="28"/>
      <c r="L124" s="42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5"/>
    </row>
    <row r="125" spans="1:24" s="22" customFormat="1" ht="15" customHeight="1" x14ac:dyDescent="0.3">
      <c r="A125" s="651"/>
      <c r="B125" s="273"/>
      <c r="C125" s="273"/>
      <c r="D125" s="273"/>
      <c r="E125" s="273"/>
      <c r="F125" s="273"/>
      <c r="G125" s="273"/>
      <c r="H125" s="274"/>
      <c r="I125" s="273"/>
      <c r="J125" s="28"/>
      <c r="K125" s="28"/>
      <c r="L125" s="42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5"/>
    </row>
    <row r="126" spans="1:24" s="22" customFormat="1" ht="15" customHeight="1" x14ac:dyDescent="0.3">
      <c r="A126" s="651"/>
      <c r="B126" s="273"/>
      <c r="C126" s="273"/>
      <c r="D126" s="273"/>
      <c r="E126" s="273"/>
      <c r="F126" s="273"/>
      <c r="G126" s="273"/>
      <c r="H126" s="274"/>
      <c r="I126" s="273"/>
      <c r="J126" s="28"/>
      <c r="K126" s="28"/>
      <c r="L126" s="42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5"/>
    </row>
    <row r="127" spans="1:24" s="22" customFormat="1" ht="15" customHeight="1" x14ac:dyDescent="0.3">
      <c r="A127" s="651"/>
      <c r="B127" s="273"/>
      <c r="C127" s="273"/>
      <c r="D127" s="273"/>
      <c r="E127" s="273"/>
      <c r="F127" s="273"/>
      <c r="G127" s="273"/>
      <c r="H127" s="274"/>
      <c r="I127" s="273"/>
      <c r="J127" s="28"/>
      <c r="K127" s="28"/>
      <c r="L127" s="42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5"/>
    </row>
    <row r="128" spans="1:24" s="22" customFormat="1" ht="15" customHeight="1" x14ac:dyDescent="0.3">
      <c r="A128" s="651"/>
      <c r="B128" s="273"/>
      <c r="C128" s="273"/>
      <c r="D128" s="273"/>
      <c r="E128" s="273"/>
      <c r="F128" s="273"/>
      <c r="G128" s="273"/>
      <c r="H128" s="274"/>
      <c r="I128" s="273"/>
      <c r="J128" s="28"/>
      <c r="K128" s="28"/>
      <c r="L128" s="42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5"/>
    </row>
    <row r="129" spans="1:24" s="22" customFormat="1" ht="15" customHeight="1" x14ac:dyDescent="0.3">
      <c r="A129" s="651"/>
      <c r="B129" s="273"/>
      <c r="C129" s="273"/>
      <c r="D129" s="273"/>
      <c r="E129" s="273"/>
      <c r="F129" s="273"/>
      <c r="G129" s="273"/>
      <c r="H129" s="274"/>
      <c r="I129" s="273"/>
      <c r="J129" s="28"/>
      <c r="K129" s="28"/>
      <c r="L129" s="42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5"/>
    </row>
    <row r="130" spans="1:24" s="22" customFormat="1" ht="15" customHeight="1" x14ac:dyDescent="0.3">
      <c r="A130" s="651"/>
      <c r="B130" s="273"/>
      <c r="C130" s="273"/>
      <c r="D130" s="273"/>
      <c r="E130" s="273"/>
      <c r="F130" s="273"/>
      <c r="G130" s="273"/>
      <c r="H130" s="274"/>
      <c r="I130" s="273"/>
      <c r="J130" s="28"/>
      <c r="K130" s="28"/>
      <c r="L130" s="42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5"/>
    </row>
    <row r="131" spans="1:24" s="22" customFormat="1" ht="15" customHeight="1" x14ac:dyDescent="0.3">
      <c r="A131" s="651"/>
      <c r="B131" s="273"/>
      <c r="C131" s="273"/>
      <c r="D131" s="273"/>
      <c r="E131" s="273"/>
      <c r="F131" s="273"/>
      <c r="G131" s="273"/>
      <c r="H131" s="274"/>
      <c r="I131" s="273"/>
      <c r="J131" s="28"/>
      <c r="K131" s="28"/>
      <c r="L131" s="42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5"/>
    </row>
    <row r="132" spans="1:24" s="22" customFormat="1" ht="15" customHeight="1" x14ac:dyDescent="0.3">
      <c r="A132" s="651"/>
      <c r="B132" s="273"/>
      <c r="C132" s="273"/>
      <c r="D132" s="273"/>
      <c r="E132" s="273"/>
      <c r="F132" s="273"/>
      <c r="G132" s="273"/>
      <c r="H132" s="274"/>
      <c r="I132" s="273"/>
      <c r="J132" s="28"/>
      <c r="K132" s="28"/>
      <c r="L132" s="42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5"/>
    </row>
    <row r="133" spans="1:24" s="22" customFormat="1" ht="15" customHeight="1" x14ac:dyDescent="0.3">
      <c r="A133" s="651"/>
      <c r="B133" s="273"/>
      <c r="C133" s="273"/>
      <c r="D133" s="273"/>
      <c r="E133" s="273"/>
      <c r="F133" s="273"/>
      <c r="G133" s="273"/>
      <c r="H133" s="274"/>
      <c r="I133" s="273"/>
      <c r="J133" s="28"/>
      <c r="K133" s="28"/>
      <c r="L133" s="42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5"/>
    </row>
    <row r="134" spans="1:24" s="22" customFormat="1" ht="15" customHeight="1" x14ac:dyDescent="0.3">
      <c r="A134" s="651"/>
      <c r="B134" s="273"/>
      <c r="C134" s="273"/>
      <c r="D134" s="273"/>
      <c r="E134" s="273"/>
      <c r="F134" s="273"/>
      <c r="G134" s="273"/>
      <c r="H134" s="274"/>
      <c r="I134" s="273"/>
      <c r="J134" s="28"/>
      <c r="K134" s="28"/>
      <c r="L134" s="42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5"/>
    </row>
    <row r="135" spans="1:24" s="22" customFormat="1" ht="15" customHeight="1" x14ac:dyDescent="0.3">
      <c r="A135" s="651"/>
      <c r="B135" s="273"/>
      <c r="C135" s="273"/>
      <c r="D135" s="273"/>
      <c r="E135" s="273"/>
      <c r="F135" s="273"/>
      <c r="G135" s="273"/>
      <c r="H135" s="274"/>
      <c r="I135" s="273"/>
      <c r="J135" s="28"/>
      <c r="K135" s="28"/>
      <c r="L135" s="42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5"/>
    </row>
    <row r="136" spans="1:24" s="22" customFormat="1" ht="15" customHeight="1" x14ac:dyDescent="0.3">
      <c r="A136" s="651"/>
      <c r="B136" s="273"/>
      <c r="C136" s="273"/>
      <c r="D136" s="273"/>
      <c r="E136" s="273"/>
      <c r="F136" s="273"/>
      <c r="G136" s="273"/>
      <c r="H136" s="274"/>
      <c r="I136" s="273"/>
      <c r="J136" s="28"/>
      <c r="K136" s="28"/>
      <c r="L136" s="42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5"/>
    </row>
    <row r="137" spans="1:24" s="22" customFormat="1" ht="15" customHeight="1" x14ac:dyDescent="0.3">
      <c r="A137" s="651"/>
      <c r="B137" s="273"/>
      <c r="C137" s="273"/>
      <c r="D137" s="273"/>
      <c r="E137" s="273"/>
      <c r="F137" s="273"/>
      <c r="G137" s="273"/>
      <c r="H137" s="274"/>
      <c r="I137" s="273"/>
      <c r="J137" s="28"/>
      <c r="K137" s="28"/>
      <c r="L137" s="42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5"/>
    </row>
    <row r="138" spans="1:24" s="22" customFormat="1" ht="15" customHeight="1" x14ac:dyDescent="0.3">
      <c r="A138" s="651"/>
      <c r="B138" s="273"/>
      <c r="C138" s="273"/>
      <c r="D138" s="273"/>
      <c r="E138" s="273"/>
      <c r="F138" s="273"/>
      <c r="G138" s="273"/>
      <c r="H138" s="274"/>
      <c r="I138" s="273"/>
      <c r="J138" s="28"/>
      <c r="K138" s="28"/>
      <c r="L138" s="42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5"/>
    </row>
    <row r="139" spans="1:24" s="22" customFormat="1" ht="15" customHeight="1" x14ac:dyDescent="0.3">
      <c r="A139" s="651"/>
      <c r="B139" s="273"/>
      <c r="C139" s="273"/>
      <c r="D139" s="273"/>
      <c r="E139" s="273"/>
      <c r="F139" s="273"/>
      <c r="G139" s="273"/>
      <c r="H139" s="274"/>
      <c r="I139" s="273"/>
      <c r="J139" s="28"/>
      <c r="K139" s="28"/>
      <c r="L139" s="42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5"/>
    </row>
    <row r="140" spans="1:24" s="22" customFormat="1" ht="15" customHeight="1" x14ac:dyDescent="0.3">
      <c r="A140" s="651"/>
      <c r="B140" s="273"/>
      <c r="C140" s="273"/>
      <c r="D140" s="273"/>
      <c r="E140" s="273"/>
      <c r="F140" s="273"/>
      <c r="G140" s="273"/>
      <c r="H140" s="274"/>
      <c r="I140" s="273"/>
      <c r="J140" s="28"/>
      <c r="K140" s="28"/>
      <c r="L140" s="42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5"/>
    </row>
    <row r="141" spans="1:24" s="22" customFormat="1" ht="15" customHeight="1" x14ac:dyDescent="0.3">
      <c r="A141" s="651"/>
      <c r="B141" s="273"/>
      <c r="C141" s="273"/>
      <c r="D141" s="273"/>
      <c r="E141" s="273"/>
      <c r="F141" s="273"/>
      <c r="G141" s="273"/>
      <c r="H141" s="274"/>
      <c r="I141" s="273"/>
      <c r="J141" s="28"/>
      <c r="K141" s="28"/>
      <c r="L141" s="42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5"/>
    </row>
    <row r="142" spans="1:24" s="22" customFormat="1" ht="15" customHeight="1" x14ac:dyDescent="0.3">
      <c r="A142" s="651"/>
      <c r="B142" s="273"/>
      <c r="C142" s="273"/>
      <c r="D142" s="273"/>
      <c r="E142" s="273"/>
      <c r="F142" s="273"/>
      <c r="G142" s="273"/>
      <c r="H142" s="274"/>
      <c r="I142" s="273"/>
      <c r="J142" s="28"/>
      <c r="K142" s="28"/>
      <c r="L142" s="42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5"/>
    </row>
    <row r="143" spans="1:24" s="22" customFormat="1" ht="15" customHeight="1" x14ac:dyDescent="0.3">
      <c r="A143" s="651"/>
      <c r="B143" s="273"/>
      <c r="C143" s="273"/>
      <c r="D143" s="273"/>
      <c r="E143" s="273"/>
      <c r="F143" s="273"/>
      <c r="G143" s="273"/>
      <c r="H143" s="274"/>
      <c r="I143" s="273"/>
      <c r="J143" s="28"/>
      <c r="K143" s="28"/>
      <c r="L143" s="42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5"/>
    </row>
    <row r="144" spans="1:24" s="22" customFormat="1" ht="15" customHeight="1" x14ac:dyDescent="0.3">
      <c r="A144" s="651"/>
      <c r="B144" s="273"/>
      <c r="C144" s="273"/>
      <c r="D144" s="273"/>
      <c r="E144" s="273"/>
      <c r="F144" s="273"/>
      <c r="G144" s="273"/>
      <c r="H144" s="274"/>
      <c r="I144" s="273"/>
      <c r="J144" s="28"/>
      <c r="K144" s="28"/>
      <c r="L144" s="42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5"/>
    </row>
    <row r="145" spans="1:24" s="22" customFormat="1" ht="15" customHeight="1" x14ac:dyDescent="0.3">
      <c r="A145" s="651"/>
      <c r="B145" s="273"/>
      <c r="C145" s="273"/>
      <c r="D145" s="273"/>
      <c r="E145" s="273"/>
      <c r="F145" s="273"/>
      <c r="G145" s="273"/>
      <c r="H145" s="274"/>
      <c r="I145" s="273"/>
      <c r="J145" s="28"/>
      <c r="K145" s="28"/>
      <c r="L145" s="42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5"/>
    </row>
    <row r="146" spans="1:24" s="22" customFormat="1" ht="15" customHeight="1" x14ac:dyDescent="0.3">
      <c r="A146" s="651"/>
      <c r="B146" s="273"/>
      <c r="C146" s="273"/>
      <c r="D146" s="273"/>
      <c r="E146" s="273"/>
      <c r="F146" s="273"/>
      <c r="G146" s="273"/>
      <c r="H146" s="274"/>
      <c r="I146" s="273"/>
      <c r="J146" s="28"/>
      <c r="K146" s="28"/>
      <c r="L146" s="42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5"/>
    </row>
    <row r="147" spans="1:24" s="22" customFormat="1" ht="15" customHeight="1" x14ac:dyDescent="0.3">
      <c r="A147" s="651"/>
      <c r="B147" s="273"/>
      <c r="C147" s="273"/>
      <c r="D147" s="273"/>
      <c r="E147" s="273"/>
      <c r="F147" s="273"/>
      <c r="G147" s="273"/>
      <c r="H147" s="274"/>
      <c r="I147" s="273"/>
      <c r="J147" s="28"/>
      <c r="K147" s="28"/>
      <c r="L147" s="42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5"/>
    </row>
    <row r="148" spans="1:24" s="22" customFormat="1" ht="15" customHeight="1" x14ac:dyDescent="0.3">
      <c r="A148" s="651"/>
      <c r="B148" s="273"/>
      <c r="C148" s="273"/>
      <c r="D148" s="273"/>
      <c r="E148" s="273"/>
      <c r="F148" s="273"/>
      <c r="G148" s="273"/>
      <c r="H148" s="274"/>
      <c r="I148" s="273"/>
      <c r="J148" s="28"/>
      <c r="K148" s="28"/>
      <c r="L148" s="42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5"/>
    </row>
    <row r="149" spans="1:24" s="22" customFormat="1" ht="15" customHeight="1" x14ac:dyDescent="0.3">
      <c r="A149" s="651"/>
      <c r="B149" s="273"/>
      <c r="C149" s="273"/>
      <c r="D149" s="273"/>
      <c r="E149" s="273"/>
      <c r="F149" s="273"/>
      <c r="G149" s="273"/>
      <c r="H149" s="274"/>
      <c r="I149" s="273"/>
      <c r="J149" s="28"/>
      <c r="K149" s="28"/>
      <c r="L149" s="42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5"/>
    </row>
    <row r="150" spans="1:24" s="22" customFormat="1" ht="15" customHeight="1" x14ac:dyDescent="0.3">
      <c r="A150" s="651"/>
      <c r="B150" s="273"/>
      <c r="C150" s="273"/>
      <c r="D150" s="273"/>
      <c r="E150" s="273"/>
      <c r="F150" s="273"/>
      <c r="G150" s="273"/>
      <c r="H150" s="274"/>
      <c r="I150" s="273"/>
      <c r="J150" s="28"/>
      <c r="K150" s="28"/>
      <c r="L150" s="42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5"/>
    </row>
    <row r="151" spans="1:24" s="22" customFormat="1" ht="15" customHeight="1" x14ac:dyDescent="0.3">
      <c r="A151" s="651"/>
      <c r="B151" s="273"/>
      <c r="C151" s="273"/>
      <c r="D151" s="273"/>
      <c r="E151" s="273"/>
      <c r="F151" s="273"/>
      <c r="G151" s="273"/>
      <c r="H151" s="274"/>
      <c r="I151" s="273"/>
      <c r="J151" s="28"/>
      <c r="K151" s="28"/>
      <c r="L151" s="42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5"/>
    </row>
    <row r="152" spans="1:24" s="22" customFormat="1" ht="15" customHeight="1" x14ac:dyDescent="0.3">
      <c r="A152" s="651"/>
      <c r="B152" s="273"/>
      <c r="C152" s="273"/>
      <c r="D152" s="273"/>
      <c r="E152" s="273"/>
      <c r="F152" s="273"/>
      <c r="G152" s="273"/>
      <c r="H152" s="274"/>
      <c r="I152" s="273"/>
      <c r="J152" s="28"/>
      <c r="K152" s="28"/>
      <c r="L152" s="42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5"/>
    </row>
    <row r="153" spans="1:24" s="22" customFormat="1" ht="15" customHeight="1" x14ac:dyDescent="0.3">
      <c r="A153" s="651"/>
      <c r="B153" s="273"/>
      <c r="C153" s="273"/>
      <c r="D153" s="273"/>
      <c r="E153" s="273"/>
      <c r="F153" s="273"/>
      <c r="G153" s="273"/>
      <c r="H153" s="274"/>
      <c r="I153" s="273"/>
      <c r="J153" s="28"/>
      <c r="K153" s="28"/>
      <c r="L153" s="42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5"/>
    </row>
    <row r="154" spans="1:24" s="22" customFormat="1" ht="15" customHeight="1" x14ac:dyDescent="0.3">
      <c r="A154" s="651"/>
      <c r="B154" s="273"/>
      <c r="C154" s="273"/>
      <c r="D154" s="273"/>
      <c r="E154" s="273"/>
      <c r="F154" s="273"/>
      <c r="G154" s="273"/>
      <c r="H154" s="274"/>
      <c r="I154" s="273"/>
      <c r="J154" s="28"/>
      <c r="K154" s="28"/>
      <c r="L154" s="42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5"/>
    </row>
    <row r="155" spans="1:24" s="22" customFormat="1" ht="15" customHeight="1" x14ac:dyDescent="0.3">
      <c r="A155" s="651"/>
      <c r="B155" s="273"/>
      <c r="C155" s="273"/>
      <c r="D155" s="273"/>
      <c r="E155" s="273"/>
      <c r="F155" s="273"/>
      <c r="G155" s="273"/>
      <c r="H155" s="274"/>
      <c r="I155" s="273"/>
      <c r="J155" s="28"/>
      <c r="K155" s="28"/>
      <c r="L155" s="42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5"/>
    </row>
    <row r="156" spans="1:24" s="22" customFormat="1" ht="15" customHeight="1" x14ac:dyDescent="0.3">
      <c r="A156" s="651"/>
      <c r="B156" s="273"/>
      <c r="C156" s="273"/>
      <c r="D156" s="273"/>
      <c r="E156" s="273"/>
      <c r="F156" s="273"/>
      <c r="G156" s="273"/>
      <c r="H156" s="274"/>
      <c r="I156" s="273"/>
      <c r="J156" s="28"/>
      <c r="K156" s="28"/>
      <c r="L156" s="42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5"/>
    </row>
    <row r="157" spans="1:24" s="22" customFormat="1" ht="15" customHeight="1" x14ac:dyDescent="0.3">
      <c r="A157" s="651"/>
      <c r="B157" s="273"/>
      <c r="C157" s="273"/>
      <c r="D157" s="273"/>
      <c r="E157" s="273"/>
      <c r="F157" s="273"/>
      <c r="G157" s="273"/>
      <c r="H157" s="274"/>
      <c r="I157" s="273"/>
      <c r="J157" s="28"/>
      <c r="K157" s="28"/>
      <c r="L157" s="42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5"/>
    </row>
    <row r="158" spans="1:24" s="22" customFormat="1" ht="15" customHeight="1" x14ac:dyDescent="0.3">
      <c r="A158" s="651"/>
      <c r="B158" s="273"/>
      <c r="C158" s="273"/>
      <c r="D158" s="273"/>
      <c r="E158" s="273"/>
      <c r="F158" s="273"/>
      <c r="G158" s="273"/>
      <c r="H158" s="274"/>
      <c r="I158" s="273"/>
      <c r="J158" s="28"/>
      <c r="K158" s="28"/>
      <c r="L158" s="42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5"/>
    </row>
    <row r="159" spans="1:24" s="22" customFormat="1" ht="15" customHeight="1" x14ac:dyDescent="0.3">
      <c r="A159" s="651"/>
      <c r="B159" s="273"/>
      <c r="C159" s="273"/>
      <c r="D159" s="273"/>
      <c r="E159" s="273"/>
      <c r="F159" s="273"/>
      <c r="G159" s="273"/>
      <c r="H159" s="274"/>
      <c r="I159" s="273"/>
      <c r="J159" s="28"/>
      <c r="K159" s="28"/>
      <c r="L159" s="42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5"/>
    </row>
    <row r="160" spans="1:24" s="22" customFormat="1" ht="15" customHeight="1" x14ac:dyDescent="0.3">
      <c r="A160" s="651"/>
      <c r="B160" s="273"/>
      <c r="C160" s="273"/>
      <c r="D160" s="273"/>
      <c r="E160" s="273"/>
      <c r="F160" s="273"/>
      <c r="G160" s="273"/>
      <c r="H160" s="274"/>
      <c r="I160" s="273"/>
      <c r="J160" s="28"/>
      <c r="K160" s="28"/>
      <c r="L160" s="42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5"/>
    </row>
    <row r="161" spans="1:24" s="22" customFormat="1" ht="15" customHeight="1" x14ac:dyDescent="0.3">
      <c r="A161" s="651"/>
      <c r="B161" s="273"/>
      <c r="C161" s="273"/>
      <c r="D161" s="273"/>
      <c r="E161" s="273"/>
      <c r="F161" s="273"/>
      <c r="G161" s="273"/>
      <c r="H161" s="274"/>
      <c r="I161" s="273"/>
      <c r="J161" s="28"/>
      <c r="K161" s="28"/>
      <c r="L161" s="42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5"/>
    </row>
    <row r="162" spans="1:24" s="22" customFormat="1" ht="15" customHeight="1" x14ac:dyDescent="0.3">
      <c r="A162" s="651"/>
      <c r="B162" s="273"/>
      <c r="C162" s="273"/>
      <c r="D162" s="273"/>
      <c r="E162" s="273"/>
      <c r="F162" s="273"/>
      <c r="G162" s="273"/>
      <c r="H162" s="274"/>
      <c r="I162" s="273"/>
      <c r="J162" s="28"/>
      <c r="K162" s="28"/>
      <c r="L162" s="42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5"/>
    </row>
    <row r="163" spans="1:24" s="22" customFormat="1" ht="15" customHeight="1" x14ac:dyDescent="0.3">
      <c r="A163" s="651"/>
      <c r="B163" s="273"/>
      <c r="C163" s="273"/>
      <c r="D163" s="273"/>
      <c r="E163" s="273"/>
      <c r="F163" s="273"/>
      <c r="G163" s="273"/>
      <c r="H163" s="274"/>
      <c r="I163" s="273"/>
      <c r="J163" s="28"/>
      <c r="K163" s="28"/>
      <c r="L163" s="42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5"/>
    </row>
    <row r="164" spans="1:24" s="22" customFormat="1" ht="15" customHeight="1" x14ac:dyDescent="0.3">
      <c r="A164" s="651"/>
      <c r="B164" s="273"/>
      <c r="C164" s="273"/>
      <c r="D164" s="273"/>
      <c r="E164" s="273"/>
      <c r="F164" s="273"/>
      <c r="G164" s="273"/>
      <c r="H164" s="274"/>
      <c r="I164" s="273"/>
      <c r="J164" s="28"/>
      <c r="K164" s="28"/>
      <c r="L164" s="42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5"/>
    </row>
    <row r="165" spans="1:24" s="22" customFormat="1" ht="15" customHeight="1" x14ac:dyDescent="0.3">
      <c r="A165" s="651"/>
      <c r="B165" s="273"/>
      <c r="C165" s="273"/>
      <c r="D165" s="273"/>
      <c r="E165" s="273"/>
      <c r="F165" s="273"/>
      <c r="G165" s="273"/>
      <c r="H165" s="274"/>
      <c r="I165" s="273"/>
      <c r="J165" s="28"/>
      <c r="K165" s="28"/>
      <c r="L165" s="42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5"/>
    </row>
    <row r="166" spans="1:24" s="22" customFormat="1" ht="15" customHeight="1" x14ac:dyDescent="0.3">
      <c r="A166" s="651"/>
      <c r="B166" s="273"/>
      <c r="C166" s="273"/>
      <c r="D166" s="273"/>
      <c r="E166" s="273"/>
      <c r="F166" s="273"/>
      <c r="G166" s="273"/>
      <c r="H166" s="274"/>
      <c r="I166" s="273"/>
      <c r="J166" s="28"/>
      <c r="K166" s="28"/>
      <c r="L166" s="42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5"/>
    </row>
    <row r="167" spans="1:24" s="22" customFormat="1" ht="15" customHeight="1" x14ac:dyDescent="0.3">
      <c r="A167" s="651"/>
      <c r="B167" s="273"/>
      <c r="C167" s="273"/>
      <c r="D167" s="273"/>
      <c r="E167" s="273"/>
      <c r="F167" s="273"/>
      <c r="G167" s="273"/>
      <c r="H167" s="274"/>
      <c r="I167" s="273"/>
      <c r="J167" s="28"/>
      <c r="K167" s="28"/>
      <c r="L167" s="42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5"/>
    </row>
    <row r="168" spans="1:24" s="22" customFormat="1" ht="15" customHeight="1" x14ac:dyDescent="0.3">
      <c r="A168" s="651"/>
      <c r="B168" s="273"/>
      <c r="C168" s="273"/>
      <c r="D168" s="273"/>
      <c r="E168" s="273"/>
      <c r="F168" s="273"/>
      <c r="G168" s="273"/>
      <c r="H168" s="274"/>
      <c r="I168" s="273"/>
      <c r="J168" s="28"/>
      <c r="K168" s="28"/>
      <c r="L168" s="42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5"/>
    </row>
    <row r="169" spans="1:24" s="22" customFormat="1" ht="15" customHeight="1" x14ac:dyDescent="0.3">
      <c r="A169" s="651"/>
      <c r="B169" s="273"/>
      <c r="C169" s="273"/>
      <c r="D169" s="273"/>
      <c r="E169" s="273"/>
      <c r="F169" s="273"/>
      <c r="G169" s="273"/>
      <c r="H169" s="274"/>
      <c r="I169" s="273"/>
      <c r="J169" s="28"/>
      <c r="K169" s="28"/>
      <c r="L169" s="42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5"/>
    </row>
    <row r="170" spans="1:24" s="22" customFormat="1" ht="15" customHeight="1" x14ac:dyDescent="0.3">
      <c r="A170" s="651"/>
      <c r="B170" s="273"/>
      <c r="C170" s="273"/>
      <c r="D170" s="273"/>
      <c r="E170" s="273"/>
      <c r="F170" s="273"/>
      <c r="G170" s="273"/>
      <c r="H170" s="274"/>
      <c r="I170" s="273"/>
      <c r="J170" s="28"/>
      <c r="K170" s="28"/>
      <c r="L170" s="42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5"/>
    </row>
    <row r="171" spans="1:24" s="22" customFormat="1" ht="15" customHeight="1" x14ac:dyDescent="0.3">
      <c r="A171" s="651"/>
      <c r="B171" s="273"/>
      <c r="C171" s="273"/>
      <c r="D171" s="273"/>
      <c r="E171" s="273"/>
      <c r="F171" s="273"/>
      <c r="G171" s="273"/>
      <c r="H171" s="274"/>
      <c r="I171" s="273"/>
      <c r="J171" s="28"/>
      <c r="K171" s="28"/>
      <c r="L171" s="42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5"/>
    </row>
    <row r="172" spans="1:24" s="22" customFormat="1" ht="15" customHeight="1" x14ac:dyDescent="0.3">
      <c r="A172" s="651"/>
      <c r="B172" s="273"/>
      <c r="C172" s="273"/>
      <c r="D172" s="273"/>
      <c r="E172" s="273"/>
      <c r="F172" s="273"/>
      <c r="G172" s="273"/>
      <c r="H172" s="274"/>
      <c r="I172" s="273"/>
      <c r="J172" s="28"/>
      <c r="K172" s="28"/>
      <c r="L172" s="42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5"/>
    </row>
    <row r="173" spans="1:24" s="22" customFormat="1" ht="15" customHeight="1" x14ac:dyDescent="0.3">
      <c r="A173" s="651"/>
      <c r="B173" s="273"/>
      <c r="C173" s="273"/>
      <c r="D173" s="273"/>
      <c r="E173" s="273"/>
      <c r="F173" s="273"/>
      <c r="G173" s="273"/>
      <c r="H173" s="274"/>
      <c r="I173" s="273"/>
      <c r="J173" s="28"/>
      <c r="K173" s="28"/>
      <c r="L173" s="42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5"/>
    </row>
    <row r="174" spans="1:24" s="22" customFormat="1" ht="15" customHeight="1" x14ac:dyDescent="0.3">
      <c r="A174" s="651"/>
      <c r="B174" s="273"/>
      <c r="C174" s="273"/>
      <c r="D174" s="273"/>
      <c r="E174" s="273"/>
      <c r="F174" s="273"/>
      <c r="G174" s="273"/>
      <c r="H174" s="274"/>
      <c r="I174" s="273"/>
      <c r="J174" s="28"/>
      <c r="K174" s="28"/>
      <c r="L174" s="42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5"/>
    </row>
    <row r="175" spans="1:24" s="22" customFormat="1" ht="15" customHeight="1" x14ac:dyDescent="0.3">
      <c r="A175" s="651"/>
      <c r="B175" s="273"/>
      <c r="C175" s="273"/>
      <c r="D175" s="273"/>
      <c r="E175" s="273"/>
      <c r="F175" s="273"/>
      <c r="G175" s="273"/>
      <c r="H175" s="274"/>
      <c r="I175" s="273"/>
      <c r="J175" s="28"/>
      <c r="K175" s="28"/>
      <c r="L175" s="42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5"/>
    </row>
    <row r="176" spans="1:24" s="22" customFormat="1" ht="15" customHeight="1" x14ac:dyDescent="0.3">
      <c r="A176" s="651"/>
      <c r="B176" s="273"/>
      <c r="C176" s="273"/>
      <c r="D176" s="273"/>
      <c r="E176" s="273"/>
      <c r="F176" s="273"/>
      <c r="G176" s="273"/>
      <c r="H176" s="274"/>
      <c r="I176" s="273"/>
      <c r="J176" s="28"/>
      <c r="K176" s="28"/>
      <c r="L176" s="42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5"/>
    </row>
    <row r="177" spans="1:24" s="22" customFormat="1" ht="15" customHeight="1" x14ac:dyDescent="0.3">
      <c r="A177" s="651"/>
      <c r="B177" s="273"/>
      <c r="C177" s="273"/>
      <c r="D177" s="273"/>
      <c r="E177" s="273"/>
      <c r="F177" s="273"/>
      <c r="G177" s="273"/>
      <c r="H177" s="274"/>
      <c r="I177" s="273"/>
      <c r="J177" s="28"/>
      <c r="K177" s="28"/>
      <c r="L177" s="42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5"/>
    </row>
    <row r="178" spans="1:24" s="22" customFormat="1" ht="15" customHeight="1" x14ac:dyDescent="0.3">
      <c r="A178" s="651"/>
      <c r="B178" s="273"/>
      <c r="C178" s="273"/>
      <c r="D178" s="273"/>
      <c r="E178" s="273"/>
      <c r="F178" s="273"/>
      <c r="G178" s="273"/>
      <c r="H178" s="274"/>
      <c r="I178" s="273"/>
      <c r="J178" s="28"/>
      <c r="K178" s="28"/>
      <c r="L178" s="42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5"/>
    </row>
    <row r="179" spans="1:24" s="22" customFormat="1" ht="15" customHeight="1" x14ac:dyDescent="0.3">
      <c r="A179" s="651"/>
      <c r="B179" s="273"/>
      <c r="C179" s="273"/>
      <c r="D179" s="273"/>
      <c r="E179" s="273"/>
      <c r="F179" s="273"/>
      <c r="G179" s="273"/>
      <c r="H179" s="274"/>
      <c r="I179" s="273"/>
      <c r="J179" s="28"/>
      <c r="K179" s="28"/>
      <c r="L179" s="42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5"/>
    </row>
    <row r="180" spans="1:24" s="22" customFormat="1" ht="15" customHeight="1" x14ac:dyDescent="0.3">
      <c r="A180" s="651"/>
      <c r="B180" s="273"/>
      <c r="C180" s="273"/>
      <c r="D180" s="273"/>
      <c r="E180" s="273"/>
      <c r="F180" s="273"/>
      <c r="G180" s="273"/>
      <c r="H180" s="274"/>
      <c r="I180" s="273"/>
      <c r="J180" s="28"/>
      <c r="K180" s="28"/>
      <c r="L180" s="42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5"/>
    </row>
    <row r="181" spans="1:24" s="22" customFormat="1" ht="15" customHeight="1" x14ac:dyDescent="0.3">
      <c r="A181" s="651"/>
      <c r="B181" s="273"/>
      <c r="C181" s="273"/>
      <c r="D181" s="273"/>
      <c r="E181" s="273"/>
      <c r="F181" s="273"/>
      <c r="G181" s="273"/>
      <c r="H181" s="274"/>
      <c r="I181" s="273"/>
      <c r="J181" s="28"/>
      <c r="K181" s="28"/>
      <c r="L181" s="42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5"/>
    </row>
    <row r="182" spans="1:24" s="22" customFormat="1" ht="15" customHeight="1" x14ac:dyDescent="0.3">
      <c r="A182" s="651"/>
      <c r="B182" s="273"/>
      <c r="C182" s="273"/>
      <c r="D182" s="273"/>
      <c r="E182" s="273"/>
      <c r="F182" s="273"/>
      <c r="G182" s="273"/>
      <c r="H182" s="274"/>
      <c r="I182" s="273"/>
      <c r="J182" s="28"/>
      <c r="K182" s="28"/>
      <c r="L182" s="42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5"/>
    </row>
    <row r="183" spans="1:24" s="22" customFormat="1" ht="15" customHeight="1" x14ac:dyDescent="0.3">
      <c r="A183" s="651"/>
      <c r="B183" s="273"/>
      <c r="C183" s="273"/>
      <c r="D183" s="273"/>
      <c r="E183" s="273"/>
      <c r="F183" s="273"/>
      <c r="G183" s="273"/>
      <c r="H183" s="274"/>
      <c r="I183" s="273"/>
      <c r="J183" s="28"/>
      <c r="K183" s="28"/>
      <c r="L183" s="42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5"/>
    </row>
    <row r="184" spans="1:24" s="22" customFormat="1" ht="15" customHeight="1" x14ac:dyDescent="0.3">
      <c r="A184" s="651"/>
      <c r="B184" s="273"/>
      <c r="C184" s="273"/>
      <c r="D184" s="273"/>
      <c r="E184" s="273"/>
      <c r="F184" s="273"/>
      <c r="G184" s="273"/>
      <c r="H184" s="274"/>
      <c r="I184" s="273"/>
      <c r="J184" s="28"/>
      <c r="K184" s="28"/>
      <c r="L184" s="42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5"/>
    </row>
    <row r="185" spans="1:24" s="22" customFormat="1" ht="15" customHeight="1" x14ac:dyDescent="0.3">
      <c r="A185" s="651"/>
      <c r="B185" s="273"/>
      <c r="C185" s="273"/>
      <c r="D185" s="273"/>
      <c r="E185" s="273"/>
      <c r="F185" s="273"/>
      <c r="G185" s="273"/>
      <c r="H185" s="274"/>
      <c r="I185" s="273"/>
      <c r="J185" s="28"/>
      <c r="K185" s="28"/>
      <c r="L185" s="42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5"/>
    </row>
    <row r="186" spans="1:24" s="22" customFormat="1" ht="15" customHeight="1" x14ac:dyDescent="0.3">
      <c r="A186" s="651"/>
      <c r="B186" s="273"/>
      <c r="C186" s="273"/>
      <c r="D186" s="273"/>
      <c r="E186" s="273"/>
      <c r="F186" s="273"/>
      <c r="G186" s="273"/>
      <c r="H186" s="274"/>
      <c r="I186" s="273"/>
      <c r="J186" s="28"/>
      <c r="K186" s="28"/>
      <c r="L186" s="42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5"/>
    </row>
    <row r="187" spans="1:24" s="22" customFormat="1" ht="15" customHeight="1" x14ac:dyDescent="0.3">
      <c r="A187" s="651"/>
      <c r="B187" s="273"/>
      <c r="C187" s="273"/>
      <c r="D187" s="273"/>
      <c r="E187" s="273"/>
      <c r="F187" s="273"/>
      <c r="G187" s="273"/>
      <c r="H187" s="274"/>
      <c r="I187" s="273"/>
      <c r="J187" s="28"/>
      <c r="K187" s="28"/>
      <c r="L187" s="42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5"/>
    </row>
    <row r="188" spans="1:24" s="22" customFormat="1" ht="15" customHeight="1" x14ac:dyDescent="0.3">
      <c r="A188" s="651"/>
      <c r="B188" s="273"/>
      <c r="C188" s="273"/>
      <c r="D188" s="273"/>
      <c r="E188" s="273"/>
      <c r="F188" s="273"/>
      <c r="G188" s="273"/>
      <c r="H188" s="274"/>
      <c r="I188" s="273"/>
      <c r="J188" s="28"/>
      <c r="K188" s="28"/>
      <c r="L188" s="42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5"/>
    </row>
    <row r="189" spans="1:24" s="22" customFormat="1" ht="15" customHeight="1" x14ac:dyDescent="0.3">
      <c r="A189" s="651"/>
      <c r="B189" s="273"/>
      <c r="C189" s="273"/>
      <c r="D189" s="273"/>
      <c r="E189" s="273"/>
      <c r="F189" s="273"/>
      <c r="G189" s="273"/>
      <c r="H189" s="274"/>
      <c r="I189" s="273"/>
      <c r="J189" s="28"/>
      <c r="K189" s="28"/>
      <c r="L189" s="42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5"/>
    </row>
    <row r="190" spans="1:24" s="22" customFormat="1" ht="15" customHeight="1" x14ac:dyDescent="0.3">
      <c r="A190" s="651"/>
      <c r="B190" s="273"/>
      <c r="C190" s="273"/>
      <c r="D190" s="273"/>
      <c r="E190" s="273"/>
      <c r="F190" s="273"/>
      <c r="G190" s="273"/>
      <c r="H190" s="274"/>
      <c r="I190" s="273"/>
      <c r="J190" s="28"/>
      <c r="K190" s="28"/>
      <c r="L190" s="42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5"/>
    </row>
    <row r="191" spans="1:24" s="22" customFormat="1" ht="15" customHeight="1" x14ac:dyDescent="0.3">
      <c r="A191" s="651"/>
      <c r="B191" s="273"/>
      <c r="C191" s="273"/>
      <c r="D191" s="273"/>
      <c r="E191" s="273"/>
      <c r="F191" s="273"/>
      <c r="G191" s="273"/>
      <c r="H191" s="274"/>
      <c r="I191" s="273"/>
      <c r="J191" s="28"/>
      <c r="K191" s="28"/>
      <c r="L191" s="42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5"/>
    </row>
    <row r="192" spans="1:24" s="22" customFormat="1" ht="15" customHeight="1" x14ac:dyDescent="0.3">
      <c r="A192" s="651"/>
      <c r="B192" s="273"/>
      <c r="C192" s="273"/>
      <c r="D192" s="273"/>
      <c r="E192" s="273"/>
      <c r="F192" s="273"/>
      <c r="G192" s="273"/>
      <c r="H192" s="274"/>
      <c r="I192" s="273"/>
      <c r="J192" s="28"/>
      <c r="K192" s="28"/>
      <c r="L192" s="42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5"/>
    </row>
    <row r="193" spans="1:24" s="22" customFormat="1" ht="15" customHeight="1" x14ac:dyDescent="0.3">
      <c r="A193" s="651"/>
      <c r="B193" s="273"/>
      <c r="C193" s="273"/>
      <c r="D193" s="273"/>
      <c r="E193" s="273"/>
      <c r="F193" s="273"/>
      <c r="G193" s="273"/>
      <c r="H193" s="274"/>
      <c r="I193" s="273"/>
      <c r="J193" s="28"/>
      <c r="K193" s="28"/>
      <c r="L193" s="42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5"/>
    </row>
    <row r="194" spans="1:24" s="22" customFormat="1" ht="15" customHeight="1" x14ac:dyDescent="0.3">
      <c r="A194" s="651"/>
      <c r="B194" s="273"/>
      <c r="C194" s="273"/>
      <c r="D194" s="273"/>
      <c r="E194" s="273"/>
      <c r="F194" s="273"/>
      <c r="G194" s="273"/>
      <c r="H194" s="274"/>
      <c r="I194" s="273"/>
      <c r="J194" s="28"/>
      <c r="K194" s="28"/>
      <c r="L194" s="42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5"/>
    </row>
    <row r="195" spans="1:24" s="22" customFormat="1" ht="15" customHeight="1" x14ac:dyDescent="0.3">
      <c r="A195" s="651"/>
      <c r="B195" s="273"/>
      <c r="C195" s="273"/>
      <c r="D195" s="273"/>
      <c r="E195" s="273"/>
      <c r="F195" s="273"/>
      <c r="G195" s="273"/>
      <c r="H195" s="274"/>
      <c r="I195" s="273"/>
      <c r="J195" s="28"/>
      <c r="K195" s="28"/>
      <c r="L195" s="42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5"/>
    </row>
    <row r="196" spans="1:24" s="22" customFormat="1" ht="15" customHeight="1" x14ac:dyDescent="0.3">
      <c r="A196" s="651"/>
      <c r="B196" s="273"/>
      <c r="C196" s="273"/>
      <c r="D196" s="273"/>
      <c r="E196" s="273"/>
      <c r="F196" s="273"/>
      <c r="G196" s="273"/>
      <c r="H196" s="274"/>
      <c r="I196" s="273"/>
      <c r="J196" s="28"/>
      <c r="K196" s="28"/>
      <c r="L196" s="42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5"/>
    </row>
    <row r="197" spans="1:24" s="22" customFormat="1" ht="15" customHeight="1" x14ac:dyDescent="0.3">
      <c r="A197" s="651"/>
      <c r="B197" s="273"/>
      <c r="C197" s="273"/>
      <c r="D197" s="273"/>
      <c r="E197" s="273"/>
      <c r="F197" s="273"/>
      <c r="G197" s="273"/>
      <c r="H197" s="274"/>
      <c r="I197" s="273"/>
      <c r="J197" s="28"/>
      <c r="K197" s="28"/>
      <c r="L197" s="42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5"/>
    </row>
    <row r="198" spans="1:24" s="22" customFormat="1" ht="15" customHeight="1" x14ac:dyDescent="0.3">
      <c r="A198" s="651"/>
      <c r="B198" s="273"/>
      <c r="C198" s="273"/>
      <c r="D198" s="273"/>
      <c r="E198" s="273"/>
      <c r="F198" s="273"/>
      <c r="G198" s="273"/>
      <c r="H198" s="274"/>
      <c r="I198" s="273"/>
      <c r="J198" s="28"/>
      <c r="K198" s="28"/>
      <c r="L198" s="42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5"/>
    </row>
    <row r="199" spans="1:24" s="22" customFormat="1" ht="15" customHeight="1" x14ac:dyDescent="0.3">
      <c r="A199" s="651"/>
      <c r="B199" s="273"/>
      <c r="C199" s="273"/>
      <c r="D199" s="273"/>
      <c r="E199" s="273"/>
      <c r="F199" s="273"/>
      <c r="G199" s="273"/>
      <c r="H199" s="274"/>
      <c r="I199" s="273"/>
      <c r="J199" s="28"/>
      <c r="K199" s="28"/>
      <c r="L199" s="42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5"/>
    </row>
    <row r="200" spans="1:24" s="22" customFormat="1" ht="15" customHeight="1" x14ac:dyDescent="0.3">
      <c r="A200" s="651"/>
      <c r="B200" s="273"/>
      <c r="C200" s="273"/>
      <c r="D200" s="273"/>
      <c r="E200" s="273"/>
      <c r="F200" s="273"/>
      <c r="G200" s="273"/>
      <c r="H200" s="274"/>
      <c r="I200" s="273"/>
      <c r="J200" s="28"/>
      <c r="K200" s="28"/>
      <c r="L200" s="42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5"/>
    </row>
    <row r="201" spans="1:24" s="22" customFormat="1" ht="15" customHeight="1" x14ac:dyDescent="0.3">
      <c r="A201" s="651"/>
      <c r="B201" s="273"/>
      <c r="C201" s="273"/>
      <c r="D201" s="273"/>
      <c r="E201" s="273"/>
      <c r="F201" s="273"/>
      <c r="G201" s="273"/>
      <c r="H201" s="274"/>
      <c r="I201" s="273"/>
      <c r="J201" s="28"/>
      <c r="K201" s="28"/>
      <c r="L201" s="42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5"/>
    </row>
    <row r="202" spans="1:24" s="22" customFormat="1" ht="15" customHeight="1" x14ac:dyDescent="0.3">
      <c r="A202" s="651"/>
      <c r="B202" s="273"/>
      <c r="C202" s="273"/>
      <c r="D202" s="273"/>
      <c r="E202" s="273"/>
      <c r="F202" s="273"/>
      <c r="G202" s="273"/>
      <c r="H202" s="274"/>
      <c r="I202" s="273"/>
      <c r="J202" s="28"/>
      <c r="K202" s="28"/>
      <c r="L202" s="42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5"/>
    </row>
    <row r="203" spans="1:24" s="22" customFormat="1" ht="15" customHeight="1" x14ac:dyDescent="0.3">
      <c r="A203" s="651"/>
      <c r="B203" s="273"/>
      <c r="C203" s="273"/>
      <c r="D203" s="273"/>
      <c r="E203" s="273"/>
      <c r="F203" s="273"/>
      <c r="G203" s="273"/>
      <c r="H203" s="274"/>
      <c r="I203" s="273"/>
      <c r="J203" s="28"/>
      <c r="K203" s="28"/>
      <c r="L203" s="42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5"/>
    </row>
    <row r="204" spans="1:24" s="22" customFormat="1" ht="15" customHeight="1" x14ac:dyDescent="0.3">
      <c r="A204" s="651"/>
      <c r="B204" s="273"/>
      <c r="C204" s="273"/>
      <c r="D204" s="273"/>
      <c r="E204" s="273"/>
      <c r="F204" s="273"/>
      <c r="G204" s="273"/>
      <c r="H204" s="274"/>
      <c r="I204" s="273"/>
      <c r="J204" s="28"/>
      <c r="K204" s="28"/>
      <c r="L204" s="42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5"/>
    </row>
    <row r="205" spans="1:24" s="22" customFormat="1" ht="15" customHeight="1" x14ac:dyDescent="0.3">
      <c r="A205" s="651"/>
      <c r="B205" s="273"/>
      <c r="C205" s="273"/>
      <c r="D205" s="273"/>
      <c r="E205" s="273"/>
      <c r="F205" s="273"/>
      <c r="G205" s="273"/>
      <c r="H205" s="274"/>
      <c r="I205" s="273"/>
      <c r="J205" s="28"/>
      <c r="K205" s="28"/>
      <c r="L205" s="42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5"/>
    </row>
    <row r="206" spans="1:24" s="22" customFormat="1" ht="15" customHeight="1" x14ac:dyDescent="0.3">
      <c r="A206" s="651"/>
      <c r="B206" s="273"/>
      <c r="C206" s="273"/>
      <c r="D206" s="273"/>
      <c r="E206" s="273"/>
      <c r="F206" s="273"/>
      <c r="G206" s="273"/>
      <c r="H206" s="274"/>
      <c r="I206" s="273"/>
      <c r="J206" s="28"/>
      <c r="K206" s="28"/>
      <c r="L206" s="42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5"/>
    </row>
    <row r="207" spans="1:24" s="22" customFormat="1" ht="15" customHeight="1" x14ac:dyDescent="0.3">
      <c r="A207" s="651"/>
      <c r="B207" s="273"/>
      <c r="C207" s="273"/>
      <c r="D207" s="273"/>
      <c r="E207" s="273"/>
      <c r="F207" s="273"/>
      <c r="G207" s="273"/>
      <c r="H207" s="274"/>
      <c r="I207" s="273"/>
      <c r="J207" s="28"/>
      <c r="K207" s="28"/>
      <c r="L207" s="42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5"/>
    </row>
  </sheetData>
  <mergeCells count="11">
    <mergeCell ref="E7:F7"/>
    <mergeCell ref="E8:F8"/>
    <mergeCell ref="E9:F9"/>
    <mergeCell ref="B3:I3"/>
    <mergeCell ref="B4:I4"/>
    <mergeCell ref="D5:G5"/>
    <mergeCell ref="B1:I1"/>
    <mergeCell ref="B2:I2"/>
    <mergeCell ref="B5:C5"/>
    <mergeCell ref="E6:F6"/>
    <mergeCell ref="I5:J5"/>
  </mergeCells>
  <phoneticPr fontId="2" type="noConversion"/>
  <printOptions horizontalCentered="1"/>
  <pageMargins left="0" right="0" top="0" bottom="0" header="0" footer="0"/>
  <pageSetup paperSize="9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>
    <tabColor indexed="15"/>
  </sheetPr>
  <dimension ref="A1:Y40"/>
  <sheetViews>
    <sheetView topLeftCell="B7" workbookViewId="0">
      <selection activeCell="J26" sqref="J26"/>
    </sheetView>
  </sheetViews>
  <sheetFormatPr defaultRowHeight="14.25" x14ac:dyDescent="0.2"/>
  <cols>
    <col min="1" max="1" width="5.140625" style="4" hidden="1" customWidth="1"/>
    <col min="2" max="2" width="4.140625" style="273" customWidth="1"/>
    <col min="3" max="3" width="17.85546875" style="273" customWidth="1"/>
    <col min="4" max="4" width="9.140625" style="273"/>
    <col min="5" max="5" width="6.5703125" style="273" customWidth="1"/>
    <col min="6" max="6" width="30.5703125" style="273" customWidth="1"/>
    <col min="7" max="7" width="11.28515625" style="273" customWidth="1"/>
    <col min="8" max="8" width="5.140625" style="273" customWidth="1"/>
    <col min="9" max="9" width="8.28515625" style="274" customWidth="1"/>
    <col min="10" max="10" width="9.28515625" style="273" customWidth="1"/>
    <col min="11" max="11" width="2.28515625" style="28" hidden="1" customWidth="1"/>
    <col min="12" max="25" width="9.140625" style="11" hidden="1" customWidth="1"/>
  </cols>
  <sheetData>
    <row r="1" spans="1:25" ht="13.5" customHeight="1" x14ac:dyDescent="0.2">
      <c r="A1" s="278"/>
      <c r="B1" s="746" t="s">
        <v>168</v>
      </c>
      <c r="C1" s="746"/>
      <c r="D1" s="746"/>
      <c r="E1" s="746"/>
      <c r="F1" s="746"/>
      <c r="G1" s="746"/>
      <c r="H1" s="746"/>
      <c r="I1" s="746"/>
      <c r="J1" s="746"/>
    </row>
    <row r="2" spans="1:25" ht="13.5" customHeight="1" x14ac:dyDescent="0.2">
      <c r="A2" s="278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436"/>
    </row>
    <row r="3" spans="1:25" ht="13.5" customHeight="1" x14ac:dyDescent="0.2">
      <c r="A3" s="278"/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354"/>
    </row>
    <row r="4" spans="1:25" ht="18" customHeight="1" x14ac:dyDescent="0.2">
      <c r="A4" s="278"/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354"/>
    </row>
    <row r="5" spans="1:25" ht="30" customHeight="1" x14ac:dyDescent="0.2">
      <c r="A5" s="278"/>
      <c r="B5" s="787" t="s">
        <v>324</v>
      </c>
      <c r="C5" s="788"/>
      <c r="E5" s="769" t="s">
        <v>382</v>
      </c>
      <c r="F5" s="769"/>
      <c r="G5" s="356"/>
      <c r="H5" s="356"/>
      <c r="I5" s="770" t="s">
        <v>374</v>
      </c>
      <c r="J5" s="770"/>
      <c r="K5" s="277"/>
    </row>
    <row r="6" spans="1:25" ht="18" x14ac:dyDescent="0.2">
      <c r="A6" s="279"/>
      <c r="B6" s="303" t="s">
        <v>16</v>
      </c>
      <c r="C6" s="304" t="s">
        <v>401</v>
      </c>
      <c r="E6" s="752" t="s">
        <v>104</v>
      </c>
      <c r="F6" s="752"/>
      <c r="I6" s="276" t="s">
        <v>186</v>
      </c>
      <c r="J6" s="276" t="s">
        <v>187</v>
      </c>
      <c r="K6" s="436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16.5" x14ac:dyDescent="0.2">
      <c r="A7" s="295"/>
      <c r="B7" s="303" t="s">
        <v>17</v>
      </c>
      <c r="C7" s="304" t="s">
        <v>402</v>
      </c>
      <c r="D7" s="11"/>
      <c r="E7" s="866" t="s">
        <v>21</v>
      </c>
      <c r="F7" s="866"/>
      <c r="G7" s="11"/>
      <c r="H7" s="11"/>
      <c r="I7" s="305" t="s">
        <v>2081</v>
      </c>
      <c r="J7" s="243" t="s">
        <v>368</v>
      </c>
      <c r="K7" s="436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3.5" customHeight="1" x14ac:dyDescent="0.2">
      <c r="B8" s="474" t="s">
        <v>18</v>
      </c>
      <c r="C8" s="435" t="s">
        <v>403</v>
      </c>
      <c r="E8" s="862" t="s">
        <v>399</v>
      </c>
      <c r="F8" s="862"/>
      <c r="G8" s="497"/>
      <c r="H8" s="497"/>
      <c r="I8" s="249" t="s">
        <v>400</v>
      </c>
      <c r="J8" s="249" t="s">
        <v>2068</v>
      </c>
      <c r="K8" s="436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5" ht="14.25" customHeight="1" x14ac:dyDescent="0.2">
      <c r="B9" s="248" t="s">
        <v>238</v>
      </c>
      <c r="C9" s="248"/>
      <c r="E9" s="863" t="s">
        <v>2042</v>
      </c>
      <c r="F9" s="863"/>
      <c r="G9" s="248"/>
      <c r="H9" s="248"/>
      <c r="I9" s="248"/>
      <c r="J9" s="248"/>
      <c r="K9" s="436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</row>
    <row r="10" spans="1:25" x14ac:dyDescent="0.2">
      <c r="B10" s="251"/>
      <c r="C10" s="251"/>
      <c r="D10" s="251"/>
      <c r="E10" s="251"/>
      <c r="F10" s="251"/>
      <c r="G10" s="251"/>
      <c r="H10" s="251"/>
      <c r="I10" s="253"/>
      <c r="J10" s="25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spans="1:25" ht="16.5" x14ac:dyDescent="0.2"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255" t="s">
        <v>190</v>
      </c>
      <c r="H11" s="255" t="s">
        <v>2044</v>
      </c>
      <c r="I11" s="255" t="s">
        <v>182</v>
      </c>
      <c r="J11" s="255" t="s">
        <v>2043</v>
      </c>
      <c r="K11" s="437"/>
      <c r="L11" s="437"/>
      <c r="M11" s="437"/>
      <c r="N11" s="437"/>
      <c r="O11" s="437"/>
      <c r="P11" s="437"/>
      <c r="Q11" s="437"/>
      <c r="R11" s="437"/>
      <c r="S11" s="437"/>
      <c r="T11" s="439"/>
      <c r="U11" s="72"/>
      <c r="V11" s="72"/>
      <c r="W11" s="439" t="s">
        <v>255</v>
      </c>
      <c r="X11" s="72" t="s">
        <v>379</v>
      </c>
      <c r="Y11" s="64" t="s">
        <v>388</v>
      </c>
    </row>
    <row r="12" spans="1:25" ht="15" customHeight="1" x14ac:dyDescent="0.2">
      <c r="A12" s="543" t="s">
        <v>1976</v>
      </c>
      <c r="B12" s="542">
        <v>1</v>
      </c>
      <c r="C12" s="443" t="e">
        <f>VLOOKUP($A12,УЧАСТНИКИ!$A$29:$L$1081,3,FALSE)</f>
        <v>#N/A</v>
      </c>
      <c r="D12" s="444" t="e">
        <f>VLOOKUP($A12,УЧАСТНИКИ!$A$29:$L$1081,4,FALSE)</f>
        <v>#N/A</v>
      </c>
      <c r="E12" s="444" t="e">
        <f>VLOOKUP($A12,УЧАСТНИКИ!$A$29:$L$1489,8,FALSE)</f>
        <v>#N/A</v>
      </c>
      <c r="F12" s="443" t="e">
        <f>VLOOKUP($A12,УЧАСТНИКИ!$A$29:$L$1081,5,FALSE)</f>
        <v>#N/A</v>
      </c>
      <c r="G12" s="549" t="s">
        <v>2079</v>
      </c>
      <c r="H12" s="476"/>
      <c r="I12" s="476" t="s">
        <v>433</v>
      </c>
      <c r="J12" s="478" t="s">
        <v>2080</v>
      </c>
      <c r="K12" s="436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04">
        <v>55</v>
      </c>
      <c r="X12" s="437" t="str">
        <f t="shared" ref="X12:X28" si="0">I12</f>
        <v>мс</v>
      </c>
      <c r="Y12" s="544" t="str">
        <f t="shared" ref="Y12:Y28" si="1">G12</f>
        <v>38:14.24  РР</v>
      </c>
    </row>
    <row r="13" spans="1:25" ht="12.75" x14ac:dyDescent="0.2">
      <c r="A13" s="543" t="s">
        <v>1509</v>
      </c>
      <c r="B13" s="542">
        <v>2</v>
      </c>
      <c r="C13" s="443" t="e">
        <f>VLOOKUP($A13,УЧАСТНИКИ!$A$29:$L$1081,3,FALSE)</f>
        <v>#N/A</v>
      </c>
      <c r="D13" s="444" t="e">
        <f>VLOOKUP($A13,УЧАСТНИКИ!$A$29:$L$1081,4,FALSE)</f>
        <v>#N/A</v>
      </c>
      <c r="E13" s="444" t="e">
        <f>VLOOKUP($A13,УЧАСТНИКИ!$A$29:$L$1489,8,FALSE)</f>
        <v>#N/A</v>
      </c>
      <c r="F13" s="443" t="e">
        <f>VLOOKUP($A13,УЧАСТНИКИ!$A$29:$L$1081,5,FALSE)</f>
        <v>#N/A</v>
      </c>
      <c r="G13" s="550" t="s">
        <v>2050</v>
      </c>
      <c r="H13" s="260"/>
      <c r="I13" s="265" t="s">
        <v>433</v>
      </c>
      <c r="J13" s="261" t="s">
        <v>2061</v>
      </c>
      <c r="K13" s="436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261">
        <v>22</v>
      </c>
      <c r="X13" s="438" t="str">
        <f t="shared" si="0"/>
        <v>мс</v>
      </c>
      <c r="Y13" s="438" t="str">
        <f t="shared" si="1"/>
        <v>38:33.10</v>
      </c>
    </row>
    <row r="14" spans="1:25" ht="12.75" x14ac:dyDescent="0.2">
      <c r="A14" s="543" t="s">
        <v>1508</v>
      </c>
      <c r="B14" s="542">
        <v>3</v>
      </c>
      <c r="C14" s="443" t="e">
        <f>VLOOKUP($A14,УЧАСТНИКИ!$A$29:$L$1081,3,FALSE)</f>
        <v>#N/A</v>
      </c>
      <c r="D14" s="444" t="e">
        <f>VLOOKUP($A14,УЧАСТНИКИ!$A$29:$L$1081,4,FALSE)</f>
        <v>#N/A</v>
      </c>
      <c r="E14" s="444" t="e">
        <f>VLOOKUP($A14,УЧАСТНИКИ!$A$29:$L$1489,8,FALSE)</f>
        <v>#N/A</v>
      </c>
      <c r="F14" s="443" t="e">
        <f>VLOOKUP($A14,УЧАСТНИКИ!$A$29:$L$1081,5,FALSE)</f>
        <v>#N/A</v>
      </c>
      <c r="G14" s="550" t="s">
        <v>2046</v>
      </c>
      <c r="H14" s="398"/>
      <c r="I14" s="265" t="s">
        <v>433</v>
      </c>
      <c r="J14" s="457" t="s">
        <v>2062</v>
      </c>
      <c r="K14" s="436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04">
        <v>20</v>
      </c>
      <c r="X14" s="437" t="str">
        <f t="shared" si="0"/>
        <v>мс</v>
      </c>
      <c r="Y14" s="437" t="str">
        <f t="shared" si="1"/>
        <v>39:14.44</v>
      </c>
    </row>
    <row r="15" spans="1:25" ht="12.75" x14ac:dyDescent="0.2">
      <c r="A15" s="543" t="s">
        <v>1511</v>
      </c>
      <c r="B15" s="542">
        <v>4</v>
      </c>
      <c r="C15" s="443" t="e">
        <f>VLOOKUP($A15,УЧАСТНИКИ!$A$29:$L$1081,3,FALSE)</f>
        <v>#N/A</v>
      </c>
      <c r="D15" s="444" t="e">
        <f>VLOOKUP($A15,УЧАСТНИКИ!$A$29:$L$1081,4,FALSE)</f>
        <v>#N/A</v>
      </c>
      <c r="E15" s="444" t="e">
        <f>VLOOKUP($A15,УЧАСТНИКИ!$A$29:$L$1489,8,FALSE)</f>
        <v>#N/A</v>
      </c>
      <c r="F15" s="443" t="e">
        <f>VLOOKUP($A15,УЧАСТНИКИ!$A$29:$L$1081,5,FALSE)</f>
        <v>#N/A</v>
      </c>
      <c r="G15" s="550" t="s">
        <v>2047</v>
      </c>
      <c r="H15" s="260" t="s">
        <v>2070</v>
      </c>
      <c r="I15" s="260" t="s">
        <v>433</v>
      </c>
      <c r="J15" s="261" t="s">
        <v>2063</v>
      </c>
      <c r="K15" s="436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04">
        <v>19</v>
      </c>
      <c r="X15" s="438" t="str">
        <f t="shared" si="0"/>
        <v>мс</v>
      </c>
      <c r="Y15" s="438" t="str">
        <f t="shared" si="1"/>
        <v>39:45.87</v>
      </c>
    </row>
    <row r="16" spans="1:25" ht="12.75" x14ac:dyDescent="0.2">
      <c r="A16" s="543" t="s">
        <v>1512</v>
      </c>
      <c r="B16" s="542">
        <v>5</v>
      </c>
      <c r="C16" s="443" t="e">
        <f>VLOOKUP($A16,УЧАСТНИКИ!$A$29:$L$1081,3,FALSE)</f>
        <v>#N/A</v>
      </c>
      <c r="D16" s="444" t="e">
        <f>VLOOKUP($A16,УЧАСТНИКИ!$A$29:$L$1081,4,FALSE)</f>
        <v>#N/A</v>
      </c>
      <c r="E16" s="444" t="e">
        <f>VLOOKUP($A16,УЧАСТНИКИ!$A$29:$L$1489,8,FALSE)</f>
        <v>#N/A</v>
      </c>
      <c r="F16" s="443" t="e">
        <f>VLOOKUP($A16,УЧАСТНИКИ!$A$29:$L$1081,5,FALSE)</f>
        <v>#N/A</v>
      </c>
      <c r="G16" s="550" t="s">
        <v>2051</v>
      </c>
      <c r="H16" s="260" t="s">
        <v>2070</v>
      </c>
      <c r="I16" s="260" t="s">
        <v>433</v>
      </c>
      <c r="J16" s="261" t="s">
        <v>2064</v>
      </c>
      <c r="K16" s="436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8" t="s">
        <v>77</v>
      </c>
      <c r="X16" s="438" t="str">
        <f t="shared" si="0"/>
        <v>мс</v>
      </c>
      <c r="Y16" s="438" t="str">
        <f t="shared" si="1"/>
        <v>40:13.76</v>
      </c>
    </row>
    <row r="17" spans="1:25" ht="12.75" x14ac:dyDescent="0.2">
      <c r="A17" s="543" t="s">
        <v>316</v>
      </c>
      <c r="B17" s="542">
        <v>6</v>
      </c>
      <c r="C17" s="443" t="e">
        <f>VLOOKUP($A17,УЧАСТНИКИ!$A$29:$L$1081,3,FALSE)</f>
        <v>#N/A</v>
      </c>
      <c r="D17" s="444" t="e">
        <f>VLOOKUP($A17,УЧАСТНИКИ!$A$29:$L$1081,4,FALSE)</f>
        <v>#N/A</v>
      </c>
      <c r="E17" s="444" t="e">
        <f>VLOOKUP($A17,УЧАСТНИКИ!$A$29:$L$1489,8,FALSE)</f>
        <v>#N/A</v>
      </c>
      <c r="F17" s="443" t="e">
        <f>VLOOKUP($A17,УЧАСТНИКИ!$A$29:$L$1081,5,FALSE)</f>
        <v>#N/A</v>
      </c>
      <c r="G17" s="550" t="s">
        <v>2048</v>
      </c>
      <c r="H17" s="260" t="s">
        <v>2070</v>
      </c>
      <c r="I17" s="265" t="s">
        <v>433</v>
      </c>
      <c r="J17" s="262" t="s">
        <v>2065</v>
      </c>
      <c r="K17" s="436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04">
        <v>17</v>
      </c>
      <c r="X17" s="438" t="str">
        <f t="shared" si="0"/>
        <v>мс</v>
      </c>
      <c r="Y17" s="438" t="str">
        <f t="shared" si="1"/>
        <v>40:16.90</v>
      </c>
    </row>
    <row r="18" spans="1:25" ht="12.75" x14ac:dyDescent="0.2">
      <c r="A18" s="543" t="s">
        <v>1046</v>
      </c>
      <c r="B18" s="542">
        <v>7</v>
      </c>
      <c r="C18" s="443" t="e">
        <f>VLOOKUP($A18,УЧАСТНИКИ!$A$29:$L$1081,3,FALSE)</f>
        <v>#N/A</v>
      </c>
      <c r="D18" s="444" t="e">
        <f>VLOOKUP($A18,УЧАСТНИКИ!$A$29:$L$1081,4,FALSE)</f>
        <v>#N/A</v>
      </c>
      <c r="E18" s="444" t="e">
        <f>VLOOKUP($A18,УЧАСТНИКИ!$A$29:$L$1489,8,FALSE)</f>
        <v>#N/A</v>
      </c>
      <c r="F18" s="443" t="e">
        <f>VLOOKUP($A18,УЧАСТНИКИ!$A$29:$L$1081,5,FALSE)</f>
        <v>#N/A</v>
      </c>
      <c r="G18" s="550" t="s">
        <v>2045</v>
      </c>
      <c r="H18" s="476"/>
      <c r="I18" s="476" t="s">
        <v>433</v>
      </c>
      <c r="J18" s="476" t="s">
        <v>2066</v>
      </c>
      <c r="K18" s="436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04">
        <v>16</v>
      </c>
      <c r="X18" s="437" t="str">
        <f t="shared" si="0"/>
        <v>мс</v>
      </c>
      <c r="Y18" s="437" t="str">
        <f t="shared" si="1"/>
        <v>40:30.87</v>
      </c>
    </row>
    <row r="19" spans="1:25" ht="12.75" x14ac:dyDescent="0.2">
      <c r="A19" s="543" t="s">
        <v>1973</v>
      </c>
      <c r="B19" s="542">
        <v>8</v>
      </c>
      <c r="C19" s="443" t="e">
        <f>VLOOKUP($A19,УЧАСТНИКИ!$A$29:$L$1081,3,FALSE)</f>
        <v>#N/A</v>
      </c>
      <c r="D19" s="444" t="e">
        <f>VLOOKUP($A19,УЧАСТНИКИ!$A$29:$L$1081,4,FALSE)</f>
        <v>#N/A</v>
      </c>
      <c r="E19" s="444" t="e">
        <f>VLOOKUP($A19,УЧАСТНИКИ!$A$29:$L$1489,8,FALSE)</f>
        <v>#N/A</v>
      </c>
      <c r="F19" s="443" t="e">
        <f>VLOOKUP($A19,УЧАСТНИКИ!$A$29:$L$1081,5,FALSE)</f>
        <v>#N/A</v>
      </c>
      <c r="G19" s="550" t="s">
        <v>2049</v>
      </c>
      <c r="H19" s="260"/>
      <c r="I19" s="394" t="s">
        <v>433</v>
      </c>
      <c r="J19" s="394" t="s">
        <v>2067</v>
      </c>
      <c r="K19" s="436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04">
        <v>15</v>
      </c>
      <c r="X19" s="438" t="str">
        <f t="shared" si="0"/>
        <v>мс</v>
      </c>
      <c r="Y19" s="438" t="str">
        <f t="shared" si="1"/>
        <v>40:52.57</v>
      </c>
    </row>
    <row r="20" spans="1:25" ht="12.75" x14ac:dyDescent="0.2">
      <c r="A20" s="543" t="s">
        <v>1972</v>
      </c>
      <c r="B20" s="542">
        <v>9</v>
      </c>
      <c r="C20" s="443" t="e">
        <f>VLOOKUP($A20,УЧАСТНИКИ!$A$29:$L$1081,3,FALSE)</f>
        <v>#N/A</v>
      </c>
      <c r="D20" s="444" t="e">
        <f>VLOOKUP($A20,УЧАСТНИКИ!$A$29:$L$1081,4,FALSE)</f>
        <v>#N/A</v>
      </c>
      <c r="E20" s="444" t="e">
        <f>VLOOKUP($A20,УЧАСТНИКИ!$A$29:$L$1489,8,FALSE)</f>
        <v>#N/A</v>
      </c>
      <c r="F20" s="443" t="e">
        <f>VLOOKUP($A20,УЧАСТНИКИ!$A$29:$L$1081,5,FALSE)</f>
        <v>#N/A</v>
      </c>
      <c r="G20" s="550" t="s">
        <v>2078</v>
      </c>
      <c r="H20" s="260" t="s">
        <v>2074</v>
      </c>
      <c r="I20" s="265" t="s">
        <v>443</v>
      </c>
      <c r="J20" s="262">
        <v>9</v>
      </c>
      <c r="K20" s="436"/>
      <c r="L20" s="437"/>
      <c r="M20" s="437"/>
      <c r="N20" s="437"/>
      <c r="O20" s="437"/>
      <c r="P20" s="437"/>
      <c r="Q20" s="437"/>
      <c r="R20" s="437"/>
      <c r="S20" s="437"/>
      <c r="T20" s="437"/>
      <c r="U20" s="437"/>
      <c r="V20" s="437"/>
      <c r="W20" s="438">
        <f t="shared" ref="W20:W28" si="2">J20</f>
        <v>9</v>
      </c>
      <c r="X20" s="438" t="str">
        <f t="shared" si="0"/>
        <v>кмс</v>
      </c>
      <c r="Y20" s="438" t="str">
        <f t="shared" si="1"/>
        <v>41:23.98</v>
      </c>
    </row>
    <row r="21" spans="1:25" ht="12.75" x14ac:dyDescent="0.2">
      <c r="A21" s="543" t="s">
        <v>318</v>
      </c>
      <c r="B21" s="542">
        <v>10</v>
      </c>
      <c r="C21" s="443" t="e">
        <f>VLOOKUP($A21,УЧАСТНИКИ!$A$29:$L$1081,3,FALSE)</f>
        <v>#N/A</v>
      </c>
      <c r="D21" s="444" t="e">
        <f>VLOOKUP($A21,УЧАСТНИКИ!$A$29:$L$1081,4,FALSE)</f>
        <v>#N/A</v>
      </c>
      <c r="E21" s="444" t="e">
        <f>VLOOKUP($A21,УЧАСТНИКИ!$A$29:$L$1489,8,FALSE)</f>
        <v>#N/A</v>
      </c>
      <c r="F21" s="443" t="e">
        <f>VLOOKUP($A21,УЧАСТНИКИ!$A$29:$L$1081,5,FALSE)</f>
        <v>#N/A</v>
      </c>
      <c r="G21" s="550" t="s">
        <v>2053</v>
      </c>
      <c r="H21" s="260" t="s">
        <v>2072</v>
      </c>
      <c r="I21" s="260" t="s">
        <v>443</v>
      </c>
      <c r="J21" s="261">
        <v>8</v>
      </c>
      <c r="K21" s="436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8">
        <f t="shared" si="2"/>
        <v>8</v>
      </c>
      <c r="X21" s="438" t="str">
        <f t="shared" si="0"/>
        <v>кмс</v>
      </c>
      <c r="Y21" s="438" t="str">
        <f t="shared" si="1"/>
        <v>43:17.29</v>
      </c>
    </row>
    <row r="22" spans="1:25" ht="12.75" x14ac:dyDescent="0.2">
      <c r="A22" s="543" t="s">
        <v>166</v>
      </c>
      <c r="B22" s="542">
        <v>11</v>
      </c>
      <c r="C22" s="443" t="e">
        <f>VLOOKUP($A22,УЧАСТНИКИ!$A$29:$L$1081,3,FALSE)</f>
        <v>#N/A</v>
      </c>
      <c r="D22" s="444" t="e">
        <f>VLOOKUP($A22,УЧАСТНИКИ!$A$29:$L$1081,4,FALSE)</f>
        <v>#N/A</v>
      </c>
      <c r="E22" s="444" t="e">
        <f>VLOOKUP($A22,УЧАСТНИКИ!$A$29:$L$1489,8,FALSE)</f>
        <v>#N/A</v>
      </c>
      <c r="F22" s="443" t="e">
        <f>VLOOKUP($A22,УЧАСТНИКИ!$A$29:$L$1081,5,FALSE)</f>
        <v>#N/A</v>
      </c>
      <c r="G22" s="550" t="s">
        <v>2056</v>
      </c>
      <c r="H22" s="260" t="s">
        <v>2071</v>
      </c>
      <c r="I22" s="265" t="s">
        <v>443</v>
      </c>
      <c r="J22" s="262">
        <v>7</v>
      </c>
      <c r="K22" s="436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438">
        <f t="shared" si="2"/>
        <v>7</v>
      </c>
      <c r="X22" s="438" t="str">
        <f t="shared" si="0"/>
        <v>кмс</v>
      </c>
      <c r="Y22" s="438" t="str">
        <f t="shared" si="1"/>
        <v>43:58.61</v>
      </c>
    </row>
    <row r="23" spans="1:25" ht="12.75" x14ac:dyDescent="0.2">
      <c r="A23" s="543" t="s">
        <v>1982</v>
      </c>
      <c r="B23" s="542">
        <v>12</v>
      </c>
      <c r="C23" s="443" t="e">
        <f>VLOOKUP($A23,УЧАСТНИКИ!$A$29:$L$1081,3,FALSE)</f>
        <v>#N/A</v>
      </c>
      <c r="D23" s="444" t="e">
        <f>VLOOKUP($A23,УЧАСТНИКИ!$A$29:$L$1081,4,FALSE)</f>
        <v>#N/A</v>
      </c>
      <c r="E23" s="444" t="e">
        <f>VLOOKUP($A23,УЧАСТНИКИ!$A$29:$L$1489,8,FALSE)</f>
        <v>#N/A</v>
      </c>
      <c r="F23" s="443" t="e">
        <f>VLOOKUP($A23,УЧАСТНИКИ!$A$29:$L$1081,5,FALSE)</f>
        <v>#N/A</v>
      </c>
      <c r="G23" s="550" t="s">
        <v>2055</v>
      </c>
      <c r="H23" s="260" t="s">
        <v>2072</v>
      </c>
      <c r="I23" s="260" t="s">
        <v>12</v>
      </c>
      <c r="J23" s="261">
        <v>6</v>
      </c>
      <c r="K23" s="436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438">
        <f t="shared" si="2"/>
        <v>6</v>
      </c>
      <c r="X23" s="438" t="str">
        <f t="shared" si="0"/>
        <v>1</v>
      </c>
      <c r="Y23" s="438" t="str">
        <f t="shared" si="1"/>
        <v>45:55.35</v>
      </c>
    </row>
    <row r="24" spans="1:25" ht="12.75" x14ac:dyDescent="0.2">
      <c r="A24" s="543" t="s">
        <v>1893</v>
      </c>
      <c r="B24" s="542">
        <v>13</v>
      </c>
      <c r="C24" s="443" t="e">
        <f>VLOOKUP($A24,УЧАСТНИКИ!$A$29:$L$1081,3,FALSE)</f>
        <v>#N/A</v>
      </c>
      <c r="D24" s="444" t="e">
        <f>VLOOKUP($A24,УЧАСТНИКИ!$A$29:$L$1081,4,FALSE)</f>
        <v>#N/A</v>
      </c>
      <c r="E24" s="444" t="e">
        <f>VLOOKUP($A24,УЧАСТНИКИ!$A$29:$L$1489,8,FALSE)</f>
        <v>#N/A</v>
      </c>
      <c r="F24" s="443" t="e">
        <f>VLOOKUP($A24,УЧАСТНИКИ!$A$29:$L$1081,5,FALSE)</f>
        <v>#N/A</v>
      </c>
      <c r="G24" s="550" t="s">
        <v>2052</v>
      </c>
      <c r="H24" s="260" t="s">
        <v>2073</v>
      </c>
      <c r="I24" s="260" t="s">
        <v>12</v>
      </c>
      <c r="J24" s="261">
        <v>5</v>
      </c>
      <c r="K24" s="436"/>
      <c r="L24" s="437"/>
      <c r="M24" s="437"/>
      <c r="N24" s="437"/>
      <c r="O24" s="437"/>
      <c r="P24" s="437"/>
      <c r="Q24" s="437"/>
      <c r="R24" s="437"/>
      <c r="S24" s="437"/>
      <c r="T24" s="437"/>
      <c r="U24" s="437"/>
      <c r="V24" s="437"/>
      <c r="W24" s="438">
        <f t="shared" si="2"/>
        <v>5</v>
      </c>
      <c r="X24" s="438" t="str">
        <f t="shared" si="0"/>
        <v>1</v>
      </c>
      <c r="Y24" s="438" t="str">
        <f t="shared" si="1"/>
        <v>46:13.72</v>
      </c>
    </row>
    <row r="25" spans="1:25" ht="12.75" x14ac:dyDescent="0.2">
      <c r="A25" s="543" t="s">
        <v>1035</v>
      </c>
      <c r="B25" s="542">
        <v>14</v>
      </c>
      <c r="C25" s="443" t="e">
        <f>VLOOKUP($A25,УЧАСТНИКИ!$A$29:$L$1081,3,FALSE)</f>
        <v>#N/A</v>
      </c>
      <c r="D25" s="444" t="e">
        <f>VLOOKUP($A25,УЧАСТНИКИ!$A$29:$L$1081,4,FALSE)</f>
        <v>#N/A</v>
      </c>
      <c r="E25" s="444" t="e">
        <f>VLOOKUP($A25,УЧАСТНИКИ!$A$29:$L$1489,8,FALSE)</f>
        <v>#N/A</v>
      </c>
      <c r="F25" s="443" t="e">
        <f>VLOOKUP($A25,УЧАСТНИКИ!$A$29:$L$1081,5,FALSE)</f>
        <v>#N/A</v>
      </c>
      <c r="G25" s="550" t="s">
        <v>2054</v>
      </c>
      <c r="H25" s="260"/>
      <c r="I25" s="265" t="s">
        <v>13</v>
      </c>
      <c r="J25" s="261" t="s">
        <v>2032</v>
      </c>
      <c r="K25" s="436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261" t="str">
        <f t="shared" si="2"/>
        <v>лич.</v>
      </c>
      <c r="X25" s="438" t="str">
        <f t="shared" si="0"/>
        <v>2</v>
      </c>
      <c r="Y25" s="438" t="str">
        <f t="shared" si="1"/>
        <v>49:53.21</v>
      </c>
    </row>
    <row r="26" spans="1:25" ht="12.75" x14ac:dyDescent="0.2">
      <c r="A26" s="543" t="s">
        <v>2002</v>
      </c>
      <c r="B26" s="542">
        <v>15</v>
      </c>
      <c r="C26" s="443" t="e">
        <f>VLOOKUP($A26,УЧАСТНИКИ!$A$29:$L$1081,3,FALSE)</f>
        <v>#N/A</v>
      </c>
      <c r="D26" s="444" t="e">
        <f>VLOOKUP($A26,УЧАСТНИКИ!$A$29:$L$1081,4,FALSE)</f>
        <v>#N/A</v>
      </c>
      <c r="E26" s="444" t="e">
        <f>VLOOKUP($A26,УЧАСТНИКИ!$A$29:$L$1489,8,FALSE)</f>
        <v>#N/A</v>
      </c>
      <c r="F26" s="443" t="e">
        <f>VLOOKUP($A26,УЧАСТНИКИ!$A$29:$L$1081,5,FALSE)</f>
        <v>#N/A</v>
      </c>
      <c r="G26" s="550" t="s">
        <v>2057</v>
      </c>
      <c r="H26" s="260"/>
      <c r="I26" s="260" t="s">
        <v>13</v>
      </c>
      <c r="J26" s="261" t="s">
        <v>2032</v>
      </c>
      <c r="K26" s="436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8" t="str">
        <f t="shared" si="2"/>
        <v>лич.</v>
      </c>
      <c r="X26" s="438" t="str">
        <f t="shared" si="0"/>
        <v>2</v>
      </c>
      <c r="Y26" s="438" t="str">
        <f t="shared" si="1"/>
        <v>49:55.89</v>
      </c>
    </row>
    <row r="27" spans="1:25" ht="12.75" x14ac:dyDescent="0.2">
      <c r="A27" s="543" t="s">
        <v>2010</v>
      </c>
      <c r="B27" s="542">
        <v>16</v>
      </c>
      <c r="C27" s="443" t="e">
        <f>VLOOKUP($A27,УЧАСТНИКИ!$A$29:$L$1081,3,FALSE)</f>
        <v>#N/A</v>
      </c>
      <c r="D27" s="444" t="e">
        <f>VLOOKUP($A27,УЧАСТНИКИ!$A$29:$L$1081,4,FALSE)</f>
        <v>#N/A</v>
      </c>
      <c r="E27" s="444" t="e">
        <f>VLOOKUP($A27,УЧАСТНИКИ!$A$29:$L$1489,8,FALSE)</f>
        <v>#N/A</v>
      </c>
      <c r="F27" s="443" t="e">
        <f>VLOOKUP($A27,УЧАСТНИКИ!$A$29:$L$1081,5,FALSE)</f>
        <v>#N/A</v>
      </c>
      <c r="G27" s="550" t="s">
        <v>2058</v>
      </c>
      <c r="H27" s="265"/>
      <c r="I27" s="260" t="s">
        <v>13</v>
      </c>
      <c r="J27" s="261" t="s">
        <v>2032</v>
      </c>
      <c r="K27" s="436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8" t="str">
        <f t="shared" si="2"/>
        <v>лич.</v>
      </c>
      <c r="X27" s="438" t="str">
        <f t="shared" si="0"/>
        <v>2</v>
      </c>
      <c r="Y27" s="438" t="str">
        <f t="shared" si="1"/>
        <v>51:08.36</v>
      </c>
    </row>
    <row r="28" spans="1:25" ht="12.75" x14ac:dyDescent="0.2">
      <c r="A28" s="543" t="s">
        <v>1033</v>
      </c>
      <c r="B28" s="542"/>
      <c r="C28" s="443" t="e">
        <f>VLOOKUP($A28,УЧАСТНИКИ!$A$29:$L$1081,3,FALSE)</f>
        <v>#N/A</v>
      </c>
      <c r="D28" s="444" t="e">
        <f>VLOOKUP($A28,УЧАСТНИКИ!$A$29:$L$1081,4,FALSE)</f>
        <v>#N/A</v>
      </c>
      <c r="E28" s="444" t="e">
        <f>VLOOKUP($A28,УЧАСТНИКИ!$A$29:$L$1489,8,FALSE)</f>
        <v>#N/A</v>
      </c>
      <c r="F28" s="443" t="e">
        <f>VLOOKUP($A28,УЧАСТНИКИ!$A$29:$L$1081,5,FALSE)</f>
        <v>#N/A</v>
      </c>
      <c r="G28" s="550" t="s">
        <v>169</v>
      </c>
      <c r="H28" s="260"/>
      <c r="I28" s="260"/>
      <c r="J28" s="261" t="s">
        <v>2032</v>
      </c>
      <c r="K28" s="436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8" t="str">
        <f t="shared" si="2"/>
        <v>лич.</v>
      </c>
      <c r="X28" s="438">
        <f t="shared" si="0"/>
        <v>0</v>
      </c>
      <c r="Y28" s="438" t="str">
        <f t="shared" si="1"/>
        <v>DNS</v>
      </c>
    </row>
    <row r="29" spans="1:25" ht="12.75" x14ac:dyDescent="0.2">
      <c r="A29" s="419"/>
      <c r="B29" s="256"/>
      <c r="C29" s="443"/>
      <c r="D29" s="444"/>
      <c r="E29" s="444"/>
      <c r="F29" s="443"/>
      <c r="G29" s="260"/>
      <c r="H29" s="260"/>
      <c r="I29" s="260"/>
      <c r="J29" s="261"/>
      <c r="K29" s="436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8"/>
      <c r="X29" s="438"/>
      <c r="Y29" s="438"/>
    </row>
    <row r="30" spans="1:25" ht="12.75" x14ac:dyDescent="0.2">
      <c r="A30" s="419"/>
      <c r="B30" s="256"/>
      <c r="C30" s="443"/>
      <c r="D30" s="444"/>
      <c r="E30" s="444"/>
      <c r="F30" s="443"/>
      <c r="G30" s="260"/>
      <c r="H30" s="260"/>
      <c r="I30" s="265"/>
      <c r="J30" s="261"/>
      <c r="K30" s="436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261"/>
      <c r="X30" s="438"/>
      <c r="Y30" s="438"/>
    </row>
    <row r="31" spans="1:25" ht="12.75" x14ac:dyDescent="0.2">
      <c r="A31" s="419"/>
      <c r="B31" s="256"/>
      <c r="C31" s="443"/>
      <c r="D31" s="444"/>
      <c r="E31" s="444"/>
      <c r="F31" s="443"/>
      <c r="G31" s="260"/>
      <c r="H31" s="260"/>
      <c r="I31" s="394"/>
      <c r="J31" s="261"/>
      <c r="K31" s="436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261"/>
      <c r="X31" s="438"/>
      <c r="Y31" s="438"/>
    </row>
    <row r="32" spans="1:25" x14ac:dyDescent="0.2">
      <c r="B32" s="256"/>
      <c r="K32" s="436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</row>
    <row r="33" spans="2:25" ht="12.75" x14ac:dyDescent="0.2">
      <c r="B33" s="256"/>
      <c r="C33" s="269" t="s">
        <v>184</v>
      </c>
      <c r="D33" s="264"/>
      <c r="E33" s="265"/>
      <c r="F33" s="263"/>
      <c r="G33" s="390"/>
      <c r="H33" s="390"/>
      <c r="I33" s="391"/>
      <c r="J33" s="508" t="s">
        <v>371</v>
      </c>
      <c r="K33" s="436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</row>
    <row r="34" spans="2:25" x14ac:dyDescent="0.2">
      <c r="B34" s="256"/>
      <c r="C34" s="269"/>
      <c r="D34" s="264"/>
      <c r="E34" s="265"/>
      <c r="F34" s="263"/>
      <c r="G34" s="390"/>
      <c r="H34" s="390"/>
      <c r="I34" s="392"/>
      <c r="J34" s="271"/>
      <c r="K34" s="436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</row>
    <row r="35" spans="2:25" x14ac:dyDescent="0.2">
      <c r="C35" s="269" t="s">
        <v>185</v>
      </c>
      <c r="D35" s="264"/>
      <c r="E35" s="265"/>
      <c r="F35" s="375"/>
      <c r="G35" s="390"/>
      <c r="H35" s="390"/>
      <c r="I35" s="391"/>
      <c r="J35" s="508" t="s">
        <v>372</v>
      </c>
      <c r="K35" s="436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</row>
    <row r="36" spans="2:25" x14ac:dyDescent="0.2">
      <c r="C36" s="269"/>
      <c r="D36" s="264"/>
      <c r="E36" s="265"/>
      <c r="F36" s="263"/>
      <c r="G36" s="266"/>
      <c r="H36" s="266"/>
      <c r="I36" s="265"/>
      <c r="J36" s="266"/>
      <c r="K36" s="436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</row>
    <row r="37" spans="2:25" x14ac:dyDescent="0.2">
      <c r="C37" s="269"/>
      <c r="D37" s="264"/>
      <c r="E37" s="265"/>
      <c r="F37" s="263"/>
      <c r="G37" s="266"/>
      <c r="H37" s="266"/>
      <c r="I37" s="270"/>
      <c r="J37" s="266"/>
    </row>
    <row r="38" spans="2:25" x14ac:dyDescent="0.2">
      <c r="C38" s="269" t="s">
        <v>375</v>
      </c>
      <c r="I38" s="270"/>
      <c r="J38" s="270" t="s">
        <v>2059</v>
      </c>
    </row>
    <row r="40" spans="2:25" x14ac:dyDescent="0.2">
      <c r="B40" s="271"/>
      <c r="C40" s="271"/>
      <c r="D40" s="271"/>
      <c r="E40" s="271"/>
      <c r="F40" s="271"/>
      <c r="G40" s="271"/>
      <c r="H40" s="271"/>
      <c r="I40" s="271"/>
      <c r="J40" s="271"/>
    </row>
  </sheetData>
  <sortState ref="A18:Y20">
    <sortCondition ref="G18:G20"/>
  </sortState>
  <mergeCells count="11">
    <mergeCell ref="E8:F8"/>
    <mergeCell ref="E9:F9"/>
    <mergeCell ref="B1:J1"/>
    <mergeCell ref="B2:J2"/>
    <mergeCell ref="B3:J3"/>
    <mergeCell ref="B4:J4"/>
    <mergeCell ref="B5:C5"/>
    <mergeCell ref="E5:F5"/>
    <mergeCell ref="E6:F6"/>
    <mergeCell ref="E7:F7"/>
    <mergeCell ref="I5:J5"/>
  </mergeCells>
  <phoneticPr fontId="2" type="noConversion"/>
  <printOptions horizontalCentered="1"/>
  <pageMargins left="0" right="0" top="0" bottom="0" header="0" footer="0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R39"/>
  <sheetViews>
    <sheetView topLeftCell="B10" workbookViewId="0">
      <selection activeCell="F31" sqref="F31"/>
    </sheetView>
  </sheetViews>
  <sheetFormatPr defaultRowHeight="14.25" x14ac:dyDescent="0.2"/>
  <cols>
    <col min="1" max="1" width="4.140625" style="4" hidden="1" customWidth="1"/>
    <col min="2" max="2" width="4.140625" style="273" customWidth="1"/>
    <col min="3" max="3" width="17.140625" style="273" customWidth="1"/>
    <col min="4" max="4" width="8.140625" style="273" customWidth="1"/>
    <col min="5" max="5" width="6.5703125" style="273" customWidth="1"/>
    <col min="6" max="6" width="22.42578125" style="273" customWidth="1"/>
    <col min="7" max="11" width="3.140625" style="273" customWidth="1"/>
    <col min="12" max="13" width="3.140625" style="273" hidden="1" customWidth="1"/>
    <col min="14" max="15" width="2.28515625" style="273" customWidth="1"/>
    <col min="16" max="16" width="6.140625" style="273" customWidth="1"/>
    <col min="17" max="17" width="8.5703125" style="274" customWidth="1"/>
    <col min="18" max="18" width="4.85546875" style="273" customWidth="1"/>
  </cols>
  <sheetData>
    <row r="1" spans="1:18" ht="12.75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</row>
    <row r="2" spans="1:18" ht="12.75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</row>
    <row r="3" spans="1:18" ht="12.75" x14ac:dyDescent="0.2"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</row>
    <row r="4" spans="1:18" ht="12.75" x14ac:dyDescent="0.2"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</row>
    <row r="5" spans="1:18" ht="29.25" customHeight="1" x14ac:dyDescent="0.2">
      <c r="B5" s="787" t="s">
        <v>324</v>
      </c>
      <c r="C5" s="788"/>
      <c r="E5" s="356"/>
      <c r="F5" s="769" t="s">
        <v>382</v>
      </c>
      <c r="G5" s="769"/>
      <c r="H5" s="769"/>
      <c r="I5" s="769"/>
      <c r="J5" s="769"/>
      <c r="K5" s="769"/>
      <c r="L5" s="769"/>
      <c r="M5" s="769"/>
      <c r="N5" s="356"/>
      <c r="O5" s="356"/>
      <c r="Q5" s="770" t="s">
        <v>374</v>
      </c>
      <c r="R5" s="770"/>
    </row>
    <row r="6" spans="1:18" ht="20.25" customHeight="1" x14ac:dyDescent="0.2">
      <c r="B6" s="238" t="s">
        <v>16</v>
      </c>
      <c r="C6" s="434" t="s">
        <v>282</v>
      </c>
      <c r="E6" s="241"/>
      <c r="F6" s="752" t="s">
        <v>104</v>
      </c>
      <c r="G6" s="752"/>
      <c r="H6" s="752"/>
      <c r="I6" s="752"/>
      <c r="J6" s="752"/>
      <c r="K6" s="752"/>
      <c r="L6" s="752"/>
      <c r="M6" s="752"/>
      <c r="N6" s="751" t="s">
        <v>186</v>
      </c>
      <c r="O6" s="751"/>
      <c r="P6" s="751"/>
      <c r="Q6" s="276" t="s">
        <v>187</v>
      </c>
      <c r="R6" s="512" t="s">
        <v>188</v>
      </c>
    </row>
    <row r="7" spans="1:18" ht="22.5" x14ac:dyDescent="0.2">
      <c r="A7" s="278"/>
      <c r="B7" s="402" t="s">
        <v>17</v>
      </c>
      <c r="C7" s="515" t="s">
        <v>407</v>
      </c>
      <c r="E7" s="241"/>
      <c r="F7" s="752" t="s">
        <v>21</v>
      </c>
      <c r="G7" s="752"/>
      <c r="H7" s="752"/>
      <c r="I7" s="752"/>
      <c r="J7" s="752"/>
      <c r="K7" s="752"/>
      <c r="L7" s="752"/>
      <c r="M7" s="752"/>
      <c r="N7" s="867" t="s">
        <v>404</v>
      </c>
      <c r="O7" s="867"/>
      <c r="P7" s="867"/>
      <c r="Q7" s="243" t="s">
        <v>376</v>
      </c>
      <c r="R7" s="513" t="s">
        <v>251</v>
      </c>
    </row>
    <row r="8" spans="1:18" ht="12.75" x14ac:dyDescent="0.2">
      <c r="A8" s="296"/>
      <c r="B8" s="245" t="s">
        <v>18</v>
      </c>
      <c r="C8" s="434" t="s">
        <v>281</v>
      </c>
      <c r="D8" s="22"/>
      <c r="E8" s="241"/>
      <c r="F8" s="752" t="s">
        <v>37</v>
      </c>
      <c r="G8" s="752"/>
      <c r="H8" s="752"/>
      <c r="I8" s="752"/>
      <c r="J8" s="752"/>
      <c r="K8" s="752"/>
      <c r="L8" s="752"/>
      <c r="M8" s="752"/>
      <c r="N8" s="867"/>
      <c r="O8" s="867"/>
      <c r="P8" s="867"/>
      <c r="Q8" s="306" t="s">
        <v>2134</v>
      </c>
      <c r="R8" s="513"/>
    </row>
    <row r="9" spans="1:18" x14ac:dyDescent="0.2">
      <c r="A9" s="295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2"/>
      <c r="P9" s="251"/>
      <c r="R9" s="254"/>
    </row>
    <row r="10" spans="1:18" ht="12.75" x14ac:dyDescent="0.2">
      <c r="B10" s="857" t="s">
        <v>31</v>
      </c>
      <c r="C10" s="857" t="s">
        <v>175</v>
      </c>
      <c r="D10" s="857" t="s">
        <v>176</v>
      </c>
      <c r="E10" s="857" t="s">
        <v>177</v>
      </c>
      <c r="F10" s="857" t="s">
        <v>178</v>
      </c>
      <c r="G10" s="870" t="s">
        <v>191</v>
      </c>
      <c r="H10" s="871"/>
      <c r="I10" s="871"/>
      <c r="J10" s="871"/>
      <c r="K10" s="871"/>
      <c r="L10" s="871"/>
      <c r="M10" s="871"/>
      <c r="N10" s="857" t="s">
        <v>62</v>
      </c>
      <c r="O10" s="857" t="s">
        <v>192</v>
      </c>
      <c r="P10" s="857" t="s">
        <v>190</v>
      </c>
      <c r="Q10" s="857" t="s">
        <v>182</v>
      </c>
      <c r="R10" s="868" t="s">
        <v>2127</v>
      </c>
    </row>
    <row r="11" spans="1:18" ht="12.75" x14ac:dyDescent="0.2">
      <c r="B11" s="857"/>
      <c r="C11" s="857"/>
      <c r="D11" s="857"/>
      <c r="E11" s="857"/>
      <c r="F11" s="857"/>
      <c r="G11" s="255" t="s">
        <v>118</v>
      </c>
      <c r="H11" s="255" t="s">
        <v>100</v>
      </c>
      <c r="I11" s="255" t="s">
        <v>117</v>
      </c>
      <c r="J11" s="255" t="s">
        <v>158</v>
      </c>
      <c r="K11" s="255" t="s">
        <v>102</v>
      </c>
      <c r="L11" s="255" t="s">
        <v>88</v>
      </c>
      <c r="M11" s="255" t="s">
        <v>1034</v>
      </c>
      <c r="N11" s="857"/>
      <c r="O11" s="857"/>
      <c r="P11" s="857"/>
      <c r="Q11" s="857"/>
      <c r="R11" s="869"/>
    </row>
    <row r="12" spans="1:18" ht="12.75" x14ac:dyDescent="0.2">
      <c r="A12" s="532" t="s">
        <v>1654</v>
      </c>
      <c r="B12" s="256"/>
      <c r="C12" s="443" t="e">
        <f>VLOOKUP($A12,УЧАСТНИКИ!$A$29:$L$1081,3,FALSE)</f>
        <v>#N/A</v>
      </c>
      <c r="D12" s="444" t="e">
        <f>VLOOKUP($A12,УЧАСТНИКИ!$A$29:$L$1081,4,FALSE)</f>
        <v>#N/A</v>
      </c>
      <c r="E12" s="444" t="e">
        <f>VLOOKUP($A12,УЧАСТНИКИ!$A$29:$L$1489,8,FALSE)</f>
        <v>#N/A</v>
      </c>
      <c r="F12" s="443" t="e">
        <f>VLOOKUP($A12,УЧАСТНИКИ!$A$29:$L$1081,5,FALSE)</f>
        <v>#N/A</v>
      </c>
      <c r="G12" s="265"/>
      <c r="H12" s="265"/>
      <c r="I12" s="265" t="s">
        <v>2130</v>
      </c>
      <c r="J12" s="265" t="s">
        <v>2131</v>
      </c>
      <c r="K12" s="265" t="s">
        <v>2132</v>
      </c>
      <c r="L12" s="265"/>
      <c r="M12" s="265"/>
      <c r="N12" s="265"/>
      <c r="O12" s="265"/>
      <c r="P12" s="265" t="s">
        <v>1523</v>
      </c>
      <c r="Q12" s="260" t="s">
        <v>443</v>
      </c>
      <c r="R12" s="262" t="s">
        <v>2123</v>
      </c>
    </row>
    <row r="13" spans="1:18" ht="12.75" x14ac:dyDescent="0.2">
      <c r="A13" s="532" t="s">
        <v>1403</v>
      </c>
      <c r="B13" s="256"/>
      <c r="C13" s="443" t="e">
        <f>VLOOKUP($A13,УЧАСТНИКИ!$A$29:$L$1081,3,FALSE)</f>
        <v>#N/A</v>
      </c>
      <c r="D13" s="444" t="e">
        <f>VLOOKUP($A13,УЧАСТНИКИ!$A$29:$L$1081,4,FALSE)</f>
        <v>#N/A</v>
      </c>
      <c r="E13" s="444" t="e">
        <f>VLOOKUP($A13,УЧАСТНИКИ!$A$29:$L$1489,8,FALSE)</f>
        <v>#N/A</v>
      </c>
      <c r="F13" s="443" t="e">
        <f>VLOOKUP($A13,УЧАСТНИКИ!$A$29:$L$1081,5,FALSE)</f>
        <v>#N/A</v>
      </c>
      <c r="G13" s="265"/>
      <c r="H13" s="265" t="s">
        <v>2130</v>
      </c>
      <c r="I13" s="265" t="s">
        <v>2130</v>
      </c>
      <c r="J13" s="265" t="s">
        <v>2130</v>
      </c>
      <c r="K13" s="265" t="s">
        <v>2130</v>
      </c>
      <c r="L13" s="265"/>
      <c r="M13" s="265"/>
      <c r="N13" s="265"/>
      <c r="O13" s="265"/>
      <c r="P13" s="265" t="s">
        <v>1523</v>
      </c>
      <c r="Q13" s="405" t="s">
        <v>443</v>
      </c>
      <c r="R13" s="262" t="s">
        <v>2123</v>
      </c>
    </row>
    <row r="14" spans="1:18" ht="12.75" x14ac:dyDescent="0.2">
      <c r="A14" s="532" t="s">
        <v>1520</v>
      </c>
      <c r="B14" s="256"/>
      <c r="C14" s="443" t="e">
        <f>VLOOKUP($A14,УЧАСТНИКИ!$A$29:$L$1081,3,FALSE)</f>
        <v>#N/A</v>
      </c>
      <c r="D14" s="444" t="e">
        <f>VLOOKUP($A14,УЧАСТНИКИ!$A$29:$L$1081,4,FALSE)</f>
        <v>#N/A</v>
      </c>
      <c r="E14" s="444" t="e">
        <f>VLOOKUP($A14,УЧАСТНИКИ!$A$29:$L$1489,8,FALSE)</f>
        <v>#N/A</v>
      </c>
      <c r="F14" s="443" t="e">
        <f>VLOOKUP($A14,УЧАСТНИКИ!$A$29:$L$1081,5,FALSE)</f>
        <v>#N/A</v>
      </c>
      <c r="G14" s="265"/>
      <c r="H14" s="265"/>
      <c r="I14" s="265" t="s">
        <v>2130</v>
      </c>
      <c r="J14" s="265" t="s">
        <v>2130</v>
      </c>
      <c r="K14" s="265" t="s">
        <v>2131</v>
      </c>
      <c r="L14" s="265"/>
      <c r="M14" s="265"/>
      <c r="N14" s="265"/>
      <c r="O14" s="265"/>
      <c r="P14" s="265" t="s">
        <v>1523</v>
      </c>
      <c r="Q14" s="405" t="s">
        <v>443</v>
      </c>
      <c r="R14" s="262" t="s">
        <v>2123</v>
      </c>
    </row>
    <row r="15" spans="1:18" ht="12.75" x14ac:dyDescent="0.2">
      <c r="A15" s="532" t="s">
        <v>1953</v>
      </c>
      <c r="B15" s="256"/>
      <c r="C15" s="443" t="e">
        <f>VLOOKUP($A15,УЧАСТНИКИ!$A$29:$L$1081,3,FALSE)</f>
        <v>#N/A</v>
      </c>
      <c r="D15" s="444" t="e">
        <f>VLOOKUP($A15,УЧАСТНИКИ!$A$29:$L$1081,4,FALSE)</f>
        <v>#N/A</v>
      </c>
      <c r="E15" s="444" t="e">
        <f>VLOOKUP($A15,УЧАСТНИКИ!$A$29:$L$1489,8,FALSE)</f>
        <v>#N/A</v>
      </c>
      <c r="F15" s="443" t="e">
        <f>VLOOKUP($A15,УЧАСТНИКИ!$A$29:$L$1081,5,FALSE)</f>
        <v>#N/A</v>
      </c>
      <c r="G15" s="265"/>
      <c r="H15" s="265" t="s">
        <v>2130</v>
      </c>
      <c r="I15" s="265" t="s">
        <v>2130</v>
      </c>
      <c r="J15" s="265" t="s">
        <v>2130</v>
      </c>
      <c r="K15" s="265" t="s">
        <v>2130</v>
      </c>
      <c r="L15" s="265"/>
      <c r="M15" s="265"/>
      <c r="N15" s="265"/>
      <c r="O15" s="265"/>
      <c r="P15" s="265" t="s">
        <v>1523</v>
      </c>
      <c r="Q15" s="405" t="s">
        <v>443</v>
      </c>
      <c r="R15" s="262" t="s">
        <v>2123</v>
      </c>
    </row>
    <row r="16" spans="1:18" ht="12.75" x14ac:dyDescent="0.2">
      <c r="A16" s="532" t="s">
        <v>1586</v>
      </c>
      <c r="B16" s="256"/>
      <c r="C16" s="443" t="e">
        <f>VLOOKUP($A16,УЧАСТНИКИ!$A$29:$L$1081,3,FALSE)</f>
        <v>#N/A</v>
      </c>
      <c r="D16" s="444" t="e">
        <f>VLOOKUP($A16,УЧАСТНИКИ!$A$29:$L$1081,4,FALSE)</f>
        <v>#N/A</v>
      </c>
      <c r="E16" s="444" t="e">
        <f>VLOOKUP($A16,УЧАСТНИКИ!$A$29:$L$1489,8,FALSE)</f>
        <v>#N/A</v>
      </c>
      <c r="F16" s="443" t="e">
        <f>VLOOKUP($A16,УЧАСТНИКИ!$A$29:$L$1081,5,FALSE)</f>
        <v>#N/A</v>
      </c>
      <c r="G16" s="265"/>
      <c r="H16" s="265"/>
      <c r="I16" s="265" t="s">
        <v>2130</v>
      </c>
      <c r="J16" s="265" t="s">
        <v>2130</v>
      </c>
      <c r="K16" s="265" t="s">
        <v>2131</v>
      </c>
      <c r="L16" s="265"/>
      <c r="M16" s="265"/>
      <c r="N16" s="265"/>
      <c r="O16" s="265"/>
      <c r="P16" s="265" t="s">
        <v>1523</v>
      </c>
      <c r="Q16" s="405" t="s">
        <v>443</v>
      </c>
      <c r="R16" s="262" t="s">
        <v>2123</v>
      </c>
    </row>
    <row r="17" spans="1:18" ht="12.75" x14ac:dyDescent="0.2">
      <c r="A17" s="532" t="s">
        <v>1416</v>
      </c>
      <c r="B17" s="256"/>
      <c r="C17" s="443" t="e">
        <f>VLOOKUP($A17,УЧАСТНИКИ!$A$29:$L$1081,3,FALSE)</f>
        <v>#N/A</v>
      </c>
      <c r="D17" s="444" t="e">
        <f>VLOOKUP($A17,УЧАСТНИКИ!$A$29:$L$1081,4,FALSE)</f>
        <v>#N/A</v>
      </c>
      <c r="E17" s="444" t="e">
        <f>VLOOKUP($A17,УЧАСТНИКИ!$A$29:$L$1489,8,FALSE)</f>
        <v>#N/A</v>
      </c>
      <c r="F17" s="443" t="e">
        <f>VLOOKUP($A17,УЧАСТНИКИ!$A$29:$L$1081,5,FALSE)</f>
        <v>#N/A</v>
      </c>
      <c r="G17" s="265"/>
      <c r="H17" s="265"/>
      <c r="I17" s="265" t="s">
        <v>2130</v>
      </c>
      <c r="J17" s="265" t="s">
        <v>2130</v>
      </c>
      <c r="K17" s="265" t="s">
        <v>2131</v>
      </c>
      <c r="L17" s="265"/>
      <c r="M17" s="265"/>
      <c r="N17" s="265"/>
      <c r="O17" s="265"/>
      <c r="P17" s="265" t="s">
        <v>1523</v>
      </c>
      <c r="Q17" s="405" t="s">
        <v>443</v>
      </c>
      <c r="R17" s="262" t="s">
        <v>2123</v>
      </c>
    </row>
    <row r="18" spans="1:18" ht="12.75" x14ac:dyDescent="0.2">
      <c r="A18" s="532" t="s">
        <v>1534</v>
      </c>
      <c r="B18" s="256"/>
      <c r="C18" s="443" t="e">
        <f>VLOOKUP($A18,УЧАСТНИКИ!$A$29:$L$1081,3,FALSE)</f>
        <v>#N/A</v>
      </c>
      <c r="D18" s="444" t="e">
        <f>VLOOKUP($A18,УЧАСТНИКИ!$A$29:$L$1081,4,FALSE)</f>
        <v>#N/A</v>
      </c>
      <c r="E18" s="444" t="e">
        <f>VLOOKUP($A18,УЧАСТНИКИ!$A$29:$L$1489,8,FALSE)</f>
        <v>#N/A</v>
      </c>
      <c r="F18" s="443" t="e">
        <f>VLOOKUP($A18,УЧАСТНИКИ!$A$29:$L$1081,5,FALSE)</f>
        <v>#N/A</v>
      </c>
      <c r="G18" s="265"/>
      <c r="H18" s="265" t="s">
        <v>2130</v>
      </c>
      <c r="I18" s="265" t="s">
        <v>2130</v>
      </c>
      <c r="J18" s="265" t="s">
        <v>2130</v>
      </c>
      <c r="K18" s="265" t="s">
        <v>2132</v>
      </c>
      <c r="L18" s="265"/>
      <c r="M18" s="265"/>
      <c r="N18" s="265"/>
      <c r="O18" s="265"/>
      <c r="P18" s="265" t="s">
        <v>1523</v>
      </c>
      <c r="Q18" s="260" t="s">
        <v>443</v>
      </c>
      <c r="R18" s="262" t="s">
        <v>2123</v>
      </c>
    </row>
    <row r="19" spans="1:18" ht="12.75" x14ac:dyDescent="0.2">
      <c r="A19" s="532" t="s">
        <v>2003</v>
      </c>
      <c r="B19" s="256"/>
      <c r="C19" s="443" t="e">
        <f>VLOOKUP($A19,УЧАСТНИКИ!$A$29:$L$1081,3,FALSE)</f>
        <v>#N/A</v>
      </c>
      <c r="D19" s="444" t="e">
        <f>VLOOKUP($A19,УЧАСТНИКИ!$A$29:$L$1081,4,FALSE)</f>
        <v>#N/A</v>
      </c>
      <c r="E19" s="444" t="e">
        <f>VLOOKUP($A19,УЧАСТНИКИ!$A$29:$L$1489,8,FALSE)</f>
        <v>#N/A</v>
      </c>
      <c r="F19" s="443" t="e">
        <f>VLOOKUP($A19,УЧАСТНИКИ!$A$29:$L$1081,5,FALSE)</f>
        <v>#N/A</v>
      </c>
      <c r="G19" s="265"/>
      <c r="H19" s="265"/>
      <c r="I19" s="265"/>
      <c r="J19" s="265" t="s">
        <v>2130</v>
      </c>
      <c r="K19" s="265" t="s">
        <v>2130</v>
      </c>
      <c r="L19" s="265"/>
      <c r="M19" s="265"/>
      <c r="N19" s="265"/>
      <c r="O19" s="265"/>
      <c r="P19" s="265" t="s">
        <v>1523</v>
      </c>
      <c r="Q19" s="260" t="s">
        <v>443</v>
      </c>
      <c r="R19" s="262" t="s">
        <v>2123</v>
      </c>
    </row>
    <row r="20" spans="1:18" ht="12.75" x14ac:dyDescent="0.2">
      <c r="A20" s="532" t="s">
        <v>995</v>
      </c>
      <c r="B20" s="256"/>
      <c r="C20" s="443" t="e">
        <f>VLOOKUP($A20,УЧАСТНИКИ!$A$29:$L$1081,3,FALSE)</f>
        <v>#N/A</v>
      </c>
      <c r="D20" s="444" t="e">
        <f>VLOOKUP($A20,УЧАСТНИКИ!$A$29:$L$1081,4,FALSE)</f>
        <v>#N/A</v>
      </c>
      <c r="E20" s="444" t="e">
        <f>VLOOKUP($A20,УЧАСТНИКИ!$A$29:$L$1489,8,FALSE)</f>
        <v>#N/A</v>
      </c>
      <c r="F20" s="443" t="e">
        <f>VLOOKUP($A20,УЧАСТНИКИ!$A$29:$L$1081,5,FALSE)</f>
        <v>#N/A</v>
      </c>
      <c r="G20" s="265"/>
      <c r="H20" s="265"/>
      <c r="I20" s="265"/>
      <c r="J20" s="265"/>
      <c r="K20" s="265" t="s">
        <v>2130</v>
      </c>
      <c r="L20" s="265"/>
      <c r="M20" s="265"/>
      <c r="N20" s="265"/>
      <c r="O20" s="265"/>
      <c r="P20" s="265" t="s">
        <v>1523</v>
      </c>
      <c r="Q20" s="260" t="s">
        <v>443</v>
      </c>
      <c r="R20" s="262" t="s">
        <v>2123</v>
      </c>
    </row>
    <row r="21" spans="1:18" ht="12.75" x14ac:dyDescent="0.2">
      <c r="A21" s="532" t="s">
        <v>709</v>
      </c>
      <c r="B21" s="256"/>
      <c r="C21" s="443" t="e">
        <f>VLOOKUP($A21,УЧАСТНИКИ!$A$29:$L$1081,3,FALSE)</f>
        <v>#N/A</v>
      </c>
      <c r="D21" s="444" t="e">
        <f>VLOOKUP($A21,УЧАСТНИКИ!$A$29:$L$1081,4,FALSE)</f>
        <v>#N/A</v>
      </c>
      <c r="E21" s="444" t="e">
        <f>VLOOKUP($A21,УЧАСТНИКИ!$A$29:$L$1489,8,FALSE)</f>
        <v>#N/A</v>
      </c>
      <c r="F21" s="443" t="e">
        <f>VLOOKUP($A21,УЧАСТНИКИ!$A$29:$L$1081,5,FALSE)</f>
        <v>#N/A</v>
      </c>
      <c r="G21" s="265"/>
      <c r="H21" s="265"/>
      <c r="I21" s="265"/>
      <c r="J21" s="265" t="s">
        <v>2130</v>
      </c>
      <c r="K21" s="265" t="s">
        <v>2131</v>
      </c>
      <c r="L21" s="265"/>
      <c r="M21" s="265"/>
      <c r="N21" s="265"/>
      <c r="O21" s="265"/>
      <c r="P21" s="265" t="s">
        <v>1523</v>
      </c>
      <c r="Q21" s="260" t="s">
        <v>443</v>
      </c>
      <c r="R21" s="262" t="s">
        <v>2123</v>
      </c>
    </row>
    <row r="22" spans="1:18" ht="12.75" x14ac:dyDescent="0.2">
      <c r="A22" s="532" t="s">
        <v>1156</v>
      </c>
      <c r="B22" s="256"/>
      <c r="C22" s="443" t="e">
        <f>VLOOKUP($A22,УЧАСТНИКИ!$A$29:$L$1081,3,FALSE)</f>
        <v>#N/A</v>
      </c>
      <c r="D22" s="444" t="e">
        <f>VLOOKUP($A22,УЧАСТНИКИ!$A$29:$L$1081,4,FALSE)</f>
        <v>#N/A</v>
      </c>
      <c r="E22" s="444" t="e">
        <f>VLOOKUP($A22,УЧАСТНИКИ!$A$29:$L$1489,8,FALSE)</f>
        <v>#N/A</v>
      </c>
      <c r="F22" s="443" t="e">
        <f>VLOOKUP($A22,УЧАСТНИКИ!$A$29:$L$1081,5,FALSE)</f>
        <v>#N/A</v>
      </c>
      <c r="G22" s="265"/>
      <c r="H22" s="265"/>
      <c r="I22" s="265"/>
      <c r="J22" s="265"/>
      <c r="K22" s="265" t="s">
        <v>2130</v>
      </c>
      <c r="L22" s="265"/>
      <c r="M22" s="265"/>
      <c r="N22" s="265"/>
      <c r="O22" s="265"/>
      <c r="P22" s="265" t="s">
        <v>1523</v>
      </c>
      <c r="Q22" s="260" t="s">
        <v>443</v>
      </c>
      <c r="R22" s="262" t="s">
        <v>2123</v>
      </c>
    </row>
    <row r="23" spans="1:18" ht="12.75" x14ac:dyDescent="0.2">
      <c r="A23" s="532" t="s">
        <v>467</v>
      </c>
      <c r="B23" s="256"/>
      <c r="C23" s="443" t="e">
        <f>VLOOKUP($A23,УЧАСТНИКИ!$A$29:$L$1081,3,FALSE)</f>
        <v>#N/A</v>
      </c>
      <c r="D23" s="444" t="e">
        <f>VLOOKUP($A23,УЧАСТНИКИ!$A$29:$L$1081,4,FALSE)</f>
        <v>#N/A</v>
      </c>
      <c r="E23" s="444" t="e">
        <f>VLOOKUP($A23,УЧАСТНИКИ!$A$29:$L$1489,8,FALSE)</f>
        <v>#N/A</v>
      </c>
      <c r="F23" s="443" t="e">
        <f>VLOOKUP($A23,УЧАСТНИКИ!$A$29:$L$1081,5,FALSE)</f>
        <v>#N/A</v>
      </c>
      <c r="G23" s="398"/>
      <c r="H23" s="398"/>
      <c r="I23" s="398"/>
      <c r="J23" s="398" t="s">
        <v>2130</v>
      </c>
      <c r="K23" s="398" t="s">
        <v>2130</v>
      </c>
      <c r="L23" s="398"/>
      <c r="M23" s="398"/>
      <c r="N23" s="398"/>
      <c r="O23" s="267"/>
      <c r="P23" s="445">
        <v>2.1</v>
      </c>
      <c r="Q23" s="265" t="s">
        <v>443</v>
      </c>
      <c r="R23" s="262" t="s">
        <v>2123</v>
      </c>
    </row>
    <row r="24" spans="1:18" ht="12.75" x14ac:dyDescent="0.2">
      <c r="A24" s="532" t="s">
        <v>1951</v>
      </c>
      <c r="B24" s="256" t="s">
        <v>70</v>
      </c>
      <c r="C24" s="443" t="e">
        <f>VLOOKUP($A24,УЧАСТНИКИ!$A$29:$L$1081,3,FALSE)</f>
        <v>#N/A</v>
      </c>
      <c r="D24" s="444" t="e">
        <f>VLOOKUP($A24,УЧАСТНИКИ!$A$29:$L$1081,4,FALSE)</f>
        <v>#N/A</v>
      </c>
      <c r="E24" s="444" t="e">
        <f>VLOOKUP($A24,УЧАСТНИКИ!$A$29:$L$1489,8,FALSE)</f>
        <v>#N/A</v>
      </c>
      <c r="F24" s="443" t="e">
        <f>VLOOKUP($A24,УЧАСТНИКИ!$A$29:$L$1081,5,FALSE)</f>
        <v>#N/A</v>
      </c>
      <c r="G24" s="265" t="s">
        <v>2130</v>
      </c>
      <c r="H24" s="265" t="s">
        <v>2130</v>
      </c>
      <c r="I24" s="265" t="s">
        <v>2130</v>
      </c>
      <c r="J24" s="265" t="s">
        <v>2130</v>
      </c>
      <c r="K24" s="265" t="s">
        <v>2133</v>
      </c>
      <c r="L24" s="265"/>
      <c r="M24" s="265"/>
      <c r="N24" s="265" t="s">
        <v>12</v>
      </c>
      <c r="O24" s="265" t="s">
        <v>2128</v>
      </c>
      <c r="P24" s="265" t="s">
        <v>1266</v>
      </c>
      <c r="Q24" s="405" t="s">
        <v>443</v>
      </c>
      <c r="R24" s="262"/>
    </row>
    <row r="25" spans="1:18" ht="12.75" x14ac:dyDescent="0.2">
      <c r="A25" s="532" t="s">
        <v>1408</v>
      </c>
      <c r="B25" s="256" t="s">
        <v>69</v>
      </c>
      <c r="C25" s="443" t="e">
        <f>VLOOKUP($A25,УЧАСТНИКИ!$A$29:$L$1081,3,FALSE)</f>
        <v>#N/A</v>
      </c>
      <c r="D25" s="444" t="e">
        <f>VLOOKUP($A25,УЧАСТНИКИ!$A$29:$L$1081,4,FALSE)</f>
        <v>#N/A</v>
      </c>
      <c r="E25" s="444" t="e">
        <f>VLOOKUP($A25,УЧАСТНИКИ!$A$29:$L$1489,8,FALSE)</f>
        <v>#N/A</v>
      </c>
      <c r="F25" s="443" t="e">
        <f>VLOOKUP($A25,УЧАСТНИКИ!$A$29:$L$1081,5,FALSE)</f>
        <v>#N/A</v>
      </c>
      <c r="G25" s="265"/>
      <c r="H25" s="265"/>
      <c r="I25" s="265" t="s">
        <v>2130</v>
      </c>
      <c r="J25" s="265" t="s">
        <v>2131</v>
      </c>
      <c r="K25" s="265" t="s">
        <v>2133</v>
      </c>
      <c r="L25" s="265"/>
      <c r="M25" s="265"/>
      <c r="N25" s="265" t="s">
        <v>13</v>
      </c>
      <c r="O25" s="265" t="s">
        <v>12</v>
      </c>
      <c r="P25" s="265" t="s">
        <v>1266</v>
      </c>
      <c r="Q25" s="405" t="s">
        <v>443</v>
      </c>
      <c r="R25" s="262"/>
    </row>
    <row r="26" spans="1:18" ht="12.75" x14ac:dyDescent="0.2">
      <c r="A26" s="532" t="s">
        <v>1813</v>
      </c>
      <c r="B26" s="256" t="s">
        <v>68</v>
      </c>
      <c r="C26" s="443" t="e">
        <f>VLOOKUP($A26,УЧАСТНИКИ!$A$29:$L$1081,3,FALSE)</f>
        <v>#N/A</v>
      </c>
      <c r="D26" s="444" t="e">
        <f>VLOOKUP($A26,УЧАСТНИКИ!$A$29:$L$1081,4,FALSE)</f>
        <v>#N/A</v>
      </c>
      <c r="E26" s="444" t="e">
        <f>VLOOKUP($A26,УЧАСТНИКИ!$A$29:$L$1489,8,FALSE)</f>
        <v>#N/A</v>
      </c>
      <c r="F26" s="443" t="e">
        <f>VLOOKUP($A26,УЧАСТНИКИ!$A$29:$L$1081,5,FALSE)</f>
        <v>#N/A</v>
      </c>
      <c r="G26" s="265"/>
      <c r="H26" s="265" t="s">
        <v>2130</v>
      </c>
      <c r="I26" s="265" t="s">
        <v>2130</v>
      </c>
      <c r="J26" s="265" t="s">
        <v>2133</v>
      </c>
      <c r="K26" s="265"/>
      <c r="L26" s="265"/>
      <c r="M26" s="265"/>
      <c r="N26" s="265" t="s">
        <v>12</v>
      </c>
      <c r="O26" s="265" t="s">
        <v>2128</v>
      </c>
      <c r="P26" s="265" t="s">
        <v>2090</v>
      </c>
      <c r="Q26" s="405" t="s">
        <v>443</v>
      </c>
      <c r="R26" s="261"/>
    </row>
    <row r="27" spans="1:18" ht="12.75" x14ac:dyDescent="0.2">
      <c r="A27" s="532" t="s">
        <v>1965</v>
      </c>
      <c r="B27" s="256" t="s">
        <v>75</v>
      </c>
      <c r="C27" s="443" t="e">
        <f>VLOOKUP($A27,УЧАСТНИКИ!$A$29:$L$1081,3,FALSE)</f>
        <v>#N/A</v>
      </c>
      <c r="D27" s="444" t="e">
        <f>VLOOKUP($A27,УЧАСТНИКИ!$A$29:$L$1081,4,FALSE)</f>
        <v>#N/A</v>
      </c>
      <c r="E27" s="444" t="e">
        <f>VLOOKUP($A27,УЧАСТНИКИ!$A$29:$L$1489,8,FALSE)</f>
        <v>#N/A</v>
      </c>
      <c r="F27" s="443" t="e">
        <f>VLOOKUP($A27,УЧАСТНИКИ!$A$29:$L$1081,5,FALSE)</f>
        <v>#N/A</v>
      </c>
      <c r="G27" s="265" t="s">
        <v>2130</v>
      </c>
      <c r="H27" s="265" t="s">
        <v>2131</v>
      </c>
      <c r="I27" s="265" t="s">
        <v>2132</v>
      </c>
      <c r="J27" s="265" t="s">
        <v>2133</v>
      </c>
      <c r="K27" s="265"/>
      <c r="L27" s="265"/>
      <c r="M27" s="265"/>
      <c r="N27" s="265" t="s">
        <v>14</v>
      </c>
      <c r="O27" s="265" t="s">
        <v>14</v>
      </c>
      <c r="P27" s="265" t="s">
        <v>2090</v>
      </c>
      <c r="Q27" s="394" t="s">
        <v>443</v>
      </c>
      <c r="R27" s="397"/>
    </row>
    <row r="28" spans="1:18" x14ac:dyDescent="0.2">
      <c r="A28" s="532" t="s">
        <v>305</v>
      </c>
      <c r="B28" s="256" t="s">
        <v>76</v>
      </c>
      <c r="C28" s="443" t="e">
        <f>VLOOKUP($A28,УЧАСТНИКИ!$A$29:$L$1081,3,FALSE)</f>
        <v>#N/A</v>
      </c>
      <c r="D28" s="602" t="e">
        <f>VLOOKUP($A28,УЧАСТНИКИ!$A$29:$L$1081,4,FALSE)</f>
        <v>#N/A</v>
      </c>
      <c r="E28" s="444" t="e">
        <f>VLOOKUP($A28,УЧАСТНИКИ!$A$29:$L$1489,8,FALSE)</f>
        <v>#N/A</v>
      </c>
      <c r="F28" s="443" t="e">
        <f>VLOOKUP($A28,УЧАСТНИКИ!$A$29:$L$1081,5,FALSE)</f>
        <v>#N/A</v>
      </c>
      <c r="G28" s="265" t="s">
        <v>2130</v>
      </c>
      <c r="H28" s="265" t="s">
        <v>2130</v>
      </c>
      <c r="I28" s="265" t="s">
        <v>2133</v>
      </c>
      <c r="J28" s="265"/>
      <c r="K28" s="265"/>
      <c r="L28" s="265"/>
      <c r="M28" s="265"/>
      <c r="N28" s="265" t="s">
        <v>12</v>
      </c>
      <c r="O28" s="265" t="s">
        <v>2128</v>
      </c>
      <c r="P28" s="265" t="s">
        <v>1009</v>
      </c>
      <c r="Q28" s="260" t="s">
        <v>12</v>
      </c>
    </row>
    <row r="29" spans="1:18" x14ac:dyDescent="0.2">
      <c r="A29" s="532" t="s">
        <v>870</v>
      </c>
      <c r="B29" s="256"/>
      <c r="C29" s="443" t="e">
        <f>VLOOKUP($A29,УЧАСТНИКИ!$A$29:$L$1081,3,FALSE)</f>
        <v>#N/A</v>
      </c>
      <c r="D29" s="444" t="e">
        <f>VLOOKUP($A29,УЧАСТНИКИ!$A$29:$L$1081,4,FALSE)</f>
        <v>#N/A</v>
      </c>
      <c r="E29" s="444" t="e">
        <f>VLOOKUP($A29,УЧАСТНИКИ!$A$29:$L$1489,8,FALSE)</f>
        <v>#N/A</v>
      </c>
      <c r="F29" s="443" t="e">
        <f>VLOOKUP($A29,УЧАСТНИКИ!$A$29:$L$1081,5,FALSE)</f>
        <v>#N/A</v>
      </c>
      <c r="P29" s="475" t="s">
        <v>169</v>
      </c>
      <c r="R29" s="268"/>
    </row>
    <row r="30" spans="1:18" x14ac:dyDescent="0.2">
      <c r="A30" s="309"/>
      <c r="B30" s="256"/>
      <c r="P30" s="475"/>
      <c r="R30" s="268"/>
    </row>
    <row r="31" spans="1:18" x14ac:dyDescent="0.2">
      <c r="A31" s="309"/>
      <c r="B31" s="256"/>
      <c r="R31" s="268"/>
    </row>
    <row r="32" spans="1:18" x14ac:dyDescent="0.2">
      <c r="A32" s="311"/>
      <c r="B32" s="256"/>
      <c r="C32" s="269" t="s">
        <v>184</v>
      </c>
      <c r="D32" s="264"/>
      <c r="E32" s="265"/>
      <c r="F32" s="263"/>
      <c r="K32" s="391"/>
      <c r="L32" s="269"/>
      <c r="M32" s="391"/>
      <c r="N32" s="266"/>
      <c r="O32" s="269"/>
      <c r="P32" s="266"/>
      <c r="Q32" s="508" t="s">
        <v>371</v>
      </c>
      <c r="R32" s="268"/>
    </row>
    <row r="33" spans="1:18" x14ac:dyDescent="0.2">
      <c r="A33" s="311"/>
      <c r="B33" s="256"/>
      <c r="C33" s="269"/>
      <c r="D33" s="264"/>
      <c r="E33" s="265"/>
      <c r="F33" s="263"/>
      <c r="K33" s="391"/>
      <c r="L33" s="265"/>
      <c r="M33" s="392"/>
      <c r="N33" s="271"/>
      <c r="O33" s="265"/>
      <c r="P33" s="271"/>
      <c r="Q33" s="271"/>
      <c r="R33" s="268"/>
    </row>
    <row r="34" spans="1:18" x14ac:dyDescent="0.2">
      <c r="A34" s="309"/>
      <c r="C34" s="269" t="s">
        <v>185</v>
      </c>
      <c r="D34" s="264"/>
      <c r="E34" s="265"/>
      <c r="F34" s="375"/>
      <c r="K34" s="391"/>
      <c r="L34" s="265"/>
      <c r="M34" s="391"/>
      <c r="N34" s="266"/>
      <c r="O34" s="265"/>
      <c r="P34" s="266"/>
      <c r="Q34" s="508" t="s">
        <v>372</v>
      </c>
    </row>
    <row r="35" spans="1:18" x14ac:dyDescent="0.2">
      <c r="A35" s="309"/>
      <c r="C35" s="269"/>
      <c r="D35" s="264"/>
      <c r="E35" s="265"/>
      <c r="F35" s="263"/>
      <c r="G35" s="266"/>
      <c r="H35" s="265"/>
      <c r="I35" s="266"/>
      <c r="J35" s="266"/>
      <c r="K35" s="265"/>
      <c r="L35" s="266"/>
      <c r="M35" s="266"/>
      <c r="N35" s="266"/>
      <c r="O35" s="265"/>
      <c r="P35" s="266"/>
      <c r="Q35" s="266"/>
    </row>
    <row r="36" spans="1:18" x14ac:dyDescent="0.2">
      <c r="A36" s="311"/>
      <c r="C36" s="269"/>
      <c r="D36" s="264"/>
      <c r="E36" s="265"/>
      <c r="F36" s="263"/>
      <c r="G36" s="266"/>
      <c r="H36" s="265"/>
      <c r="I36" s="266"/>
      <c r="J36" s="266"/>
      <c r="K36" s="270"/>
      <c r="L36" s="266"/>
      <c r="M36" s="266"/>
      <c r="N36" s="266"/>
      <c r="O36" s="265"/>
      <c r="P36" s="266"/>
      <c r="Q36" s="266"/>
    </row>
    <row r="37" spans="1:18" x14ac:dyDescent="0.2">
      <c r="A37" s="311"/>
      <c r="C37" s="269" t="s">
        <v>383</v>
      </c>
      <c r="M37" s="270"/>
      <c r="Q37" s="270" t="s">
        <v>2059</v>
      </c>
    </row>
    <row r="39" spans="1:18" x14ac:dyDescent="0.2"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</row>
  </sheetData>
  <sortState ref="A12:R28">
    <sortCondition ref="B12:B28"/>
  </sortState>
  <mergeCells count="24">
    <mergeCell ref="P10:P11"/>
    <mergeCell ref="Q10:Q11"/>
    <mergeCell ref="R10:R11"/>
    <mergeCell ref="B10:B11"/>
    <mergeCell ref="C10:C11"/>
    <mergeCell ref="D10:D11"/>
    <mergeCell ref="E10:E11"/>
    <mergeCell ref="F10:F11"/>
    <mergeCell ref="G10:M10"/>
    <mergeCell ref="N10:N11"/>
    <mergeCell ref="O10:O11"/>
    <mergeCell ref="F6:M6"/>
    <mergeCell ref="N6:P6"/>
    <mergeCell ref="F7:M7"/>
    <mergeCell ref="N7:P7"/>
    <mergeCell ref="F8:M8"/>
    <mergeCell ref="N8:P8"/>
    <mergeCell ref="B1:R1"/>
    <mergeCell ref="B2:R2"/>
    <mergeCell ref="B3:R3"/>
    <mergeCell ref="B4:R4"/>
    <mergeCell ref="B5:C5"/>
    <mergeCell ref="F5:M5"/>
    <mergeCell ref="Q5:R5"/>
  </mergeCells>
  <printOptions horizontalCentered="1"/>
  <pageMargins left="0" right="0" top="0" bottom="0" header="0" footer="0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indexed="40"/>
    <pageSetUpPr fitToPage="1"/>
  </sheetPr>
  <dimension ref="A1:Z34"/>
  <sheetViews>
    <sheetView topLeftCell="B1" zoomScaleNormal="100" zoomScaleSheetLayoutView="100" workbookViewId="0">
      <selection activeCell="B22" sqref="A22:XFD26"/>
    </sheetView>
  </sheetViews>
  <sheetFormatPr defaultColWidth="9.140625" defaultRowHeight="14.25" x14ac:dyDescent="0.2"/>
  <cols>
    <col min="1" max="1" width="3.28515625" style="4" hidden="1" customWidth="1"/>
    <col min="2" max="2" width="4.140625" style="273" customWidth="1"/>
    <col min="3" max="3" width="17.140625" style="273" customWidth="1"/>
    <col min="4" max="4" width="8.140625" style="273" customWidth="1"/>
    <col min="5" max="5" width="6.5703125" style="273" customWidth="1"/>
    <col min="6" max="6" width="22.42578125" style="273" customWidth="1"/>
    <col min="7" max="7" width="5.28515625" style="273" customWidth="1"/>
    <col min="8" max="17" width="3.140625" style="273" customWidth="1"/>
    <col min="18" max="19" width="2.28515625" style="273" customWidth="1"/>
    <col min="20" max="20" width="6.28515625" style="273" customWidth="1"/>
    <col min="21" max="21" width="8.5703125" style="274" customWidth="1"/>
    <col min="22" max="22" width="5.85546875" style="273" customWidth="1"/>
    <col min="23" max="26" width="6.140625" style="11" hidden="1" customWidth="1"/>
    <col min="27" max="28" width="6.140625" style="11" customWidth="1"/>
    <col min="29" max="16384" width="9.140625" style="11"/>
  </cols>
  <sheetData>
    <row r="1" spans="1:26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</row>
    <row r="2" spans="1:26" ht="12.95" customHeight="1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  <c r="V2" s="747"/>
    </row>
    <row r="3" spans="1:26" ht="12.95" customHeight="1" x14ac:dyDescent="0.2"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</row>
    <row r="4" spans="1:26" ht="12.95" customHeight="1" x14ac:dyDescent="0.2"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</row>
    <row r="5" spans="1:26" ht="52.5" customHeight="1" x14ac:dyDescent="0.2">
      <c r="B5" s="787" t="s">
        <v>2224</v>
      </c>
      <c r="C5" s="788"/>
      <c r="E5" s="356"/>
      <c r="F5" s="750" t="s">
        <v>4413</v>
      </c>
      <c r="G5" s="750"/>
      <c r="H5" s="750"/>
      <c r="I5" s="750"/>
      <c r="J5" s="750"/>
      <c r="K5" s="750"/>
      <c r="L5" s="750"/>
      <c r="M5" s="750"/>
      <c r="N5" s="750"/>
      <c r="O5" s="750"/>
      <c r="P5" s="611"/>
      <c r="Q5" s="611"/>
      <c r="R5" s="356"/>
      <c r="S5" s="356"/>
      <c r="U5" s="770" t="s">
        <v>2225</v>
      </c>
      <c r="V5" s="770"/>
    </row>
    <row r="6" spans="1:26" ht="17.100000000000001" customHeight="1" x14ac:dyDescent="0.2">
      <c r="B6" s="238" t="s">
        <v>16</v>
      </c>
      <c r="C6" s="434" t="s">
        <v>282</v>
      </c>
      <c r="E6" s="241"/>
      <c r="F6" s="752" t="s">
        <v>104</v>
      </c>
      <c r="G6" s="752"/>
      <c r="H6" s="752"/>
      <c r="I6" s="752"/>
      <c r="J6" s="752"/>
      <c r="K6" s="752"/>
      <c r="L6" s="752"/>
      <c r="M6" s="752"/>
      <c r="N6" s="752"/>
      <c r="O6" s="752"/>
      <c r="P6" s="241"/>
      <c r="Q6" s="241"/>
      <c r="R6" s="751" t="s">
        <v>186</v>
      </c>
      <c r="S6" s="751"/>
      <c r="T6" s="751"/>
      <c r="U6" s="276" t="s">
        <v>187</v>
      </c>
      <c r="V6" s="512" t="s">
        <v>188</v>
      </c>
    </row>
    <row r="7" spans="1:26" ht="21" customHeight="1" x14ac:dyDescent="0.2">
      <c r="A7" s="278"/>
      <c r="B7" s="402" t="s">
        <v>17</v>
      </c>
      <c r="C7" s="515" t="s">
        <v>407</v>
      </c>
      <c r="E7" s="241"/>
      <c r="F7" s="752" t="s">
        <v>21</v>
      </c>
      <c r="G7" s="752"/>
      <c r="H7" s="752"/>
      <c r="I7" s="752"/>
      <c r="J7" s="752"/>
      <c r="K7" s="752"/>
      <c r="L7" s="752"/>
      <c r="M7" s="752"/>
      <c r="N7" s="752"/>
      <c r="O7" s="752"/>
      <c r="P7" s="241"/>
      <c r="Q7" s="241"/>
      <c r="R7" s="867"/>
      <c r="S7" s="867"/>
      <c r="T7" s="867"/>
      <c r="U7" s="243"/>
      <c r="V7" s="513"/>
    </row>
    <row r="8" spans="1:26" s="22" customFormat="1" ht="17.100000000000001" customHeight="1" x14ac:dyDescent="0.2">
      <c r="A8" s="296"/>
      <c r="B8" s="245" t="s">
        <v>18</v>
      </c>
      <c r="C8" s="434" t="s">
        <v>281</v>
      </c>
      <c r="E8" s="241"/>
      <c r="F8" s="752" t="s">
        <v>37</v>
      </c>
      <c r="G8" s="752"/>
      <c r="H8" s="752"/>
      <c r="I8" s="752"/>
      <c r="J8" s="752"/>
      <c r="K8" s="752"/>
      <c r="L8" s="752"/>
      <c r="M8" s="752"/>
      <c r="N8" s="752"/>
      <c r="O8" s="752"/>
      <c r="P8" s="241"/>
      <c r="Q8" s="241"/>
      <c r="R8" s="867" t="s">
        <v>306</v>
      </c>
      <c r="S8" s="867"/>
      <c r="T8" s="867"/>
      <c r="U8" s="612" t="s">
        <v>2240</v>
      </c>
      <c r="V8" s="612"/>
    </row>
    <row r="9" spans="1:26" s="27" customFormat="1" ht="12.75" customHeight="1" x14ac:dyDescent="0.2">
      <c r="A9" s="295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2"/>
      <c r="T9" s="251"/>
      <c r="U9" s="306" t="s">
        <v>4093</v>
      </c>
      <c r="V9" s="254"/>
    </row>
    <row r="10" spans="1:26" ht="12.75" customHeight="1" x14ac:dyDescent="0.2">
      <c r="B10" s="857" t="s">
        <v>31</v>
      </c>
      <c r="C10" s="857" t="s">
        <v>175</v>
      </c>
      <c r="D10" s="857" t="s">
        <v>176</v>
      </c>
      <c r="E10" s="857" t="s">
        <v>177</v>
      </c>
      <c r="F10" s="857" t="s">
        <v>178</v>
      </c>
      <c r="G10" s="868"/>
      <c r="H10" s="870" t="s">
        <v>191</v>
      </c>
      <c r="I10" s="871"/>
      <c r="J10" s="871"/>
      <c r="K10" s="871"/>
      <c r="L10" s="871"/>
      <c r="M10" s="871"/>
      <c r="N10" s="871"/>
      <c r="O10" s="871"/>
      <c r="P10" s="871"/>
      <c r="Q10" s="873"/>
      <c r="R10" s="857" t="s">
        <v>62</v>
      </c>
      <c r="S10" s="857" t="s">
        <v>192</v>
      </c>
      <c r="T10" s="857" t="s">
        <v>190</v>
      </c>
      <c r="U10" s="857" t="s">
        <v>182</v>
      </c>
      <c r="V10" s="868" t="s">
        <v>183</v>
      </c>
      <c r="W10" s="872" t="s">
        <v>255</v>
      </c>
      <c r="X10" s="11" t="s">
        <v>379</v>
      </c>
      <c r="Y10" s="309" t="s">
        <v>405</v>
      </c>
      <c r="Z10" s="75" t="s">
        <v>36</v>
      </c>
    </row>
    <row r="11" spans="1:26" ht="13.5" customHeight="1" x14ac:dyDescent="0.2">
      <c r="B11" s="857"/>
      <c r="C11" s="857"/>
      <c r="D11" s="857"/>
      <c r="E11" s="857"/>
      <c r="F11" s="857"/>
      <c r="G11" s="869"/>
      <c r="H11" s="255" t="s">
        <v>1050</v>
      </c>
      <c r="I11" s="255" t="s">
        <v>1009</v>
      </c>
      <c r="J11" s="255" t="s">
        <v>2090</v>
      </c>
      <c r="K11" s="255" t="s">
        <v>1266</v>
      </c>
      <c r="L11" s="255" t="s">
        <v>1523</v>
      </c>
      <c r="M11" s="255" t="s">
        <v>1522</v>
      </c>
      <c r="N11" s="255" t="s">
        <v>2136</v>
      </c>
      <c r="O11" s="255" t="s">
        <v>1420</v>
      </c>
      <c r="P11" s="255" t="s">
        <v>4091</v>
      </c>
      <c r="Q11" s="255" t="s">
        <v>4092</v>
      </c>
      <c r="R11" s="857"/>
      <c r="S11" s="857"/>
      <c r="T11" s="857"/>
      <c r="U11" s="857"/>
      <c r="V11" s="869"/>
      <c r="W11" s="872"/>
      <c r="Y11" s="309"/>
      <c r="Z11" s="75"/>
    </row>
    <row r="12" spans="1:26" s="75" customFormat="1" ht="12.95" customHeight="1" x14ac:dyDescent="0.2">
      <c r="A12" s="531">
        <v>202</v>
      </c>
      <c r="B12" s="256" t="s">
        <v>12</v>
      </c>
      <c r="C12" s="443" t="str">
        <f>VLOOKUP($A12,УЧАСТНИКИ!$A$29:$L$1081,3,FALSE)</f>
        <v>Лысенко Данил</v>
      </c>
      <c r="D12" s="444" t="str">
        <f>VLOOKUP($A12,УЧАСТНИКИ!$A$29:$L$1081,4,FALSE)</f>
        <v>19.05.1997</v>
      </c>
      <c r="E12" s="444" t="str">
        <f>VLOOKUP($A12,УЧАСТНИКИ!$A$29:$L$1489,8,FALSE)</f>
        <v>МСМК</v>
      </c>
      <c r="F12" s="443" t="str">
        <f>VLOOKUP($A12,УЧАСТНИКИ!$A$29:$L$1081,5,FALSE)</f>
        <v>Москва</v>
      </c>
      <c r="G12" s="265"/>
      <c r="H12" s="265"/>
      <c r="I12" s="265"/>
      <c r="J12" s="265"/>
      <c r="K12" s="265"/>
      <c r="L12" s="265" t="s">
        <v>2130</v>
      </c>
      <c r="M12" s="265" t="s">
        <v>2116</v>
      </c>
      <c r="N12" s="265" t="s">
        <v>2130</v>
      </c>
      <c r="O12" s="265" t="s">
        <v>2132</v>
      </c>
      <c r="P12" s="265" t="s">
        <v>2130</v>
      </c>
      <c r="Q12" s="265" t="s">
        <v>2133</v>
      </c>
      <c r="R12" s="265" t="s">
        <v>12</v>
      </c>
      <c r="S12" s="265" t="s">
        <v>13</v>
      </c>
      <c r="T12" s="265" t="s">
        <v>4091</v>
      </c>
      <c r="U12" s="260" t="s">
        <v>449</v>
      </c>
      <c r="V12" s="262" t="s">
        <v>4095</v>
      </c>
      <c r="W12" s="75" t="str">
        <f>V12</f>
        <v>20+15</v>
      </c>
      <c r="X12" s="75" t="str">
        <f t="shared" ref="X12:X24" si="0">U12</f>
        <v>мсмк</v>
      </c>
      <c r="Y12" s="309">
        <f t="shared" ref="Y12:Y24" si="1">G12</f>
        <v>0</v>
      </c>
      <c r="Z12" s="75" t="str">
        <f t="shared" ref="Z12:Z24" si="2">T12</f>
        <v>2.30</v>
      </c>
    </row>
    <row r="13" spans="1:26" s="75" customFormat="1" ht="12.95" customHeight="1" x14ac:dyDescent="0.2">
      <c r="A13" s="531">
        <v>700</v>
      </c>
      <c r="B13" s="256" t="s">
        <v>13</v>
      </c>
      <c r="C13" s="443" t="str">
        <f>VLOOKUP($A13,УЧАСТНИКИ!$A$29:$L$1081,3,FALSE)</f>
        <v>Тарабаров Георгий</v>
      </c>
      <c r="D13" s="444" t="str">
        <f>VLOOKUP($A13,УЧАСТНИКИ!$A$29:$L$1081,4,FALSE)</f>
        <v>03.02.2003</v>
      </c>
      <c r="E13" s="444" t="str">
        <f>VLOOKUP($A13,УЧАСТНИКИ!$A$29:$L$1489,8,FALSE)</f>
        <v>МС</v>
      </c>
      <c r="F13" s="443" t="str">
        <f>VLOOKUP($A13,УЧАСТНИКИ!$A$29:$L$1081,5,FALSE)</f>
        <v>Хабаровский край</v>
      </c>
      <c r="G13" s="265"/>
      <c r="H13" s="265"/>
      <c r="I13" s="265"/>
      <c r="J13" s="265" t="s">
        <v>2130</v>
      </c>
      <c r="K13" s="265" t="s">
        <v>2130</v>
      </c>
      <c r="L13" s="265" t="s">
        <v>2130</v>
      </c>
      <c r="M13" s="265" t="s">
        <v>2130</v>
      </c>
      <c r="N13" s="265" t="s">
        <v>2131</v>
      </c>
      <c r="O13" s="265" t="s">
        <v>2133</v>
      </c>
      <c r="P13" s="265"/>
      <c r="Q13" s="265"/>
      <c r="R13" s="265" t="s">
        <v>13</v>
      </c>
      <c r="S13" s="265" t="s">
        <v>12</v>
      </c>
      <c r="T13" s="265" t="s">
        <v>2136</v>
      </c>
      <c r="U13" s="405" t="s">
        <v>433</v>
      </c>
      <c r="V13" s="262" t="s">
        <v>2061</v>
      </c>
      <c r="W13" s="75" t="str">
        <f>V13</f>
        <v>17+5</v>
      </c>
      <c r="X13" s="75" t="str">
        <f t="shared" si="0"/>
        <v>мс</v>
      </c>
      <c r="Y13" s="309">
        <f t="shared" si="1"/>
        <v>0</v>
      </c>
      <c r="Z13" s="75" t="str">
        <f t="shared" si="2"/>
        <v>2.19</v>
      </c>
    </row>
    <row r="14" spans="1:26" s="75" customFormat="1" ht="12.95" customHeight="1" x14ac:dyDescent="0.2">
      <c r="A14" s="531">
        <v>265</v>
      </c>
      <c r="B14" s="256" t="s">
        <v>14</v>
      </c>
      <c r="C14" s="443" t="str">
        <f>VLOOKUP($A14,УЧАСТНИКИ!$A$29:$L$1081,3,FALSE)</f>
        <v>Тычинкин Матвей</v>
      </c>
      <c r="D14" s="444" t="str">
        <f>VLOOKUP($A14,УЧАСТНИКИ!$A$29:$L$1081,4,FALSE)</f>
        <v>28.12.2002</v>
      </c>
      <c r="E14" s="444" t="str">
        <f>VLOOKUP($A14,УЧАСТНИКИ!$A$29:$L$1489,8,FALSE)</f>
        <v>МС</v>
      </c>
      <c r="F14" s="443" t="str">
        <f>VLOOKUP($A14,УЧАСТНИКИ!$A$29:$L$1081,5,FALSE)</f>
        <v>Республика Башкортостан</v>
      </c>
      <c r="G14" s="265"/>
      <c r="H14" s="265"/>
      <c r="I14" s="265"/>
      <c r="J14" s="265" t="s">
        <v>2130</v>
      </c>
      <c r="K14" s="265" t="s">
        <v>2130</v>
      </c>
      <c r="L14" s="265" t="s">
        <v>2130</v>
      </c>
      <c r="M14" s="265" t="s">
        <v>2130</v>
      </c>
      <c r="N14" s="265" t="s">
        <v>2133</v>
      </c>
      <c r="O14" s="265"/>
      <c r="P14" s="265"/>
      <c r="Q14" s="265"/>
      <c r="R14" s="265" t="s">
        <v>12</v>
      </c>
      <c r="S14" s="265" t="s">
        <v>2128</v>
      </c>
      <c r="T14" s="265" t="s">
        <v>1522</v>
      </c>
      <c r="U14" s="405" t="s">
        <v>433</v>
      </c>
      <c r="V14" s="261" t="s">
        <v>2062</v>
      </c>
      <c r="W14" s="75" t="s">
        <v>69</v>
      </c>
      <c r="X14" s="75" t="str">
        <f t="shared" si="0"/>
        <v>мс</v>
      </c>
      <c r="Y14" s="309">
        <f t="shared" si="1"/>
        <v>0</v>
      </c>
      <c r="Z14" s="75" t="str">
        <f t="shared" si="2"/>
        <v>2.15</v>
      </c>
    </row>
    <row r="15" spans="1:26" s="75" customFormat="1" ht="12.95" customHeight="1" x14ac:dyDescent="0.2">
      <c r="A15" s="531">
        <v>188</v>
      </c>
      <c r="B15" s="256" t="s">
        <v>22</v>
      </c>
      <c r="C15" s="443" t="str">
        <f>VLOOKUP($A15,УЧАСТНИКИ!$A$29:$L$1081,3,FALSE)</f>
        <v>Ефанов Алексей</v>
      </c>
      <c r="D15" s="444" t="str">
        <f>VLOOKUP($A15,УЧАСТНИКИ!$A$29:$L$1081,4,FALSE)</f>
        <v>06.10.1997</v>
      </c>
      <c r="E15" s="444" t="str">
        <f>VLOOKUP($A15,УЧАСТНИКИ!$A$29:$L$1489,8,FALSE)</f>
        <v>МС</v>
      </c>
      <c r="F15" s="443" t="str">
        <f>VLOOKUP($A15,УЧАСТНИКИ!$A$29:$L$1081,5,FALSE)</f>
        <v>Москва-Липецкая область</v>
      </c>
      <c r="G15" s="265"/>
      <c r="H15" s="265" t="s">
        <v>2130</v>
      </c>
      <c r="I15" s="265" t="s">
        <v>2116</v>
      </c>
      <c r="J15" s="265" t="s">
        <v>2130</v>
      </c>
      <c r="K15" s="265" t="s">
        <v>2116</v>
      </c>
      <c r="L15" s="265" t="s">
        <v>2130</v>
      </c>
      <c r="M15" s="265" t="s">
        <v>2133</v>
      </c>
      <c r="N15" s="265"/>
      <c r="O15" s="265"/>
      <c r="P15" s="265"/>
      <c r="Q15" s="265"/>
      <c r="R15" s="265" t="s">
        <v>12</v>
      </c>
      <c r="S15" s="265" t="s">
        <v>2128</v>
      </c>
      <c r="T15" s="265" t="s">
        <v>1523</v>
      </c>
      <c r="U15" s="394" t="s">
        <v>443</v>
      </c>
      <c r="V15" s="397" t="s">
        <v>2032</v>
      </c>
      <c r="W15" s="75" t="s">
        <v>76</v>
      </c>
      <c r="X15" s="11" t="str">
        <f t="shared" si="0"/>
        <v>кмс</v>
      </c>
      <c r="Y15" s="309">
        <f t="shared" si="1"/>
        <v>0</v>
      </c>
      <c r="Z15" s="75" t="str">
        <f t="shared" si="2"/>
        <v>2.10</v>
      </c>
    </row>
    <row r="16" spans="1:26" s="75" customFormat="1" ht="12.95" customHeight="1" x14ac:dyDescent="0.2">
      <c r="A16" s="531">
        <v>363</v>
      </c>
      <c r="B16" s="256" t="s">
        <v>23</v>
      </c>
      <c r="C16" s="443" t="str">
        <f>VLOOKUP($A16,УЧАСТНИКИ!$A$29:$L$1081,3,FALSE)</f>
        <v>Федоренков Денис</v>
      </c>
      <c r="D16" s="444" t="str">
        <f>VLOOKUP($A16,УЧАСТНИКИ!$A$29:$L$1081,4,FALSE)</f>
        <v>18.03.1996</v>
      </c>
      <c r="E16" s="444" t="str">
        <f>VLOOKUP($A16,УЧАСТНИКИ!$A$29:$L$1489,8,FALSE)</f>
        <v>МС</v>
      </c>
      <c r="F16" s="443" t="str">
        <f>VLOOKUP($A16,УЧАСТНИКИ!$A$29:$L$1081,5,FALSE)</f>
        <v>Санкт-Петербург</v>
      </c>
      <c r="G16" s="265"/>
      <c r="H16" s="265" t="s">
        <v>2130</v>
      </c>
      <c r="I16" s="265" t="s">
        <v>2116</v>
      </c>
      <c r="J16" s="265" t="s">
        <v>2130</v>
      </c>
      <c r="K16" s="265" t="s">
        <v>2131</v>
      </c>
      <c r="L16" s="265" t="s">
        <v>2130</v>
      </c>
      <c r="M16" s="265" t="s">
        <v>2133</v>
      </c>
      <c r="N16" s="265"/>
      <c r="O16" s="265"/>
      <c r="P16" s="265"/>
      <c r="Q16" s="265"/>
      <c r="R16" s="265" t="s">
        <v>12</v>
      </c>
      <c r="S16" s="265" t="s">
        <v>12</v>
      </c>
      <c r="T16" s="265" t="s">
        <v>1523</v>
      </c>
      <c r="U16" s="405" t="s">
        <v>443</v>
      </c>
      <c r="V16" s="262">
        <v>14</v>
      </c>
      <c r="W16" s="75">
        <f>V16</f>
        <v>14</v>
      </c>
      <c r="X16" s="75" t="str">
        <f t="shared" si="0"/>
        <v>кмс</v>
      </c>
      <c r="Y16" s="309">
        <f t="shared" si="1"/>
        <v>0</v>
      </c>
      <c r="Z16" s="75" t="str">
        <f t="shared" si="2"/>
        <v>2.10</v>
      </c>
    </row>
    <row r="17" spans="1:26" s="75" customFormat="1" ht="12.95" customHeight="1" x14ac:dyDescent="0.2">
      <c r="A17" s="531">
        <v>260</v>
      </c>
      <c r="B17" s="256" t="s">
        <v>24</v>
      </c>
      <c r="C17" s="443" t="str">
        <f>VLOOKUP($A17,УЧАСТНИКИ!$A$29:$L$1081,3,FALSE)</f>
        <v>Рудник Матвей</v>
      </c>
      <c r="D17" s="444" t="str">
        <f>VLOOKUP($A17,УЧАСТНИКИ!$A$29:$L$1081,4,FALSE)</f>
        <v>08.06.1999</v>
      </c>
      <c r="E17" s="444" t="str">
        <f>VLOOKUP($A17,УЧАСТНИКИ!$A$29:$L$1489,8,FALSE)</f>
        <v>МС</v>
      </c>
      <c r="F17" s="443" t="str">
        <f>VLOOKUP($A17,УЧАСТНИКИ!$A$29:$L$1081,5,FALSE)</f>
        <v>Омская область-Кемеровская область</v>
      </c>
      <c r="G17" s="265"/>
      <c r="H17" s="265"/>
      <c r="I17" s="265"/>
      <c r="J17" s="265" t="s">
        <v>2130</v>
      </c>
      <c r="K17" s="265" t="s">
        <v>2130</v>
      </c>
      <c r="L17" s="265" t="s">
        <v>2131</v>
      </c>
      <c r="M17" s="265" t="s">
        <v>2133</v>
      </c>
      <c r="N17" s="265"/>
      <c r="O17" s="265"/>
      <c r="P17" s="265"/>
      <c r="Q17" s="265"/>
      <c r="R17" s="265" t="s">
        <v>13</v>
      </c>
      <c r="S17" s="265" t="s">
        <v>12</v>
      </c>
      <c r="T17" s="265" t="s">
        <v>1523</v>
      </c>
      <c r="U17" s="405" t="s">
        <v>443</v>
      </c>
      <c r="V17" s="261">
        <v>13</v>
      </c>
      <c r="W17" s="75" t="s">
        <v>2039</v>
      </c>
      <c r="X17" s="75" t="str">
        <f t="shared" si="0"/>
        <v>кмс</v>
      </c>
      <c r="Y17" s="309">
        <f t="shared" si="1"/>
        <v>0</v>
      </c>
      <c r="Z17" s="75" t="str">
        <f t="shared" si="2"/>
        <v>2.10</v>
      </c>
    </row>
    <row r="18" spans="1:26" s="75" customFormat="1" ht="12.95" customHeight="1" x14ac:dyDescent="0.2">
      <c r="A18" s="531">
        <v>386</v>
      </c>
      <c r="B18" s="256" t="s">
        <v>25</v>
      </c>
      <c r="C18" s="443" t="str">
        <f>VLOOKUP($A18,УЧАСТНИКИ!$A$29:$L$1081,3,FALSE)</f>
        <v>Морозов Сергей</v>
      </c>
      <c r="D18" s="444" t="str">
        <f>VLOOKUP($A18,УЧАСТНИКИ!$A$29:$L$1081,4,FALSE)</f>
        <v>06.10.1999</v>
      </c>
      <c r="E18" s="444" t="str">
        <f>VLOOKUP($A18,УЧАСТНИКИ!$A$29:$L$1489,8,FALSE)</f>
        <v>МС</v>
      </c>
      <c r="F18" s="443" t="str">
        <f>VLOOKUP($A18,УЧАСТНИКИ!$A$29:$L$1081,5,FALSE)</f>
        <v>Чувашская Республика</v>
      </c>
      <c r="G18" s="265"/>
      <c r="H18" s="265"/>
      <c r="I18" s="265"/>
      <c r="J18" s="265" t="s">
        <v>2131</v>
      </c>
      <c r="K18" s="265" t="s">
        <v>2130</v>
      </c>
      <c r="L18" s="265" t="s">
        <v>2133</v>
      </c>
      <c r="M18" s="265"/>
      <c r="N18" s="265"/>
      <c r="O18" s="265"/>
      <c r="P18" s="265"/>
      <c r="Q18" s="265"/>
      <c r="R18" s="265" t="s">
        <v>12</v>
      </c>
      <c r="S18" s="265" t="s">
        <v>12</v>
      </c>
      <c r="T18" s="265" t="s">
        <v>1266</v>
      </c>
      <c r="U18" s="260" t="s">
        <v>443</v>
      </c>
      <c r="V18" s="262">
        <v>12</v>
      </c>
      <c r="W18" s="75" t="s">
        <v>76</v>
      </c>
      <c r="X18" s="75" t="str">
        <f t="shared" si="0"/>
        <v>кмс</v>
      </c>
      <c r="Y18" s="309">
        <f t="shared" si="1"/>
        <v>0</v>
      </c>
      <c r="Z18" s="75" t="str">
        <f t="shared" si="2"/>
        <v>2.05</v>
      </c>
    </row>
    <row r="19" spans="1:26" s="75" customFormat="1" ht="12.95" customHeight="1" x14ac:dyDescent="0.15">
      <c r="A19" s="531">
        <v>339</v>
      </c>
      <c r="B19" s="256" t="s">
        <v>67</v>
      </c>
      <c r="C19" s="443" t="str">
        <f>VLOOKUP($A19,УЧАСТНИКИ!$A$29:$L$1081,3,FALSE)</f>
        <v>Кимеклис Евгений</v>
      </c>
      <c r="D19" s="444" t="str">
        <f>VLOOKUP($A19,УЧАСТНИКИ!$A$29:$L$1081,4,FALSE)</f>
        <v>11.06.2002</v>
      </c>
      <c r="E19" s="444" t="str">
        <f>VLOOKUP($A19,УЧАСТНИКИ!$A$29:$L$1489,8,FALSE)</f>
        <v>КМС</v>
      </c>
      <c r="F19" s="443" t="str">
        <f>VLOOKUP($A19,УЧАСТНИКИ!$A$29:$L$1081,5,FALSE)</f>
        <v>Санкт-Петербург</v>
      </c>
      <c r="G19" s="265"/>
      <c r="H19" s="265" t="s">
        <v>2131</v>
      </c>
      <c r="I19" s="265" t="s">
        <v>2130</v>
      </c>
      <c r="J19" s="265" t="s">
        <v>2131</v>
      </c>
      <c r="K19" s="265" t="s">
        <v>2130</v>
      </c>
      <c r="L19" s="265" t="s">
        <v>2133</v>
      </c>
      <c r="M19" s="265"/>
      <c r="N19" s="265"/>
      <c r="O19" s="265"/>
      <c r="P19" s="265"/>
      <c r="Q19" s="265"/>
      <c r="R19" s="265" t="s">
        <v>12</v>
      </c>
      <c r="S19" s="265" t="s">
        <v>13</v>
      </c>
      <c r="T19" s="265" t="s">
        <v>1266</v>
      </c>
      <c r="U19" s="405" t="s">
        <v>443</v>
      </c>
      <c r="V19" s="261" t="s">
        <v>2032</v>
      </c>
      <c r="W19" s="22" t="s">
        <v>78</v>
      </c>
      <c r="X19" s="22" t="str">
        <f t="shared" si="0"/>
        <v>кмс</v>
      </c>
      <c r="Y19" s="309">
        <f t="shared" si="1"/>
        <v>0</v>
      </c>
      <c r="Z19" s="75" t="str">
        <f t="shared" si="2"/>
        <v>2.05</v>
      </c>
    </row>
    <row r="20" spans="1:26" s="75" customFormat="1" ht="12.95" customHeight="1" x14ac:dyDescent="0.15">
      <c r="A20" s="531">
        <v>136</v>
      </c>
      <c r="B20" s="256" t="s">
        <v>74</v>
      </c>
      <c r="C20" s="443" t="str">
        <f>VLOOKUP($A20,УЧАСТНИКИ!$A$29:$L$1081,3,FALSE)</f>
        <v>Безякин Владимир</v>
      </c>
      <c r="D20" s="444" t="str">
        <f>VLOOKUP($A20,УЧАСТНИКИ!$A$29:$L$1081,4,FALSE)</f>
        <v>24.02.2003</v>
      </c>
      <c r="E20" s="444" t="str">
        <f>VLOOKUP($A20,УЧАСТНИКИ!$A$29:$L$1489,8,FALSE)</f>
        <v>КМС</v>
      </c>
      <c r="F20" s="443" t="str">
        <f>VLOOKUP($A20,УЧАСТНИКИ!$A$29:$L$1081,5,FALSE)</f>
        <v>Краснодарский край</v>
      </c>
      <c r="G20" s="265"/>
      <c r="H20" s="265" t="s">
        <v>2130</v>
      </c>
      <c r="I20" s="265" t="s">
        <v>2130</v>
      </c>
      <c r="J20" s="265" t="s">
        <v>2130</v>
      </c>
      <c r="K20" s="265" t="s">
        <v>2132</v>
      </c>
      <c r="L20" s="265" t="s">
        <v>2133</v>
      </c>
      <c r="M20" s="265"/>
      <c r="N20" s="265"/>
      <c r="O20" s="265"/>
      <c r="P20" s="265"/>
      <c r="Q20" s="265"/>
      <c r="R20" s="265" t="s">
        <v>14</v>
      </c>
      <c r="S20" s="265" t="s">
        <v>13</v>
      </c>
      <c r="T20" s="265" t="s">
        <v>1266</v>
      </c>
      <c r="U20" s="405" t="s">
        <v>443</v>
      </c>
      <c r="V20" s="261" t="s">
        <v>2032</v>
      </c>
      <c r="W20" s="22" t="s">
        <v>79</v>
      </c>
      <c r="X20" s="22" t="str">
        <f t="shared" si="0"/>
        <v>кмс</v>
      </c>
      <c r="Y20" s="309">
        <f t="shared" si="1"/>
        <v>0</v>
      </c>
      <c r="Z20" s="75" t="str">
        <f t="shared" si="2"/>
        <v>2.05</v>
      </c>
    </row>
    <row r="21" spans="1:26" s="75" customFormat="1" ht="12.95" customHeight="1" x14ac:dyDescent="0.2">
      <c r="A21" s="531">
        <v>259</v>
      </c>
      <c r="B21" s="256" t="s">
        <v>74</v>
      </c>
      <c r="C21" s="443" t="str">
        <f>VLOOKUP($A21,УЧАСТНИКИ!$A$29:$L$1081,3,FALSE)</f>
        <v>Перебиносов Вячеслав</v>
      </c>
      <c r="D21" s="444" t="str">
        <f>VLOOKUP($A21,УЧАСТНИКИ!$A$29:$L$1081,4,FALSE)</f>
        <v>25.08.2005</v>
      </c>
      <c r="E21" s="444" t="str">
        <f>VLOOKUP($A21,УЧАСТНИКИ!$A$29:$L$1489,8,FALSE)</f>
        <v>КМС</v>
      </c>
      <c r="F21" s="443" t="str">
        <f>VLOOKUP($A21,УЧАСТНИКИ!$A$29:$L$1081,5,FALSE)</f>
        <v>Омская область</v>
      </c>
      <c r="G21" s="265"/>
      <c r="H21" s="265"/>
      <c r="I21" s="265" t="s">
        <v>2130</v>
      </c>
      <c r="J21" s="265" t="s">
        <v>2130</v>
      </c>
      <c r="K21" s="265" t="s">
        <v>2132</v>
      </c>
      <c r="L21" s="265" t="s">
        <v>2133</v>
      </c>
      <c r="M21" s="265"/>
      <c r="N21" s="265"/>
      <c r="O21" s="265"/>
      <c r="P21" s="265"/>
      <c r="Q21" s="265"/>
      <c r="R21" s="265" t="s">
        <v>14</v>
      </c>
      <c r="S21" s="265" t="s">
        <v>13</v>
      </c>
      <c r="T21" s="265" t="s">
        <v>1266</v>
      </c>
      <c r="U21" s="260" t="s">
        <v>443</v>
      </c>
      <c r="V21" s="262" t="s">
        <v>2032</v>
      </c>
      <c r="W21" s="75" t="s">
        <v>76</v>
      </c>
      <c r="X21" s="75" t="str">
        <f t="shared" si="0"/>
        <v>кмс</v>
      </c>
      <c r="Y21" s="309">
        <f t="shared" si="1"/>
        <v>0</v>
      </c>
      <c r="Z21" s="75" t="str">
        <f t="shared" si="2"/>
        <v>2.05</v>
      </c>
    </row>
    <row r="22" spans="1:26" s="73" customFormat="1" ht="12.95" customHeight="1" x14ac:dyDescent="0.2">
      <c r="A22" s="531">
        <v>182</v>
      </c>
      <c r="B22" s="256" t="s">
        <v>72</v>
      </c>
      <c r="C22" s="443" t="str">
        <f>VLOOKUP($A22,УЧАСТНИКИ!$A$29:$L$1081,3,FALSE)</f>
        <v>Долин Данила</v>
      </c>
      <c r="D22" s="444" t="str">
        <f>VLOOKUP($A22,УЧАСТНИКИ!$A$29:$L$1081,4,FALSE)</f>
        <v>27.05.2002</v>
      </c>
      <c r="E22" s="444" t="str">
        <f>VLOOKUP($A22,УЧАСТНИКИ!$A$29:$L$1489,8,FALSE)</f>
        <v>МС</v>
      </c>
      <c r="F22" s="443" t="str">
        <f>VLOOKUP($A22,УЧАСТНИКИ!$A$29:$L$1081,5,FALSE)</f>
        <v>Липецкая область</v>
      </c>
      <c r="G22" s="265"/>
      <c r="H22" s="265"/>
      <c r="I22" s="265"/>
      <c r="J22" s="265" t="s">
        <v>2130</v>
      </c>
      <c r="K22" s="265" t="s">
        <v>2133</v>
      </c>
      <c r="L22" s="265"/>
      <c r="M22" s="265"/>
      <c r="N22" s="265"/>
      <c r="O22" s="265"/>
      <c r="P22" s="265"/>
      <c r="Q22" s="265"/>
      <c r="R22" s="265" t="s">
        <v>12</v>
      </c>
      <c r="S22" s="265" t="s">
        <v>2128</v>
      </c>
      <c r="T22" s="265" t="s">
        <v>2090</v>
      </c>
      <c r="U22" s="405" t="s">
        <v>443</v>
      </c>
      <c r="V22" s="262">
        <v>11</v>
      </c>
      <c r="W22" s="75">
        <f>V22</f>
        <v>11</v>
      </c>
      <c r="X22" s="75" t="str">
        <f t="shared" si="0"/>
        <v>кмс</v>
      </c>
      <c r="Y22" s="309">
        <f t="shared" si="1"/>
        <v>0</v>
      </c>
      <c r="Z22" s="75" t="str">
        <f t="shared" si="2"/>
        <v>2.00</v>
      </c>
    </row>
    <row r="23" spans="1:26" ht="12.75" x14ac:dyDescent="0.2">
      <c r="A23" s="531">
        <v>325</v>
      </c>
      <c r="B23" s="256" t="s">
        <v>71</v>
      </c>
      <c r="C23" s="443" t="str">
        <f>VLOOKUP($A23,УЧАСТНИКИ!$A$29:$L$1081,3,FALSE)</f>
        <v>Вайс Илья</v>
      </c>
      <c r="D23" s="444" t="str">
        <f>VLOOKUP($A23,УЧАСТНИКИ!$A$29:$L$1081,4,FALSE)</f>
        <v>02.08.2004</v>
      </c>
      <c r="E23" s="444" t="str">
        <f>VLOOKUP($A23,УЧАСТНИКИ!$A$29:$L$1489,8,FALSE)</f>
        <v>КМС</v>
      </c>
      <c r="F23" s="443" t="str">
        <f>VLOOKUP($A23,УЧАСТНИКИ!$A$29:$L$1081,5,FALSE)</f>
        <v>Санкт-Петербург</v>
      </c>
      <c r="G23" s="445"/>
      <c r="H23" s="265" t="s">
        <v>2130</v>
      </c>
      <c r="I23" s="265" t="s">
        <v>2131</v>
      </c>
      <c r="J23" s="265" t="s">
        <v>2133</v>
      </c>
      <c r="K23" s="265"/>
      <c r="L23" s="265"/>
      <c r="M23" s="265"/>
      <c r="N23" s="265"/>
      <c r="O23" s="265"/>
      <c r="P23" s="265"/>
      <c r="Q23" s="265"/>
      <c r="R23" s="265" t="s">
        <v>13</v>
      </c>
      <c r="S23" s="265" t="s">
        <v>12</v>
      </c>
      <c r="T23" s="265" t="s">
        <v>1009</v>
      </c>
      <c r="U23" s="260" t="s">
        <v>12</v>
      </c>
      <c r="V23" s="262" t="s">
        <v>2032</v>
      </c>
      <c r="W23" s="75" t="s">
        <v>2038</v>
      </c>
      <c r="X23" s="75" t="str">
        <f t="shared" si="0"/>
        <v>1</v>
      </c>
      <c r="Y23" s="309">
        <f t="shared" si="1"/>
        <v>0</v>
      </c>
      <c r="Z23" s="75" t="str">
        <f t="shared" si="2"/>
        <v>1.95</v>
      </c>
    </row>
    <row r="24" spans="1:26" ht="12.75" x14ac:dyDescent="0.2">
      <c r="A24" s="531">
        <v>173</v>
      </c>
      <c r="B24" s="256" t="s">
        <v>70</v>
      </c>
      <c r="C24" s="443" t="str">
        <f>VLOOKUP($A24,УЧАСТНИКИ!$A$29:$L$1081,3,FALSE)</f>
        <v>Коньков Кирилл</v>
      </c>
      <c r="D24" s="444" t="str">
        <f>VLOOKUP($A24,УЧАСТНИКИ!$A$29:$L$1081,4,FALSE)</f>
        <v>18.01.2005</v>
      </c>
      <c r="E24" s="444" t="str">
        <f>VLOOKUP($A24,УЧАСТНИКИ!$A$29:$L$1489,8,FALSE)</f>
        <v>КМС</v>
      </c>
      <c r="F24" s="443" t="str">
        <f>VLOOKUP($A24,УЧАСТНИКИ!$A$29:$L$1081,5,FALSE)</f>
        <v>Красноярский край</v>
      </c>
      <c r="G24" s="265"/>
      <c r="H24" s="265" t="s">
        <v>2130</v>
      </c>
      <c r="I24" s="265" t="s">
        <v>2132</v>
      </c>
      <c r="J24" s="265" t="s">
        <v>2133</v>
      </c>
      <c r="K24" s="265"/>
      <c r="L24" s="265"/>
      <c r="M24" s="265"/>
      <c r="N24" s="265"/>
      <c r="O24" s="265"/>
      <c r="P24" s="265"/>
      <c r="Q24" s="265"/>
      <c r="R24" s="265" t="s">
        <v>14</v>
      </c>
      <c r="S24" s="265" t="s">
        <v>13</v>
      </c>
      <c r="T24" s="265" t="s">
        <v>1009</v>
      </c>
      <c r="U24" s="405">
        <v>1</v>
      </c>
      <c r="V24" s="262">
        <v>10</v>
      </c>
      <c r="W24" s="75" t="s">
        <v>77</v>
      </c>
      <c r="X24" s="75">
        <f t="shared" si="0"/>
        <v>1</v>
      </c>
      <c r="Y24" s="309">
        <f t="shared" si="1"/>
        <v>0</v>
      </c>
      <c r="Z24" s="75" t="str">
        <f t="shared" si="2"/>
        <v>1.95</v>
      </c>
    </row>
    <row r="25" spans="1:26" s="73" customFormat="1" ht="12.95" customHeight="1" x14ac:dyDescent="0.2">
      <c r="A25" s="309"/>
      <c r="B25" s="256"/>
      <c r="V25" s="268"/>
    </row>
    <row r="26" spans="1:26" s="73" customFormat="1" ht="12.95" customHeight="1" x14ac:dyDescent="0.2">
      <c r="A26" s="309"/>
      <c r="B26" s="256"/>
      <c r="V26" s="268"/>
    </row>
    <row r="27" spans="1:26" s="73" customFormat="1" ht="12.95" customHeight="1" x14ac:dyDescent="0.2">
      <c r="A27" s="311"/>
      <c r="B27" s="256"/>
      <c r="C27" s="269" t="s">
        <v>184</v>
      </c>
      <c r="D27" s="264"/>
      <c r="E27" s="265"/>
      <c r="F27" s="263"/>
      <c r="G27" s="263"/>
      <c r="H27" s="273"/>
      <c r="I27" s="273"/>
      <c r="J27" s="273"/>
      <c r="K27" s="273"/>
      <c r="L27" s="391"/>
      <c r="M27" s="269"/>
      <c r="N27" s="391"/>
      <c r="O27" s="266"/>
      <c r="P27" s="23"/>
      <c r="Q27" s="269"/>
      <c r="R27" s="266"/>
      <c r="S27" s="269"/>
      <c r="T27" s="266"/>
      <c r="U27" s="508" t="s">
        <v>2243</v>
      </c>
      <c r="V27" s="268"/>
    </row>
    <row r="28" spans="1:26" s="73" customFormat="1" ht="12.95" customHeight="1" x14ac:dyDescent="0.2">
      <c r="A28" s="311"/>
      <c r="B28" s="256"/>
      <c r="C28" s="269"/>
      <c r="D28" s="264"/>
      <c r="E28" s="265"/>
      <c r="F28" s="263"/>
      <c r="G28" s="263"/>
      <c r="H28" s="273"/>
      <c r="I28" s="273"/>
      <c r="J28" s="273"/>
      <c r="K28" s="273"/>
      <c r="L28" s="391"/>
      <c r="M28" s="265"/>
      <c r="N28" s="392"/>
      <c r="O28" s="271"/>
      <c r="P28" s="23"/>
      <c r="Q28" s="265"/>
      <c r="R28" s="271"/>
      <c r="S28" s="265"/>
      <c r="T28" s="271"/>
      <c r="U28" s="271"/>
      <c r="V28" s="268"/>
    </row>
    <row r="29" spans="1:26" s="73" customFormat="1" ht="12.95" customHeight="1" x14ac:dyDescent="0.2">
      <c r="A29" s="309"/>
      <c r="B29" s="273"/>
      <c r="C29" s="269" t="s">
        <v>185</v>
      </c>
      <c r="D29" s="264"/>
      <c r="E29" s="265"/>
      <c r="F29" s="375"/>
      <c r="G29" s="375"/>
      <c r="H29" s="273"/>
      <c r="I29" s="273"/>
      <c r="J29" s="273"/>
      <c r="K29" s="273"/>
      <c r="L29" s="391"/>
      <c r="M29" s="265"/>
      <c r="N29" s="391"/>
      <c r="O29" s="266"/>
      <c r="P29" s="23"/>
      <c r="Q29" s="265"/>
      <c r="R29" s="266"/>
      <c r="S29" s="265"/>
      <c r="T29" s="266"/>
      <c r="U29" s="508" t="s">
        <v>2244</v>
      </c>
      <c r="V29" s="273"/>
    </row>
    <row r="30" spans="1:26" x14ac:dyDescent="0.2">
      <c r="A30" s="309"/>
      <c r="C30" s="269"/>
      <c r="D30" s="264"/>
      <c r="E30" s="265"/>
      <c r="F30" s="263"/>
      <c r="G30" s="263"/>
      <c r="H30" s="266"/>
      <c r="I30" s="265"/>
      <c r="J30" s="266"/>
      <c r="K30" s="266"/>
      <c r="L30" s="265"/>
      <c r="M30" s="266"/>
      <c r="N30" s="266"/>
      <c r="O30" s="266"/>
      <c r="P30" s="265"/>
      <c r="Q30" s="265"/>
      <c r="R30" s="266"/>
      <c r="S30" s="265"/>
      <c r="T30" s="266"/>
      <c r="U30" s="266"/>
    </row>
    <row r="31" spans="1:26" x14ac:dyDescent="0.2">
      <c r="A31" s="311"/>
      <c r="C31" s="269"/>
      <c r="D31" s="264"/>
      <c r="E31" s="265"/>
      <c r="F31" s="263"/>
      <c r="G31" s="263"/>
      <c r="H31" s="266"/>
      <c r="I31" s="265"/>
      <c r="J31" s="266"/>
      <c r="K31" s="266"/>
      <c r="L31" s="270"/>
      <c r="M31" s="266"/>
      <c r="N31" s="266"/>
      <c r="O31" s="266"/>
      <c r="P31" s="265"/>
      <c r="Q31" s="265"/>
      <c r="R31" s="266"/>
      <c r="S31" s="265"/>
      <c r="T31" s="266"/>
      <c r="U31" s="266"/>
    </row>
    <row r="32" spans="1:26" x14ac:dyDescent="0.2">
      <c r="A32" s="311"/>
      <c r="C32" s="269" t="s">
        <v>2245</v>
      </c>
      <c r="N32" s="270"/>
      <c r="U32" s="270" t="s">
        <v>4094</v>
      </c>
    </row>
    <row r="34" spans="2:22" x14ac:dyDescent="0.2"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</row>
  </sheetData>
  <sortState ref="A12:Z24">
    <sortCondition ref="B12:B24"/>
  </sortState>
  <mergeCells count="26">
    <mergeCell ref="B10:B11"/>
    <mergeCell ref="C10:C11"/>
    <mergeCell ref="D10:D11"/>
    <mergeCell ref="E10:E11"/>
    <mergeCell ref="F10:F11"/>
    <mergeCell ref="R7:T7"/>
    <mergeCell ref="R8:T8"/>
    <mergeCell ref="F7:O7"/>
    <mergeCell ref="F8:O8"/>
    <mergeCell ref="W10:W11"/>
    <mergeCell ref="H10:Q10"/>
    <mergeCell ref="G10:G11"/>
    <mergeCell ref="R10:R11"/>
    <mergeCell ref="S10:S11"/>
    <mergeCell ref="T10:T11"/>
    <mergeCell ref="U10:U11"/>
    <mergeCell ref="V10:V11"/>
    <mergeCell ref="R6:T6"/>
    <mergeCell ref="B1:V1"/>
    <mergeCell ref="B2:V2"/>
    <mergeCell ref="B3:V3"/>
    <mergeCell ref="B4:V4"/>
    <mergeCell ref="B5:C5"/>
    <mergeCell ref="U5:V5"/>
    <mergeCell ref="F6:O6"/>
    <mergeCell ref="F5:O5"/>
  </mergeCells>
  <phoneticPr fontId="2" type="noConversion"/>
  <printOptions horizontalCentered="1"/>
  <pageMargins left="0" right="0" top="0" bottom="0" header="0" footer="0"/>
  <pageSetup paperSize="9" scale="85" fitToHeight="0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U38"/>
  <sheetViews>
    <sheetView topLeftCell="B7" workbookViewId="0">
      <selection activeCell="A7" sqref="A1:A1048576"/>
    </sheetView>
  </sheetViews>
  <sheetFormatPr defaultRowHeight="14.25" x14ac:dyDescent="0.2"/>
  <cols>
    <col min="1" max="1" width="4.140625" style="4" hidden="1" customWidth="1"/>
    <col min="2" max="2" width="4.140625" style="273" customWidth="1"/>
    <col min="3" max="3" width="18.28515625" style="273" customWidth="1"/>
    <col min="4" max="4" width="8.140625" style="273" customWidth="1"/>
    <col min="5" max="5" width="6.5703125" style="273" customWidth="1"/>
    <col min="6" max="6" width="22.42578125" style="273" customWidth="1"/>
    <col min="7" max="11" width="3.140625" style="273" customWidth="1"/>
    <col min="12" max="16" width="3.140625" style="273" hidden="1" customWidth="1"/>
    <col min="17" max="18" width="2.28515625" style="273" customWidth="1"/>
    <col min="19" max="19" width="6" style="273" customWidth="1"/>
    <col min="20" max="20" width="8.5703125" style="274" customWidth="1"/>
    <col min="21" max="21" width="5.140625" style="273" customWidth="1"/>
  </cols>
  <sheetData>
    <row r="1" spans="1:21" ht="12.75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</row>
    <row r="2" spans="1:21" ht="12.75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</row>
    <row r="3" spans="1:21" ht="12.75" x14ac:dyDescent="0.2"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</row>
    <row r="4" spans="1:21" ht="12.75" x14ac:dyDescent="0.2"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</row>
    <row r="5" spans="1:21" ht="29.25" customHeight="1" x14ac:dyDescent="0.2">
      <c r="B5" s="787" t="s">
        <v>324</v>
      </c>
      <c r="C5" s="788"/>
      <c r="E5" s="356"/>
      <c r="F5" s="769" t="s">
        <v>382</v>
      </c>
      <c r="G5" s="769"/>
      <c r="H5" s="769"/>
      <c r="I5" s="769"/>
      <c r="J5" s="769"/>
      <c r="K5" s="769"/>
      <c r="L5" s="769"/>
      <c r="M5" s="769"/>
      <c r="N5" s="356"/>
      <c r="O5" s="356"/>
      <c r="P5" s="356"/>
      <c r="Q5" s="356"/>
      <c r="R5" s="356"/>
      <c r="S5" s="277"/>
      <c r="T5" s="770" t="s">
        <v>374</v>
      </c>
      <c r="U5" s="770"/>
    </row>
    <row r="6" spans="1:21" ht="27" x14ac:dyDescent="0.2">
      <c r="B6" s="473" t="s">
        <v>16</v>
      </c>
      <c r="C6" s="304" t="s">
        <v>410</v>
      </c>
      <c r="E6" s="241"/>
      <c r="F6" s="752" t="s">
        <v>104</v>
      </c>
      <c r="G6" s="752"/>
      <c r="H6" s="752"/>
      <c r="I6" s="752"/>
      <c r="J6" s="752"/>
      <c r="K6" s="752"/>
      <c r="L6" s="752"/>
      <c r="M6" s="752"/>
      <c r="N6" s="241"/>
      <c r="O6" s="241"/>
      <c r="P6" s="241"/>
      <c r="Q6" s="751" t="s">
        <v>186</v>
      </c>
      <c r="R6" s="751"/>
      <c r="S6" s="751"/>
      <c r="T6" s="276" t="s">
        <v>187</v>
      </c>
      <c r="U6" s="514" t="s">
        <v>188</v>
      </c>
    </row>
    <row r="7" spans="1:21" ht="12.75" x14ac:dyDescent="0.2">
      <c r="A7" s="278"/>
      <c r="B7" s="303" t="s">
        <v>17</v>
      </c>
      <c r="C7" s="304" t="s">
        <v>410</v>
      </c>
      <c r="D7" s="22"/>
      <c r="E7" s="241"/>
      <c r="F7" s="752" t="s">
        <v>21</v>
      </c>
      <c r="G7" s="752"/>
      <c r="H7" s="752"/>
      <c r="I7" s="752"/>
      <c r="J7" s="752"/>
      <c r="K7" s="752"/>
      <c r="L7" s="752"/>
      <c r="M7" s="752"/>
      <c r="N7" s="241"/>
      <c r="O7" s="241"/>
      <c r="P7" s="241"/>
      <c r="Q7" s="867" t="s">
        <v>404</v>
      </c>
      <c r="R7" s="867"/>
      <c r="S7" s="867"/>
      <c r="T7" s="243" t="s">
        <v>376</v>
      </c>
      <c r="U7" s="513" t="s">
        <v>406</v>
      </c>
    </row>
    <row r="8" spans="1:21" ht="12.75" x14ac:dyDescent="0.2">
      <c r="A8" s="296"/>
      <c r="B8" s="474" t="s">
        <v>18</v>
      </c>
      <c r="C8" s="304" t="s">
        <v>283</v>
      </c>
      <c r="D8" s="27"/>
      <c r="E8" s="241"/>
      <c r="F8" s="752" t="s">
        <v>113</v>
      </c>
      <c r="G8" s="752"/>
      <c r="H8" s="752"/>
      <c r="I8" s="752"/>
      <c r="J8" s="752"/>
      <c r="K8" s="752"/>
      <c r="L8" s="752"/>
      <c r="M8" s="752"/>
      <c r="N8" s="241"/>
      <c r="O8" s="241"/>
      <c r="P8" s="241"/>
      <c r="Q8" s="867"/>
      <c r="R8" s="867"/>
      <c r="S8" s="867"/>
      <c r="T8" s="306" t="s">
        <v>2138</v>
      </c>
      <c r="U8" s="513"/>
    </row>
    <row r="9" spans="1:21" x14ac:dyDescent="0.2">
      <c r="A9" s="295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2"/>
      <c r="S9" s="251"/>
      <c r="U9" s="254"/>
    </row>
    <row r="10" spans="1:21" ht="12.75" customHeight="1" x14ac:dyDescent="0.2">
      <c r="B10" s="857" t="s">
        <v>31</v>
      </c>
      <c r="C10" s="857" t="s">
        <v>175</v>
      </c>
      <c r="D10" s="857" t="s">
        <v>176</v>
      </c>
      <c r="E10" s="857" t="s">
        <v>177</v>
      </c>
      <c r="F10" s="857" t="s">
        <v>178</v>
      </c>
      <c r="G10" s="870" t="s">
        <v>191</v>
      </c>
      <c r="H10" s="871"/>
      <c r="I10" s="871"/>
      <c r="J10" s="871"/>
      <c r="K10" s="871"/>
      <c r="L10" s="871"/>
      <c r="M10" s="871"/>
      <c r="N10" s="871"/>
      <c r="O10" s="871"/>
      <c r="P10" s="873"/>
      <c r="Q10" s="857" t="s">
        <v>62</v>
      </c>
      <c r="R10" s="857" t="s">
        <v>192</v>
      </c>
      <c r="S10" s="857" t="s">
        <v>190</v>
      </c>
      <c r="T10" s="857" t="s">
        <v>182</v>
      </c>
      <c r="U10" s="857" t="s">
        <v>2127</v>
      </c>
    </row>
    <row r="11" spans="1:21" ht="12.75" x14ac:dyDescent="0.2">
      <c r="B11" s="857"/>
      <c r="C11" s="857"/>
      <c r="D11" s="857"/>
      <c r="E11" s="857"/>
      <c r="F11" s="857"/>
      <c r="G11" s="255" t="s">
        <v>2093</v>
      </c>
      <c r="H11" s="255" t="s">
        <v>2094</v>
      </c>
      <c r="I11" s="255" t="s">
        <v>2095</v>
      </c>
      <c r="J11" s="255" t="s">
        <v>2096</v>
      </c>
      <c r="K11" s="255" t="s">
        <v>2097</v>
      </c>
      <c r="L11" s="255" t="s">
        <v>328</v>
      </c>
      <c r="M11" s="255" t="s">
        <v>1980</v>
      </c>
      <c r="N11" s="255"/>
      <c r="O11" s="255"/>
      <c r="P11" s="255"/>
      <c r="Q11" s="857"/>
      <c r="R11" s="857"/>
      <c r="S11" s="857"/>
      <c r="T11" s="857"/>
      <c r="U11" s="857"/>
    </row>
    <row r="12" spans="1:21" ht="12.75" x14ac:dyDescent="0.2">
      <c r="A12" s="532" t="s">
        <v>1986</v>
      </c>
      <c r="B12" s="256"/>
      <c r="C12" s="443" t="e">
        <f>VLOOKUP($A12,УЧАСТНИКИ!$A$29:$L$1181,3,FALSE)</f>
        <v>#N/A</v>
      </c>
      <c r="D12" s="444" t="e">
        <f>VLOOKUP($A12,УЧАСТНИКИ!$A$29:$L$1181,4,FALSE)</f>
        <v>#N/A</v>
      </c>
      <c r="E12" s="444" t="e">
        <f>VLOOKUP($A12,УЧАСТНИКИ!$A$29:$L$1489,8,FALSE)</f>
        <v>#N/A</v>
      </c>
      <c r="F12" s="443" t="e">
        <f>VLOOKUP($A12,УЧАСТНИКИ!$A$29:$L$1181,5,FALSE)</f>
        <v>#N/A</v>
      </c>
      <c r="G12" s="476"/>
      <c r="H12" s="476"/>
      <c r="I12" s="476"/>
      <c r="J12" s="476"/>
      <c r="K12" s="476" t="s">
        <v>2130</v>
      </c>
      <c r="L12" s="476"/>
      <c r="M12" s="476"/>
      <c r="N12" s="476"/>
      <c r="O12" s="476"/>
      <c r="P12" s="476"/>
      <c r="Q12" s="568">
        <v>1</v>
      </c>
      <c r="R12" s="568">
        <v>0</v>
      </c>
      <c r="S12" s="540">
        <v>5.2</v>
      </c>
      <c r="T12" s="476" t="s">
        <v>433</v>
      </c>
      <c r="U12" s="466" t="s">
        <v>2123</v>
      </c>
    </row>
    <row r="13" spans="1:21" ht="12.75" x14ac:dyDescent="0.2">
      <c r="A13" s="532" t="s">
        <v>975</v>
      </c>
      <c r="B13" s="256"/>
      <c r="C13" s="443" t="e">
        <f>VLOOKUP($A13,УЧАСТНИКИ!$A$29:$L$1181,3,FALSE)</f>
        <v>#N/A</v>
      </c>
      <c r="D13" s="444" t="e">
        <f>VLOOKUP($A13,УЧАСТНИКИ!$A$29:$L$1181,4,FALSE)</f>
        <v>#N/A</v>
      </c>
      <c r="E13" s="444" t="e">
        <f>VLOOKUP($A13,УЧАСТНИКИ!$A$29:$L$1489,8,FALSE)</f>
        <v>#N/A</v>
      </c>
      <c r="F13" s="443" t="e">
        <f>VLOOKUP($A13,УЧАСТНИКИ!$A$29:$L$1181,5,FALSE)</f>
        <v>#N/A</v>
      </c>
      <c r="G13" s="476"/>
      <c r="H13" s="476"/>
      <c r="I13" s="476"/>
      <c r="J13" s="476"/>
      <c r="K13" s="476" t="s">
        <v>2130</v>
      </c>
      <c r="L13" s="476"/>
      <c r="M13" s="476"/>
      <c r="N13" s="476"/>
      <c r="O13" s="476"/>
      <c r="P13" s="476"/>
      <c r="Q13" s="568">
        <v>1</v>
      </c>
      <c r="R13" s="568">
        <v>0</v>
      </c>
      <c r="S13" s="540">
        <v>5.2</v>
      </c>
      <c r="T13" s="476" t="s">
        <v>433</v>
      </c>
      <c r="U13" s="265" t="s">
        <v>2123</v>
      </c>
    </row>
    <row r="14" spans="1:21" ht="16.5" customHeight="1" x14ac:dyDescent="0.2">
      <c r="A14" s="532" t="s">
        <v>593</v>
      </c>
      <c r="B14" s="256"/>
      <c r="C14" s="443" t="e">
        <f>VLOOKUP($A14,УЧАСТНИКИ!$A$29:$L$1181,3,FALSE)</f>
        <v>#N/A</v>
      </c>
      <c r="D14" s="444" t="e">
        <f>VLOOKUP($A14,УЧАСТНИКИ!$A$29:$L$1181,4,FALSE)</f>
        <v>#N/A</v>
      </c>
      <c r="E14" s="444" t="e">
        <f>VLOOKUP($A14,УЧАСТНИКИ!$A$29:$L$1489,8,FALSE)</f>
        <v>#N/A</v>
      </c>
      <c r="F14" s="443" t="e">
        <f>VLOOKUP($A14,УЧАСТНИКИ!$A$29:$L$1181,5,FALSE)</f>
        <v>#N/A</v>
      </c>
      <c r="G14" s="265"/>
      <c r="H14" s="265" t="s">
        <v>2132</v>
      </c>
      <c r="I14" s="265" t="s">
        <v>2116</v>
      </c>
      <c r="J14" s="265" t="s">
        <v>2132</v>
      </c>
      <c r="K14" s="265" t="s">
        <v>2131</v>
      </c>
      <c r="L14" s="265"/>
      <c r="M14" s="265"/>
      <c r="N14" s="260"/>
      <c r="O14" s="260"/>
      <c r="P14" s="260"/>
      <c r="Q14" s="570" t="s">
        <v>13</v>
      </c>
      <c r="R14" s="570" t="s">
        <v>23</v>
      </c>
      <c r="S14" s="265" t="s">
        <v>2097</v>
      </c>
      <c r="T14" s="394" t="s">
        <v>433</v>
      </c>
      <c r="U14" s="397" t="s">
        <v>2123</v>
      </c>
    </row>
    <row r="15" spans="1:21" ht="12.75" x14ac:dyDescent="0.2">
      <c r="A15" s="532" t="s">
        <v>625</v>
      </c>
      <c r="B15" s="256"/>
      <c r="C15" s="443" t="e">
        <f>VLOOKUP($A15,УЧАСТНИКИ!$A$29:$L$1181,3,FALSE)</f>
        <v>#N/A</v>
      </c>
      <c r="D15" s="444" t="e">
        <f>VLOOKUP($A15,УЧАСТНИКИ!$A$29:$L$1181,4,FALSE)</f>
        <v>#N/A</v>
      </c>
      <c r="E15" s="444" t="e">
        <f>VLOOKUP($A15,УЧАСТНИКИ!$A$29:$L$1489,8,FALSE)</f>
        <v>#N/A</v>
      </c>
      <c r="F15" s="443" t="e">
        <f>VLOOKUP($A15,УЧАСТНИКИ!$A$29:$L$1181,5,FALSE)</f>
        <v>#N/A</v>
      </c>
      <c r="G15" s="265"/>
      <c r="H15" s="265"/>
      <c r="I15" s="265"/>
      <c r="J15" s="265" t="s">
        <v>2130</v>
      </c>
      <c r="K15" s="265"/>
      <c r="L15" s="265"/>
      <c r="M15" s="265"/>
      <c r="N15" s="260"/>
      <c r="O15" s="260"/>
      <c r="P15" s="260"/>
      <c r="Q15" s="570" t="s">
        <v>12</v>
      </c>
      <c r="R15" s="570" t="s">
        <v>2128</v>
      </c>
      <c r="S15" s="265" t="s">
        <v>2096</v>
      </c>
      <c r="T15" s="260" t="s">
        <v>433</v>
      </c>
      <c r="U15" s="262" t="s">
        <v>2123</v>
      </c>
    </row>
    <row r="16" spans="1:21" ht="12.75" x14ac:dyDescent="0.2">
      <c r="A16" s="532" t="s">
        <v>918</v>
      </c>
      <c r="B16" s="256"/>
      <c r="C16" s="443" t="e">
        <f>VLOOKUP($A16,УЧАСТНИКИ!$A$29:$L$1181,3,FALSE)</f>
        <v>#N/A</v>
      </c>
      <c r="D16" s="444" t="e">
        <f>VLOOKUP($A16,УЧАСТНИКИ!$A$29:$L$1181,4,FALSE)</f>
        <v>#N/A</v>
      </c>
      <c r="E16" s="444" t="e">
        <f>VLOOKUP($A16,УЧАСТНИКИ!$A$29:$L$1489,8,FALSE)</f>
        <v>#N/A</v>
      </c>
      <c r="F16" s="443" t="e">
        <f>VLOOKUP($A16,УЧАСТНИКИ!$A$29:$L$1181,5,FALSE)</f>
        <v>#N/A</v>
      </c>
      <c r="G16" s="265"/>
      <c r="H16" s="265"/>
      <c r="I16" s="265"/>
      <c r="J16" s="265" t="s">
        <v>2130</v>
      </c>
      <c r="K16" s="265"/>
      <c r="L16" s="265"/>
      <c r="M16" s="265"/>
      <c r="N16" s="260"/>
      <c r="O16" s="260"/>
      <c r="P16" s="260"/>
      <c r="Q16" s="570" t="s">
        <v>12</v>
      </c>
      <c r="R16" s="570" t="s">
        <v>2128</v>
      </c>
      <c r="S16" s="265" t="s">
        <v>2096</v>
      </c>
      <c r="T16" s="405" t="s">
        <v>433</v>
      </c>
      <c r="U16" s="262" t="s">
        <v>2123</v>
      </c>
    </row>
    <row r="17" spans="1:21" ht="12.75" x14ac:dyDescent="0.2">
      <c r="A17" s="532" t="s">
        <v>1967</v>
      </c>
      <c r="B17" s="256"/>
      <c r="C17" s="443" t="e">
        <f>VLOOKUP($A17,УЧАСТНИКИ!$A$29:$L$1181,3,FALSE)</f>
        <v>#N/A</v>
      </c>
      <c r="D17" s="444" t="e">
        <f>VLOOKUP($A17,УЧАСТНИКИ!$A$29:$L$1181,4,FALSE)</f>
        <v>#N/A</v>
      </c>
      <c r="E17" s="444" t="e">
        <f>VLOOKUP($A17,УЧАСТНИКИ!$A$29:$L$1489,8,FALSE)</f>
        <v>#N/A</v>
      </c>
      <c r="F17" s="443" t="e">
        <f>VLOOKUP($A17,УЧАСТНИКИ!$A$29:$L$1181,5,FALSE)</f>
        <v>#N/A</v>
      </c>
      <c r="G17" s="265"/>
      <c r="H17" s="265"/>
      <c r="I17" s="265" t="s">
        <v>2130</v>
      </c>
      <c r="J17" s="265" t="s">
        <v>2130</v>
      </c>
      <c r="K17" s="265"/>
      <c r="L17" s="265"/>
      <c r="M17" s="265"/>
      <c r="N17" s="260"/>
      <c r="O17" s="260"/>
      <c r="P17" s="260"/>
      <c r="Q17" s="570" t="s">
        <v>12</v>
      </c>
      <c r="R17" s="570" t="s">
        <v>2128</v>
      </c>
      <c r="S17" s="265" t="s">
        <v>2096</v>
      </c>
      <c r="T17" s="405" t="s">
        <v>433</v>
      </c>
      <c r="U17" s="262" t="s">
        <v>2123</v>
      </c>
    </row>
    <row r="18" spans="1:21" ht="12.75" x14ac:dyDescent="0.2">
      <c r="A18" s="532" t="s">
        <v>155</v>
      </c>
      <c r="B18" s="256"/>
      <c r="C18" s="443" t="e">
        <f>VLOOKUP($A18,УЧАСТНИКИ!$A$29:$L$1181,3,FALSE)</f>
        <v>#N/A</v>
      </c>
      <c r="D18" s="444" t="e">
        <f>VLOOKUP($A18,УЧАСТНИКИ!$A$29:$L$1181,4,FALSE)</f>
        <v>#N/A</v>
      </c>
      <c r="E18" s="444" t="e">
        <f>VLOOKUP($A18,УЧАСТНИКИ!$A$29:$L$1489,8,FALSE)</f>
        <v>#N/A</v>
      </c>
      <c r="F18" s="443" t="e">
        <f>VLOOKUP($A18,УЧАСТНИКИ!$A$29:$L$1181,5,FALSE)</f>
        <v>#N/A</v>
      </c>
      <c r="G18" s="265" t="s">
        <v>2130</v>
      </c>
      <c r="H18" s="265" t="s">
        <v>2130</v>
      </c>
      <c r="I18" s="265" t="s">
        <v>2116</v>
      </c>
      <c r="J18" s="265" t="s">
        <v>2130</v>
      </c>
      <c r="K18" s="265"/>
      <c r="L18" s="265"/>
      <c r="M18" s="265"/>
      <c r="N18" s="260"/>
      <c r="O18" s="260"/>
      <c r="P18" s="260"/>
      <c r="Q18" s="570" t="s">
        <v>12</v>
      </c>
      <c r="R18" s="570" t="s">
        <v>2128</v>
      </c>
      <c r="S18" s="265" t="s">
        <v>2096</v>
      </c>
      <c r="T18" s="405" t="s">
        <v>433</v>
      </c>
      <c r="U18" s="397" t="s">
        <v>2123</v>
      </c>
    </row>
    <row r="19" spans="1:21" ht="12.75" x14ac:dyDescent="0.2">
      <c r="A19" s="532" t="s">
        <v>939</v>
      </c>
      <c r="B19" s="256"/>
      <c r="C19" s="443" t="e">
        <f>VLOOKUP($A19,УЧАСТНИКИ!$A$29:$L$1181,3,FALSE)</f>
        <v>#N/A</v>
      </c>
      <c r="D19" s="444" t="e">
        <f>VLOOKUP($A19,УЧАСТНИКИ!$A$29:$L$1181,4,FALSE)</f>
        <v>#N/A</v>
      </c>
      <c r="E19" s="444" t="e">
        <f>VLOOKUP($A19,УЧАСТНИКИ!$A$29:$L$1489,8,FALSE)</f>
        <v>#N/A</v>
      </c>
      <c r="F19" s="443" t="e">
        <f>VLOOKUP($A19,УЧАСТНИКИ!$A$29:$L$1181,5,FALSE)</f>
        <v>#N/A</v>
      </c>
      <c r="G19" s="265"/>
      <c r="H19" s="265"/>
      <c r="I19" s="265"/>
      <c r="J19" s="265" t="s">
        <v>2130</v>
      </c>
      <c r="K19" s="265"/>
      <c r="L19" s="265"/>
      <c r="M19" s="265"/>
      <c r="N19" s="260"/>
      <c r="O19" s="260"/>
      <c r="P19" s="260"/>
      <c r="Q19" s="570" t="s">
        <v>12</v>
      </c>
      <c r="R19" s="570" t="s">
        <v>2128</v>
      </c>
      <c r="S19" s="265" t="s">
        <v>2096</v>
      </c>
      <c r="T19" s="405" t="s">
        <v>433</v>
      </c>
      <c r="U19" s="262" t="s">
        <v>2123</v>
      </c>
    </row>
    <row r="20" spans="1:21" ht="12.75" x14ac:dyDescent="0.2">
      <c r="A20" s="532" t="s">
        <v>1327</v>
      </c>
      <c r="B20" s="256"/>
      <c r="C20" s="443" t="e">
        <f>VLOOKUP($A20,УЧАСТНИКИ!$A$29:$L$1181,3,FALSE)</f>
        <v>#N/A</v>
      </c>
      <c r="D20" s="444" t="e">
        <f>VLOOKUP($A20,УЧАСТНИКИ!$A$29:$L$1181,4,FALSE)</f>
        <v>#N/A</v>
      </c>
      <c r="E20" s="444" t="e">
        <f>VLOOKUP($A20,УЧАСТНИКИ!$A$29:$L$1489,8,FALSE)</f>
        <v>#N/A</v>
      </c>
      <c r="F20" s="443" t="e">
        <f>VLOOKUP($A20,УЧАСТНИКИ!$A$29:$L$1181,5,FALSE)</f>
        <v>#N/A</v>
      </c>
      <c r="G20" s="265"/>
      <c r="H20" s="265"/>
      <c r="I20" s="265"/>
      <c r="J20" s="265" t="s">
        <v>2130</v>
      </c>
      <c r="K20" s="265"/>
      <c r="L20" s="265"/>
      <c r="M20" s="265"/>
      <c r="N20" s="260"/>
      <c r="O20" s="260"/>
      <c r="P20" s="260"/>
      <c r="Q20" s="570" t="s">
        <v>12</v>
      </c>
      <c r="R20" s="570" t="s">
        <v>2128</v>
      </c>
      <c r="S20" s="265" t="s">
        <v>2096</v>
      </c>
      <c r="T20" s="405" t="s">
        <v>433</v>
      </c>
      <c r="U20" s="261" t="s">
        <v>2123</v>
      </c>
    </row>
    <row r="21" spans="1:21" ht="12.75" x14ac:dyDescent="0.2">
      <c r="A21" s="532" t="s">
        <v>2029</v>
      </c>
      <c r="B21" s="256"/>
      <c r="C21" s="443" t="e">
        <f>VLOOKUP($A21,УЧАСТНИКИ!$A$29:$L$1181,3,FALSE)</f>
        <v>#N/A</v>
      </c>
      <c r="D21" s="444" t="e">
        <f>VLOOKUP($A21,УЧАСТНИКИ!$A$29:$L$1181,4,FALSE)</f>
        <v>#N/A</v>
      </c>
      <c r="E21" s="444" t="e">
        <f>VLOOKUP($A21,УЧАСТНИКИ!$A$29:$L$1489,8,FALSE)</f>
        <v>#N/A</v>
      </c>
      <c r="F21" s="443" t="e">
        <f>VLOOKUP($A21,УЧАСТНИКИ!$A$29:$L$1181,5,FALSE)</f>
        <v>#N/A</v>
      </c>
      <c r="G21" s="476"/>
      <c r="H21" s="476" t="s">
        <v>2130</v>
      </c>
      <c r="I21" s="476" t="s">
        <v>2130</v>
      </c>
      <c r="J21" s="476" t="s">
        <v>2130</v>
      </c>
      <c r="K21" s="476"/>
      <c r="L21" s="476"/>
      <c r="M21" s="476"/>
      <c r="N21" s="476"/>
      <c r="O21" s="476"/>
      <c r="P21" s="476"/>
      <c r="Q21" s="568">
        <v>1</v>
      </c>
      <c r="R21" s="568">
        <v>0</v>
      </c>
      <c r="S21" s="476">
        <v>5.15</v>
      </c>
      <c r="T21" s="476" t="s">
        <v>433</v>
      </c>
      <c r="U21" s="475" t="s">
        <v>2123</v>
      </c>
    </row>
    <row r="22" spans="1:21" ht="12.75" x14ac:dyDescent="0.2">
      <c r="A22" s="532" t="s">
        <v>1765</v>
      </c>
      <c r="B22" s="256"/>
      <c r="C22" s="443" t="e">
        <f>VLOOKUP($A22,УЧАСТНИКИ!$A$29:$L$1181,3,FALSE)</f>
        <v>#N/A</v>
      </c>
      <c r="D22" s="444" t="e">
        <f>VLOOKUP($A22,УЧАСТНИКИ!$A$29:$L$1181,4,FALSE)</f>
        <v>#N/A</v>
      </c>
      <c r="E22" s="444" t="e">
        <f>VLOOKUP($A22,УЧАСТНИКИ!$A$29:$L$1489,8,FALSE)</f>
        <v>#N/A</v>
      </c>
      <c r="F22" s="443" t="e">
        <f>VLOOKUP($A22,УЧАСТНИКИ!$A$29:$L$1181,5,FALSE)</f>
        <v>#N/A</v>
      </c>
      <c r="G22" s="266"/>
      <c r="H22" s="398"/>
      <c r="I22" s="398"/>
      <c r="J22" s="398" t="s">
        <v>2130</v>
      </c>
      <c r="K22" s="398"/>
      <c r="L22" s="398"/>
      <c r="M22" s="398"/>
      <c r="N22" s="398"/>
      <c r="O22" s="398"/>
      <c r="P22" s="398"/>
      <c r="Q22" s="569">
        <v>1</v>
      </c>
      <c r="R22" s="570" t="s">
        <v>2128</v>
      </c>
      <c r="S22" s="398">
        <v>5.15</v>
      </c>
      <c r="T22" s="265" t="s">
        <v>433</v>
      </c>
      <c r="U22" s="456" t="s">
        <v>2123</v>
      </c>
    </row>
    <row r="23" spans="1:21" ht="12.75" x14ac:dyDescent="0.2">
      <c r="A23" s="532" t="s">
        <v>681</v>
      </c>
      <c r="B23" s="256"/>
      <c r="C23" s="443" t="e">
        <f>VLOOKUP($A23,УЧАСТНИКИ!$A$29:$L$1181,3,FALSE)</f>
        <v>#N/A</v>
      </c>
      <c r="D23" s="444" t="e">
        <f>VLOOKUP($A23,УЧАСТНИКИ!$A$29:$L$1181,4,FALSE)</f>
        <v>#N/A</v>
      </c>
      <c r="E23" s="444" t="e">
        <f>VLOOKUP($A23,УЧАСТНИКИ!$A$29:$L$1489,8,FALSE)</f>
        <v>#N/A</v>
      </c>
      <c r="F23" s="443" t="e">
        <f>VLOOKUP($A23,УЧАСТНИКИ!$A$29:$L$1181,5,FALSE)</f>
        <v>#N/A</v>
      </c>
      <c r="G23" s="265"/>
      <c r="H23" s="265"/>
      <c r="I23" s="265"/>
      <c r="J23" s="265" t="s">
        <v>2131</v>
      </c>
      <c r="K23" s="265"/>
      <c r="L23" s="265"/>
      <c r="M23" s="265"/>
      <c r="N23" s="260"/>
      <c r="O23" s="260"/>
      <c r="P23" s="260"/>
      <c r="Q23" s="570" t="s">
        <v>13</v>
      </c>
      <c r="R23" s="570" t="s">
        <v>12</v>
      </c>
      <c r="S23" s="265" t="s">
        <v>2096</v>
      </c>
      <c r="T23" s="405" t="s">
        <v>433</v>
      </c>
      <c r="U23" s="261" t="s">
        <v>2123</v>
      </c>
    </row>
    <row r="24" spans="1:21" ht="12.75" x14ac:dyDescent="0.2">
      <c r="A24" s="532" t="s">
        <v>125</v>
      </c>
      <c r="B24" s="256"/>
      <c r="C24" s="443" t="e">
        <f>VLOOKUP($A24,УЧАСТНИКИ!$A$29:$L$1181,3,FALSE)</f>
        <v>#N/A</v>
      </c>
      <c r="D24" s="444" t="e">
        <f>VLOOKUP($A24,УЧАСТНИКИ!$A$29:$L$1181,4,FALSE)</f>
        <v>#N/A</v>
      </c>
      <c r="E24" s="444" t="e">
        <f>VLOOKUP($A24,УЧАСТНИКИ!$A$29:$L$1489,8,FALSE)</f>
        <v>#N/A</v>
      </c>
      <c r="F24" s="443" t="e">
        <f>VLOOKUP($A24,УЧАСТНИКИ!$A$29:$L$1181,5,FALSE)</f>
        <v>#N/A</v>
      </c>
      <c r="G24" s="265"/>
      <c r="H24" s="265" t="s">
        <v>2131</v>
      </c>
      <c r="I24" s="265" t="s">
        <v>2116</v>
      </c>
      <c r="J24" s="265" t="s">
        <v>2131</v>
      </c>
      <c r="K24" s="265"/>
      <c r="L24" s="265"/>
      <c r="M24" s="265"/>
      <c r="N24" s="260"/>
      <c r="O24" s="260"/>
      <c r="P24" s="260"/>
      <c r="Q24" s="570" t="s">
        <v>13</v>
      </c>
      <c r="R24" s="570" t="s">
        <v>13</v>
      </c>
      <c r="S24" s="265" t="s">
        <v>2096</v>
      </c>
      <c r="T24" s="405" t="s">
        <v>433</v>
      </c>
      <c r="U24" s="262" t="s">
        <v>2123</v>
      </c>
    </row>
    <row r="25" spans="1:21" ht="12.75" x14ac:dyDescent="0.2">
      <c r="A25" s="205" t="s">
        <v>1015</v>
      </c>
      <c r="B25" s="256" t="s">
        <v>69</v>
      </c>
      <c r="C25" s="443" t="e">
        <f>VLOOKUP($A25,УЧАСТНИКИ!$A$29:$L$1181,3,FALSE)</f>
        <v>#N/A</v>
      </c>
      <c r="D25" s="444" t="e">
        <f>VLOOKUP($A25,УЧАСТНИКИ!$A$29:$L$1181,4,FALSE)</f>
        <v>#N/A</v>
      </c>
      <c r="E25" s="444" t="e">
        <f>VLOOKUP($A25,УЧАСТНИКИ!$A$29:$L$1489,8,FALSE)</f>
        <v>#N/A</v>
      </c>
      <c r="F25" s="443" t="e">
        <f>VLOOKUP($A25,УЧАСТНИКИ!$A$29:$L$1181,5,FALSE)</f>
        <v>#N/A</v>
      </c>
      <c r="G25" s="265"/>
      <c r="H25" s="265" t="s">
        <v>2130</v>
      </c>
      <c r="I25" s="265" t="s">
        <v>2131</v>
      </c>
      <c r="J25" s="265" t="s">
        <v>2133</v>
      </c>
      <c r="K25" s="265"/>
      <c r="L25" s="265"/>
      <c r="M25" s="265"/>
      <c r="N25" s="260"/>
      <c r="O25" s="260"/>
      <c r="P25" s="260"/>
      <c r="Q25" s="570" t="s">
        <v>13</v>
      </c>
      <c r="R25" s="570" t="s">
        <v>12</v>
      </c>
      <c r="S25" s="265" t="s">
        <v>2095</v>
      </c>
      <c r="T25" s="405" t="s">
        <v>443</v>
      </c>
      <c r="U25" s="262"/>
    </row>
    <row r="26" spans="1:21" ht="12.75" x14ac:dyDescent="0.2">
      <c r="A26" s="532" t="s">
        <v>1974</v>
      </c>
      <c r="B26" s="256" t="s">
        <v>68</v>
      </c>
      <c r="C26" s="443" t="e">
        <f>VLOOKUP($A26,УЧАСТНИКИ!$A$29:$L$1181,3,FALSE)</f>
        <v>#N/A</v>
      </c>
      <c r="D26" s="444" t="e">
        <f>VLOOKUP($A26,УЧАСТНИКИ!$A$29:$L$1181,4,FALSE)</f>
        <v>#N/A</v>
      </c>
      <c r="E26" s="444" t="e">
        <f>VLOOKUP($A26,УЧАСТНИКИ!$A$29:$L$1489,8,FALSE)</f>
        <v>#N/A</v>
      </c>
      <c r="F26" s="443" t="e">
        <f>VLOOKUP($A26,УЧАСТНИКИ!$A$29:$L$1181,5,FALSE)</f>
        <v>#N/A</v>
      </c>
      <c r="G26" s="265" t="s">
        <v>2131</v>
      </c>
      <c r="H26" s="265" t="s">
        <v>2131</v>
      </c>
      <c r="I26" s="265" t="s">
        <v>2133</v>
      </c>
      <c r="J26" s="265"/>
      <c r="K26" s="265"/>
      <c r="L26" s="265"/>
      <c r="M26" s="265"/>
      <c r="N26" s="260"/>
      <c r="O26" s="260"/>
      <c r="P26" s="260"/>
      <c r="Q26" s="570" t="s">
        <v>13</v>
      </c>
      <c r="R26" s="570" t="s">
        <v>13</v>
      </c>
      <c r="S26" s="265" t="s">
        <v>2094</v>
      </c>
      <c r="T26" s="405" t="s">
        <v>443</v>
      </c>
      <c r="U26" s="262"/>
    </row>
    <row r="27" spans="1:21" ht="12.75" x14ac:dyDescent="0.2">
      <c r="A27" s="532" t="s">
        <v>327</v>
      </c>
      <c r="B27" s="256"/>
      <c r="C27" s="443" t="e">
        <f>VLOOKUP($A27,УЧАСТНИКИ!$A$29:$L$1181,3,FALSE)</f>
        <v>#N/A</v>
      </c>
      <c r="D27" s="444" t="e">
        <f>VLOOKUP($A27,УЧАСТНИКИ!$A$29:$L$1181,4,FALSE)</f>
        <v>#N/A</v>
      </c>
      <c r="E27" s="444" t="e">
        <f>VLOOKUP($A27,УЧАСТНИКИ!$A$29:$L$1489,8,FALSE)</f>
        <v>#N/A</v>
      </c>
      <c r="F27" s="443" t="e">
        <f>VLOOKUP($A27,УЧАСТНИКИ!$A$29:$L$1181,5,FALSE)</f>
        <v>#N/A</v>
      </c>
      <c r="G27" s="265"/>
      <c r="H27" s="265" t="s">
        <v>2133</v>
      </c>
      <c r="I27" s="265"/>
      <c r="J27" s="265"/>
      <c r="K27" s="265"/>
      <c r="L27" s="265"/>
      <c r="M27" s="265"/>
      <c r="N27" s="260"/>
      <c r="O27" s="260"/>
      <c r="P27" s="260"/>
      <c r="Q27" s="570"/>
      <c r="R27" s="570"/>
      <c r="S27" s="265" t="s">
        <v>2117</v>
      </c>
      <c r="T27" s="405"/>
      <c r="U27" s="262"/>
    </row>
    <row r="28" spans="1:21" ht="12.75" x14ac:dyDescent="0.2">
      <c r="A28" s="532" t="s">
        <v>999</v>
      </c>
      <c r="B28" s="256"/>
      <c r="C28" s="443" t="e">
        <f>VLOOKUP($A28,УЧАСТНИКИ!$A$29:$L$1181,3,FALSE)</f>
        <v>#N/A</v>
      </c>
      <c r="D28" s="444" t="e">
        <f>VLOOKUP($A28,УЧАСТНИКИ!$A$29:$L$1181,4,FALSE)</f>
        <v>#N/A</v>
      </c>
      <c r="E28" s="444" t="e">
        <f>VLOOKUP($A28,УЧАСТНИКИ!$A$29:$L$1489,8,FALSE)</f>
        <v>#N/A</v>
      </c>
      <c r="F28" s="443" t="e">
        <f>VLOOKUP($A28,УЧАСТНИКИ!$A$29:$L$1181,5,FALSE)</f>
        <v>#N/A</v>
      </c>
      <c r="G28" s="265"/>
      <c r="H28" s="265"/>
      <c r="I28" s="265" t="s">
        <v>2133</v>
      </c>
      <c r="J28" s="265"/>
      <c r="K28" s="265"/>
      <c r="L28" s="265"/>
      <c r="M28" s="265"/>
      <c r="N28" s="260"/>
      <c r="O28" s="260"/>
      <c r="P28" s="260"/>
      <c r="Q28" s="570"/>
      <c r="R28" s="570"/>
      <c r="S28" s="265" t="s">
        <v>2117</v>
      </c>
      <c r="T28" s="405"/>
      <c r="U28" s="261"/>
    </row>
    <row r="29" spans="1:21" ht="12.75" x14ac:dyDescent="0.2">
      <c r="A29" s="532" t="s">
        <v>118</v>
      </c>
      <c r="B29" s="256"/>
      <c r="C29" s="443" t="e">
        <f>VLOOKUP($A29,УЧАСТНИКИ!$A$29:$L$1181,3,FALSE)</f>
        <v>#N/A</v>
      </c>
      <c r="D29" s="444" t="e">
        <f>VLOOKUP($A29,УЧАСТНИКИ!$A$29:$L$1181,4,FALSE)</f>
        <v>#N/A</v>
      </c>
      <c r="E29" s="444" t="e">
        <f>VLOOKUP($A29,УЧАСТНИКИ!$A$29:$L$1489,8,FALSE)</f>
        <v>#N/A</v>
      </c>
      <c r="F29" s="443" t="e">
        <f>VLOOKUP($A29,УЧАСТНИКИ!$A$29:$L$1181,5,FALSE)</f>
        <v>#N/A</v>
      </c>
      <c r="G29" s="265"/>
      <c r="H29" s="265"/>
      <c r="I29" s="265" t="s">
        <v>2133</v>
      </c>
      <c r="J29" s="265"/>
      <c r="K29" s="265"/>
      <c r="L29" s="265"/>
      <c r="M29" s="265"/>
      <c r="N29" s="260"/>
      <c r="O29" s="260"/>
      <c r="P29" s="260"/>
      <c r="Q29" s="570"/>
      <c r="R29" s="570"/>
      <c r="S29" s="265" t="s">
        <v>2117</v>
      </c>
      <c r="T29" s="260"/>
      <c r="U29" s="262"/>
    </row>
    <row r="30" spans="1:21" x14ac:dyDescent="0.2">
      <c r="A30" s="309"/>
      <c r="B30" s="256"/>
      <c r="T30" s="476"/>
      <c r="U30" s="270"/>
    </row>
    <row r="31" spans="1:21" x14ac:dyDescent="0.2">
      <c r="A31" s="311"/>
      <c r="B31" s="256"/>
      <c r="U31" s="265"/>
    </row>
    <row r="32" spans="1:21" x14ac:dyDescent="0.2">
      <c r="A32" s="311"/>
      <c r="B32" s="256"/>
      <c r="C32" s="269" t="s">
        <v>184</v>
      </c>
      <c r="D32" s="264"/>
      <c r="E32" s="265"/>
      <c r="F32" s="263"/>
      <c r="K32" s="391"/>
      <c r="L32" s="269"/>
      <c r="M32" s="391"/>
      <c r="N32" s="266"/>
      <c r="O32" s="23"/>
      <c r="P32" s="269"/>
      <c r="Q32" s="266"/>
      <c r="R32" s="269"/>
      <c r="S32" s="266"/>
      <c r="T32" s="508" t="s">
        <v>371</v>
      </c>
      <c r="U32" s="270"/>
    </row>
    <row r="33" spans="1:21" x14ac:dyDescent="0.2">
      <c r="A33" s="309"/>
      <c r="C33" s="269"/>
      <c r="D33" s="264"/>
      <c r="E33" s="265"/>
      <c r="F33" s="263"/>
      <c r="K33" s="391"/>
      <c r="L33" s="265"/>
      <c r="M33" s="392"/>
      <c r="N33" s="271"/>
      <c r="O33" s="23"/>
      <c r="P33" s="265"/>
      <c r="Q33" s="271"/>
      <c r="R33" s="265"/>
      <c r="S33" s="271"/>
      <c r="T33" s="271"/>
      <c r="U33" s="270"/>
    </row>
    <row r="34" spans="1:21" x14ac:dyDescent="0.2">
      <c r="A34" s="309"/>
      <c r="C34" s="269" t="s">
        <v>185</v>
      </c>
      <c r="D34" s="264"/>
      <c r="E34" s="265"/>
      <c r="F34" s="375"/>
      <c r="K34" s="391"/>
      <c r="L34" s="265"/>
      <c r="M34" s="391"/>
      <c r="N34" s="266"/>
      <c r="O34" s="23"/>
      <c r="P34" s="265"/>
      <c r="Q34" s="266"/>
      <c r="R34" s="265"/>
      <c r="S34" s="266"/>
      <c r="T34" s="508" t="s">
        <v>372</v>
      </c>
    </row>
    <row r="35" spans="1:21" x14ac:dyDescent="0.2">
      <c r="A35" s="311"/>
      <c r="C35" s="269"/>
      <c r="D35" s="264"/>
      <c r="E35" s="265"/>
      <c r="F35" s="263"/>
      <c r="G35" s="266"/>
      <c r="H35" s="265"/>
      <c r="I35" s="266"/>
      <c r="J35" s="266"/>
      <c r="K35" s="265"/>
      <c r="L35" s="266"/>
      <c r="M35" s="266"/>
      <c r="N35" s="266"/>
      <c r="O35" s="265"/>
      <c r="P35" s="265"/>
      <c r="Q35" s="266"/>
      <c r="R35" s="265"/>
      <c r="S35" s="266"/>
      <c r="T35" s="266"/>
    </row>
    <row r="36" spans="1:21" x14ac:dyDescent="0.2">
      <c r="A36" s="311"/>
      <c r="C36" s="269"/>
      <c r="D36" s="264"/>
      <c r="E36" s="265"/>
      <c r="F36" s="263"/>
      <c r="G36" s="266"/>
      <c r="H36" s="265"/>
      <c r="I36" s="266"/>
      <c r="J36" s="266"/>
      <c r="K36" s="270"/>
      <c r="L36" s="266"/>
      <c r="M36" s="266"/>
      <c r="N36" s="266"/>
      <c r="O36" s="265"/>
      <c r="P36" s="265"/>
      <c r="Q36" s="266"/>
      <c r="R36" s="265"/>
      <c r="S36" s="266"/>
      <c r="T36" s="266"/>
    </row>
    <row r="37" spans="1:21" x14ac:dyDescent="0.2">
      <c r="C37" s="269" t="s">
        <v>383</v>
      </c>
      <c r="M37" s="270"/>
      <c r="T37" s="270" t="s">
        <v>2126</v>
      </c>
    </row>
    <row r="38" spans="1:21" x14ac:dyDescent="0.2">
      <c r="B38" s="271"/>
      <c r="U38" s="271"/>
    </row>
  </sheetData>
  <sortState ref="A12:V24">
    <sortCondition descending="1" ref="S12:S24"/>
    <sortCondition ref="Q12:Q24"/>
    <sortCondition ref="R12:R24"/>
  </sortState>
  <mergeCells count="24">
    <mergeCell ref="U10:U11"/>
    <mergeCell ref="B10:B11"/>
    <mergeCell ref="C10:C11"/>
    <mergeCell ref="D10:D11"/>
    <mergeCell ref="E10:E11"/>
    <mergeCell ref="F10:F11"/>
    <mergeCell ref="G10:P10"/>
    <mergeCell ref="Q10:Q11"/>
    <mergeCell ref="R10:R11"/>
    <mergeCell ref="S10:S11"/>
    <mergeCell ref="T10:T11"/>
    <mergeCell ref="F6:M6"/>
    <mergeCell ref="Q6:S6"/>
    <mergeCell ref="F7:M7"/>
    <mergeCell ref="Q7:S7"/>
    <mergeCell ref="F8:M8"/>
    <mergeCell ref="Q8:S8"/>
    <mergeCell ref="B1:U1"/>
    <mergeCell ref="B2:U2"/>
    <mergeCell ref="B3:U3"/>
    <mergeCell ref="B4:U4"/>
    <mergeCell ref="B5:C5"/>
    <mergeCell ref="F5:M5"/>
    <mergeCell ref="T5:U5"/>
  </mergeCells>
  <printOptions horizontalCentered="1"/>
  <pageMargins left="0" right="0" top="0" bottom="0" header="0" footer="0"/>
  <pageSetup paperSize="9" fitToHeight="0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40"/>
  </sheetPr>
  <dimension ref="A1:P50"/>
  <sheetViews>
    <sheetView zoomScaleNormal="100" workbookViewId="0">
      <selection sqref="A1:O1048576"/>
    </sheetView>
  </sheetViews>
  <sheetFormatPr defaultRowHeight="14.25" x14ac:dyDescent="0.2"/>
  <cols>
    <col min="1" max="1" width="5.28515625" style="4" customWidth="1"/>
    <col min="2" max="2" width="4.140625" style="273" customWidth="1"/>
    <col min="3" max="3" width="17.5703125" style="273" customWidth="1"/>
    <col min="4" max="4" width="8.140625" style="273" customWidth="1"/>
    <col min="5" max="5" width="6.5703125" style="273" customWidth="1"/>
    <col min="6" max="6" width="20.7109375" style="273" customWidth="1"/>
    <col min="7" max="7" width="5.5703125" style="273" customWidth="1"/>
    <col min="8" max="8" width="4.140625" style="273" customWidth="1"/>
    <col min="9" max="9" width="5.5703125" style="273" customWidth="1"/>
    <col min="10" max="10" width="4.140625" style="273" customWidth="1"/>
    <col min="11" max="11" width="5.85546875" style="273" customWidth="1"/>
    <col min="12" max="12" width="4.140625" style="273" customWidth="1"/>
    <col min="13" max="13" width="7.28515625" style="273" customWidth="1"/>
    <col min="14" max="14" width="8.5703125" style="274" customWidth="1"/>
    <col min="15" max="15" width="4.5703125" style="273" customWidth="1"/>
    <col min="16" max="16" width="9.140625" style="11"/>
  </cols>
  <sheetData>
    <row r="1" spans="1:16" ht="13.5" x14ac:dyDescent="0.2">
      <c r="A1" s="307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23"/>
    </row>
    <row r="2" spans="1:16" ht="12.75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23"/>
    </row>
    <row r="3" spans="1:16" ht="12.75" x14ac:dyDescent="0.2">
      <c r="A3" s="307"/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354"/>
    </row>
    <row r="4" spans="1:16" ht="12.75" x14ac:dyDescent="0.2">
      <c r="A4" s="297"/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354"/>
    </row>
    <row r="5" spans="1:16" ht="30.75" customHeight="1" x14ac:dyDescent="0.2">
      <c r="A5" s="307"/>
      <c r="B5" s="787" t="s">
        <v>324</v>
      </c>
      <c r="C5" s="788"/>
      <c r="E5" s="769" t="s">
        <v>382</v>
      </c>
      <c r="F5" s="769"/>
      <c r="G5" s="769"/>
      <c r="H5" s="769"/>
      <c r="I5" s="769"/>
      <c r="J5" s="769"/>
      <c r="K5" s="356"/>
      <c r="L5" s="277"/>
      <c r="M5" s="770" t="s">
        <v>374</v>
      </c>
      <c r="N5" s="770"/>
      <c r="O5" s="874"/>
      <c r="P5" s="23"/>
    </row>
    <row r="6" spans="1:16" ht="18.75" customHeight="1" x14ac:dyDescent="0.2">
      <c r="A6" s="297"/>
      <c r="B6" s="376" t="s">
        <v>16</v>
      </c>
      <c r="C6" s="304" t="s">
        <v>286</v>
      </c>
      <c r="D6" s="241"/>
      <c r="E6" s="752" t="s">
        <v>104</v>
      </c>
      <c r="F6" s="752"/>
      <c r="G6" s="752"/>
      <c r="H6" s="752"/>
      <c r="I6" s="752"/>
      <c r="J6" s="752"/>
      <c r="K6" s="241"/>
      <c r="L6" s="751" t="s">
        <v>186</v>
      </c>
      <c r="M6" s="751"/>
      <c r="N6" s="276" t="s">
        <v>187</v>
      </c>
      <c r="O6" s="874"/>
      <c r="P6" s="23"/>
    </row>
    <row r="7" spans="1:16" ht="17.25" customHeight="1" x14ac:dyDescent="0.2">
      <c r="A7" s="297"/>
      <c r="B7" s="376" t="s">
        <v>17</v>
      </c>
      <c r="C7" s="304" t="s">
        <v>285</v>
      </c>
      <c r="D7" s="241"/>
      <c r="E7" s="752" t="s">
        <v>21</v>
      </c>
      <c r="F7" s="752"/>
      <c r="G7" s="752"/>
      <c r="H7" s="752"/>
      <c r="I7" s="752"/>
      <c r="J7" s="752"/>
      <c r="K7" s="241"/>
      <c r="L7" s="753" t="s">
        <v>333</v>
      </c>
      <c r="M7" s="753"/>
      <c r="N7" s="243" t="s">
        <v>368</v>
      </c>
      <c r="O7" s="874"/>
      <c r="P7" s="23"/>
    </row>
    <row r="8" spans="1:16" ht="16.5" customHeight="1" x14ac:dyDescent="0.2">
      <c r="A8" s="297"/>
      <c r="B8" s="377" t="s">
        <v>18</v>
      </c>
      <c r="C8" s="304" t="s">
        <v>284</v>
      </c>
      <c r="D8" s="248"/>
      <c r="E8" s="752" t="s">
        <v>63</v>
      </c>
      <c r="F8" s="752"/>
      <c r="G8" s="752"/>
      <c r="H8" s="752"/>
      <c r="I8" s="752"/>
      <c r="J8" s="752"/>
      <c r="K8" s="241"/>
      <c r="L8" s="875" t="s">
        <v>409</v>
      </c>
      <c r="M8" s="875"/>
      <c r="N8" s="249" t="s">
        <v>2124</v>
      </c>
      <c r="O8" s="874"/>
      <c r="P8" s="23"/>
    </row>
    <row r="9" spans="1:16" x14ac:dyDescent="0.2">
      <c r="A9" s="307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2"/>
      <c r="M9" s="251"/>
      <c r="N9" s="253"/>
      <c r="O9" s="254"/>
      <c r="P9" s="23"/>
    </row>
    <row r="10" spans="1:16" ht="16.5" x14ac:dyDescent="0.2">
      <c r="A10" s="307"/>
      <c r="B10" s="255" t="s">
        <v>31</v>
      </c>
      <c r="C10" s="255" t="s">
        <v>175</v>
      </c>
      <c r="D10" s="255" t="s">
        <v>176</v>
      </c>
      <c r="E10" s="255" t="s">
        <v>177</v>
      </c>
      <c r="F10" s="255" t="s">
        <v>178</v>
      </c>
      <c r="G10" s="316" t="s">
        <v>12</v>
      </c>
      <c r="H10" s="255" t="s">
        <v>180</v>
      </c>
      <c r="I10" s="316" t="s">
        <v>13</v>
      </c>
      <c r="J10" s="255" t="s">
        <v>180</v>
      </c>
      <c r="K10" s="316" t="s">
        <v>14</v>
      </c>
      <c r="L10" s="255" t="s">
        <v>180</v>
      </c>
      <c r="M10" s="255" t="s">
        <v>190</v>
      </c>
      <c r="N10" s="255" t="s">
        <v>182</v>
      </c>
      <c r="O10" s="255" t="s">
        <v>11</v>
      </c>
      <c r="P10" s="23"/>
    </row>
    <row r="11" spans="1:16" ht="12.75" x14ac:dyDescent="0.2">
      <c r="A11" s="530" t="s">
        <v>1267</v>
      </c>
      <c r="B11" s="256"/>
      <c r="C11" s="443" t="e">
        <f>VLOOKUP($A11,УЧАСТНИКИ!$A$29:$L$1081,3,FALSE)</f>
        <v>#N/A</v>
      </c>
      <c r="D11" s="444" t="e">
        <f>VLOOKUP($A11,УЧАСТНИКИ!$A$29:$L$1081,4,FALSE)</f>
        <v>#N/A</v>
      </c>
      <c r="E11" s="444" t="e">
        <f>VLOOKUP($A11,УЧАСТНИКИ!$A$29:$L$1489,8,FALSE)</f>
        <v>#N/A</v>
      </c>
      <c r="F11" s="443" t="e">
        <f>VLOOKUP($A11,УЧАСТНИКИ!$A$29:$L$1081,5,FALSE)</f>
        <v>#N/A</v>
      </c>
      <c r="G11" s="542" t="s">
        <v>2115</v>
      </c>
      <c r="H11" s="428"/>
      <c r="I11" s="559">
        <v>7.8</v>
      </c>
      <c r="J11" s="428" t="s">
        <v>2075</v>
      </c>
      <c r="K11" s="558"/>
      <c r="L11" s="429"/>
      <c r="M11" s="559">
        <v>7.8</v>
      </c>
      <c r="N11" s="405" t="s">
        <v>433</v>
      </c>
      <c r="O11" s="395" t="s">
        <v>2122</v>
      </c>
      <c r="P11" s="64"/>
    </row>
    <row r="12" spans="1:16" ht="12.75" x14ac:dyDescent="0.2">
      <c r="A12" s="532" t="s">
        <v>547</v>
      </c>
      <c r="B12" s="256"/>
      <c r="C12" s="443" t="e">
        <f>VLOOKUP($A12,УЧАСТНИКИ!$A$29:$L$1081,3,FALSE)</f>
        <v>#N/A</v>
      </c>
      <c r="D12" s="444" t="e">
        <f>VLOOKUP($A12,УЧАСТНИКИ!$A$29:$L$1081,4,FALSE)</f>
        <v>#N/A</v>
      </c>
      <c r="E12" s="444" t="e">
        <f>VLOOKUP($A12,УЧАСТНИКИ!$A$29:$L$1489,8,FALSE)</f>
        <v>#N/A</v>
      </c>
      <c r="F12" s="443" t="e">
        <f>VLOOKUP($A12,УЧАСТНИКИ!$A$29:$L$1081,5,FALSE)</f>
        <v>#N/A</v>
      </c>
      <c r="G12" s="542">
        <v>7.55</v>
      </c>
      <c r="H12" s="428" t="s">
        <v>2076</v>
      </c>
      <c r="I12" s="542">
        <v>7.68</v>
      </c>
      <c r="J12" s="428" t="s">
        <v>2121</v>
      </c>
      <c r="K12" s="542" t="s">
        <v>2116</v>
      </c>
      <c r="L12" s="428"/>
      <c r="M12" s="542">
        <v>7.68</v>
      </c>
      <c r="N12" s="260" t="s">
        <v>433</v>
      </c>
      <c r="O12" s="398" t="s">
        <v>2122</v>
      </c>
      <c r="P12" s="64"/>
    </row>
    <row r="13" spans="1:16" ht="15" customHeight="1" x14ac:dyDescent="0.2">
      <c r="A13" s="530" t="s">
        <v>970</v>
      </c>
      <c r="B13" s="256"/>
      <c r="C13" s="443" t="e">
        <f>VLOOKUP($A13,УЧАСТНИКИ!$A$29:$L$1081,3,FALSE)</f>
        <v>#N/A</v>
      </c>
      <c r="D13" s="444" t="e">
        <f>VLOOKUP($A13,УЧАСТНИКИ!$A$29:$L$1081,4,FALSE)</f>
        <v>#N/A</v>
      </c>
      <c r="E13" s="444" t="e">
        <f>VLOOKUP($A13,УЧАСТНИКИ!$A$29:$L$1489,8,FALSE)</f>
        <v>#N/A</v>
      </c>
      <c r="F13" s="443" t="e">
        <f>VLOOKUP($A13,УЧАСТНИКИ!$A$29:$L$1081,5,FALSE)</f>
        <v>#N/A</v>
      </c>
      <c r="G13" s="542">
        <v>7.62</v>
      </c>
      <c r="H13" s="429" t="s">
        <v>2077</v>
      </c>
      <c r="I13" s="558"/>
      <c r="J13" s="429"/>
      <c r="K13" s="558"/>
      <c r="L13" s="429"/>
      <c r="M13" s="542">
        <v>7.62</v>
      </c>
      <c r="N13" s="405" t="s">
        <v>433</v>
      </c>
      <c r="O13" s="397" t="s">
        <v>2122</v>
      </c>
      <c r="P13" s="261"/>
    </row>
    <row r="14" spans="1:16" ht="12.75" x14ac:dyDescent="0.2">
      <c r="A14" s="532" t="s">
        <v>1535</v>
      </c>
      <c r="B14" s="256"/>
      <c r="C14" s="443" t="e">
        <f>VLOOKUP($A14,УЧАСТНИКИ!$A$29:$L$1081,3,FALSE)</f>
        <v>#N/A</v>
      </c>
      <c r="D14" s="444" t="e">
        <f>VLOOKUP($A14,УЧАСТНИКИ!$A$29:$L$1081,4,FALSE)</f>
        <v>#N/A</v>
      </c>
      <c r="E14" s="444" t="e">
        <f>VLOOKUP($A14,УЧАСТНИКИ!$A$29:$L$1489,8,FALSE)</f>
        <v>#N/A</v>
      </c>
      <c r="F14" s="443" t="e">
        <f>VLOOKUP($A14,УЧАСТНИКИ!$A$29:$L$1081,5,FALSE)</f>
        <v>#N/A</v>
      </c>
      <c r="G14" s="542">
        <v>7.23</v>
      </c>
      <c r="H14" s="557">
        <v>-0.1</v>
      </c>
      <c r="I14" s="542">
        <v>7.47</v>
      </c>
      <c r="J14" s="428" t="s">
        <v>2075</v>
      </c>
      <c r="K14" s="542">
        <v>7.38</v>
      </c>
      <c r="L14" s="428" t="s">
        <v>2087</v>
      </c>
      <c r="M14" s="542">
        <v>7.47</v>
      </c>
      <c r="N14" s="265" t="s">
        <v>443</v>
      </c>
      <c r="O14" s="457" t="s">
        <v>2123</v>
      </c>
      <c r="P14" s="64"/>
    </row>
    <row r="15" spans="1:16" x14ac:dyDescent="0.2">
      <c r="A15" s="532" t="s">
        <v>865</v>
      </c>
      <c r="B15" s="256"/>
      <c r="C15" s="443" t="e">
        <f>VLOOKUP($A15,УЧАСТНИКИ!$A$29:$L$1081,3,FALSE)</f>
        <v>#N/A</v>
      </c>
      <c r="D15" s="444" t="e">
        <f>VLOOKUP($A15,УЧАСТНИКИ!$A$29:$L$1081,4,FALSE)</f>
        <v>#N/A</v>
      </c>
      <c r="E15" s="444" t="e">
        <f>VLOOKUP($A15,УЧАСТНИКИ!$A$29:$L$1489,8,FALSE)</f>
        <v>#N/A</v>
      </c>
      <c r="F15" s="443" t="e">
        <f>VLOOKUP($A15,УЧАСТНИКИ!$A$29:$L$1081,5,FALSE)</f>
        <v>#N/A</v>
      </c>
      <c r="G15" s="542" t="s">
        <v>2115</v>
      </c>
      <c r="I15" s="542">
        <v>7.46</v>
      </c>
      <c r="J15" s="428" t="s">
        <v>2077</v>
      </c>
      <c r="K15" s="542" t="s">
        <v>2116</v>
      </c>
      <c r="L15" s="454"/>
      <c r="M15" s="542">
        <v>7.46</v>
      </c>
      <c r="N15" s="475" t="s">
        <v>443</v>
      </c>
      <c r="O15" s="476" t="s">
        <v>2123</v>
      </c>
    </row>
    <row r="16" spans="1:16" ht="12.75" x14ac:dyDescent="0.2">
      <c r="A16" s="532" t="s">
        <v>742</v>
      </c>
      <c r="B16" s="256"/>
      <c r="C16" s="443" t="e">
        <f>VLOOKUP($A16,УЧАСТНИКИ!$A$29:$L$1081,3,FALSE)</f>
        <v>#N/A</v>
      </c>
      <c r="D16" s="444" t="e">
        <f>VLOOKUP($A16,УЧАСТНИКИ!$A$29:$L$1081,4,FALSE)</f>
        <v>#N/A</v>
      </c>
      <c r="E16" s="444" t="e">
        <f>VLOOKUP($A16,УЧАСТНИКИ!$A$29:$L$1489,8,FALSE)</f>
        <v>#N/A</v>
      </c>
      <c r="F16" s="443" t="e">
        <f>VLOOKUP($A16,УЧАСТНИКИ!$A$29:$L$1081,5,FALSE)</f>
        <v>#N/A</v>
      </c>
      <c r="G16" s="542">
        <v>7.43</v>
      </c>
      <c r="H16" s="428" t="s">
        <v>2077</v>
      </c>
      <c r="I16" s="542">
        <v>7.34</v>
      </c>
      <c r="J16" s="428" t="s">
        <v>2087</v>
      </c>
      <c r="K16" s="542" t="s">
        <v>2115</v>
      </c>
      <c r="L16" s="428"/>
      <c r="M16" s="542">
        <v>7.43</v>
      </c>
      <c r="N16" s="405" t="s">
        <v>443</v>
      </c>
      <c r="O16" s="398" t="s">
        <v>2123</v>
      </c>
      <c r="P16" s="64"/>
    </row>
    <row r="17" spans="1:16" ht="12.75" x14ac:dyDescent="0.2">
      <c r="A17" s="530" t="s">
        <v>872</v>
      </c>
      <c r="B17" s="256"/>
      <c r="C17" s="443" t="e">
        <f>VLOOKUP($A17,УЧАСТНИКИ!$A$29:$L$1081,3,FALSE)</f>
        <v>#N/A</v>
      </c>
      <c r="D17" s="444" t="e">
        <f>VLOOKUP($A17,УЧАСТНИКИ!$A$29:$L$1081,4,FALSE)</f>
        <v>#N/A</v>
      </c>
      <c r="E17" s="444" t="e">
        <f>VLOOKUP($A17,УЧАСТНИКИ!$A$29:$L$1489,8,FALSE)</f>
        <v>#N/A</v>
      </c>
      <c r="F17" s="443" t="e">
        <f>VLOOKUP($A17,УЧАСТНИКИ!$A$29:$L$1081,5,FALSE)</f>
        <v>#N/A</v>
      </c>
      <c r="G17" s="542">
        <v>7.42</v>
      </c>
      <c r="H17" s="429" t="s">
        <v>2119</v>
      </c>
      <c r="I17" s="542">
        <v>7.31</v>
      </c>
      <c r="J17" s="429" t="s">
        <v>2075</v>
      </c>
      <c r="K17" s="542" t="s">
        <v>2116</v>
      </c>
      <c r="L17" s="429"/>
      <c r="M17" s="542">
        <v>7.42</v>
      </c>
      <c r="N17" s="405" t="s">
        <v>443</v>
      </c>
      <c r="O17" s="397" t="s">
        <v>2123</v>
      </c>
      <c r="P17" s="261"/>
    </row>
    <row r="18" spans="1:16" ht="12.75" x14ac:dyDescent="0.2">
      <c r="A18" s="530" t="s">
        <v>463</v>
      </c>
      <c r="B18" s="256"/>
      <c r="C18" s="443" t="e">
        <f>VLOOKUP($A18,УЧАСТНИКИ!$A$29:$L$1081,3,FALSE)</f>
        <v>#N/A</v>
      </c>
      <c r="D18" s="444" t="e">
        <f>VLOOKUP($A18,УЧАСТНИКИ!$A$29:$L$1081,4,FALSE)</f>
        <v>#N/A</v>
      </c>
      <c r="E18" s="444" t="e">
        <f>VLOOKUP($A18,УЧАСТНИКИ!$A$29:$L$1489,8,FALSE)</f>
        <v>#N/A</v>
      </c>
      <c r="F18" s="443" t="e">
        <f>VLOOKUP($A18,УЧАСТНИКИ!$A$29:$L$1081,5,FALSE)</f>
        <v>#N/A</v>
      </c>
      <c r="G18" s="542">
        <v>7.38</v>
      </c>
      <c r="H18" s="428" t="s">
        <v>2083</v>
      </c>
      <c r="I18" s="542">
        <v>7.07</v>
      </c>
      <c r="J18" s="428" t="s">
        <v>2121</v>
      </c>
      <c r="K18" s="542">
        <v>7.24</v>
      </c>
      <c r="L18" s="429" t="s">
        <v>2087</v>
      </c>
      <c r="M18" s="542">
        <v>7.38</v>
      </c>
      <c r="N18" s="405" t="s">
        <v>443</v>
      </c>
      <c r="O18" s="398" t="s">
        <v>2123</v>
      </c>
      <c r="P18" s="23"/>
    </row>
    <row r="19" spans="1:16" ht="12.75" x14ac:dyDescent="0.2">
      <c r="A19" s="532" t="s">
        <v>638</v>
      </c>
      <c r="B19" s="256"/>
      <c r="C19" s="443" t="e">
        <f>VLOOKUP($A19,УЧАСТНИКИ!$A$29:$L$1081,3,FALSE)</f>
        <v>#N/A</v>
      </c>
      <c r="D19" s="444" t="e">
        <f>VLOOKUP($A19,УЧАСТНИКИ!$A$29:$L$1081,4,FALSE)</f>
        <v>#N/A</v>
      </c>
      <c r="E19" s="444" t="e">
        <f>VLOOKUP($A19,УЧАСТНИКИ!$A$29:$L$1489,8,FALSE)</f>
        <v>#N/A</v>
      </c>
      <c r="F19" s="443" t="e">
        <f>VLOOKUP($A19,УЧАСТНИКИ!$A$29:$L$1081,5,FALSE)</f>
        <v>#N/A</v>
      </c>
      <c r="G19" s="542">
        <v>7.38</v>
      </c>
      <c r="H19" s="429" t="s">
        <v>2120</v>
      </c>
      <c r="I19" s="542">
        <v>7.22</v>
      </c>
      <c r="J19" s="429" t="s">
        <v>2075</v>
      </c>
      <c r="K19" s="542">
        <v>7.13</v>
      </c>
      <c r="L19" s="429" t="s">
        <v>2075</v>
      </c>
      <c r="M19" s="542">
        <v>7.38</v>
      </c>
      <c r="N19" s="265" t="s">
        <v>443</v>
      </c>
      <c r="O19" s="457" t="s">
        <v>2123</v>
      </c>
      <c r="P19" s="64"/>
    </row>
    <row r="20" spans="1:16" ht="12.75" x14ac:dyDescent="0.2">
      <c r="A20" s="530" t="s">
        <v>459</v>
      </c>
      <c r="B20" s="256"/>
      <c r="C20" s="443" t="e">
        <f>VLOOKUP($A20,УЧАСТНИКИ!$A$29:$L$1081,3,FALSE)</f>
        <v>#N/A</v>
      </c>
      <c r="D20" s="444" t="e">
        <f>VLOOKUP($A20,УЧАСТНИКИ!$A$29:$L$1081,4,FALSE)</f>
        <v>#N/A</v>
      </c>
      <c r="E20" s="444" t="e">
        <f>VLOOKUP($A20,УЧАСТНИКИ!$A$29:$L$1489,8,FALSE)</f>
        <v>#N/A</v>
      </c>
      <c r="F20" s="443" t="e">
        <f>VLOOKUP($A20,УЧАСТНИКИ!$A$29:$L$1081,5,FALSE)</f>
        <v>#N/A</v>
      </c>
      <c r="G20" s="542">
        <v>7.27</v>
      </c>
      <c r="H20" s="429" t="s">
        <v>2120</v>
      </c>
      <c r="I20" s="542">
        <v>7.22</v>
      </c>
      <c r="J20" s="429" t="s">
        <v>2076</v>
      </c>
      <c r="K20" s="542">
        <v>7.33</v>
      </c>
      <c r="L20" s="429" t="s">
        <v>2076</v>
      </c>
      <c r="M20" s="542">
        <v>7.33</v>
      </c>
      <c r="N20" s="405" t="s">
        <v>443</v>
      </c>
      <c r="O20" s="397" t="s">
        <v>2123</v>
      </c>
      <c r="P20" s="23"/>
    </row>
    <row r="21" spans="1:16" ht="12.75" x14ac:dyDescent="0.2">
      <c r="A21" s="530" t="s">
        <v>117</v>
      </c>
      <c r="B21" s="256"/>
      <c r="C21" s="443" t="e">
        <f>VLOOKUP($A21,УЧАСТНИКИ!$A$29:$L$1081,3,FALSE)</f>
        <v>#N/A</v>
      </c>
      <c r="D21" s="444" t="e">
        <f>VLOOKUP($A21,УЧАСТНИКИ!$A$29:$L$1081,4,FALSE)</f>
        <v>#N/A</v>
      </c>
      <c r="E21" s="444" t="e">
        <f>VLOOKUP($A21,УЧАСТНИКИ!$A$29:$L$1489,8,FALSE)</f>
        <v>#N/A</v>
      </c>
      <c r="F21" s="443" t="e">
        <f>VLOOKUP($A21,УЧАСТНИКИ!$A$29:$L$1081,5,FALSE)</f>
        <v>#N/A</v>
      </c>
      <c r="G21" s="542">
        <v>7.32</v>
      </c>
      <c r="H21" s="428" t="s">
        <v>2075</v>
      </c>
      <c r="I21" s="542" t="s">
        <v>2115</v>
      </c>
      <c r="J21" s="428"/>
      <c r="K21" s="542" t="s">
        <v>2115</v>
      </c>
      <c r="L21" s="429"/>
      <c r="M21" s="542">
        <v>7.32</v>
      </c>
      <c r="N21" s="260" t="s">
        <v>443</v>
      </c>
      <c r="O21" s="398" t="s">
        <v>2123</v>
      </c>
      <c r="P21" s="64"/>
    </row>
    <row r="22" spans="1:16" ht="12.75" x14ac:dyDescent="0.2">
      <c r="A22" s="532" t="s">
        <v>1476</v>
      </c>
      <c r="B22" s="256"/>
      <c r="C22" s="443" t="e">
        <f>VLOOKUP($A22,УЧАСТНИКИ!$A$29:$L$1081,3,FALSE)</f>
        <v>#N/A</v>
      </c>
      <c r="D22" s="444" t="e">
        <f>VLOOKUP($A22,УЧАСТНИКИ!$A$29:$L$1081,4,FALSE)</f>
        <v>#N/A</v>
      </c>
      <c r="E22" s="444" t="e">
        <f>VLOOKUP($A22,УЧАСТНИКИ!$A$29:$L$1489,8,FALSE)</f>
        <v>#N/A</v>
      </c>
      <c r="F22" s="443" t="e">
        <f>VLOOKUP($A22,УЧАСТНИКИ!$A$29:$L$1081,5,FALSE)</f>
        <v>#N/A</v>
      </c>
      <c r="G22" s="542">
        <v>7.09</v>
      </c>
      <c r="H22" s="428" t="s">
        <v>2119</v>
      </c>
      <c r="I22" s="542">
        <v>6.49</v>
      </c>
      <c r="J22" s="428" t="s">
        <v>2076</v>
      </c>
      <c r="K22" s="542">
        <v>7.28</v>
      </c>
      <c r="L22" s="429" t="s">
        <v>2119</v>
      </c>
      <c r="M22" s="542">
        <v>7.28</v>
      </c>
      <c r="N22" s="405" t="s">
        <v>443</v>
      </c>
      <c r="O22" s="398" t="s">
        <v>2123</v>
      </c>
      <c r="P22" s="64"/>
    </row>
    <row r="23" spans="1:16" ht="12.75" x14ac:dyDescent="0.2">
      <c r="A23" s="530" t="s">
        <v>1326</v>
      </c>
      <c r="B23" s="256" t="s">
        <v>70</v>
      </c>
      <c r="C23" s="443" t="e">
        <f>VLOOKUP($A23,УЧАСТНИКИ!$A$29:$L$1081,3,FALSE)</f>
        <v>#N/A</v>
      </c>
      <c r="D23" s="444" t="e">
        <f>VLOOKUP($A23,УЧАСТНИКИ!$A$29:$L$1081,4,FALSE)</f>
        <v>#N/A</v>
      </c>
      <c r="E23" s="444" t="e">
        <f>VLOOKUP($A23,УЧАСТНИКИ!$A$29:$L$1489,8,FALSE)</f>
        <v>#N/A</v>
      </c>
      <c r="F23" s="443" t="e">
        <f>VLOOKUP($A23,УЧАСТНИКИ!$A$29:$L$1081,5,FALSE)</f>
        <v>#N/A</v>
      </c>
      <c r="G23" s="542">
        <v>7.27</v>
      </c>
      <c r="H23" s="429" t="s">
        <v>2119</v>
      </c>
      <c r="I23" s="542" t="s">
        <v>2115</v>
      </c>
      <c r="J23" s="429"/>
      <c r="K23" s="542">
        <v>7.03</v>
      </c>
      <c r="L23" s="429" t="s">
        <v>2075</v>
      </c>
      <c r="M23" s="542">
        <v>7.27</v>
      </c>
      <c r="N23" s="405" t="s">
        <v>443</v>
      </c>
      <c r="O23" s="397"/>
      <c r="P23" s="23"/>
    </row>
    <row r="24" spans="1:16" ht="15.75" customHeight="1" x14ac:dyDescent="0.2">
      <c r="A24" s="532" t="s">
        <v>1349</v>
      </c>
      <c r="B24" s="256" t="s">
        <v>69</v>
      </c>
      <c r="C24" s="443" t="e">
        <f>VLOOKUP($A24,УЧАСТНИКИ!$A$29:$L$1081,3,FALSE)</f>
        <v>#N/A</v>
      </c>
      <c r="D24" s="444" t="e">
        <f>VLOOKUP($A24,УЧАСТНИКИ!$A$29:$L$1081,4,FALSE)</f>
        <v>#N/A</v>
      </c>
      <c r="E24" s="444" t="e">
        <f>VLOOKUP($A24,УЧАСТНИКИ!$A$29:$L$1489,8,FALSE)</f>
        <v>#N/A</v>
      </c>
      <c r="F24" s="443" t="e">
        <f>VLOOKUP($A24,УЧАСТНИКИ!$A$29:$L$1081,5,FALSE)</f>
        <v>#N/A</v>
      </c>
      <c r="G24" s="542">
        <v>7.26</v>
      </c>
      <c r="H24" s="428" t="s">
        <v>2077</v>
      </c>
      <c r="I24" s="559">
        <v>7.1</v>
      </c>
      <c r="J24" s="428" t="s">
        <v>2077</v>
      </c>
      <c r="K24" s="542">
        <v>7.25</v>
      </c>
      <c r="L24" s="429" t="s">
        <v>2076</v>
      </c>
      <c r="M24" s="542">
        <v>7.26</v>
      </c>
      <c r="N24" s="405" t="s">
        <v>443</v>
      </c>
      <c r="O24" s="262"/>
      <c r="P24" s="64"/>
    </row>
    <row r="25" spans="1:16" ht="12.75" x14ac:dyDescent="0.2">
      <c r="A25" s="532" t="s">
        <v>1499</v>
      </c>
      <c r="B25" s="256" t="s">
        <v>68</v>
      </c>
      <c r="C25" s="443" t="e">
        <f>VLOOKUP($A25,УЧАСТНИКИ!$A$29:$L$1081,3,FALSE)</f>
        <v>#N/A</v>
      </c>
      <c r="D25" s="444" t="e">
        <f>VLOOKUP($A25,УЧАСТНИКИ!$A$29:$L$1081,4,FALSE)</f>
        <v>#N/A</v>
      </c>
      <c r="E25" s="444" t="e">
        <f>VLOOKUP($A25,УЧАСТНИКИ!$A$29:$L$1489,8,FALSE)</f>
        <v>#N/A</v>
      </c>
      <c r="F25" s="443" t="e">
        <f>VLOOKUP($A25,УЧАСТНИКИ!$A$29:$L$1081,5,FALSE)</f>
        <v>#N/A</v>
      </c>
      <c r="G25" s="542">
        <v>7.25</v>
      </c>
      <c r="H25" s="428" t="s">
        <v>2075</v>
      </c>
      <c r="I25" s="542">
        <v>7.04</v>
      </c>
      <c r="J25" s="428" t="s">
        <v>2120</v>
      </c>
      <c r="K25" s="542" t="s">
        <v>2115</v>
      </c>
      <c r="L25" s="429"/>
      <c r="M25" s="542">
        <v>7.25</v>
      </c>
      <c r="N25" s="405" t="s">
        <v>443</v>
      </c>
      <c r="O25" s="262"/>
      <c r="P25" s="64"/>
    </row>
    <row r="26" spans="1:16" ht="12.75" x14ac:dyDescent="0.2">
      <c r="A26" s="530" t="s">
        <v>937</v>
      </c>
      <c r="B26" s="256" t="s">
        <v>75</v>
      </c>
      <c r="C26" s="443" t="e">
        <f>VLOOKUP($A26,УЧАСТНИКИ!$A$29:$L$1081,3,FALSE)</f>
        <v>#N/A</v>
      </c>
      <c r="D26" s="444" t="e">
        <f>VLOOKUP($A26,УЧАСТНИКИ!$A$29:$L$1081,4,FALSE)</f>
        <v>#N/A</v>
      </c>
      <c r="E26" s="444" t="e">
        <f>VLOOKUP($A26,УЧАСТНИКИ!$A$29:$L$1489,8,FALSE)</f>
        <v>#N/A</v>
      </c>
      <c r="F26" s="443" t="e">
        <f>VLOOKUP($A26,УЧАСТНИКИ!$A$29:$L$1081,5,FALSE)</f>
        <v>#N/A</v>
      </c>
      <c r="G26" s="542">
        <v>7.15</v>
      </c>
      <c r="H26" s="429" t="s">
        <v>2086</v>
      </c>
      <c r="I26" s="559">
        <v>7.1</v>
      </c>
      <c r="J26" s="429" t="s">
        <v>2076</v>
      </c>
      <c r="K26" s="542">
        <v>7.24</v>
      </c>
      <c r="L26" s="429" t="s">
        <v>2119</v>
      </c>
      <c r="M26" s="542">
        <v>7.24</v>
      </c>
      <c r="N26" s="405" t="s">
        <v>443</v>
      </c>
      <c r="O26" s="404"/>
      <c r="P26" s="23"/>
    </row>
    <row r="27" spans="1:16" ht="12.75" x14ac:dyDescent="0.2">
      <c r="A27" s="530" t="s">
        <v>946</v>
      </c>
      <c r="B27" s="256" t="s">
        <v>76</v>
      </c>
      <c r="C27" s="443" t="e">
        <f>VLOOKUP($A27,УЧАСТНИКИ!$A$29:$L$1081,3,FALSE)</f>
        <v>#N/A</v>
      </c>
      <c r="D27" s="444" t="e">
        <f>VLOOKUP($A27,УЧАСТНИКИ!$A$29:$L$1081,4,FALSE)</f>
        <v>#N/A</v>
      </c>
      <c r="E27" s="444" t="e">
        <f>VLOOKUP($A27,УЧАСТНИКИ!$A$29:$L$1489,8,FALSE)</f>
        <v>#N/A</v>
      </c>
      <c r="F27" s="443" t="e">
        <f>VLOOKUP($A27,УЧАСТНИКИ!$A$29:$L$1081,5,FALSE)</f>
        <v>#N/A</v>
      </c>
      <c r="G27" s="542">
        <v>7.03</v>
      </c>
      <c r="H27" s="429" t="s">
        <v>2077</v>
      </c>
      <c r="I27" s="542" t="s">
        <v>2115</v>
      </c>
      <c r="J27" s="429"/>
      <c r="K27" s="542">
        <v>7.23</v>
      </c>
      <c r="L27" s="429" t="s">
        <v>2076</v>
      </c>
      <c r="M27" s="542">
        <v>7.23</v>
      </c>
      <c r="N27" s="265" t="s">
        <v>443</v>
      </c>
      <c r="O27" s="456"/>
      <c r="P27" s="23"/>
    </row>
    <row r="28" spans="1:16" ht="12.75" x14ac:dyDescent="0.2">
      <c r="A28" s="532" t="s">
        <v>822</v>
      </c>
      <c r="B28" s="256" t="s">
        <v>77</v>
      </c>
      <c r="C28" s="443" t="e">
        <f>VLOOKUP($A28,УЧАСТНИКИ!$A$29:$L$1081,3,FALSE)</f>
        <v>#N/A</v>
      </c>
      <c r="D28" s="444" t="e">
        <f>VLOOKUP($A28,УЧАСТНИКИ!$A$29:$L$1081,4,FALSE)</f>
        <v>#N/A</v>
      </c>
      <c r="E28" s="444" t="e">
        <f>VLOOKUP($A28,УЧАСТНИКИ!$A$29:$L$1489,8,FALSE)</f>
        <v>#N/A</v>
      </c>
      <c r="F28" s="443" t="e">
        <f>VLOOKUP($A28,УЧАСТНИКИ!$A$29:$L$1081,5,FALSE)</f>
        <v>#N/A</v>
      </c>
      <c r="G28" s="542">
        <v>7.12</v>
      </c>
      <c r="H28" s="429" t="s">
        <v>2087</v>
      </c>
      <c r="I28" s="542">
        <v>7.22</v>
      </c>
      <c r="J28" s="429" t="s">
        <v>2075</v>
      </c>
      <c r="K28" s="542">
        <v>7.14</v>
      </c>
      <c r="L28" s="429" t="s">
        <v>2076</v>
      </c>
      <c r="M28" s="542">
        <v>7.22</v>
      </c>
      <c r="N28" s="265" t="s">
        <v>443</v>
      </c>
      <c r="O28" s="268"/>
      <c r="P28" s="64"/>
    </row>
    <row r="29" spans="1:16" ht="12.75" x14ac:dyDescent="0.2">
      <c r="A29" s="530" t="s">
        <v>115</v>
      </c>
      <c r="B29" s="256" t="s">
        <v>78</v>
      </c>
      <c r="C29" s="443" t="e">
        <f>VLOOKUP($A29,УЧАСТНИКИ!$A$29:$L$1081,3,FALSE)</f>
        <v>#N/A</v>
      </c>
      <c r="D29" s="444" t="e">
        <f>VLOOKUP($A29,УЧАСТНИКИ!$A$29:$L$1081,4,FALSE)</f>
        <v>#N/A</v>
      </c>
      <c r="E29" s="444" t="e">
        <f>VLOOKUP($A29,УЧАСТНИКИ!$A$29:$L$1489,8,FALSE)</f>
        <v>#N/A</v>
      </c>
      <c r="F29" s="443" t="e">
        <f>VLOOKUP($A29,УЧАСТНИКИ!$A$29:$L$1081,5,FALSE)</f>
        <v>#N/A</v>
      </c>
      <c r="G29" s="542" t="s">
        <v>2115</v>
      </c>
      <c r="H29" s="429"/>
      <c r="I29" s="542">
        <v>6.99</v>
      </c>
      <c r="J29" s="429" t="s">
        <v>2075</v>
      </c>
      <c r="K29" s="542">
        <v>7.21</v>
      </c>
      <c r="L29" s="429" t="s">
        <v>2077</v>
      </c>
      <c r="M29" s="542">
        <v>7.21</v>
      </c>
      <c r="N29" s="265" t="s">
        <v>443</v>
      </c>
      <c r="O29" s="456"/>
      <c r="P29" s="64"/>
    </row>
    <row r="30" spans="1:16" ht="12.75" x14ac:dyDescent="0.2">
      <c r="A30" s="532" t="s">
        <v>1589</v>
      </c>
      <c r="B30" s="256" t="s">
        <v>79</v>
      </c>
      <c r="C30" s="443" t="e">
        <f>VLOOKUP($A30,УЧАСТНИКИ!$A$29:$L$1081,3,FALSE)</f>
        <v>#N/A</v>
      </c>
      <c r="D30" s="444" t="e">
        <f>VLOOKUP($A30,УЧАСТНИКИ!$A$29:$L$1081,4,FALSE)</f>
        <v>#N/A</v>
      </c>
      <c r="E30" s="444" t="e">
        <f>VLOOKUP($A30,УЧАСТНИКИ!$A$29:$L$1489,8,FALSE)</f>
        <v>#N/A</v>
      </c>
      <c r="F30" s="443" t="e">
        <f>VLOOKUP($A30,УЧАСТНИКИ!$A$29:$L$1081,5,FALSE)</f>
        <v>#N/A</v>
      </c>
      <c r="G30" s="542">
        <v>7.15</v>
      </c>
      <c r="H30" s="429" t="s">
        <v>2076</v>
      </c>
      <c r="I30" s="542">
        <v>6.76</v>
      </c>
      <c r="J30" s="429" t="s">
        <v>2077</v>
      </c>
      <c r="K30" s="542">
        <v>7.17</v>
      </c>
      <c r="L30" s="429" t="s">
        <v>2075</v>
      </c>
      <c r="M30" s="542">
        <v>7.17</v>
      </c>
      <c r="N30" s="265" t="s">
        <v>443</v>
      </c>
      <c r="O30" s="268"/>
      <c r="P30" s="64"/>
    </row>
    <row r="31" spans="1:16" ht="12.75" x14ac:dyDescent="0.2">
      <c r="A31" s="530" t="s">
        <v>1289</v>
      </c>
      <c r="B31" s="256" t="s">
        <v>80</v>
      </c>
      <c r="C31" s="443" t="e">
        <f>VLOOKUP($A31,УЧАСТНИКИ!$A$29:$L$1081,3,FALSE)</f>
        <v>#N/A</v>
      </c>
      <c r="D31" s="444" t="e">
        <f>VLOOKUP($A31,УЧАСТНИКИ!$A$29:$L$1081,4,FALSE)</f>
        <v>#N/A</v>
      </c>
      <c r="E31" s="444" t="e">
        <f>VLOOKUP($A31,УЧАСТНИКИ!$A$29:$L$1489,8,FALSE)</f>
        <v>#N/A</v>
      </c>
      <c r="F31" s="443" t="e">
        <f>VLOOKUP($A31,УЧАСТНИКИ!$A$29:$L$1081,5,FALSE)</f>
        <v>#N/A</v>
      </c>
      <c r="G31" s="542">
        <v>7.15</v>
      </c>
      <c r="H31" s="429" t="s">
        <v>2075</v>
      </c>
      <c r="I31" s="542" t="s">
        <v>2115</v>
      </c>
      <c r="J31" s="429"/>
      <c r="K31" s="542" t="s">
        <v>2115</v>
      </c>
      <c r="L31" s="429"/>
      <c r="M31" s="542">
        <v>7.15</v>
      </c>
      <c r="N31" s="265" t="s">
        <v>443</v>
      </c>
      <c r="O31" s="456"/>
      <c r="P31" s="64"/>
    </row>
    <row r="32" spans="1:16" ht="12.75" x14ac:dyDescent="0.2">
      <c r="A32" s="205" t="s">
        <v>2030</v>
      </c>
      <c r="B32" s="256" t="s">
        <v>86</v>
      </c>
      <c r="C32" s="443" t="e">
        <f>VLOOKUP($A32,УЧАСТНИКИ!$A$29:$L$1081,3,FALSE)</f>
        <v>#N/A</v>
      </c>
      <c r="D32" s="444" t="e">
        <f>VLOOKUP($A32,УЧАСТНИКИ!$A$29:$L$1081,4,FALSE)</f>
        <v>#N/A</v>
      </c>
      <c r="E32" s="444" t="e">
        <f>VLOOKUP($A32,УЧАСТНИКИ!$A$29:$L$1489,8,FALSE)</f>
        <v>#N/A</v>
      </c>
      <c r="F32" s="443" t="e">
        <f>VLOOKUP($A32,УЧАСТНИКИ!$A$29:$L$1081,5,FALSE)</f>
        <v>#N/A</v>
      </c>
      <c r="G32" s="542">
        <v>7.12</v>
      </c>
      <c r="H32" s="428" t="s">
        <v>2119</v>
      </c>
      <c r="I32" s="542">
        <v>7.05</v>
      </c>
      <c r="J32" s="428" t="s">
        <v>2075</v>
      </c>
      <c r="K32" s="542">
        <v>6.67</v>
      </c>
      <c r="L32" s="429" t="s">
        <v>2112</v>
      </c>
      <c r="M32" s="542">
        <v>7.12</v>
      </c>
      <c r="N32" s="405" t="s">
        <v>443</v>
      </c>
      <c r="O32" s="262"/>
      <c r="P32" s="64"/>
    </row>
    <row r="33" spans="1:16" ht="12.75" x14ac:dyDescent="0.2">
      <c r="A33" s="532" t="s">
        <v>1021</v>
      </c>
      <c r="B33" s="256" t="s">
        <v>83</v>
      </c>
      <c r="C33" s="443" t="e">
        <f>VLOOKUP($A33,УЧАСТНИКИ!$A$29:$L$1081,3,FALSE)</f>
        <v>#N/A</v>
      </c>
      <c r="D33" s="444" t="e">
        <f>VLOOKUP($A33,УЧАСТНИКИ!$A$29:$L$1081,4,FALSE)</f>
        <v>#N/A</v>
      </c>
      <c r="E33" s="444" t="e">
        <f>VLOOKUP($A33,УЧАСТНИКИ!$A$29:$L$1489,8,FALSE)</f>
        <v>#N/A</v>
      </c>
      <c r="F33" s="443" t="e">
        <f>VLOOKUP($A33,УЧАСТНИКИ!$A$29:$L$1081,5,FALSE)</f>
        <v>#N/A</v>
      </c>
      <c r="G33" s="542">
        <v>7.11</v>
      </c>
      <c r="H33" s="429" t="s">
        <v>2076</v>
      </c>
      <c r="I33" s="542">
        <v>7.09</v>
      </c>
      <c r="J33" s="429" t="s">
        <v>2076</v>
      </c>
      <c r="K33" s="542">
        <v>7.11</v>
      </c>
      <c r="L33" s="429" t="s">
        <v>2076</v>
      </c>
      <c r="M33" s="542">
        <v>7.11</v>
      </c>
      <c r="N33" s="265" t="s">
        <v>443</v>
      </c>
      <c r="O33" s="268"/>
      <c r="P33" s="64"/>
    </row>
    <row r="34" spans="1:16" ht="12.75" x14ac:dyDescent="0.2">
      <c r="A34" s="532" t="s">
        <v>308</v>
      </c>
      <c r="B34" s="256" t="s">
        <v>2036</v>
      </c>
      <c r="C34" s="443" t="e">
        <f>VLOOKUP($A34,УЧАСТНИКИ!$A$29:$L$1081,3,FALSE)</f>
        <v>#N/A</v>
      </c>
      <c r="D34" s="444" t="e">
        <f>VLOOKUP($A34,УЧАСТНИКИ!$A$29:$L$1081,4,FALSE)</f>
        <v>#N/A</v>
      </c>
      <c r="E34" s="444" t="e">
        <f>VLOOKUP($A34,УЧАСТНИКИ!$A$29:$L$1489,8,FALSE)</f>
        <v>#N/A</v>
      </c>
      <c r="F34" s="443" t="e">
        <f>VLOOKUP($A34,УЧАСТНИКИ!$A$29:$L$1081,5,FALSE)</f>
        <v>#N/A</v>
      </c>
      <c r="G34" s="542">
        <v>5.33</v>
      </c>
      <c r="H34" s="428" t="s">
        <v>2076</v>
      </c>
      <c r="I34" s="542">
        <v>6.88</v>
      </c>
      <c r="J34" s="428" t="s">
        <v>2077</v>
      </c>
      <c r="K34" s="542">
        <v>7.03</v>
      </c>
      <c r="L34" s="428" t="s">
        <v>2112</v>
      </c>
      <c r="M34" s="542">
        <v>7.03</v>
      </c>
      <c r="N34" s="265" t="s">
        <v>12</v>
      </c>
      <c r="O34" s="268"/>
      <c r="P34" s="64"/>
    </row>
    <row r="35" spans="1:16" ht="12.75" x14ac:dyDescent="0.2">
      <c r="A35" s="530" t="s">
        <v>488</v>
      </c>
      <c r="B35" s="256" t="s">
        <v>2037</v>
      </c>
      <c r="C35" s="443" t="e">
        <f>VLOOKUP($A35,УЧАСТНИКИ!$A$29:$L$1081,3,FALSE)</f>
        <v>#N/A</v>
      </c>
      <c r="D35" s="444" t="e">
        <f>VLOOKUP($A35,УЧАСТНИКИ!$A$29:$L$1081,4,FALSE)</f>
        <v>#N/A</v>
      </c>
      <c r="E35" s="444" t="e">
        <f>VLOOKUP($A35,УЧАСТНИКИ!$A$29:$L$1489,8,FALSE)</f>
        <v>#N/A</v>
      </c>
      <c r="F35" s="443" t="e">
        <f>VLOOKUP($A35,УЧАСТНИКИ!$A$29:$L$1081,5,FALSE)</f>
        <v>#N/A</v>
      </c>
      <c r="G35" s="542" t="s">
        <v>2115</v>
      </c>
      <c r="H35" s="429"/>
      <c r="I35" s="559">
        <v>6.8</v>
      </c>
      <c r="J35" s="429" t="s">
        <v>2076</v>
      </c>
      <c r="K35" s="559">
        <v>6.7</v>
      </c>
      <c r="L35" s="429" t="s">
        <v>2076</v>
      </c>
      <c r="M35" s="559">
        <v>6.8</v>
      </c>
      <c r="N35" s="265" t="s">
        <v>12</v>
      </c>
      <c r="O35" s="456"/>
      <c r="P35" s="23"/>
    </row>
    <row r="36" spans="1:16" ht="12.75" x14ac:dyDescent="0.2">
      <c r="A36" s="530" t="s">
        <v>496</v>
      </c>
      <c r="B36" s="256"/>
      <c r="C36" s="443" t="e">
        <f>VLOOKUP($A36,УЧАСТНИКИ!$A$29:$L$1081,3,FALSE)</f>
        <v>#N/A</v>
      </c>
      <c r="D36" s="444" t="e">
        <f>VLOOKUP($A36,УЧАСТНИКИ!$A$29:$L$1081,4,FALSE)</f>
        <v>#N/A</v>
      </c>
      <c r="E36" s="444" t="e">
        <f>VLOOKUP($A36,УЧАСТНИКИ!$A$29:$L$1489,8,FALSE)</f>
        <v>#N/A</v>
      </c>
      <c r="F36" s="443" t="e">
        <f>VLOOKUP($A36,УЧАСТНИКИ!$A$29:$L$1081,5,FALSE)</f>
        <v>#N/A</v>
      </c>
      <c r="G36" s="542" t="s">
        <v>2115</v>
      </c>
      <c r="H36" s="429"/>
      <c r="I36" s="542" t="s">
        <v>2115</v>
      </c>
      <c r="J36" s="429"/>
      <c r="K36" s="542" t="s">
        <v>2115</v>
      </c>
      <c r="L36" s="429"/>
      <c r="M36" s="542" t="s">
        <v>2117</v>
      </c>
      <c r="N36" s="265"/>
      <c r="O36" s="456"/>
      <c r="P36" s="23"/>
    </row>
    <row r="37" spans="1:16" x14ac:dyDescent="0.2">
      <c r="A37" s="555"/>
      <c r="G37" s="455"/>
      <c r="J37" s="560"/>
      <c r="L37" s="454"/>
    </row>
    <row r="38" spans="1:16" x14ac:dyDescent="0.2">
      <c r="A38" s="555"/>
      <c r="G38" s="455"/>
      <c r="L38" s="454"/>
    </row>
    <row r="39" spans="1:16" x14ac:dyDescent="0.2">
      <c r="A39" s="555"/>
      <c r="G39" s="455"/>
      <c r="L39" s="454"/>
    </row>
    <row r="40" spans="1:16" ht="12.75" x14ac:dyDescent="0.2">
      <c r="A40" s="297"/>
      <c r="B40" s="256"/>
      <c r="C40" s="269" t="s">
        <v>184</v>
      </c>
      <c r="D40" s="264"/>
      <c r="E40" s="265"/>
      <c r="F40" s="263"/>
      <c r="G40" s="391"/>
      <c r="H40" s="269"/>
      <c r="I40" s="391"/>
      <c r="J40" s="266"/>
      <c r="K40" s="23"/>
      <c r="L40" s="269"/>
      <c r="M40" s="266"/>
      <c r="N40" s="508" t="s">
        <v>371</v>
      </c>
      <c r="O40" s="268"/>
      <c r="P40" s="64"/>
    </row>
    <row r="41" spans="1:16" x14ac:dyDescent="0.2">
      <c r="A41" s="297"/>
      <c r="B41" s="256"/>
      <c r="C41" s="269"/>
      <c r="D41" s="264"/>
      <c r="E41" s="265"/>
      <c r="F41" s="263"/>
      <c r="G41" s="391"/>
      <c r="H41" s="265"/>
      <c r="I41" s="392"/>
      <c r="J41" s="271"/>
      <c r="K41" s="23"/>
      <c r="L41" s="265"/>
      <c r="M41" s="271"/>
      <c r="N41" s="271"/>
      <c r="O41" s="268"/>
      <c r="P41" s="64"/>
    </row>
    <row r="42" spans="1:16" ht="12.75" x14ac:dyDescent="0.2">
      <c r="A42" s="307"/>
      <c r="B42" s="256"/>
      <c r="C42" s="269" t="s">
        <v>185</v>
      </c>
      <c r="D42" s="264"/>
      <c r="E42" s="265"/>
      <c r="F42" s="375"/>
      <c r="G42" s="391"/>
      <c r="H42" s="265"/>
      <c r="I42" s="391"/>
      <c r="J42" s="266"/>
      <c r="K42" s="23"/>
      <c r="L42" s="265"/>
      <c r="M42" s="266"/>
      <c r="N42" s="508" t="s">
        <v>372</v>
      </c>
      <c r="O42" s="268"/>
    </row>
    <row r="43" spans="1:16" ht="12.75" x14ac:dyDescent="0.2">
      <c r="B43" s="256"/>
      <c r="C43" s="269"/>
      <c r="D43" s="264"/>
      <c r="E43" s="265"/>
      <c r="F43" s="263"/>
      <c r="G43" s="265"/>
      <c r="H43" s="266"/>
      <c r="I43" s="266"/>
      <c r="J43" s="265"/>
      <c r="K43" s="266"/>
      <c r="L43" s="265"/>
      <c r="M43" s="266"/>
      <c r="N43" s="266"/>
      <c r="O43" s="268"/>
    </row>
    <row r="44" spans="1:16" ht="12.75" x14ac:dyDescent="0.2">
      <c r="B44" s="256"/>
      <c r="C44" s="269"/>
      <c r="D44" s="264"/>
      <c r="E44" s="265"/>
      <c r="F44" s="263"/>
      <c r="G44" s="265"/>
      <c r="H44" s="266"/>
      <c r="I44" s="266"/>
      <c r="J44" s="270"/>
      <c r="K44" s="266"/>
      <c r="L44" s="265"/>
      <c r="M44" s="266"/>
      <c r="N44" s="266"/>
      <c r="O44" s="268"/>
    </row>
    <row r="45" spans="1:16" x14ac:dyDescent="0.2">
      <c r="C45" s="269" t="s">
        <v>375</v>
      </c>
      <c r="J45" s="270"/>
      <c r="N45" s="270" t="s">
        <v>2125</v>
      </c>
    </row>
    <row r="50" spans="2:15" x14ac:dyDescent="0.2"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ortState ref="A11:P35">
    <sortCondition descending="1" ref="M11:M35"/>
  </sortState>
  <mergeCells count="14">
    <mergeCell ref="B1:O1"/>
    <mergeCell ref="B2:O2"/>
    <mergeCell ref="B3:O3"/>
    <mergeCell ref="B4:O4"/>
    <mergeCell ref="B5:C5"/>
    <mergeCell ref="M5:N5"/>
    <mergeCell ref="E5:J5"/>
    <mergeCell ref="O5:O8"/>
    <mergeCell ref="L6:M6"/>
    <mergeCell ref="L7:M7"/>
    <mergeCell ref="L8:M8"/>
    <mergeCell ref="E6:J6"/>
    <mergeCell ref="E7:J7"/>
    <mergeCell ref="E8:J8"/>
  </mergeCells>
  <printOptions horizontalCentered="1"/>
  <pageMargins left="0" right="0" top="0.35433070866141736" bottom="0.35433070866141736" header="0" footer="0"/>
  <pageSetup paperSize="9" scale="95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O50"/>
  <sheetViews>
    <sheetView topLeftCell="B1" workbookViewId="0">
      <selection activeCell="P1" sqref="P1:P1048576"/>
    </sheetView>
  </sheetViews>
  <sheetFormatPr defaultRowHeight="14.25" x14ac:dyDescent="0.2"/>
  <cols>
    <col min="1" max="1" width="5.28515625" style="4" hidden="1" customWidth="1"/>
    <col min="2" max="2" width="4.140625" style="273" customWidth="1"/>
    <col min="3" max="3" width="17.5703125" style="273" customWidth="1"/>
    <col min="4" max="4" width="8.140625" style="273" customWidth="1"/>
    <col min="5" max="5" width="6.5703125" style="273" customWidth="1"/>
    <col min="6" max="6" width="20.7109375" style="273" customWidth="1"/>
    <col min="7" max="7" width="5.5703125" style="273" customWidth="1"/>
    <col min="8" max="8" width="4.140625" style="273" customWidth="1"/>
    <col min="9" max="9" width="5.5703125" style="273" customWidth="1"/>
    <col min="10" max="10" width="4.140625" style="273" customWidth="1"/>
    <col min="11" max="11" width="5.85546875" style="273" customWidth="1"/>
    <col min="12" max="12" width="4.140625" style="273" customWidth="1"/>
    <col min="13" max="13" width="7.28515625" style="273" customWidth="1"/>
    <col min="14" max="14" width="8.5703125" style="274" customWidth="1"/>
    <col min="15" max="15" width="4.5703125" style="273" customWidth="1"/>
    <col min="16" max="16" width="9.140625" customWidth="1"/>
  </cols>
  <sheetData>
    <row r="1" spans="1:15" ht="13.5" x14ac:dyDescent="0.2">
      <c r="A1" s="307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</row>
    <row r="2" spans="1:15" ht="12.75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</row>
    <row r="3" spans="1:15" ht="12.75" x14ac:dyDescent="0.2">
      <c r="A3" s="307"/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</row>
    <row r="4" spans="1:15" ht="12.75" x14ac:dyDescent="0.2">
      <c r="A4" s="297"/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</row>
    <row r="5" spans="1:15" ht="26.25" customHeight="1" x14ac:dyDescent="0.2">
      <c r="A5" s="307"/>
      <c r="B5" s="787" t="s">
        <v>324</v>
      </c>
      <c r="C5" s="788"/>
      <c r="E5" s="769" t="s">
        <v>382</v>
      </c>
      <c r="F5" s="769"/>
      <c r="G5" s="769"/>
      <c r="H5" s="769"/>
      <c r="I5" s="769"/>
      <c r="J5" s="769"/>
      <c r="K5" s="356"/>
      <c r="L5" s="277"/>
      <c r="M5" s="770" t="s">
        <v>374</v>
      </c>
      <c r="N5" s="770"/>
      <c r="O5" s="874"/>
    </row>
    <row r="6" spans="1:15" ht="27" x14ac:dyDescent="0.2">
      <c r="A6" s="297"/>
      <c r="B6" s="376" t="s">
        <v>16</v>
      </c>
      <c r="C6" s="239" t="s">
        <v>288</v>
      </c>
      <c r="D6" s="241"/>
      <c r="E6" s="752" t="s">
        <v>104</v>
      </c>
      <c r="F6" s="752"/>
      <c r="G6" s="752"/>
      <c r="H6" s="752"/>
      <c r="I6" s="752"/>
      <c r="J6" s="752"/>
      <c r="K6" s="241"/>
      <c r="L6" s="751" t="s">
        <v>186</v>
      </c>
      <c r="M6" s="751"/>
      <c r="N6" s="276" t="s">
        <v>187</v>
      </c>
      <c r="O6" s="874"/>
    </row>
    <row r="7" spans="1:15" ht="18" customHeight="1" x14ac:dyDescent="0.2">
      <c r="A7" s="297"/>
      <c r="B7" s="376" t="s">
        <v>17</v>
      </c>
      <c r="C7" s="239" t="s">
        <v>288</v>
      </c>
      <c r="D7" s="241"/>
      <c r="E7" s="752" t="s">
        <v>21</v>
      </c>
      <c r="F7" s="752"/>
      <c r="G7" s="752"/>
      <c r="H7" s="752"/>
      <c r="I7" s="752"/>
      <c r="J7" s="752"/>
      <c r="K7" s="241"/>
      <c r="L7" s="753" t="s">
        <v>333</v>
      </c>
      <c r="M7" s="753"/>
      <c r="N7" s="243" t="s">
        <v>377</v>
      </c>
      <c r="O7" s="874"/>
    </row>
    <row r="8" spans="1:15" ht="16.5" x14ac:dyDescent="0.2">
      <c r="A8" s="297"/>
      <c r="B8" s="377" t="s">
        <v>18</v>
      </c>
      <c r="C8" s="239" t="s">
        <v>287</v>
      </c>
      <c r="D8" s="248"/>
      <c r="E8" s="752" t="s">
        <v>246</v>
      </c>
      <c r="F8" s="752"/>
      <c r="G8" s="752"/>
      <c r="H8" s="752"/>
      <c r="I8" s="752"/>
      <c r="J8" s="752"/>
      <c r="K8" s="241"/>
      <c r="L8" s="875" t="s">
        <v>2183</v>
      </c>
      <c r="M8" s="875"/>
      <c r="N8" s="249" t="s">
        <v>2187</v>
      </c>
      <c r="O8" s="874"/>
    </row>
    <row r="9" spans="1:15" x14ac:dyDescent="0.2">
      <c r="A9" s="307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2"/>
      <c r="M9" s="251"/>
      <c r="N9" s="253"/>
      <c r="O9" s="254"/>
    </row>
    <row r="10" spans="1:15" ht="16.5" x14ac:dyDescent="0.2">
      <c r="A10" s="307"/>
      <c r="B10" s="255" t="s">
        <v>31</v>
      </c>
      <c r="C10" s="255" t="s">
        <v>175</v>
      </c>
      <c r="D10" s="255" t="s">
        <v>176</v>
      </c>
      <c r="E10" s="255" t="s">
        <v>177</v>
      </c>
      <c r="F10" s="255" t="s">
        <v>178</v>
      </c>
      <c r="G10" s="316" t="s">
        <v>12</v>
      </c>
      <c r="H10" s="255" t="s">
        <v>180</v>
      </c>
      <c r="I10" s="316" t="s">
        <v>13</v>
      </c>
      <c r="J10" s="255" t="s">
        <v>180</v>
      </c>
      <c r="K10" s="316" t="s">
        <v>14</v>
      </c>
      <c r="L10" s="255" t="s">
        <v>180</v>
      </c>
      <c r="M10" s="255" t="s">
        <v>190</v>
      </c>
      <c r="N10" s="255" t="s">
        <v>182</v>
      </c>
      <c r="O10" s="255" t="s">
        <v>11</v>
      </c>
    </row>
    <row r="11" spans="1:15" ht="12.75" x14ac:dyDescent="0.2">
      <c r="A11" s="532" t="s">
        <v>1320</v>
      </c>
      <c r="B11" s="256"/>
      <c r="C11" s="443" t="e">
        <f>VLOOKUP($A11,УЧАСТНИКИ!$A$29:$L$1181,3,FALSE)</f>
        <v>#N/A</v>
      </c>
      <c r="D11" s="444" t="e">
        <f>VLOOKUP($A11,УЧАСТНИКИ!$A$29:$L$1181,4,FALSE)</f>
        <v>#N/A</v>
      </c>
      <c r="E11" s="444" t="e">
        <f>VLOOKUP($A11,УЧАСТНИКИ!$A$29:$L1505,8,FALSE)</f>
        <v>#N/A</v>
      </c>
      <c r="F11" s="443" t="e">
        <f>VLOOKUP($A11,УЧАСТНИКИ!$A$29:$L$1181,5,FALSE)</f>
        <v>#N/A</v>
      </c>
      <c r="G11" s="545">
        <v>16.239999999999998</v>
      </c>
      <c r="H11" s="429" t="s">
        <v>2111</v>
      </c>
      <c r="I11" s="405" t="s">
        <v>2116</v>
      </c>
      <c r="J11" s="429"/>
      <c r="K11" s="542" t="s">
        <v>2116</v>
      </c>
      <c r="L11" s="429"/>
      <c r="M11" s="542">
        <v>16.239999999999998</v>
      </c>
      <c r="N11" s="265" t="s">
        <v>433</v>
      </c>
      <c r="O11" s="598" t="s">
        <v>2122</v>
      </c>
    </row>
    <row r="12" spans="1:15" ht="12.75" x14ac:dyDescent="0.2">
      <c r="A12" s="532" t="s">
        <v>926</v>
      </c>
      <c r="B12" s="256"/>
      <c r="C12" s="443" t="e">
        <f>VLOOKUP($A12,УЧАСТНИКИ!$A$29:$L$1181,3,FALSE)</f>
        <v>#N/A</v>
      </c>
      <c r="D12" s="444" t="e">
        <f>VLOOKUP($A12,УЧАСТНИКИ!$A$29:$L$1181,4,FALSE)</f>
        <v>#N/A</v>
      </c>
      <c r="E12" s="444" t="e">
        <f>VLOOKUP($A12,УЧАСТНИКИ!$A$29:$L1502,8,FALSE)</f>
        <v>#N/A</v>
      </c>
      <c r="F12" s="443" t="e">
        <f>VLOOKUP($A12,УЧАСТНИКИ!$A$29:$L$1181,5,FALSE)</f>
        <v>#N/A</v>
      </c>
      <c r="G12" s="545">
        <v>16.04</v>
      </c>
      <c r="H12" s="428" t="s">
        <v>2120</v>
      </c>
      <c r="I12" s="405" t="s">
        <v>2116</v>
      </c>
      <c r="J12" s="428"/>
      <c r="K12" s="542" t="s">
        <v>2116</v>
      </c>
      <c r="L12" s="429"/>
      <c r="M12" s="542">
        <v>16.04</v>
      </c>
      <c r="N12" s="405" t="s">
        <v>433</v>
      </c>
      <c r="O12" s="262" t="s">
        <v>2122</v>
      </c>
    </row>
    <row r="13" spans="1:15" ht="12.75" x14ac:dyDescent="0.2">
      <c r="A13" s="532" t="s">
        <v>703</v>
      </c>
      <c r="B13" s="256"/>
      <c r="C13" s="443" t="e">
        <f>VLOOKUP($A13,УЧАСТНИКИ!$A$29:$L$1181,3,FALSE)</f>
        <v>#N/A</v>
      </c>
      <c r="D13" s="444" t="e">
        <f>VLOOKUP($A13,УЧАСТНИКИ!$A$29:$L$1181,4,FALSE)</f>
        <v>#N/A</v>
      </c>
      <c r="E13" s="444" t="e">
        <f>VLOOKUP($A13,УЧАСТНИКИ!$A$29:$L1501,8,FALSE)</f>
        <v>#N/A</v>
      </c>
      <c r="F13" s="443" t="e">
        <f>VLOOKUP($A13,УЧАСТНИКИ!$A$29:$L$1181,5,FALSE)</f>
        <v>#N/A</v>
      </c>
      <c r="G13" s="545">
        <v>16.02</v>
      </c>
      <c r="H13" s="429" t="s">
        <v>2120</v>
      </c>
      <c r="I13" s="405" t="s">
        <v>2116</v>
      </c>
      <c r="J13" s="429"/>
      <c r="K13" s="542" t="s">
        <v>2116</v>
      </c>
      <c r="L13" s="429"/>
      <c r="M13" s="542">
        <v>16.02</v>
      </c>
      <c r="N13" s="405" t="s">
        <v>433</v>
      </c>
      <c r="O13" s="397" t="s">
        <v>2122</v>
      </c>
    </row>
    <row r="14" spans="1:15" ht="12.75" x14ac:dyDescent="0.2">
      <c r="A14" s="532" t="s">
        <v>1010</v>
      </c>
      <c r="B14" s="256"/>
      <c r="C14" s="443" t="e">
        <f>VLOOKUP($A14,УЧАСТНИКИ!$A$29:$L$1181,3,FALSE)</f>
        <v>#N/A</v>
      </c>
      <c r="D14" s="444" t="e">
        <f>VLOOKUP($A14,УЧАСТНИКИ!$A$29:$L$1181,4,FALSE)</f>
        <v>#N/A</v>
      </c>
      <c r="E14" s="444" t="e">
        <f>VLOOKUP($A14,УЧАСТНИКИ!$A$29:$L1504,8,FALSE)</f>
        <v>#N/A</v>
      </c>
      <c r="F14" s="443" t="e">
        <f>VLOOKUP($A14,УЧАСТНИКИ!$A$29:$L$1181,5,FALSE)</f>
        <v>#N/A</v>
      </c>
      <c r="G14" s="545">
        <v>15.58</v>
      </c>
      <c r="H14" s="429" t="s">
        <v>2076</v>
      </c>
      <c r="I14" s="545">
        <v>15.89</v>
      </c>
      <c r="J14" s="429" t="s">
        <v>2112</v>
      </c>
      <c r="K14" s="542" t="s">
        <v>2116</v>
      </c>
      <c r="L14" s="429"/>
      <c r="M14" s="542">
        <v>15.89</v>
      </c>
      <c r="N14" s="405" t="s">
        <v>443</v>
      </c>
      <c r="O14" s="404" t="s">
        <v>2123</v>
      </c>
    </row>
    <row r="15" spans="1:15" ht="12.75" x14ac:dyDescent="0.2">
      <c r="A15" s="532" t="s">
        <v>1309</v>
      </c>
      <c r="B15" s="256"/>
      <c r="C15" s="443" t="e">
        <f>VLOOKUP($A15,УЧАСТНИКИ!$A$29:$L$1181,3,FALSE)</f>
        <v>#N/A</v>
      </c>
      <c r="D15" s="444" t="e">
        <f>VLOOKUP($A15,УЧАСТНИКИ!$A$29:$L$1181,4,FALSE)</f>
        <v>#N/A</v>
      </c>
      <c r="E15" s="444" t="e">
        <f>VLOOKUP($A15,УЧАСТНИКИ!$A$29:$L1506,8,FALSE)</f>
        <v>#N/A</v>
      </c>
      <c r="F15" s="443" t="e">
        <f>VLOOKUP($A15,УЧАСТНИКИ!$A$29:$L$1181,5,FALSE)</f>
        <v>#N/A</v>
      </c>
      <c r="G15" s="545">
        <v>15.82</v>
      </c>
      <c r="H15" s="429" t="s">
        <v>2087</v>
      </c>
      <c r="I15" s="259" t="s">
        <v>2115</v>
      </c>
      <c r="J15" s="429"/>
      <c r="K15" s="597" t="s">
        <v>2115</v>
      </c>
      <c r="L15" s="429"/>
      <c r="M15" s="542">
        <v>15.82</v>
      </c>
      <c r="N15" s="265" t="s">
        <v>443</v>
      </c>
      <c r="O15" s="404" t="s">
        <v>2123</v>
      </c>
    </row>
    <row r="16" spans="1:15" ht="12.75" x14ac:dyDescent="0.2">
      <c r="A16" s="532" t="s">
        <v>856</v>
      </c>
      <c r="B16" s="256"/>
      <c r="C16" s="443" t="e">
        <f>VLOOKUP($A16,УЧАСТНИКИ!$A$29:$L$1181,3,FALSE)</f>
        <v>#N/A</v>
      </c>
      <c r="D16" s="444" t="e">
        <f>VLOOKUP($A16,УЧАСТНИКИ!$A$29:$L$1181,4,FALSE)</f>
        <v>#N/A</v>
      </c>
      <c r="E16" s="444" t="e">
        <f>VLOOKUP($A16,УЧАСТНИКИ!$A$29:$L1500,8,FALSE)</f>
        <v>#N/A</v>
      </c>
      <c r="F16" s="443" t="e">
        <f>VLOOKUP($A16,УЧАСТНИКИ!$A$29:$L$1181,5,FALSE)</f>
        <v>#N/A</v>
      </c>
      <c r="G16" s="259" t="s">
        <v>2115</v>
      </c>
      <c r="H16" s="428"/>
      <c r="I16" s="259" t="s">
        <v>2115</v>
      </c>
      <c r="J16" s="428"/>
      <c r="K16" s="542">
        <v>15.77</v>
      </c>
      <c r="L16" s="429" t="s">
        <v>2121</v>
      </c>
      <c r="M16" s="542">
        <v>15.77</v>
      </c>
      <c r="N16" s="405" t="s">
        <v>443</v>
      </c>
      <c r="O16" s="404" t="s">
        <v>2123</v>
      </c>
    </row>
    <row r="17" spans="1:15" ht="12.75" x14ac:dyDescent="0.2">
      <c r="A17" s="532" t="s">
        <v>1843</v>
      </c>
      <c r="B17" s="256"/>
      <c r="C17" s="443" t="e">
        <f>VLOOKUP($A17,УЧАСТНИКИ!$A$29:$L$1181,3,FALSE)</f>
        <v>#N/A</v>
      </c>
      <c r="D17" s="444" t="e">
        <f>VLOOKUP($A17,УЧАСТНИКИ!$A$29:$L$1181,4,FALSE)</f>
        <v>#N/A</v>
      </c>
      <c r="E17" s="444" t="e">
        <f>VLOOKUP($A17,УЧАСТНИКИ!$A$29:$L1493,8,FALSE)</f>
        <v>#N/A</v>
      </c>
      <c r="F17" s="443" t="e">
        <f>VLOOKUP($A17,УЧАСТНИКИ!$A$29:$L$1181,5,FALSE)</f>
        <v>#N/A</v>
      </c>
      <c r="G17" s="545">
        <v>15.72</v>
      </c>
      <c r="H17" s="599" t="s">
        <v>2185</v>
      </c>
      <c r="I17" s="405" t="s">
        <v>2116</v>
      </c>
      <c r="J17" s="428"/>
      <c r="K17" s="597" t="s">
        <v>2115</v>
      </c>
      <c r="L17" s="454"/>
      <c r="M17" s="542">
        <v>15.72</v>
      </c>
      <c r="N17" s="475" t="s">
        <v>443</v>
      </c>
      <c r="O17" s="404" t="s">
        <v>2123</v>
      </c>
    </row>
    <row r="18" spans="1:15" ht="12.75" x14ac:dyDescent="0.2">
      <c r="A18" s="532" t="s">
        <v>119</v>
      </c>
      <c r="B18" s="256"/>
      <c r="C18" s="443" t="e">
        <f>VLOOKUP($A18,УЧАСТНИКИ!$A$29:$L$1181,3,FALSE)</f>
        <v>#N/A</v>
      </c>
      <c r="D18" s="444" t="e">
        <f>VLOOKUP($A18,УЧАСТНИКИ!$A$29:$L$1181,4,FALSE)</f>
        <v>#N/A</v>
      </c>
      <c r="E18" s="444" t="e">
        <f>VLOOKUP($A18,УЧАСТНИКИ!$A$29:$L1496,8,FALSE)</f>
        <v>#N/A</v>
      </c>
      <c r="F18" s="443" t="e">
        <f>VLOOKUP($A18,УЧАСТНИКИ!$A$29:$L$1181,5,FALSE)</f>
        <v>#N/A</v>
      </c>
      <c r="G18" s="259" t="s">
        <v>2115</v>
      </c>
      <c r="H18" s="428"/>
      <c r="I18" s="259" t="s">
        <v>2115</v>
      </c>
      <c r="J18" s="428"/>
      <c r="K18" s="542">
        <v>15.46</v>
      </c>
      <c r="L18" s="429" t="s">
        <v>2083</v>
      </c>
      <c r="M18" s="542">
        <v>15.46</v>
      </c>
      <c r="N18" s="405" t="s">
        <v>443</v>
      </c>
      <c r="O18" s="404" t="s">
        <v>2123</v>
      </c>
    </row>
    <row r="19" spans="1:15" ht="12.75" x14ac:dyDescent="0.2">
      <c r="A19" s="532" t="s">
        <v>1983</v>
      </c>
      <c r="B19" s="256"/>
      <c r="C19" s="443" t="e">
        <f>VLOOKUP($A19,УЧАСТНИКИ!$A$29:$L$1181,3,FALSE)</f>
        <v>#N/A</v>
      </c>
      <c r="D19" s="444" t="e">
        <f>VLOOKUP($A19,УЧАСТНИКИ!$A$29:$L$1181,4,FALSE)</f>
        <v>#N/A</v>
      </c>
      <c r="E19" s="444" t="e">
        <f>VLOOKUP($A19,УЧАСТНИКИ!$A$29:$L1498,8,FALSE)</f>
        <v>#N/A</v>
      </c>
      <c r="F19" s="443" t="e">
        <f>VLOOKUP($A19,УЧАСТНИКИ!$A$29:$L$1181,5,FALSE)</f>
        <v>#N/A</v>
      </c>
      <c r="G19" s="259" t="s">
        <v>2115</v>
      </c>
      <c r="H19" s="429"/>
      <c r="I19" s="545">
        <v>15.43</v>
      </c>
      <c r="J19" s="429" t="s">
        <v>2120</v>
      </c>
      <c r="K19" s="597" t="s">
        <v>2115</v>
      </c>
      <c r="L19" s="429"/>
      <c r="M19" s="542">
        <v>15.43</v>
      </c>
      <c r="N19" s="405" t="s">
        <v>443</v>
      </c>
      <c r="O19" s="404" t="s">
        <v>2123</v>
      </c>
    </row>
    <row r="20" spans="1:15" ht="12.75" x14ac:dyDescent="0.2">
      <c r="A20" s="205" t="s">
        <v>2030</v>
      </c>
      <c r="B20" s="256"/>
      <c r="C20" s="443" t="e">
        <f>VLOOKUP($A20,УЧАСТНИКИ!$A$29:$L$1181,3,FALSE)</f>
        <v>#N/A</v>
      </c>
      <c r="D20" s="444" t="e">
        <f>VLOOKUP($A20,УЧАСТНИКИ!$A$29:$L$1181,4,FALSE)</f>
        <v>#N/A</v>
      </c>
      <c r="E20" s="444" t="e">
        <f>VLOOKUP($A20,УЧАСТНИКИ!$A$29:$L1489,8,FALSE)</f>
        <v>#N/A</v>
      </c>
      <c r="F20" s="443" t="e">
        <f>VLOOKUP($A20,УЧАСТНИКИ!$A$29:$L$1181,5,FALSE)</f>
        <v>#N/A</v>
      </c>
      <c r="G20" s="545">
        <v>14.41</v>
      </c>
      <c r="H20" s="428" t="s">
        <v>2184</v>
      </c>
      <c r="I20" s="545">
        <v>15.2</v>
      </c>
      <c r="J20" s="428" t="s">
        <v>2082</v>
      </c>
      <c r="K20" s="597" t="s">
        <v>2115</v>
      </c>
      <c r="L20" s="429"/>
      <c r="M20" s="559">
        <v>15.2</v>
      </c>
      <c r="N20" s="405" t="s">
        <v>443</v>
      </c>
      <c r="O20" s="404" t="s">
        <v>2123</v>
      </c>
    </row>
    <row r="21" spans="1:15" ht="12.75" x14ac:dyDescent="0.2">
      <c r="A21" s="532" t="s">
        <v>1959</v>
      </c>
      <c r="B21" s="256"/>
      <c r="C21" s="443" t="e">
        <f>VLOOKUP($A21,УЧАСТНИКИ!$A$29:$L$1181,3,FALSE)</f>
        <v>#N/A</v>
      </c>
      <c r="D21" s="444" t="e">
        <f>VLOOKUP($A21,УЧАСТНИКИ!$A$29:$L$1181,4,FALSE)</f>
        <v>#N/A</v>
      </c>
      <c r="E21" s="444" t="e">
        <f>VLOOKUP($A21,УЧАСТНИКИ!$A$29:$L1492,8,FALSE)</f>
        <v>#N/A</v>
      </c>
      <c r="F21" s="443" t="e">
        <f>VLOOKUP($A21,УЧАСТНИКИ!$A$29:$L$1181,5,FALSE)</f>
        <v>#N/A</v>
      </c>
      <c r="G21" s="259" t="s">
        <v>2115</v>
      </c>
      <c r="H21" s="557"/>
      <c r="I21" s="259" t="s">
        <v>2115</v>
      </c>
      <c r="J21" s="428"/>
      <c r="K21" s="559">
        <v>15.15</v>
      </c>
      <c r="L21" s="428" t="s">
        <v>2087</v>
      </c>
      <c r="M21" s="542">
        <v>15.15</v>
      </c>
      <c r="N21" s="265" t="s">
        <v>443</v>
      </c>
      <c r="O21" s="404" t="s">
        <v>2123</v>
      </c>
    </row>
    <row r="22" spans="1:15" ht="12.75" x14ac:dyDescent="0.2">
      <c r="A22" s="532" t="s">
        <v>1590</v>
      </c>
      <c r="B22" s="256"/>
      <c r="C22" s="443" t="e">
        <f>VLOOKUP($A22,УЧАСТНИКИ!$A$29:$L$1181,3,FALSE)</f>
        <v>#N/A</v>
      </c>
      <c r="D22" s="444" t="e">
        <f>VLOOKUP($A22,УЧАСТНИКИ!$A$29:$L$1181,4,FALSE)</f>
        <v>#N/A</v>
      </c>
      <c r="E22" s="444" t="e">
        <f>VLOOKUP($A22,УЧАСТНИКИ!$A$29:$L1495,8,FALSE)</f>
        <v>#N/A</v>
      </c>
      <c r="F22" s="443" t="e">
        <f>VLOOKUP($A22,УЧАСТНИКИ!$A$29:$L$1181,5,FALSE)</f>
        <v>#N/A</v>
      </c>
      <c r="G22" s="545">
        <v>14.81</v>
      </c>
      <c r="H22" s="429" t="s">
        <v>2185</v>
      </c>
      <c r="I22" s="545">
        <v>14.75</v>
      </c>
      <c r="J22" s="429" t="s">
        <v>2186</v>
      </c>
      <c r="K22" s="542">
        <v>14.88</v>
      </c>
      <c r="L22" s="429" t="s">
        <v>2113</v>
      </c>
      <c r="M22" s="542">
        <v>14.88</v>
      </c>
      <c r="N22" s="405">
        <v>1</v>
      </c>
      <c r="O22" s="404" t="s">
        <v>2123</v>
      </c>
    </row>
    <row r="23" spans="1:15" ht="12.75" x14ac:dyDescent="0.2">
      <c r="A23" s="532" t="s">
        <v>330</v>
      </c>
      <c r="B23" s="256" t="s">
        <v>70</v>
      </c>
      <c r="C23" s="443" t="e">
        <f>VLOOKUP($A23,УЧАСТНИКИ!$A$29:$L$1181,3,FALSE)</f>
        <v>#N/A</v>
      </c>
      <c r="D23" s="444" t="e">
        <f>VLOOKUP($A23,УЧАСТНИКИ!$A$29:$L$1181,4,FALSE)</f>
        <v>#N/A</v>
      </c>
      <c r="E23" s="444" t="e">
        <f>VLOOKUP($A23,УЧАСТНИКИ!$A$29:$L1494,8,FALSE)</f>
        <v>#N/A</v>
      </c>
      <c r="F23" s="443" t="e">
        <f>VLOOKUP($A23,УЧАСТНИКИ!$A$29:$L$1181,5,FALSE)</f>
        <v>#N/A</v>
      </c>
      <c r="G23" s="259" t="s">
        <v>2115</v>
      </c>
      <c r="H23" s="428"/>
      <c r="I23" s="259" t="s">
        <v>2115</v>
      </c>
      <c r="J23" s="428"/>
      <c r="K23" s="542">
        <v>14.83</v>
      </c>
      <c r="L23" s="428" t="s">
        <v>2075</v>
      </c>
      <c r="M23" s="542">
        <v>14.83</v>
      </c>
      <c r="N23" s="405">
        <v>1</v>
      </c>
      <c r="O23" s="398"/>
    </row>
    <row r="24" spans="1:15" ht="12.75" x14ac:dyDescent="0.2">
      <c r="A24" s="532" t="s">
        <v>1524</v>
      </c>
      <c r="B24" s="256" t="s">
        <v>69</v>
      </c>
      <c r="C24" s="443" t="e">
        <f>VLOOKUP($A24,УЧАСТНИКИ!$A$29:$L$1181,3,FALSE)</f>
        <v>#N/A</v>
      </c>
      <c r="D24" s="444" t="e">
        <f>VLOOKUP($A24,УЧАСТНИКИ!$A$29:$L$1181,4,FALSE)</f>
        <v>#N/A</v>
      </c>
      <c r="E24" s="444" t="e">
        <f>VLOOKUP($A24,УЧАСТНИКИ!$A$29:$L1497,8,FALSE)</f>
        <v>#N/A</v>
      </c>
      <c r="F24" s="443" t="e">
        <f>VLOOKUP($A24,УЧАСТНИКИ!$A$29:$L$1181,5,FALSE)</f>
        <v>#N/A</v>
      </c>
      <c r="G24" s="259" t="s">
        <v>2115</v>
      </c>
      <c r="H24" s="429"/>
      <c r="I24" s="545">
        <v>14.68</v>
      </c>
      <c r="J24" s="429" t="s">
        <v>2119</v>
      </c>
      <c r="K24" s="542">
        <v>14.46</v>
      </c>
      <c r="L24" s="429" t="s">
        <v>2129</v>
      </c>
      <c r="M24" s="542">
        <v>14.68</v>
      </c>
      <c r="N24" s="265" t="s">
        <v>12</v>
      </c>
      <c r="O24" s="457"/>
    </row>
    <row r="25" spans="1:15" ht="12.75" x14ac:dyDescent="0.2">
      <c r="A25" s="532" t="s">
        <v>1045</v>
      </c>
      <c r="B25" s="256" t="s">
        <v>68</v>
      </c>
      <c r="C25" s="443" t="e">
        <f>VLOOKUP($A25,УЧАСТНИКИ!$A$29:$L$1181,3,FALSE)</f>
        <v>#N/A</v>
      </c>
      <c r="D25" s="444" t="e">
        <f>VLOOKUP($A25,УЧАСТНИКИ!$A$29:$L$1181,4,FALSE)</f>
        <v>#N/A</v>
      </c>
      <c r="E25" s="444" t="e">
        <f>VLOOKUP($A25,УЧАСТНИКИ!$A$29:$L1503,8,FALSE)</f>
        <v>#N/A</v>
      </c>
      <c r="F25" s="443" t="e">
        <f>VLOOKUP($A25,УЧАСТНИКИ!$A$29:$L$1181,5,FALSE)</f>
        <v>#N/A</v>
      </c>
      <c r="G25" s="259" t="s">
        <v>2115</v>
      </c>
      <c r="H25" s="428"/>
      <c r="I25" s="545">
        <v>14.52</v>
      </c>
      <c r="J25" s="428" t="s">
        <v>2120</v>
      </c>
      <c r="K25" s="597" t="s">
        <v>2115</v>
      </c>
      <c r="L25" s="429"/>
      <c r="M25" s="542">
        <v>14.52</v>
      </c>
      <c r="N25" s="405">
        <v>1</v>
      </c>
      <c r="O25" s="262"/>
    </row>
    <row r="26" spans="1:15" ht="12.75" x14ac:dyDescent="0.2">
      <c r="A26" s="532" t="s">
        <v>1141</v>
      </c>
      <c r="B26" s="256" t="s">
        <v>75</v>
      </c>
      <c r="C26" s="443" t="e">
        <f>VLOOKUP($A26,УЧАСТНИКИ!$A$29:$L$1181,3,FALSE)</f>
        <v>#N/A</v>
      </c>
      <c r="D26" s="444" t="e">
        <f>VLOOKUP($A26,УЧАСТНИКИ!$A$29:$L$1181,4,FALSE)</f>
        <v>#N/A</v>
      </c>
      <c r="E26" s="444" t="e">
        <f>VLOOKUP($A26,УЧАСТНИКИ!$A$29:$L1499,8,FALSE)</f>
        <v>#N/A</v>
      </c>
      <c r="F26" s="443" t="e">
        <f>VLOOKUP($A26,УЧАСТНИКИ!$A$29:$L$1181,5,FALSE)</f>
        <v>#N/A</v>
      </c>
      <c r="G26" s="259" t="s">
        <v>2115</v>
      </c>
      <c r="H26" s="428"/>
      <c r="I26" s="259" t="s">
        <v>2115</v>
      </c>
      <c r="J26" s="428"/>
      <c r="K26" s="542">
        <v>14.41</v>
      </c>
      <c r="L26" s="429" t="s">
        <v>2086</v>
      </c>
      <c r="M26" s="542">
        <v>14.41</v>
      </c>
      <c r="N26" s="260" t="s">
        <v>12</v>
      </c>
      <c r="O26" s="398"/>
    </row>
    <row r="27" spans="1:15" ht="12.75" x14ac:dyDescent="0.2">
      <c r="A27" s="532" t="s">
        <v>1513</v>
      </c>
      <c r="B27" s="256"/>
      <c r="C27" s="443" t="e">
        <f>VLOOKUP($A27,УЧАСТНИКИ!$A$29:$L$1181,3,FALSE)</f>
        <v>#N/A</v>
      </c>
      <c r="D27" s="444" t="e">
        <f>VLOOKUP($A27,УЧАСТНИКИ!$A$29:$L$1181,4,FALSE)</f>
        <v>#N/A</v>
      </c>
      <c r="E27" s="444"/>
      <c r="F27" s="443" t="e">
        <f>VLOOKUP($A27,УЧАСТНИКИ!$A$29:$L$1181,5,FALSE)</f>
        <v>#N/A</v>
      </c>
      <c r="G27" s="259" t="s">
        <v>2115</v>
      </c>
      <c r="H27" s="429"/>
      <c r="I27" s="259" t="s">
        <v>301</v>
      </c>
      <c r="J27" s="429"/>
      <c r="K27" s="558"/>
      <c r="L27" s="429"/>
      <c r="M27" s="596" t="s">
        <v>301</v>
      </c>
      <c r="N27" s="405"/>
      <c r="O27" s="397"/>
    </row>
    <row r="28" spans="1:15" ht="12.75" x14ac:dyDescent="0.2">
      <c r="A28" s="532" t="s">
        <v>159</v>
      </c>
      <c r="B28" s="256"/>
      <c r="C28" s="443" t="e">
        <f>VLOOKUP($A28,УЧАСТНИКИ!$A$29:$L$1181,3,FALSE)</f>
        <v>#N/A</v>
      </c>
      <c r="D28" s="444" t="e">
        <f>VLOOKUP($A28,УЧАСТНИКИ!$A$29:$L$1181,4,FALSE)</f>
        <v>#N/A</v>
      </c>
      <c r="E28" s="444" t="e">
        <f>VLOOKUP($A28,УЧАСТНИКИ!$A$29:$L1490,8,FALSE)</f>
        <v>#N/A</v>
      </c>
      <c r="F28" s="443" t="e">
        <f>VLOOKUP($A28,УЧАСТНИКИ!$A$29:$L$1181,5,FALSE)</f>
        <v>#N/A</v>
      </c>
      <c r="G28" s="405"/>
      <c r="H28" s="428"/>
      <c r="I28" s="360"/>
      <c r="J28" s="428"/>
      <c r="K28" s="558"/>
      <c r="L28" s="428"/>
      <c r="M28" s="542" t="s">
        <v>169</v>
      </c>
      <c r="N28" s="260"/>
      <c r="O28" s="398"/>
    </row>
    <row r="30" spans="1:15" ht="12.75" x14ac:dyDescent="0.2">
      <c r="A30" s="532"/>
      <c r="B30" s="256"/>
      <c r="C30" s="443"/>
      <c r="D30" s="444"/>
      <c r="E30" s="444"/>
      <c r="F30" s="443"/>
      <c r="G30" s="542"/>
      <c r="H30" s="429"/>
      <c r="I30" s="542"/>
      <c r="J30" s="429"/>
      <c r="K30" s="542"/>
      <c r="L30" s="429"/>
      <c r="M30" s="542"/>
      <c r="N30" s="265"/>
      <c r="O30" s="268"/>
    </row>
    <row r="31" spans="1:15" ht="12.75" x14ac:dyDescent="0.2">
      <c r="A31" s="530"/>
      <c r="B31" s="256"/>
      <c r="C31" s="443"/>
      <c r="D31" s="444"/>
      <c r="E31" s="444"/>
      <c r="F31" s="443"/>
      <c r="G31" s="542"/>
      <c r="H31" s="429"/>
      <c r="I31" s="542"/>
      <c r="J31" s="429"/>
      <c r="K31" s="542"/>
      <c r="L31" s="429"/>
      <c r="M31" s="542"/>
      <c r="N31" s="265"/>
      <c r="O31" s="456"/>
    </row>
    <row r="32" spans="1:15" ht="12.75" x14ac:dyDescent="0.2">
      <c r="A32" s="205"/>
      <c r="B32" s="256"/>
      <c r="C32" s="443"/>
      <c r="D32" s="444"/>
      <c r="E32" s="444"/>
      <c r="F32" s="443"/>
      <c r="G32" s="542"/>
      <c r="H32" s="428"/>
      <c r="I32" s="542"/>
      <c r="J32" s="428"/>
      <c r="K32" s="542"/>
      <c r="L32" s="429"/>
      <c r="M32" s="542"/>
      <c r="N32" s="405"/>
      <c r="O32" s="262"/>
    </row>
    <row r="33" spans="1:15" ht="12.75" x14ac:dyDescent="0.2">
      <c r="A33" s="532"/>
      <c r="B33" s="256"/>
      <c r="C33" s="443"/>
      <c r="D33" s="444"/>
      <c r="E33" s="444"/>
      <c r="F33" s="443"/>
      <c r="G33" s="542"/>
      <c r="H33" s="429"/>
      <c r="I33" s="542"/>
      <c r="J33" s="429"/>
      <c r="K33" s="542"/>
      <c r="L33" s="429"/>
      <c r="M33" s="542"/>
      <c r="N33" s="265"/>
      <c r="O33" s="268"/>
    </row>
    <row r="34" spans="1:15" ht="12.75" x14ac:dyDescent="0.2">
      <c r="A34" s="532"/>
      <c r="B34" s="256"/>
      <c r="C34" s="443"/>
      <c r="D34" s="444"/>
      <c r="E34" s="444"/>
      <c r="F34" s="443"/>
      <c r="G34" s="542"/>
      <c r="H34" s="428"/>
      <c r="I34" s="542"/>
      <c r="J34" s="428"/>
      <c r="K34" s="542"/>
      <c r="L34" s="428"/>
      <c r="M34" s="542"/>
      <c r="N34" s="265"/>
      <c r="O34" s="268"/>
    </row>
    <row r="35" spans="1:15" ht="12.75" x14ac:dyDescent="0.2">
      <c r="A35" s="530"/>
      <c r="B35" s="256"/>
      <c r="C35" s="443"/>
      <c r="D35" s="444"/>
      <c r="E35" s="444"/>
      <c r="F35" s="443"/>
      <c r="G35" s="542"/>
      <c r="H35" s="429"/>
      <c r="I35" s="559"/>
      <c r="J35" s="429"/>
      <c r="K35" s="559"/>
      <c r="L35" s="429"/>
      <c r="M35" s="559"/>
      <c r="N35" s="265"/>
      <c r="O35" s="456"/>
    </row>
    <row r="36" spans="1:15" ht="12.75" x14ac:dyDescent="0.2">
      <c r="A36" s="530"/>
      <c r="B36" s="256"/>
      <c r="C36" s="443"/>
      <c r="D36" s="444"/>
      <c r="E36" s="444"/>
      <c r="F36" s="443"/>
      <c r="G36" s="542"/>
      <c r="H36" s="429"/>
      <c r="I36" s="542"/>
      <c r="J36" s="429"/>
      <c r="K36" s="542"/>
      <c r="L36" s="429"/>
      <c r="M36" s="542"/>
      <c r="N36" s="265"/>
      <c r="O36" s="456"/>
    </row>
    <row r="37" spans="1:15" x14ac:dyDescent="0.2">
      <c r="A37" s="555"/>
      <c r="G37" s="455"/>
      <c r="J37" s="560"/>
      <c r="L37" s="454"/>
    </row>
    <row r="38" spans="1:15" x14ac:dyDescent="0.2">
      <c r="A38" s="555"/>
      <c r="G38" s="455"/>
      <c r="L38" s="454"/>
    </row>
    <row r="39" spans="1:15" x14ac:dyDescent="0.2">
      <c r="A39" s="555"/>
      <c r="G39" s="455"/>
      <c r="L39" s="454"/>
    </row>
    <row r="40" spans="1:15" ht="12.75" x14ac:dyDescent="0.2">
      <c r="A40" s="297"/>
      <c r="B40" s="256"/>
      <c r="C40" s="269" t="s">
        <v>184</v>
      </c>
      <c r="D40" s="264"/>
      <c r="E40" s="265"/>
      <c r="F40" s="263"/>
      <c r="G40" s="391"/>
      <c r="H40" s="269"/>
      <c r="I40" s="391"/>
      <c r="J40" s="266"/>
      <c r="K40" s="23"/>
      <c r="L40" s="269"/>
      <c r="M40" s="266"/>
      <c r="N40" s="508" t="s">
        <v>371</v>
      </c>
      <c r="O40" s="268"/>
    </row>
    <row r="41" spans="1:15" x14ac:dyDescent="0.2">
      <c r="A41" s="297"/>
      <c r="B41" s="256"/>
      <c r="C41" s="269"/>
      <c r="D41" s="264"/>
      <c r="E41" s="265"/>
      <c r="F41" s="263"/>
      <c r="G41" s="391"/>
      <c r="H41" s="265"/>
      <c r="I41" s="392"/>
      <c r="J41" s="271"/>
      <c r="K41" s="23"/>
      <c r="L41" s="265"/>
      <c r="M41" s="271"/>
      <c r="N41" s="271"/>
      <c r="O41" s="268"/>
    </row>
    <row r="42" spans="1:15" ht="12.75" x14ac:dyDescent="0.2">
      <c r="A42" s="307"/>
      <c r="B42" s="256"/>
      <c r="C42" s="269" t="s">
        <v>185</v>
      </c>
      <c r="D42" s="264"/>
      <c r="E42" s="265"/>
      <c r="F42" s="375"/>
      <c r="G42" s="391"/>
      <c r="H42" s="265"/>
      <c r="I42" s="391"/>
      <c r="J42" s="266"/>
      <c r="K42" s="23"/>
      <c r="L42" s="265"/>
      <c r="M42" s="266"/>
      <c r="N42" s="508" t="s">
        <v>372</v>
      </c>
      <c r="O42" s="268"/>
    </row>
    <row r="43" spans="1:15" ht="12.75" x14ac:dyDescent="0.2">
      <c r="B43" s="256"/>
      <c r="C43" s="269"/>
      <c r="D43" s="264"/>
      <c r="E43" s="265"/>
      <c r="F43" s="263"/>
      <c r="G43" s="265"/>
      <c r="H43" s="266"/>
      <c r="I43" s="266"/>
      <c r="J43" s="265"/>
      <c r="K43" s="266"/>
      <c r="L43" s="265"/>
      <c r="M43" s="266"/>
      <c r="N43" s="266"/>
      <c r="O43" s="268"/>
    </row>
    <row r="44" spans="1:15" ht="12.75" x14ac:dyDescent="0.2">
      <c r="B44" s="256"/>
      <c r="C44" s="269"/>
      <c r="D44" s="264"/>
      <c r="E44" s="265"/>
      <c r="F44" s="263"/>
      <c r="G44" s="265"/>
      <c r="H44" s="266"/>
      <c r="I44" s="266"/>
      <c r="J44" s="270"/>
      <c r="K44" s="266"/>
      <c r="L44" s="265"/>
      <c r="M44" s="266"/>
      <c r="N44" s="266"/>
      <c r="O44" s="268"/>
    </row>
    <row r="45" spans="1:15" x14ac:dyDescent="0.2">
      <c r="C45" s="269" t="s">
        <v>380</v>
      </c>
      <c r="J45" s="270"/>
      <c r="N45" s="270" t="s">
        <v>2059</v>
      </c>
    </row>
    <row r="50" spans="2:15" x14ac:dyDescent="0.2"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ortState ref="A11:P26">
    <sortCondition descending="1" ref="M11:M26"/>
  </sortState>
  <mergeCells count="14">
    <mergeCell ref="E7:J7"/>
    <mergeCell ref="L7:M7"/>
    <mergeCell ref="E8:J8"/>
    <mergeCell ref="L8:M8"/>
    <mergeCell ref="B1:O1"/>
    <mergeCell ref="B2:O2"/>
    <mergeCell ref="B3:O3"/>
    <mergeCell ref="B4:O4"/>
    <mergeCell ref="B5:C5"/>
    <mergeCell ref="E5:J5"/>
    <mergeCell ref="M5:N5"/>
    <mergeCell ref="O5:O8"/>
    <mergeCell ref="E6:J6"/>
    <mergeCell ref="L6:M6"/>
  </mergeCells>
  <printOptions horizontalCentered="1"/>
  <pageMargins left="0" right="0" top="0" bottom="0" header="0" footer="0"/>
  <pageSetup paperSize="9" scale="95" fitToHeight="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>
    <tabColor indexed="40"/>
    <pageSetUpPr fitToPage="1"/>
  </sheetPr>
  <dimension ref="A1:Z79"/>
  <sheetViews>
    <sheetView topLeftCell="B1" zoomScaleNormal="100" workbookViewId="0">
      <selection activeCell="B22" sqref="A22:XFD26"/>
    </sheetView>
  </sheetViews>
  <sheetFormatPr defaultColWidth="9.140625" defaultRowHeight="14.25" x14ac:dyDescent="0.2"/>
  <cols>
    <col min="1" max="1" width="4.140625" style="4" hidden="1" customWidth="1"/>
    <col min="2" max="2" width="4.140625" style="273" customWidth="1"/>
    <col min="3" max="3" width="17.5703125" style="273" customWidth="1"/>
    <col min="4" max="4" width="8.140625" style="273" customWidth="1"/>
    <col min="5" max="5" width="6.5703125" style="273" customWidth="1"/>
    <col min="6" max="6" width="20.7109375" style="273" customWidth="1"/>
    <col min="7" max="7" width="0.28515625" style="273" customWidth="1"/>
    <col min="8" max="19" width="4.140625" style="273" customWidth="1"/>
    <col min="20" max="20" width="9.42578125" style="273" customWidth="1"/>
    <col min="21" max="21" width="8.85546875" style="274" customWidth="1"/>
    <col min="22" max="22" width="5.85546875" style="273" customWidth="1"/>
    <col min="23" max="25" width="9.140625" style="11" hidden="1" customWidth="1"/>
    <col min="26" max="26" width="0" style="11" hidden="1" customWidth="1"/>
    <col min="27" max="16384" width="9.140625" style="11"/>
  </cols>
  <sheetData>
    <row r="1" spans="1:26" s="63" customFormat="1" ht="12.95" customHeight="1" x14ac:dyDescent="0.15">
      <c r="A1" s="307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</row>
    <row r="2" spans="1:26" s="63" customFormat="1" ht="12.95" customHeight="1" x14ac:dyDescent="0.2">
      <c r="A2" s="4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  <c r="T2" s="747"/>
      <c r="U2" s="747"/>
      <c r="V2" s="747"/>
    </row>
    <row r="3" spans="1:26" s="63" customFormat="1" ht="12.95" customHeight="1" x14ac:dyDescent="0.15">
      <c r="A3" s="307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747"/>
      <c r="U3" s="747"/>
      <c r="V3" s="747"/>
    </row>
    <row r="4" spans="1:26" s="63" customFormat="1" ht="12.95" customHeight="1" x14ac:dyDescent="0.15">
      <c r="A4" s="29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  <c r="U4" s="747"/>
      <c r="V4" s="747"/>
    </row>
    <row r="5" spans="1:26" s="62" customFormat="1" ht="54" customHeight="1" x14ac:dyDescent="0.15">
      <c r="A5" s="307"/>
      <c r="B5" s="787" t="s">
        <v>2224</v>
      </c>
      <c r="C5" s="788"/>
      <c r="E5" s="356"/>
      <c r="F5" s="750" t="s">
        <v>4421</v>
      </c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356"/>
      <c r="S5" s="277"/>
      <c r="U5" s="770" t="s">
        <v>2225</v>
      </c>
      <c r="V5" s="770"/>
    </row>
    <row r="6" spans="1:26" s="62" customFormat="1" ht="17.100000000000001" customHeight="1" x14ac:dyDescent="0.2">
      <c r="A6" s="297"/>
      <c r="B6" s="238" t="s">
        <v>16</v>
      </c>
      <c r="C6" s="239" t="s">
        <v>288</v>
      </c>
      <c r="D6" s="241"/>
      <c r="F6" s="752" t="s">
        <v>104</v>
      </c>
      <c r="G6" s="752"/>
      <c r="H6" s="752"/>
      <c r="I6" s="752"/>
      <c r="J6" s="752"/>
      <c r="K6" s="752"/>
      <c r="L6" s="752"/>
      <c r="M6" s="752"/>
      <c r="N6" s="752"/>
      <c r="O6" s="752"/>
      <c r="P6" s="752"/>
      <c r="Q6" s="277"/>
      <c r="R6" s="277"/>
      <c r="S6" s="751" t="s">
        <v>186</v>
      </c>
      <c r="T6" s="751"/>
      <c r="U6" s="276" t="s">
        <v>187</v>
      </c>
      <c r="V6" s="249" t="s">
        <v>188</v>
      </c>
      <c r="W6" s="250"/>
    </row>
    <row r="7" spans="1:26" ht="17.100000000000001" customHeight="1" x14ac:dyDescent="0.2">
      <c r="A7" s="297"/>
      <c r="B7" s="240" t="s">
        <v>17</v>
      </c>
      <c r="C7" s="239" t="s">
        <v>288</v>
      </c>
      <c r="D7" s="241"/>
      <c r="F7" s="752" t="s">
        <v>21</v>
      </c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312"/>
      <c r="R7" s="312"/>
      <c r="S7" s="753"/>
      <c r="T7" s="753"/>
      <c r="U7" s="243"/>
      <c r="V7" s="477"/>
    </row>
    <row r="8" spans="1:26" ht="17.100000000000001" customHeight="1" x14ac:dyDescent="0.2">
      <c r="A8" s="297"/>
      <c r="B8" s="245" t="s">
        <v>18</v>
      </c>
      <c r="C8" s="239" t="s">
        <v>287</v>
      </c>
      <c r="D8" s="248"/>
      <c r="E8" s="248"/>
      <c r="F8" s="752" t="s">
        <v>246</v>
      </c>
      <c r="G8" s="752"/>
      <c r="H8" s="752"/>
      <c r="I8" s="752"/>
      <c r="J8" s="752"/>
      <c r="K8" s="752"/>
      <c r="L8" s="752"/>
      <c r="M8" s="752"/>
      <c r="N8" s="752"/>
      <c r="O8" s="752"/>
      <c r="P8" s="752"/>
      <c r="Q8" s="313"/>
      <c r="R8" s="314"/>
      <c r="S8" s="753" t="s">
        <v>194</v>
      </c>
      <c r="T8" s="753"/>
      <c r="U8" s="612" t="s">
        <v>2240</v>
      </c>
      <c r="V8" s="477"/>
    </row>
    <row r="9" spans="1:26" ht="14.45" customHeight="1" x14ac:dyDescent="0.2">
      <c r="A9" s="307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2"/>
      <c r="U9" s="876" t="s">
        <v>4103</v>
      </c>
      <c r="V9" s="876"/>
    </row>
    <row r="10" spans="1:26" ht="20.25" customHeight="1" x14ac:dyDescent="0.2">
      <c r="A10" s="307"/>
      <c r="B10" s="255" t="s">
        <v>31</v>
      </c>
      <c r="C10" s="255" t="s">
        <v>175</v>
      </c>
      <c r="D10" s="255" t="s">
        <v>176</v>
      </c>
      <c r="E10" s="255" t="s">
        <v>177</v>
      </c>
      <c r="F10" s="255" t="s">
        <v>178</v>
      </c>
      <c r="G10" s="315"/>
      <c r="H10" s="316" t="s">
        <v>12</v>
      </c>
      <c r="I10" s="255" t="s">
        <v>180</v>
      </c>
      <c r="J10" s="316" t="s">
        <v>13</v>
      </c>
      <c r="K10" s="255" t="s">
        <v>180</v>
      </c>
      <c r="L10" s="316" t="s">
        <v>14</v>
      </c>
      <c r="M10" s="255" t="s">
        <v>180</v>
      </c>
      <c r="N10" s="316" t="s">
        <v>22</v>
      </c>
      <c r="O10" s="255" t="s">
        <v>180</v>
      </c>
      <c r="P10" s="316" t="s">
        <v>23</v>
      </c>
      <c r="Q10" s="255" t="s">
        <v>180</v>
      </c>
      <c r="R10" s="316" t="s">
        <v>24</v>
      </c>
      <c r="S10" s="255" t="s">
        <v>180</v>
      </c>
      <c r="T10" s="255" t="s">
        <v>190</v>
      </c>
      <c r="U10" s="255" t="s">
        <v>182</v>
      </c>
      <c r="V10" s="255" t="s">
        <v>2069</v>
      </c>
      <c r="W10" s="383" t="s">
        <v>255</v>
      </c>
      <c r="X10" s="11" t="s">
        <v>379</v>
      </c>
      <c r="Y10" s="11" t="s">
        <v>405</v>
      </c>
      <c r="Z10" s="11" t="s">
        <v>36</v>
      </c>
    </row>
    <row r="11" spans="1:26" ht="14.45" customHeight="1" x14ac:dyDescent="0.2">
      <c r="A11" s="531">
        <v>364</v>
      </c>
      <c r="B11" s="256" t="s">
        <v>12</v>
      </c>
      <c r="C11" s="443" t="str">
        <f>VLOOKUP($A11,УЧАСТНИКИ!$A$29:$L$1181,3,FALSE)</f>
        <v>Чижиков Дмитрий</v>
      </c>
      <c r="D11" s="444" t="str">
        <f>VLOOKUP($A11,УЧАСТНИКИ!$A$29:$L$1181,4,FALSE)</f>
        <v>06.12.1993</v>
      </c>
      <c r="E11" s="444" t="str">
        <f>VLOOKUP($A11,УЧАСТНИКИ!$A$29:$L1499,8,FALSE)</f>
        <v>МСМК</v>
      </c>
      <c r="F11" s="443" t="str">
        <f>VLOOKUP($A11,УЧАСТНИКИ!$A$29:$L$1181,5,FALSE)</f>
        <v>Санкт-Петербург</v>
      </c>
      <c r="G11" s="394"/>
      <c r="H11" s="444" t="s">
        <v>4109</v>
      </c>
      <c r="I11" s="428" t="s">
        <v>4111</v>
      </c>
      <c r="J11" s="399" t="s">
        <v>3519</v>
      </c>
      <c r="K11" s="428" t="s">
        <v>2087</v>
      </c>
      <c r="L11" s="399" t="s">
        <v>4130</v>
      </c>
      <c r="M11" s="429" t="s">
        <v>2129</v>
      </c>
      <c r="N11" s="608" t="s">
        <v>4135</v>
      </c>
      <c r="O11" s="429" t="s">
        <v>2087</v>
      </c>
      <c r="P11" s="624" t="s">
        <v>4140</v>
      </c>
      <c r="Q11" s="429" t="s">
        <v>3925</v>
      </c>
      <c r="R11" s="608" t="s">
        <v>4144</v>
      </c>
      <c r="S11" s="429" t="s">
        <v>4124</v>
      </c>
      <c r="T11" s="394" t="s">
        <v>4109</v>
      </c>
      <c r="U11" s="394" t="s">
        <v>433</v>
      </c>
      <c r="V11" s="133" t="s">
        <v>2060</v>
      </c>
    </row>
    <row r="12" spans="1:26" ht="14.45" customHeight="1" x14ac:dyDescent="0.2">
      <c r="A12" s="531">
        <v>207</v>
      </c>
      <c r="B12" s="256" t="s">
        <v>13</v>
      </c>
      <c r="C12" s="443" t="str">
        <f>VLOOKUP($A12,УЧАСТНИКИ!$A$29:$L$1181,3,FALSE)</f>
        <v>Павлов Виталий</v>
      </c>
      <c r="D12" s="444" t="str">
        <f>VLOOKUP($A12,УЧАСТНИКИ!$A$29:$L$1181,4,FALSE)</f>
        <v>12.01.1997</v>
      </c>
      <c r="E12" s="444" t="str">
        <f>VLOOKUP($A12,УЧАСТНИКИ!$A$29:$L1498,8,FALSE)</f>
        <v>МС</v>
      </c>
      <c r="F12" s="443" t="str">
        <f>VLOOKUP($A12,УЧАСТНИКИ!$A$29:$L$1181,5,FALSE)</f>
        <v>Москва</v>
      </c>
      <c r="G12" s="578"/>
      <c r="H12" s="444" t="s">
        <v>4108</v>
      </c>
      <c r="I12" s="428" t="s">
        <v>4114</v>
      </c>
      <c r="J12" s="399" t="s">
        <v>3957</v>
      </c>
      <c r="K12" s="428" t="s">
        <v>2116</v>
      </c>
      <c r="L12" s="399" t="s">
        <v>3957</v>
      </c>
      <c r="M12" s="429"/>
      <c r="N12" s="265" t="s">
        <v>3957</v>
      </c>
      <c r="O12" s="429"/>
      <c r="P12" s="265" t="s">
        <v>3957</v>
      </c>
      <c r="Q12" s="429"/>
      <c r="R12" s="265" t="s">
        <v>3957</v>
      </c>
      <c r="S12" s="429"/>
      <c r="T12" s="394" t="s">
        <v>4108</v>
      </c>
      <c r="U12" s="394" t="s">
        <v>433</v>
      </c>
      <c r="V12" s="133" t="s">
        <v>2061</v>
      </c>
    </row>
    <row r="13" spans="1:26" ht="14.45" customHeight="1" x14ac:dyDescent="0.2">
      <c r="A13" s="531">
        <v>145</v>
      </c>
      <c r="B13" s="256" t="s">
        <v>14</v>
      </c>
      <c r="C13" s="443" t="str">
        <f>VLOOKUP($A13,УЧАСТНИКИ!$A$29:$L$1181,3,FALSE)</f>
        <v>Коваленко Кирилл</v>
      </c>
      <c r="D13" s="444" t="str">
        <f>VLOOKUP($A13,УЧАСТНИКИ!$A$29:$L$1181,4,FALSE)</f>
        <v>20.01.1994</v>
      </c>
      <c r="E13" s="444" t="str">
        <f>VLOOKUP($A13,УЧАСТНИКИ!$A$29:$L1500,8,FALSE)</f>
        <v>МС</v>
      </c>
      <c r="F13" s="443" t="str">
        <f>VLOOKUP($A13,УЧАСТНИКИ!$A$29:$L$1181,5,FALSE)</f>
        <v>Краснодарский край</v>
      </c>
      <c r="G13" s="394"/>
      <c r="H13" s="444" t="s">
        <v>4107</v>
      </c>
      <c r="I13" s="428" t="s">
        <v>4116</v>
      </c>
      <c r="J13" s="399" t="s">
        <v>3154</v>
      </c>
      <c r="K13" s="428" t="s">
        <v>2087</v>
      </c>
      <c r="L13" s="399" t="s">
        <v>4129</v>
      </c>
      <c r="M13" s="429" t="s">
        <v>2087</v>
      </c>
      <c r="N13" s="265" t="s">
        <v>3957</v>
      </c>
      <c r="O13" s="429"/>
      <c r="P13" s="265" t="s">
        <v>4138</v>
      </c>
      <c r="Q13" s="429" t="s">
        <v>2111</v>
      </c>
      <c r="R13" s="265" t="s">
        <v>4123</v>
      </c>
      <c r="S13" s="429" t="s">
        <v>2087</v>
      </c>
      <c r="T13" s="393" t="s">
        <v>4123</v>
      </c>
      <c r="U13" s="265" t="s">
        <v>433</v>
      </c>
      <c r="V13" s="133" t="s">
        <v>2062</v>
      </c>
    </row>
    <row r="14" spans="1:26" ht="14.45" customHeight="1" x14ac:dyDescent="0.2">
      <c r="A14" s="531">
        <v>137</v>
      </c>
      <c r="B14" s="256" t="s">
        <v>22</v>
      </c>
      <c r="C14" s="443" t="str">
        <f>VLOOKUP($A14,УЧАСТНИКИ!$A$29:$L$1181,3,FALSE)</f>
        <v>Брайко Олег</v>
      </c>
      <c r="D14" s="444" t="str">
        <f>VLOOKUP($A14,УЧАСТНИКИ!$A$29:$L$1181,4,FALSE)</f>
        <v>20.09.2000</v>
      </c>
      <c r="E14" s="444" t="str">
        <f>VLOOKUP($A14,УЧАСТНИКИ!$A$29:$L1496,8,FALSE)</f>
        <v>МС</v>
      </c>
      <c r="F14" s="443" t="str">
        <f>VLOOKUP($A14,УЧАСТНИКИ!$A$29:$L$1181,5,FALSE)</f>
        <v>Краснодарский край-Санкт-Петербург</v>
      </c>
      <c r="G14" s="394"/>
      <c r="H14" s="444" t="s">
        <v>3957</v>
      </c>
      <c r="I14" s="428"/>
      <c r="J14" s="399" t="s">
        <v>4123</v>
      </c>
      <c r="K14" s="428" t="s">
        <v>4125</v>
      </c>
      <c r="L14" s="399" t="s">
        <v>3957</v>
      </c>
      <c r="M14" s="429"/>
      <c r="N14" s="265" t="s">
        <v>3957</v>
      </c>
      <c r="O14" s="429"/>
      <c r="P14" s="265" t="s">
        <v>3957</v>
      </c>
      <c r="Q14" s="429"/>
      <c r="R14" s="265" t="s">
        <v>4143</v>
      </c>
      <c r="S14" s="429" t="s">
        <v>4115</v>
      </c>
      <c r="T14" s="393" t="s">
        <v>4123</v>
      </c>
      <c r="U14" s="394" t="s">
        <v>433</v>
      </c>
      <c r="V14" s="133" t="s">
        <v>2032</v>
      </c>
    </row>
    <row r="15" spans="1:26" ht="14.45" customHeight="1" x14ac:dyDescent="0.2">
      <c r="A15" s="531">
        <v>372</v>
      </c>
      <c r="B15" s="256" t="s">
        <v>23</v>
      </c>
      <c r="C15" s="443" t="str">
        <f>VLOOKUP($A15,УЧАСТНИКИ!$A$29:$L$1181,3,FALSE)</f>
        <v>Прищепа Василий</v>
      </c>
      <c r="D15" s="444" t="str">
        <f>VLOOKUP($A15,УЧАСТНИКИ!$A$29:$L$1181,4,FALSE)</f>
        <v>13.06.1999</v>
      </c>
      <c r="E15" s="444" t="str">
        <f>VLOOKUP($A15,УЧАСТНИКИ!$A$29:$L1495,8,FALSE)</f>
        <v>КМС</v>
      </c>
      <c r="F15" s="443" t="str">
        <f>VLOOKUP($A15,УЧАСТНИКИ!$A$29:$L$1181,5,FALSE)</f>
        <v>Смоленская область</v>
      </c>
      <c r="G15" s="394"/>
      <c r="H15" s="444" t="s">
        <v>3957</v>
      </c>
      <c r="I15" s="428"/>
      <c r="J15" s="444" t="s">
        <v>4119</v>
      </c>
      <c r="K15" s="428" t="s">
        <v>4076</v>
      </c>
      <c r="L15" s="399" t="s">
        <v>4127</v>
      </c>
      <c r="M15" s="429" t="s">
        <v>2129</v>
      </c>
      <c r="N15" s="444" t="s">
        <v>4134</v>
      </c>
      <c r="O15" s="429" t="s">
        <v>2086</v>
      </c>
      <c r="P15" s="444" t="s">
        <v>4137</v>
      </c>
      <c r="Q15" s="429" t="s">
        <v>2111</v>
      </c>
      <c r="R15" s="444" t="s">
        <v>3259</v>
      </c>
      <c r="S15" s="429" t="s">
        <v>4142</v>
      </c>
      <c r="T15" s="394" t="s">
        <v>4137</v>
      </c>
      <c r="U15" s="394" t="s">
        <v>443</v>
      </c>
      <c r="V15" s="133" t="s">
        <v>2032</v>
      </c>
    </row>
    <row r="16" spans="1:26" ht="14.45" customHeight="1" x14ac:dyDescent="0.2">
      <c r="A16" s="531">
        <v>245</v>
      </c>
      <c r="B16" s="256" t="s">
        <v>24</v>
      </c>
      <c r="C16" s="443" t="str">
        <f>VLOOKUP($A16,УЧАСТНИКИ!$A$29:$L$1181,3,FALSE)</f>
        <v>Федоров Алексей</v>
      </c>
      <c r="D16" s="444" t="str">
        <f>VLOOKUP($A16,УЧАСТНИКИ!$A$29:$L$1181,4,FALSE)</f>
        <v>25.05.1991</v>
      </c>
      <c r="E16" s="444" t="str">
        <f>VLOOKUP($A16,УЧАСТНИКИ!$A$29:$L1501,8,FALSE)</f>
        <v>ЗМС</v>
      </c>
      <c r="F16" s="443" t="str">
        <f>VLOOKUP($A16,УЧАСТНИКИ!$A$29:$L$1181,5,FALSE)</f>
        <v>Московская область-Смоленская область</v>
      </c>
      <c r="G16" s="394"/>
      <c r="H16" s="265" t="s">
        <v>4110</v>
      </c>
      <c r="I16" s="429" t="s">
        <v>4117</v>
      </c>
      <c r="J16" s="265" t="s">
        <v>3957</v>
      </c>
      <c r="K16" s="429"/>
      <c r="L16" s="265" t="s">
        <v>4128</v>
      </c>
      <c r="M16" s="429" t="s">
        <v>3927</v>
      </c>
      <c r="N16" s="265" t="s">
        <v>4136</v>
      </c>
      <c r="O16" s="429" t="s">
        <v>2087</v>
      </c>
      <c r="P16" s="265" t="s">
        <v>4139</v>
      </c>
      <c r="Q16" s="429" t="s">
        <v>2086</v>
      </c>
      <c r="R16" s="265" t="s">
        <v>4145</v>
      </c>
      <c r="S16" s="429" t="s">
        <v>4114</v>
      </c>
      <c r="T16" s="265" t="s">
        <v>4110</v>
      </c>
      <c r="U16" s="394" t="s">
        <v>443</v>
      </c>
      <c r="V16" s="133">
        <v>14</v>
      </c>
    </row>
    <row r="17" spans="1:22" ht="14.45" customHeight="1" x14ac:dyDescent="0.2">
      <c r="A17" s="531">
        <v>307</v>
      </c>
      <c r="B17" s="256" t="s">
        <v>25</v>
      </c>
      <c r="C17" s="443" t="str">
        <f>VLOOKUP($A17,УЧАСТНИКИ!$A$29:$L$1181,3,FALSE)</f>
        <v>Гайнутдинов Дамир</v>
      </c>
      <c r="D17" s="444" t="str">
        <f>VLOOKUP($A17,УЧАСТНИКИ!$A$29:$L$1181,4,FALSE)</f>
        <v>21.10.2001</v>
      </c>
      <c r="E17" s="444" t="str">
        <f>VLOOKUP($A17,УЧАСТНИКИ!$A$29:$L1491,8,FALSE)</f>
        <v>КМС</v>
      </c>
      <c r="F17" s="443" t="str">
        <f>VLOOKUP($A17,УЧАСТНИКИ!$A$29:$L$1181,5,FALSE)</f>
        <v>Республика Татарстан</v>
      </c>
      <c r="G17" s="394"/>
      <c r="H17" s="399" t="s">
        <v>4113</v>
      </c>
      <c r="I17" s="429" t="s">
        <v>4112</v>
      </c>
      <c r="J17" s="444" t="s">
        <v>3957</v>
      </c>
      <c r="K17" s="428"/>
      <c r="L17" s="399" t="s">
        <v>4126</v>
      </c>
      <c r="M17" s="428" t="s">
        <v>2086</v>
      </c>
      <c r="N17" s="444" t="s">
        <v>4131</v>
      </c>
      <c r="O17" s="429" t="s">
        <v>2087</v>
      </c>
      <c r="P17" s="444" t="s">
        <v>4132</v>
      </c>
      <c r="Q17" s="429" t="s">
        <v>4141</v>
      </c>
      <c r="R17" s="444" t="s">
        <v>4133</v>
      </c>
      <c r="S17" s="429" t="s">
        <v>2112</v>
      </c>
      <c r="T17" s="394" t="s">
        <v>4126</v>
      </c>
      <c r="U17" s="394" t="s">
        <v>443</v>
      </c>
      <c r="V17" s="133">
        <v>13</v>
      </c>
    </row>
    <row r="18" spans="1:22" ht="14.45" customHeight="1" x14ac:dyDescent="0.2">
      <c r="A18" s="531">
        <v>115</v>
      </c>
      <c r="B18" s="256" t="s">
        <v>67</v>
      </c>
      <c r="C18" s="443" t="str">
        <f>VLOOKUP($A18,УЧАСТНИКИ!$A$29:$L$1181,3,FALSE)</f>
        <v>Филиппов Никита</v>
      </c>
      <c r="D18" s="444" t="str">
        <f>VLOOKUP($A18,УЧАСТНИКИ!$A$29:$L$1181,4,FALSE)</f>
        <v>02.08.2003</v>
      </c>
      <c r="E18" s="444" t="str">
        <f>VLOOKUP($A18,УЧАСТНИКИ!$A$29:$L1497,8,FALSE)</f>
        <v>КМС</v>
      </c>
      <c r="F18" s="443" t="str">
        <f>VLOOKUP($A18,УЧАСТНИКИ!$A$29:$L$1181,5,FALSE)</f>
        <v>Волгоградская область</v>
      </c>
      <c r="G18" s="394"/>
      <c r="H18" s="444" t="s">
        <v>4106</v>
      </c>
      <c r="I18" s="429" t="s">
        <v>4114</v>
      </c>
      <c r="J18" s="444" t="s">
        <v>4118</v>
      </c>
      <c r="K18" s="429" t="s">
        <v>4124</v>
      </c>
      <c r="L18" s="399" t="s">
        <v>3957</v>
      </c>
      <c r="M18" s="429"/>
      <c r="N18" s="444"/>
      <c r="O18" s="429"/>
      <c r="P18" s="444"/>
      <c r="Q18" s="429"/>
      <c r="R18" s="444"/>
      <c r="S18" s="429"/>
      <c r="T18" s="394" t="s">
        <v>4106</v>
      </c>
      <c r="U18" s="394">
        <v>1</v>
      </c>
      <c r="V18" s="133">
        <v>12</v>
      </c>
    </row>
    <row r="19" spans="1:22" ht="14.45" customHeight="1" x14ac:dyDescent="0.2">
      <c r="A19" s="531">
        <v>267</v>
      </c>
      <c r="B19" s="256" t="s">
        <v>74</v>
      </c>
      <c r="C19" s="443" t="str">
        <f>VLOOKUP($A19,УЧАСТНИКИ!$A$29:$L$1181,3,FALSE)</f>
        <v>Шахмаев Эдуард</v>
      </c>
      <c r="D19" s="444" t="str">
        <f>VLOOKUP($A19,УЧАСТНИКИ!$A$29:$L$1181,4,FALSE)</f>
        <v>17.04.2002</v>
      </c>
      <c r="E19" s="444" t="str">
        <f>VLOOKUP($A19,УЧАСТНИКИ!$A$29:$L1492,8,FALSE)</f>
        <v>КМС</v>
      </c>
      <c r="F19" s="443" t="str">
        <f>VLOOKUP($A19,УЧАСТНИКИ!$A$29:$L$1181,5,FALSE)</f>
        <v>Республика Башкортостан</v>
      </c>
      <c r="G19" s="394"/>
      <c r="H19" s="444" t="s">
        <v>4105</v>
      </c>
      <c r="I19" s="429" t="s">
        <v>4112</v>
      </c>
      <c r="J19" s="444" t="s">
        <v>3957</v>
      </c>
      <c r="K19" s="429"/>
      <c r="L19" s="399" t="s">
        <v>3957</v>
      </c>
      <c r="M19" s="429"/>
      <c r="N19" s="444"/>
      <c r="O19" s="429"/>
      <c r="P19" s="444"/>
      <c r="Q19" s="429"/>
      <c r="R19" s="444"/>
      <c r="S19" s="429"/>
      <c r="T19" s="394" t="s">
        <v>4105</v>
      </c>
      <c r="U19" s="394">
        <v>1</v>
      </c>
      <c r="V19" s="133">
        <v>11</v>
      </c>
    </row>
    <row r="20" spans="1:22" ht="14.45" customHeight="1" x14ac:dyDescent="0.2">
      <c r="A20" s="531">
        <v>113</v>
      </c>
      <c r="B20" s="256" t="s">
        <v>74</v>
      </c>
      <c r="C20" s="443" t="str">
        <f>VLOOKUP($A20,УЧАСТНИКИ!$A$29:$L$1181,3,FALSE)</f>
        <v>Глуходедов Вадим</v>
      </c>
      <c r="D20" s="444" t="str">
        <f>VLOOKUP($A20,УЧАСТНИКИ!$A$29:$L$1181,4,FALSE)</f>
        <v>14.05.2002</v>
      </c>
      <c r="E20" s="444" t="str">
        <f>VLOOKUP($A20,УЧАСТНИКИ!$A$29:$L1493,8,FALSE)</f>
        <v>КМС</v>
      </c>
      <c r="F20" s="443" t="str">
        <f>VLOOKUP($A20,УЧАСТНИКИ!$A$29:$L$1181,5,FALSE)</f>
        <v>Волгоградская область</v>
      </c>
      <c r="G20" s="394"/>
      <c r="H20" s="444" t="s">
        <v>3957</v>
      </c>
      <c r="I20" s="428"/>
      <c r="J20" s="444" t="s">
        <v>3957</v>
      </c>
      <c r="K20" s="428"/>
      <c r="L20" s="399" t="s">
        <v>4105</v>
      </c>
      <c r="M20" s="429" t="s">
        <v>2184</v>
      </c>
      <c r="N20" s="444"/>
      <c r="O20" s="429"/>
      <c r="P20" s="444"/>
      <c r="Q20" s="429"/>
      <c r="R20" s="444"/>
      <c r="S20" s="429"/>
      <c r="T20" s="394" t="s">
        <v>4105</v>
      </c>
      <c r="U20" s="394">
        <v>1</v>
      </c>
      <c r="V20" s="133" t="s">
        <v>2032</v>
      </c>
    </row>
    <row r="21" spans="1:22" ht="14.45" customHeight="1" x14ac:dyDescent="0.2">
      <c r="A21" s="531">
        <v>391</v>
      </c>
      <c r="B21" s="256" t="s">
        <v>72</v>
      </c>
      <c r="C21" s="443" t="str">
        <f>VLOOKUP($A21,УЧАСТНИКИ!$A$29:$L$1181,3,FALSE)</f>
        <v>Голубев Петр</v>
      </c>
      <c r="D21" s="444" t="str">
        <f>VLOOKUP($A21,УЧАСТНИКИ!$A$29:$L$1181,4,FALSE)</f>
        <v>31.03.2000</v>
      </c>
      <c r="E21" s="444" t="str">
        <f>VLOOKUP($A21,УЧАСТНИКИ!$A$29:$L1490,8,FALSE)</f>
        <v>КМС</v>
      </c>
      <c r="F21" s="443" t="str">
        <f>VLOOKUP($A21,УЧАСТНИКИ!$A$29:$L$1181,5,FALSE)</f>
        <v>Ульяновская область</v>
      </c>
      <c r="G21" s="394"/>
      <c r="H21" s="444" t="s">
        <v>504</v>
      </c>
      <c r="I21" s="428" t="s">
        <v>4111</v>
      </c>
      <c r="J21" s="583" t="s">
        <v>3957</v>
      </c>
      <c r="K21" s="428"/>
      <c r="L21" s="399" t="s">
        <v>3957</v>
      </c>
      <c r="M21" s="429"/>
      <c r="N21" s="444"/>
      <c r="O21" s="429"/>
      <c r="P21" s="444"/>
      <c r="Q21" s="429"/>
      <c r="R21" s="444"/>
      <c r="S21" s="429"/>
      <c r="T21" s="394" t="s">
        <v>504</v>
      </c>
      <c r="U21" s="394">
        <v>1</v>
      </c>
      <c r="V21" s="133">
        <v>10</v>
      </c>
    </row>
    <row r="22" spans="1:22" ht="14.45" customHeight="1" x14ac:dyDescent="0.2">
      <c r="A22" s="531">
        <v>172</v>
      </c>
      <c r="B22" s="256"/>
      <c r="C22" s="443" t="str">
        <f>VLOOKUP($A22,УЧАСТНИКИ!$A$29:$L$1181,3,FALSE)</f>
        <v>Арбузов Александр</v>
      </c>
      <c r="D22" s="444" t="str">
        <f>VLOOKUP($A22,УЧАСТНИКИ!$A$29:$L$1181,4,FALSE)</f>
        <v>16.09.2000</v>
      </c>
      <c r="E22" s="444" t="str">
        <f>VLOOKUP($A22,УЧАСТНИКИ!$A$29:$L1489,8,FALSE)</f>
        <v>КМС</v>
      </c>
      <c r="F22" s="443" t="str">
        <f>VLOOKUP($A22,УЧАСТНИКИ!$A$29:$L$1181,5,FALSE)</f>
        <v>Красноярский край</v>
      </c>
      <c r="G22" s="394"/>
      <c r="H22" s="444" t="s">
        <v>3957</v>
      </c>
      <c r="I22" s="428"/>
      <c r="J22" s="444" t="s">
        <v>3957</v>
      </c>
      <c r="K22" s="428"/>
      <c r="L22" s="399" t="s">
        <v>3957</v>
      </c>
      <c r="M22" s="429"/>
      <c r="N22" s="444"/>
      <c r="O22" s="429"/>
      <c r="P22" s="444"/>
      <c r="Q22" s="429"/>
      <c r="R22" s="444"/>
      <c r="S22" s="429"/>
      <c r="T22" s="394" t="s">
        <v>2117</v>
      </c>
      <c r="U22" s="394"/>
      <c r="V22" s="133">
        <v>0</v>
      </c>
    </row>
    <row r="23" spans="1:22" ht="14.45" customHeight="1" x14ac:dyDescent="0.2">
      <c r="A23" s="531">
        <v>215</v>
      </c>
      <c r="B23" s="256"/>
      <c r="C23" s="443" t="str">
        <f>VLOOKUP($A23,УЧАСТНИКИ!$A$29:$L$1181,3,FALSE)</f>
        <v>Ткач Роман</v>
      </c>
      <c r="D23" s="444" t="str">
        <f>VLOOKUP($A23,УЧАСТНИКИ!$A$29:$L$1181,4,FALSE)</f>
        <v>28.07.1991</v>
      </c>
      <c r="E23" s="444" t="str">
        <f>VLOOKUP($A23,УЧАСТНИКИ!$A$29:$L1494,8,FALSE)</f>
        <v>КМС</v>
      </c>
      <c r="F23" s="443" t="str">
        <f>VLOOKUP($A23,УЧАСТНИКИ!$A$29:$L$1181,5,FALSE)</f>
        <v>Москва</v>
      </c>
      <c r="G23" s="394"/>
      <c r="H23" s="444" t="s">
        <v>3957</v>
      </c>
      <c r="I23" s="428"/>
      <c r="J23" s="444" t="s">
        <v>3957</v>
      </c>
      <c r="K23" s="428"/>
      <c r="L23" s="399" t="s">
        <v>3957</v>
      </c>
      <c r="M23" s="429"/>
      <c r="N23" s="444"/>
      <c r="O23" s="429"/>
      <c r="P23" s="444"/>
      <c r="Q23" s="429"/>
      <c r="R23" s="444"/>
      <c r="S23" s="429"/>
      <c r="T23" s="394" t="s">
        <v>2117</v>
      </c>
      <c r="U23" s="394"/>
      <c r="V23" s="133" t="s">
        <v>2032</v>
      </c>
    </row>
    <row r="24" spans="1:22" ht="14.45" customHeight="1" x14ac:dyDescent="0.2">
      <c r="A24" s="307"/>
      <c r="B24" s="256"/>
      <c r="V24" s="268"/>
    </row>
    <row r="25" spans="1:22" ht="14.45" customHeight="1" x14ac:dyDescent="0.2">
      <c r="B25" s="256"/>
      <c r="V25" s="268"/>
    </row>
    <row r="26" spans="1:22" ht="14.45" customHeight="1" x14ac:dyDescent="0.2">
      <c r="B26" s="256"/>
      <c r="V26" s="268"/>
    </row>
    <row r="27" spans="1:22" ht="14.45" customHeight="1" x14ac:dyDescent="0.2">
      <c r="C27" s="269" t="s">
        <v>184</v>
      </c>
      <c r="D27" s="264"/>
      <c r="E27" s="265"/>
      <c r="F27" s="263"/>
      <c r="G27" s="64"/>
      <c r="H27" s="391"/>
      <c r="I27" s="269"/>
      <c r="J27" s="391"/>
      <c r="K27" s="266"/>
      <c r="L27" s="23"/>
      <c r="M27" s="266"/>
      <c r="N27" s="266"/>
      <c r="O27" s="266"/>
      <c r="P27" s="266"/>
      <c r="Q27" s="266"/>
      <c r="R27" s="269"/>
      <c r="S27" s="269"/>
      <c r="T27" s="266"/>
      <c r="U27" s="508" t="s">
        <v>2243</v>
      </c>
    </row>
    <row r="28" spans="1:22" ht="14.45" customHeight="1" x14ac:dyDescent="0.2">
      <c r="C28" s="269"/>
      <c r="D28" s="264"/>
      <c r="E28" s="265"/>
      <c r="F28" s="263"/>
      <c r="G28" s="64"/>
      <c r="H28" s="391"/>
      <c r="I28" s="265"/>
      <c r="J28" s="392"/>
      <c r="K28" s="271"/>
      <c r="L28" s="23"/>
      <c r="M28" s="266"/>
      <c r="N28" s="266"/>
      <c r="O28" s="266"/>
      <c r="P28" s="266"/>
      <c r="Q28" s="266"/>
      <c r="R28" s="265"/>
      <c r="S28" s="265"/>
      <c r="T28" s="271"/>
      <c r="U28" s="271"/>
    </row>
    <row r="29" spans="1:22" ht="14.45" customHeight="1" x14ac:dyDescent="0.2">
      <c r="C29" s="269" t="s">
        <v>185</v>
      </c>
      <c r="D29" s="264"/>
      <c r="E29" s="265"/>
      <c r="F29" s="375"/>
      <c r="H29" s="391"/>
      <c r="I29" s="265"/>
      <c r="J29" s="391"/>
      <c r="K29" s="266"/>
      <c r="L29" s="23"/>
      <c r="M29" s="266"/>
      <c r="N29" s="266"/>
      <c r="O29" s="266"/>
      <c r="P29" s="266"/>
      <c r="Q29" s="266"/>
      <c r="R29" s="265"/>
      <c r="S29" s="265"/>
      <c r="T29" s="266"/>
      <c r="U29" s="508" t="s">
        <v>2244</v>
      </c>
    </row>
    <row r="30" spans="1:22" ht="14.45" customHeight="1" x14ac:dyDescent="0.2">
      <c r="C30" s="269"/>
      <c r="D30" s="264"/>
      <c r="E30" s="265"/>
      <c r="F30" s="263"/>
      <c r="G30" s="266"/>
      <c r="H30" s="265"/>
      <c r="I30" s="266"/>
      <c r="J30" s="266"/>
      <c r="K30" s="265"/>
      <c r="L30" s="266"/>
      <c r="M30" s="266"/>
      <c r="N30" s="266"/>
      <c r="O30" s="266"/>
      <c r="P30" s="266"/>
      <c r="Q30" s="266"/>
      <c r="R30" s="265"/>
      <c r="S30" s="265"/>
      <c r="T30" s="266"/>
      <c r="U30" s="266"/>
    </row>
    <row r="31" spans="1:22" ht="14.45" customHeight="1" x14ac:dyDescent="0.2">
      <c r="C31" s="269"/>
      <c r="D31" s="264"/>
      <c r="E31" s="265"/>
      <c r="F31" s="263"/>
      <c r="G31" s="266"/>
      <c r="H31" s="265"/>
      <c r="I31" s="266"/>
      <c r="J31" s="266"/>
      <c r="K31" s="270"/>
      <c r="L31" s="266"/>
      <c r="M31" s="266"/>
      <c r="N31" s="266"/>
      <c r="O31" s="266"/>
      <c r="P31" s="266"/>
      <c r="Q31" s="266"/>
      <c r="R31" s="265"/>
      <c r="S31" s="265"/>
      <c r="T31" s="266"/>
      <c r="U31" s="266"/>
    </row>
    <row r="32" spans="1:22" ht="14.45" customHeight="1" x14ac:dyDescent="0.2">
      <c r="B32" s="271"/>
      <c r="C32" s="269" t="s">
        <v>2245</v>
      </c>
      <c r="K32" s="270"/>
      <c r="U32" s="270" t="s">
        <v>4094</v>
      </c>
      <c r="V32" s="271"/>
    </row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</sheetData>
  <sortState ref="A11:Z24">
    <sortCondition ref="B11:B24"/>
  </sortState>
  <mergeCells count="14">
    <mergeCell ref="U9:V9"/>
    <mergeCell ref="B1:V1"/>
    <mergeCell ref="B2:V2"/>
    <mergeCell ref="B3:V3"/>
    <mergeCell ref="B4:V4"/>
    <mergeCell ref="B5:C5"/>
    <mergeCell ref="U5:V5"/>
    <mergeCell ref="F6:P6"/>
    <mergeCell ref="F7:P7"/>
    <mergeCell ref="F8:P8"/>
    <mergeCell ref="S6:T6"/>
    <mergeCell ref="S7:T7"/>
    <mergeCell ref="S8:T8"/>
    <mergeCell ref="F5:Q5"/>
  </mergeCells>
  <phoneticPr fontId="2" type="noConversion"/>
  <printOptions horizontalCentered="1"/>
  <pageMargins left="0" right="0" top="0" bottom="0" header="0" footer="0"/>
  <pageSetup paperSize="9" scale="78" fitToHeight="0" orientation="portrait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>
    <tabColor indexed="40"/>
    <pageSetUpPr fitToPage="1"/>
  </sheetPr>
  <dimension ref="A1:Z34"/>
  <sheetViews>
    <sheetView topLeftCell="B3" zoomScaleNormal="100" workbookViewId="0">
      <selection activeCell="B22" sqref="A22:XFD26"/>
    </sheetView>
  </sheetViews>
  <sheetFormatPr defaultColWidth="9.140625" defaultRowHeight="14.25" x14ac:dyDescent="0.2"/>
  <cols>
    <col min="1" max="1" width="4.7109375" style="4" hidden="1" customWidth="1"/>
    <col min="2" max="2" width="4.140625" style="273" customWidth="1"/>
    <col min="3" max="3" width="18.28515625" style="273" customWidth="1"/>
    <col min="4" max="4" width="8.140625" style="273" customWidth="1"/>
    <col min="5" max="5" width="6.5703125" style="273" customWidth="1"/>
    <col min="6" max="6" width="22.42578125" style="273" customWidth="1"/>
    <col min="7" max="9" width="3.5703125" style="273" hidden="1" customWidth="1"/>
    <col min="10" max="10" width="4.85546875" style="273" hidden="1" customWidth="1"/>
    <col min="11" max="16" width="3.7109375" style="273" customWidth="1"/>
    <col min="17" max="17" width="7.140625" style="273" customWidth="1"/>
    <col min="18" max="18" width="6.140625" style="274" customWidth="1"/>
    <col min="19" max="19" width="5.85546875" style="273" customWidth="1"/>
    <col min="20" max="26" width="9.140625" style="11" hidden="1" customWidth="1"/>
    <col min="27" max="16384" width="9.140625" style="11"/>
  </cols>
  <sheetData>
    <row r="1" spans="1:26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</row>
    <row r="2" spans="1:26" ht="12.95" customHeight="1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</row>
    <row r="3" spans="1:26" ht="12.95" customHeight="1" x14ac:dyDescent="0.2"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  <c r="T3" s="354"/>
      <c r="U3" s="354"/>
      <c r="V3" s="354"/>
    </row>
    <row r="4" spans="1:26" s="52" customFormat="1" ht="12.95" customHeight="1" x14ac:dyDescent="0.2">
      <c r="A4" s="322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354"/>
      <c r="U4" s="354"/>
      <c r="V4" s="354"/>
    </row>
    <row r="5" spans="1:26" s="52" customFormat="1" ht="54" customHeight="1" x14ac:dyDescent="0.2">
      <c r="A5" s="322"/>
      <c r="B5" s="787" t="s">
        <v>2242</v>
      </c>
      <c r="C5" s="788"/>
      <c r="D5" s="750" t="s">
        <v>4278</v>
      </c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356"/>
      <c r="P5" s="356"/>
      <c r="Q5" s="277"/>
      <c r="R5" s="770" t="s">
        <v>2225</v>
      </c>
      <c r="S5" s="770"/>
    </row>
    <row r="6" spans="1:26" s="65" customFormat="1" ht="17.100000000000001" customHeight="1" x14ac:dyDescent="0.2">
      <c r="A6" s="323"/>
      <c r="B6" s="238" t="s">
        <v>16</v>
      </c>
      <c r="C6" s="239" t="s">
        <v>418</v>
      </c>
      <c r="D6" s="241"/>
      <c r="F6" s="752" t="s">
        <v>104</v>
      </c>
      <c r="G6" s="752"/>
      <c r="H6" s="752"/>
      <c r="I6" s="752"/>
      <c r="J6" s="752"/>
      <c r="K6" s="752"/>
      <c r="L6" s="752"/>
      <c r="M6" s="241"/>
      <c r="N6" s="751" t="s">
        <v>186</v>
      </c>
      <c r="O6" s="751"/>
      <c r="P6" s="751"/>
      <c r="Q6" s="751" t="s">
        <v>187</v>
      </c>
      <c r="R6" s="751"/>
      <c r="S6" s="276" t="s">
        <v>188</v>
      </c>
    </row>
    <row r="7" spans="1:26" s="65" customFormat="1" ht="17.100000000000001" customHeight="1" x14ac:dyDescent="0.2">
      <c r="A7" s="323"/>
      <c r="B7" s="240" t="s">
        <v>17</v>
      </c>
      <c r="C7" s="239" t="s">
        <v>290</v>
      </c>
      <c r="D7" s="241"/>
      <c r="F7" s="752" t="s">
        <v>21</v>
      </c>
      <c r="G7" s="752"/>
      <c r="H7" s="752"/>
      <c r="I7" s="752"/>
      <c r="J7" s="752"/>
      <c r="K7" s="752"/>
      <c r="L7" s="752"/>
      <c r="M7" s="241"/>
      <c r="N7" s="753" t="s">
        <v>194</v>
      </c>
      <c r="O7" s="753"/>
      <c r="P7" s="753"/>
      <c r="Q7" s="754" t="s">
        <v>2241</v>
      </c>
      <c r="R7" s="754"/>
      <c r="S7" s="243" t="s">
        <v>121</v>
      </c>
      <c r="T7" s="250"/>
      <c r="U7" s="250"/>
    </row>
    <row r="8" spans="1:26" s="65" customFormat="1" ht="17.100000000000001" customHeight="1" x14ac:dyDescent="0.2">
      <c r="A8" s="323"/>
      <c r="B8" s="245" t="s">
        <v>18</v>
      </c>
      <c r="C8" s="239" t="s">
        <v>289</v>
      </c>
      <c r="D8" s="248"/>
      <c r="F8" s="877" t="s">
        <v>40</v>
      </c>
      <c r="G8" s="877"/>
      <c r="H8" s="877"/>
      <c r="I8" s="877"/>
      <c r="J8" s="877"/>
      <c r="K8" s="877"/>
      <c r="L8" s="877"/>
      <c r="M8" s="517"/>
      <c r="Q8" s="875" t="s">
        <v>4277</v>
      </c>
      <c r="R8" s="875"/>
      <c r="T8" s="250"/>
      <c r="U8" s="250"/>
    </row>
    <row r="9" spans="1:26" s="65" customFormat="1" ht="12.75" customHeight="1" x14ac:dyDescent="0.2">
      <c r="A9" s="323"/>
      <c r="B9" s="248"/>
      <c r="C9" s="248"/>
      <c r="D9" s="248"/>
      <c r="F9" s="863" t="s">
        <v>247</v>
      </c>
      <c r="G9" s="863"/>
      <c r="H9" s="863"/>
      <c r="I9" s="863"/>
      <c r="J9" s="863"/>
      <c r="K9" s="863"/>
      <c r="L9" s="863"/>
      <c r="M9" s="248"/>
      <c r="Q9" s="248"/>
      <c r="R9" s="248"/>
      <c r="S9" s="248"/>
    </row>
    <row r="10" spans="1:26" s="65" customFormat="1" ht="12.75" customHeight="1" x14ac:dyDescent="0.2">
      <c r="A10" s="323"/>
      <c r="B10" s="317"/>
      <c r="C10" s="317"/>
      <c r="D10" s="318"/>
      <c r="E10" s="318"/>
      <c r="F10" s="863"/>
      <c r="G10" s="863"/>
      <c r="H10" s="863"/>
      <c r="I10" s="863"/>
      <c r="J10" s="863"/>
      <c r="K10" s="863"/>
      <c r="L10" s="609"/>
      <c r="M10" s="609"/>
      <c r="N10" s="317"/>
      <c r="O10" s="319"/>
      <c r="P10" s="319"/>
      <c r="Q10" s="317"/>
      <c r="R10" s="320"/>
      <c r="S10" s="321"/>
    </row>
    <row r="11" spans="1:26" s="65" customFormat="1" ht="20.25" customHeight="1" x14ac:dyDescent="0.2">
      <c r="A11" s="323"/>
      <c r="B11" s="255" t="s">
        <v>31</v>
      </c>
      <c r="C11" s="255" t="s">
        <v>175</v>
      </c>
      <c r="D11" s="255" t="s">
        <v>176</v>
      </c>
      <c r="E11" s="601" t="s">
        <v>177</v>
      </c>
      <c r="F11" s="255" t="s">
        <v>178</v>
      </c>
      <c r="G11" s="316" t="s">
        <v>12</v>
      </c>
      <c r="H11" s="255" t="s">
        <v>13</v>
      </c>
      <c r="I11" s="316" t="s">
        <v>14</v>
      </c>
      <c r="J11" s="315" t="s">
        <v>195</v>
      </c>
      <c r="K11" s="316" t="s">
        <v>12</v>
      </c>
      <c r="L11" s="255" t="s">
        <v>13</v>
      </c>
      <c r="M11" s="316" t="s">
        <v>14</v>
      </c>
      <c r="N11" s="255" t="s">
        <v>22</v>
      </c>
      <c r="O11" s="316" t="s">
        <v>23</v>
      </c>
      <c r="P11" s="255" t="s">
        <v>24</v>
      </c>
      <c r="Q11" s="255" t="s">
        <v>190</v>
      </c>
      <c r="R11" s="255" t="s">
        <v>182</v>
      </c>
      <c r="S11" s="255" t="s">
        <v>2069</v>
      </c>
      <c r="T11" s="383"/>
      <c r="W11" s="383" t="s">
        <v>255</v>
      </c>
      <c r="X11" s="65" t="s">
        <v>379</v>
      </c>
      <c r="Y11" s="65" t="s">
        <v>405</v>
      </c>
      <c r="Z11" s="65" t="s">
        <v>36</v>
      </c>
    </row>
    <row r="12" spans="1:26" s="65" customFormat="1" ht="12.75" customHeight="1" x14ac:dyDescent="0.2">
      <c r="A12" s="531">
        <v>184</v>
      </c>
      <c r="B12" s="256" t="s">
        <v>12</v>
      </c>
      <c r="C12" s="443" t="str">
        <f>VLOOKUP($A12,УЧАСТНИКИ!$A$29:$L$1181,3,FALSE)</f>
        <v>Афонин Максим</v>
      </c>
      <c r="D12" s="444" t="str">
        <f>VLOOKUP($A12,УЧАСТНИКИ!$A$29:$L$1181,4,FALSE)</f>
        <v>06.01.1992</v>
      </c>
      <c r="E12" s="444" t="str">
        <f>VLOOKUP($A12,УЧАСТНИКИ!$A$29:$L$1489,8,FALSE)</f>
        <v>МСМК</v>
      </c>
      <c r="F12" s="443" t="str">
        <f>VLOOKUP($A12,УЧАСТНИКИ!$A$29:$L$1181,5,FALSE)</f>
        <v>Москва</v>
      </c>
      <c r="G12" s="265"/>
      <c r="H12" s="265"/>
      <c r="I12" s="265"/>
      <c r="J12" s="265"/>
      <c r="K12" s="399" t="s">
        <v>4247</v>
      </c>
      <c r="L12" s="399" t="s">
        <v>4248</v>
      </c>
      <c r="M12" s="399" t="s">
        <v>4249</v>
      </c>
      <c r="N12" s="399" t="s">
        <v>3957</v>
      </c>
      <c r="O12" s="399" t="s">
        <v>3957</v>
      </c>
      <c r="P12" s="399" t="s">
        <v>4279</v>
      </c>
      <c r="Q12" s="393" t="s">
        <v>4249</v>
      </c>
      <c r="R12" s="405" t="s">
        <v>449</v>
      </c>
      <c r="S12" s="395" t="s">
        <v>4005</v>
      </c>
      <c r="T12" s="467"/>
      <c r="U12" s="467"/>
      <c r="V12" s="467"/>
      <c r="W12" s="262">
        <v>8</v>
      </c>
      <c r="X12" s="4" t="str">
        <f t="shared" ref="X12:X24" si="0">R12</f>
        <v>мсмк</v>
      </c>
      <c r="Y12" s="541">
        <f t="shared" ref="Y12:Y24" si="1">J12</f>
        <v>0</v>
      </c>
      <c r="Z12" s="541" t="str">
        <f t="shared" ref="Z12:Z24" si="2">Q12</f>
        <v>20.30</v>
      </c>
    </row>
    <row r="13" spans="1:26" s="65" customFormat="1" ht="12.75" customHeight="1" x14ac:dyDescent="0.2">
      <c r="A13" s="531">
        <v>148</v>
      </c>
      <c r="B13" s="256" t="s">
        <v>13</v>
      </c>
      <c r="C13" s="443" t="str">
        <f>VLOOKUP($A13,УЧАСТНИКИ!$A$29:$L$1181,3,FALSE)</f>
        <v>Лесной Александр</v>
      </c>
      <c r="D13" s="444" t="str">
        <f>VLOOKUP($A13,УЧАСТНИКИ!$A$29:$L$1181,4,FALSE)</f>
        <v>28.07.1988</v>
      </c>
      <c r="E13" s="444" t="str">
        <f>VLOOKUP($A13,УЧАСТНИКИ!$A$29:$L$1489,8,FALSE)</f>
        <v>МСМК</v>
      </c>
      <c r="F13" s="443" t="str">
        <f>VLOOKUP($A13,УЧАСТНИКИ!$A$29:$L$1181,5,FALSE)</f>
        <v>Краснодарский край-Пермский край</v>
      </c>
      <c r="G13" s="265"/>
      <c r="H13" s="265"/>
      <c r="I13" s="265"/>
      <c r="J13" s="265"/>
      <c r="K13" s="399" t="s">
        <v>4250</v>
      </c>
      <c r="L13" s="399" t="s">
        <v>4251</v>
      </c>
      <c r="M13" s="399" t="s">
        <v>4250</v>
      </c>
      <c r="N13" s="265" t="s">
        <v>3957</v>
      </c>
      <c r="O13" s="265" t="s">
        <v>3957</v>
      </c>
      <c r="P13" s="265" t="s">
        <v>3957</v>
      </c>
      <c r="Q13" s="393" t="s">
        <v>4251</v>
      </c>
      <c r="R13" s="260" t="s">
        <v>433</v>
      </c>
      <c r="S13" s="398" t="s">
        <v>4006</v>
      </c>
      <c r="T13" s="437"/>
      <c r="U13" s="437"/>
      <c r="V13" s="437"/>
      <c r="W13" s="262">
        <v>9</v>
      </c>
      <c r="X13" s="4" t="str">
        <f t="shared" si="0"/>
        <v>мс</v>
      </c>
      <c r="Y13" s="541">
        <f t="shared" si="1"/>
        <v>0</v>
      </c>
      <c r="Z13" s="541" t="str">
        <f t="shared" si="2"/>
        <v>19.86</v>
      </c>
    </row>
    <row r="14" spans="1:26" s="65" customFormat="1" ht="12.75" customHeight="1" x14ac:dyDescent="0.2">
      <c r="A14" s="531">
        <v>203</v>
      </c>
      <c r="B14" s="256" t="s">
        <v>14</v>
      </c>
      <c r="C14" s="443" t="str">
        <f>VLOOKUP($A14,УЧАСТНИКИ!$A$29:$L$1181,3,FALSE)</f>
        <v>Лядусов Константин</v>
      </c>
      <c r="D14" s="444" t="str">
        <f>VLOOKUP($A14,УЧАСТНИКИ!$A$29:$L$1181,4,FALSE)</f>
        <v>02.03.1988</v>
      </c>
      <c r="E14" s="444" t="str">
        <f>VLOOKUP($A14,УЧАСТНИКИ!$A$29:$L$1489,8,FALSE)</f>
        <v>МСМК</v>
      </c>
      <c r="F14" s="443" t="str">
        <f>VLOOKUP($A14,УЧАСТНИКИ!$A$29:$L$1181,5,FALSE)</f>
        <v>Москва-Ростовская область</v>
      </c>
      <c r="G14" s="469"/>
      <c r="H14" s="469"/>
      <c r="I14" s="469"/>
      <c r="J14" s="470"/>
      <c r="K14" s="399" t="s">
        <v>4252</v>
      </c>
      <c r="L14" s="399" t="s">
        <v>4253</v>
      </c>
      <c r="M14" s="399" t="s">
        <v>4254</v>
      </c>
      <c r="N14" s="640" t="s">
        <v>3957</v>
      </c>
      <c r="O14" s="640" t="s">
        <v>4271</v>
      </c>
      <c r="P14" s="640" t="s">
        <v>4271</v>
      </c>
      <c r="Q14" s="393" t="s">
        <v>4271</v>
      </c>
      <c r="R14" s="260" t="s">
        <v>433</v>
      </c>
      <c r="S14" s="652" t="s">
        <v>4007</v>
      </c>
      <c r="T14" s="266"/>
      <c r="U14" s="270"/>
      <c r="V14" s="437"/>
      <c r="W14" s="262">
        <v>10</v>
      </c>
      <c r="X14" s="4" t="str">
        <f t="shared" si="0"/>
        <v>мс</v>
      </c>
      <c r="Y14" s="541">
        <f t="shared" si="1"/>
        <v>0</v>
      </c>
      <c r="Z14" s="541" t="str">
        <f t="shared" si="2"/>
        <v>19.70</v>
      </c>
    </row>
    <row r="15" spans="1:26" s="65" customFormat="1" ht="12.75" customHeight="1" x14ac:dyDescent="0.2">
      <c r="A15" s="531">
        <v>375</v>
      </c>
      <c r="B15" s="256" t="s">
        <v>22</v>
      </c>
      <c r="C15" s="443" t="str">
        <f>VLOOKUP($A15,УЧАСТНИКИ!$A$29:$L$1181,3,FALSE)</f>
        <v>Бородаев Семён</v>
      </c>
      <c r="D15" s="444" t="str">
        <f>VLOOKUP($A15,УЧАСТНИКИ!$A$29:$L$1181,4,FALSE)</f>
        <v>04.05.2002</v>
      </c>
      <c r="E15" s="444" t="str">
        <f>VLOOKUP($A15,УЧАСТНИКИ!$A$29:$L$1489,8,FALSE)</f>
        <v>МС</v>
      </c>
      <c r="F15" s="443" t="str">
        <f>VLOOKUP($A15,УЧАСТНИКИ!$A$29:$L$1181,5,FALSE)</f>
        <v>Ставропольский край</v>
      </c>
      <c r="G15" s="469"/>
      <c r="H15" s="469"/>
      <c r="I15" s="469"/>
      <c r="J15" s="470"/>
      <c r="K15" s="399" t="s">
        <v>112</v>
      </c>
      <c r="L15" s="399" t="s">
        <v>4255</v>
      </c>
      <c r="M15" s="399" t="s">
        <v>4256</v>
      </c>
      <c r="N15" s="640" t="s">
        <v>4257</v>
      </c>
      <c r="O15" s="640" t="s">
        <v>3957</v>
      </c>
      <c r="P15" s="640" t="s">
        <v>3957</v>
      </c>
      <c r="Q15" s="393" t="s">
        <v>4257</v>
      </c>
      <c r="R15" s="260" t="s">
        <v>433</v>
      </c>
      <c r="S15" s="265" t="s">
        <v>2032</v>
      </c>
      <c r="T15" s="271"/>
      <c r="U15" s="272"/>
      <c r="V15" s="437"/>
      <c r="W15" s="262">
        <v>11</v>
      </c>
      <c r="X15" s="4" t="str">
        <f t="shared" si="0"/>
        <v>мс</v>
      </c>
      <c r="Y15" s="541">
        <f t="shared" si="1"/>
        <v>0</v>
      </c>
      <c r="Z15" s="541" t="str">
        <f t="shared" si="2"/>
        <v>19.22</v>
      </c>
    </row>
    <row r="16" spans="1:26" s="65" customFormat="1" ht="12.75" customHeight="1" x14ac:dyDescent="0.2">
      <c r="A16" s="531">
        <v>187</v>
      </c>
      <c r="B16" s="256" t="s">
        <v>23</v>
      </c>
      <c r="C16" s="443" t="str">
        <f>VLOOKUP($A16,УЧАСТНИКИ!$A$29:$L$1181,3,FALSE)</f>
        <v>Деркач Павел</v>
      </c>
      <c r="D16" s="444" t="str">
        <f>VLOOKUP($A16,УЧАСТНИКИ!$A$29:$L$1181,4,FALSE)</f>
        <v>02.11.1993</v>
      </c>
      <c r="E16" s="444" t="str">
        <f>VLOOKUP($A16,УЧАСТНИКИ!$A$29:$L$1489,8,FALSE)</f>
        <v>МСМК</v>
      </c>
      <c r="F16" s="443" t="str">
        <f>VLOOKUP($A16,УЧАСТНИКИ!$A$29:$L$1181,5,FALSE)</f>
        <v>Москва-Нижегородская область</v>
      </c>
      <c r="G16" s="469"/>
      <c r="H16" s="469"/>
      <c r="I16" s="469"/>
      <c r="J16" s="470"/>
      <c r="K16" s="399" t="s">
        <v>1043</v>
      </c>
      <c r="L16" s="399" t="s">
        <v>4258</v>
      </c>
      <c r="M16" s="399" t="s">
        <v>3957</v>
      </c>
      <c r="N16" s="640" t="s">
        <v>3957</v>
      </c>
      <c r="O16" s="640" t="s">
        <v>4272</v>
      </c>
      <c r="P16" s="640" t="s">
        <v>4273</v>
      </c>
      <c r="Q16" s="393" t="s">
        <v>4273</v>
      </c>
      <c r="R16" s="260" t="s">
        <v>433</v>
      </c>
      <c r="S16" s="265" t="s">
        <v>4008</v>
      </c>
      <c r="T16" s="266"/>
      <c r="U16" s="265"/>
      <c r="V16" s="437"/>
      <c r="W16" s="262">
        <v>12</v>
      </c>
      <c r="X16" s="4" t="str">
        <f t="shared" si="0"/>
        <v>мс</v>
      </c>
      <c r="Y16" s="541">
        <f t="shared" si="1"/>
        <v>0</v>
      </c>
      <c r="Z16" s="541" t="str">
        <f t="shared" si="2"/>
        <v>18.84</v>
      </c>
    </row>
    <row r="17" spans="1:26" s="65" customFormat="1" ht="12.75" x14ac:dyDescent="0.2">
      <c r="A17" s="531">
        <v>185</v>
      </c>
      <c r="B17" s="256" t="s">
        <v>24</v>
      </c>
      <c r="C17" s="443" t="str">
        <f>VLOOKUP($A17,УЧАСТНИКИ!$A$29:$L$1181,3,FALSE)</f>
        <v>Гурьев Александр</v>
      </c>
      <c r="D17" s="444" t="str">
        <f>VLOOKUP($A17,УЧАСТНИКИ!$A$29:$L$1181,4,FALSE)</f>
        <v>18.02.2002</v>
      </c>
      <c r="E17" s="444" t="str">
        <f>VLOOKUP($A17,УЧАСТНИКИ!$A$29:$L$1489,8,FALSE)</f>
        <v>КМС</v>
      </c>
      <c r="F17" s="443" t="str">
        <f>VLOOKUP($A17,УЧАСТНИКИ!$A$29:$L$1181,5,FALSE)</f>
        <v>Москва</v>
      </c>
      <c r="G17" s="265"/>
      <c r="H17" s="265"/>
      <c r="I17" s="265"/>
      <c r="J17" s="265"/>
      <c r="K17" s="399" t="s">
        <v>4259</v>
      </c>
      <c r="L17" s="399" t="s">
        <v>3957</v>
      </c>
      <c r="M17" s="399" t="s">
        <v>4260</v>
      </c>
      <c r="N17" s="399" t="s">
        <v>3957</v>
      </c>
      <c r="O17" s="399" t="s">
        <v>1103</v>
      </c>
      <c r="P17" s="399" t="s">
        <v>4276</v>
      </c>
      <c r="Q17" s="393" t="s">
        <v>4260</v>
      </c>
      <c r="R17" s="260" t="s">
        <v>433</v>
      </c>
      <c r="S17" s="397" t="s">
        <v>2032</v>
      </c>
      <c r="T17" s="467"/>
      <c r="U17" s="467"/>
      <c r="V17" s="467"/>
      <c r="W17" s="262">
        <v>23</v>
      </c>
      <c r="X17" s="4" t="str">
        <f t="shared" si="0"/>
        <v>мс</v>
      </c>
      <c r="Y17" s="541">
        <f t="shared" si="1"/>
        <v>0</v>
      </c>
      <c r="Z17" s="541" t="str">
        <f t="shared" si="2"/>
        <v>17.79</v>
      </c>
    </row>
    <row r="18" spans="1:26" s="65" customFormat="1" ht="12.75" x14ac:dyDescent="0.2">
      <c r="A18" s="531">
        <v>384</v>
      </c>
      <c r="B18" s="256" t="s">
        <v>25</v>
      </c>
      <c r="C18" s="443" t="str">
        <f>VLOOKUP($A18,УЧАСТНИКИ!$A$29:$L$1181,3,FALSE)</f>
        <v>Селиверстов Илья</v>
      </c>
      <c r="D18" s="444" t="str">
        <f>VLOOKUP($A18,УЧАСТНИКИ!$A$29:$L$1181,4,FALSE)</f>
        <v>01.08.1999</v>
      </c>
      <c r="E18" s="444" t="str">
        <f>VLOOKUP($A18,УЧАСТНИКИ!$A$29:$L$1489,8,FALSE)</f>
        <v>КМС</v>
      </c>
      <c r="F18" s="443" t="str">
        <f>VLOOKUP($A18,УЧАСТНИКИ!$A$29:$L$1181,5,FALSE)</f>
        <v>Тверская область</v>
      </c>
      <c r="G18" s="265"/>
      <c r="H18" s="265"/>
      <c r="I18" s="265"/>
      <c r="J18" s="265"/>
      <c r="K18" s="399" t="s">
        <v>4261</v>
      </c>
      <c r="L18" s="399" t="s">
        <v>4262</v>
      </c>
      <c r="M18" s="399" t="s">
        <v>4140</v>
      </c>
      <c r="N18" s="399" t="s">
        <v>3524</v>
      </c>
      <c r="O18" s="399" t="s">
        <v>4263</v>
      </c>
      <c r="P18" s="399" t="s">
        <v>4275</v>
      </c>
      <c r="Q18" s="393" t="s">
        <v>4275</v>
      </c>
      <c r="R18" s="260" t="s">
        <v>443</v>
      </c>
      <c r="S18" s="398" t="s">
        <v>4300</v>
      </c>
      <c r="T18" s="437"/>
      <c r="U18" s="437"/>
      <c r="V18" s="437"/>
      <c r="W18" s="262">
        <v>20</v>
      </c>
      <c r="X18" s="4" t="str">
        <f t="shared" si="0"/>
        <v>кмс</v>
      </c>
      <c r="Y18" s="541">
        <f t="shared" si="1"/>
        <v>0</v>
      </c>
      <c r="Z18" s="541" t="str">
        <f t="shared" si="2"/>
        <v>17.18</v>
      </c>
    </row>
    <row r="19" spans="1:26" s="65" customFormat="1" ht="12.75" x14ac:dyDescent="0.2">
      <c r="A19" s="531">
        <v>285</v>
      </c>
      <c r="B19" s="256" t="s">
        <v>67</v>
      </c>
      <c r="C19" s="443" t="str">
        <f>VLOOKUP($A19,УЧАСТНИКИ!$A$29:$L$1181,3,FALSE)</f>
        <v>Журавлев Владимир</v>
      </c>
      <c r="D19" s="444" t="str">
        <f>VLOOKUP($A19,УЧАСТНИКИ!$A$29:$L$1181,4,FALSE)</f>
        <v>16.05.1996</v>
      </c>
      <c r="E19" s="444" t="str">
        <f>VLOOKUP($A19,УЧАСТНИКИ!$A$29:$L$1489,8,FALSE)</f>
        <v>КМС</v>
      </c>
      <c r="F19" s="443" t="str">
        <f>VLOOKUP($A19,УЧАСТНИКИ!$A$29:$L$1181,5,FALSE)</f>
        <v>Республика Карелия</v>
      </c>
      <c r="G19" s="398"/>
      <c r="H19" s="398"/>
      <c r="I19" s="398"/>
      <c r="J19" s="398"/>
      <c r="K19" s="399" t="s">
        <v>3485</v>
      </c>
      <c r="L19" s="399" t="s">
        <v>4264</v>
      </c>
      <c r="M19" s="399" t="s">
        <v>3957</v>
      </c>
      <c r="N19" s="399" t="s">
        <v>3957</v>
      </c>
      <c r="O19" s="399" t="s">
        <v>4109</v>
      </c>
      <c r="P19" s="399" t="s">
        <v>4274</v>
      </c>
      <c r="Q19" s="393" t="s">
        <v>4274</v>
      </c>
      <c r="R19" s="260" t="s">
        <v>443</v>
      </c>
      <c r="S19" s="653" t="s">
        <v>4010</v>
      </c>
      <c r="T19" s="437"/>
      <c r="U19" s="437"/>
      <c r="V19" s="437"/>
      <c r="W19" s="262">
        <v>13</v>
      </c>
      <c r="X19" s="4" t="str">
        <f t="shared" si="0"/>
        <v>кмс</v>
      </c>
      <c r="Y19" s="541">
        <f t="shared" si="1"/>
        <v>0</v>
      </c>
      <c r="Z19" s="541" t="str">
        <f t="shared" si="2"/>
        <v>17.06</v>
      </c>
    </row>
    <row r="20" spans="1:26" s="65" customFormat="1" ht="12.75" x14ac:dyDescent="0.2">
      <c r="A20" s="531">
        <v>132</v>
      </c>
      <c r="B20" s="256" t="s">
        <v>74</v>
      </c>
      <c r="C20" s="443" t="str">
        <f>VLOOKUP($A20,УЧАСТНИКИ!$A$29:$L$1181,3,FALSE)</f>
        <v>Крутиков Александр</v>
      </c>
      <c r="D20" s="444" t="str">
        <f>VLOOKUP($A20,УЧАСТНИКИ!$A$29:$L$1181,4,FALSE)</f>
        <v>12.12.1993</v>
      </c>
      <c r="E20" s="444" t="str">
        <f>VLOOKUP($A20,УЧАСТНИКИ!$A$29:$L$1489,8,FALSE)</f>
        <v>МС</v>
      </c>
      <c r="F20" s="443" t="str">
        <f>VLOOKUP($A20,УЧАСТНИКИ!$A$29:$L$1181,5,FALSE)</f>
        <v>Кировская область</v>
      </c>
      <c r="G20" s="265"/>
      <c r="H20" s="265"/>
      <c r="I20" s="265"/>
      <c r="J20" s="265"/>
      <c r="K20" s="399" t="s">
        <v>4265</v>
      </c>
      <c r="L20" s="399" t="s">
        <v>1528</v>
      </c>
      <c r="M20" s="399" t="s">
        <v>4266</v>
      </c>
      <c r="N20" s="399"/>
      <c r="O20" s="399"/>
      <c r="P20" s="399"/>
      <c r="Q20" s="393" t="s">
        <v>4266</v>
      </c>
      <c r="R20" s="260" t="s">
        <v>443</v>
      </c>
      <c r="S20" s="398" t="s">
        <v>4011</v>
      </c>
      <c r="T20" s="467"/>
      <c r="U20" s="467"/>
      <c r="V20" s="467"/>
      <c r="W20" s="262">
        <v>25</v>
      </c>
      <c r="X20" s="4" t="str">
        <f t="shared" si="0"/>
        <v>кмс</v>
      </c>
      <c r="Y20" s="541">
        <f t="shared" si="1"/>
        <v>0</v>
      </c>
      <c r="Z20" s="541" t="str">
        <f t="shared" si="2"/>
        <v>16.07</v>
      </c>
    </row>
    <row r="21" spans="1:26" s="65" customFormat="1" ht="12.75" customHeight="1" x14ac:dyDescent="0.2">
      <c r="A21" s="531">
        <v>196</v>
      </c>
      <c r="B21" s="256" t="s">
        <v>73</v>
      </c>
      <c r="C21" s="443" t="str">
        <f>VLOOKUP($A21,УЧАСТНИКИ!$A$29:$L$1181,3,FALSE)</f>
        <v>Кириллов Даниил</v>
      </c>
      <c r="D21" s="444" t="str">
        <f>VLOOKUP($A21,УЧАСТНИКИ!$A$29:$L$1181,4,FALSE)</f>
        <v>21.09.1998</v>
      </c>
      <c r="E21" s="444" t="str">
        <f>VLOOKUP($A21,УЧАСТНИКИ!$A$29:$L$1489,8,FALSE)</f>
        <v>МС</v>
      </c>
      <c r="F21" s="443" t="str">
        <f>VLOOKUP($A21,УЧАСТНИКИ!$A$29:$L$1181,5,FALSE)</f>
        <v>Москва-Нижегородская область</v>
      </c>
      <c r="G21" s="265"/>
      <c r="H21" s="265"/>
      <c r="I21" s="265"/>
      <c r="J21" s="265"/>
      <c r="K21" s="399" t="s">
        <v>4267</v>
      </c>
      <c r="L21" s="399" t="s">
        <v>4268</v>
      </c>
      <c r="M21" s="399" t="s">
        <v>3957</v>
      </c>
      <c r="N21" s="399"/>
      <c r="O21" s="399"/>
      <c r="P21" s="399"/>
      <c r="Q21" s="393" t="s">
        <v>4268</v>
      </c>
      <c r="R21" s="260" t="s">
        <v>443</v>
      </c>
      <c r="S21" s="397" t="s">
        <v>2032</v>
      </c>
      <c r="T21" s="467"/>
      <c r="U21" s="467"/>
      <c r="V21" s="467"/>
      <c r="W21" s="262">
        <v>19</v>
      </c>
      <c r="X21" s="4" t="str">
        <f t="shared" si="0"/>
        <v>кмс</v>
      </c>
      <c r="Y21" s="541">
        <f t="shared" si="1"/>
        <v>0</v>
      </c>
      <c r="Z21" s="541" t="str">
        <f t="shared" si="2"/>
        <v>16.01</v>
      </c>
    </row>
    <row r="22" spans="1:26" s="65" customFormat="1" ht="12.75" customHeight="1" x14ac:dyDescent="0.2">
      <c r="A22" s="531">
        <v>119</v>
      </c>
      <c r="B22" s="256" t="s">
        <v>72</v>
      </c>
      <c r="C22" s="443" t="str">
        <f>VLOOKUP($A22,УЧАСТНИКИ!$A$29:$L$1181,3,FALSE)</f>
        <v>Кузнецов Андрей</v>
      </c>
      <c r="D22" s="444" t="str">
        <f>VLOOKUP($A22,УЧАСТНИКИ!$A$29:$L$1181,4,FALSE)</f>
        <v>07.03.2001</v>
      </c>
      <c r="E22" s="444" t="str">
        <f>VLOOKUP($A22,УЧАСТНИКИ!$A$29:$L$1489,8,FALSE)</f>
        <v>КМС</v>
      </c>
      <c r="F22" s="443" t="str">
        <f>VLOOKUP($A22,УЧАСТНИКИ!$A$29:$L$1181,5,FALSE)</f>
        <v>Воронежская область</v>
      </c>
      <c r="G22" s="265"/>
      <c r="H22" s="265"/>
      <c r="I22" s="265"/>
      <c r="J22" s="265"/>
      <c r="K22" s="399" t="s">
        <v>4269</v>
      </c>
      <c r="L22" s="399" t="s">
        <v>3957</v>
      </c>
      <c r="M22" s="399" t="s">
        <v>3957</v>
      </c>
      <c r="N22" s="399"/>
      <c r="O22" s="399"/>
      <c r="P22" s="399"/>
      <c r="Q22" s="393" t="s">
        <v>4269</v>
      </c>
      <c r="R22" s="260" t="s">
        <v>12</v>
      </c>
      <c r="S22" s="397" t="s">
        <v>4012</v>
      </c>
      <c r="T22" s="467"/>
      <c r="U22" s="467"/>
      <c r="V22" s="467"/>
      <c r="W22" s="262">
        <v>38</v>
      </c>
      <c r="X22" s="4" t="str">
        <f t="shared" si="0"/>
        <v>1</v>
      </c>
      <c r="Y22" s="541">
        <f t="shared" si="1"/>
        <v>0</v>
      </c>
      <c r="Z22" s="541" t="str">
        <f t="shared" si="2"/>
        <v>15.44</v>
      </c>
    </row>
    <row r="23" spans="1:26" ht="12.75" x14ac:dyDescent="0.2">
      <c r="A23" s="531">
        <v>373</v>
      </c>
      <c r="B23" s="256" t="s">
        <v>71</v>
      </c>
      <c r="C23" s="443" t="str">
        <f>VLOOKUP($A23,УЧАСТНИКИ!$A$29:$L$1181,3,FALSE)</f>
        <v>Анушкевич Глеб</v>
      </c>
      <c r="D23" s="444" t="str">
        <f>VLOOKUP($A23,УЧАСТНИКИ!$A$29:$L$1181,4,FALSE)</f>
        <v>10.03.2001</v>
      </c>
      <c r="E23" s="444" t="str">
        <f>VLOOKUP($A23,УЧАСТНИКИ!$A$29:$L$1489,8,FALSE)</f>
        <v>КМС</v>
      </c>
      <c r="F23" s="443" t="str">
        <f>VLOOKUP($A23,УЧАСТНИКИ!$A$29:$L$1181,5,FALSE)</f>
        <v>Ставропольский край</v>
      </c>
      <c r="G23" s="265"/>
      <c r="H23" s="265"/>
      <c r="I23" s="265"/>
      <c r="J23" s="265"/>
      <c r="K23" s="399" t="s">
        <v>3957</v>
      </c>
      <c r="L23" s="399" t="s">
        <v>4270</v>
      </c>
      <c r="M23" s="399" t="s">
        <v>4082</v>
      </c>
      <c r="N23" s="399"/>
      <c r="O23" s="399"/>
      <c r="P23" s="399"/>
      <c r="Q23" s="393" t="s">
        <v>4270</v>
      </c>
      <c r="R23" s="260" t="s">
        <v>12</v>
      </c>
      <c r="S23" s="397" t="s">
        <v>4013</v>
      </c>
      <c r="T23" s="467"/>
      <c r="U23" s="467"/>
      <c r="V23" s="467"/>
      <c r="W23" s="262">
        <v>21</v>
      </c>
      <c r="X23" s="4" t="str">
        <f t="shared" si="0"/>
        <v>1</v>
      </c>
      <c r="Y23" s="541">
        <f t="shared" si="1"/>
        <v>0</v>
      </c>
      <c r="Z23" s="541" t="str">
        <f t="shared" si="2"/>
        <v>15.24</v>
      </c>
    </row>
    <row r="24" spans="1:26" ht="12.75" x14ac:dyDescent="0.2">
      <c r="A24" s="531">
        <v>204</v>
      </c>
      <c r="B24" s="256"/>
      <c r="C24" s="443" t="str">
        <f>VLOOKUP($A24,УЧАСТНИКИ!$A$29:$L$1181,3,FALSE)</f>
        <v>Магаев Тимур</v>
      </c>
      <c r="D24" s="444" t="str">
        <f>VLOOKUP($A24,УЧАСТНИКИ!$A$29:$L$1181,4,FALSE)</f>
        <v>31.10.2001</v>
      </c>
      <c r="E24" s="444" t="str">
        <f>VLOOKUP($A24,УЧАСТНИКИ!$A$29:$L$1489,8,FALSE)</f>
        <v>МС</v>
      </c>
      <c r="F24" s="443" t="str">
        <f>VLOOKUP($A24,УЧАСТНИКИ!$A$29:$L$1181,5,FALSE)</f>
        <v>Москва</v>
      </c>
      <c r="G24" s="265"/>
      <c r="H24" s="265"/>
      <c r="I24" s="265"/>
      <c r="J24" s="265"/>
      <c r="K24" s="399" t="s">
        <v>3957</v>
      </c>
      <c r="L24" s="399" t="s">
        <v>2139</v>
      </c>
      <c r="M24" s="399"/>
      <c r="N24" s="399"/>
      <c r="O24" s="399"/>
      <c r="P24" s="399"/>
      <c r="Q24" s="393" t="s">
        <v>2117</v>
      </c>
      <c r="R24" s="260"/>
      <c r="S24" s="398" t="s">
        <v>2032</v>
      </c>
      <c r="T24" s="467"/>
      <c r="U24" s="467"/>
      <c r="V24" s="467"/>
      <c r="W24" s="262">
        <v>22</v>
      </c>
      <c r="X24" s="4">
        <f t="shared" si="0"/>
        <v>0</v>
      </c>
      <c r="Y24" s="541">
        <f t="shared" si="1"/>
        <v>0</v>
      </c>
      <c r="Z24" s="541" t="str">
        <f t="shared" si="2"/>
        <v>NM</v>
      </c>
    </row>
    <row r="25" spans="1:26" ht="12.75" x14ac:dyDescent="0.2">
      <c r="A25" s="419"/>
      <c r="B25" s="256"/>
      <c r="C25" s="443"/>
      <c r="D25" s="444"/>
      <c r="E25" s="444"/>
      <c r="F25" s="443"/>
      <c r="G25" s="265"/>
      <c r="H25" s="265"/>
      <c r="I25" s="265"/>
      <c r="J25" s="265"/>
      <c r="K25" s="260"/>
      <c r="L25" s="260"/>
      <c r="M25" s="260"/>
      <c r="N25" s="260"/>
      <c r="O25" s="260"/>
      <c r="P25" s="260"/>
      <c r="Q25" s="260"/>
      <c r="R25" s="405"/>
      <c r="S25" s="262"/>
      <c r="T25" s="467"/>
      <c r="U25" s="467"/>
      <c r="V25" s="467"/>
      <c r="W25" s="262"/>
      <c r="X25" s="4"/>
      <c r="Y25" s="541"/>
      <c r="Z25" s="541"/>
    </row>
    <row r="26" spans="1:26" ht="12.75" x14ac:dyDescent="0.2">
      <c r="A26" s="419"/>
      <c r="B26" s="256"/>
      <c r="C26" s="443"/>
      <c r="D26" s="444"/>
      <c r="E26" s="444"/>
      <c r="F26" s="443"/>
      <c r="G26" s="265"/>
      <c r="H26" s="265"/>
      <c r="I26" s="265"/>
      <c r="J26" s="265"/>
      <c r="K26" s="260"/>
      <c r="L26" s="260"/>
      <c r="M26" s="260"/>
      <c r="N26" s="260"/>
      <c r="O26" s="260"/>
      <c r="P26" s="260"/>
      <c r="Q26" s="260"/>
      <c r="R26" s="259"/>
      <c r="S26" s="262"/>
      <c r="T26" s="467"/>
      <c r="U26" s="467"/>
      <c r="V26" s="467"/>
      <c r="W26" s="262"/>
      <c r="X26" s="4"/>
      <c r="Y26" s="541"/>
      <c r="Z26" s="541"/>
    </row>
    <row r="27" spans="1:26" ht="12.75" x14ac:dyDescent="0.2">
      <c r="A27" s="419"/>
      <c r="B27" s="256"/>
      <c r="C27" s="443"/>
      <c r="D27" s="444"/>
      <c r="E27" s="444"/>
      <c r="F27" s="443"/>
      <c r="G27" s="265"/>
      <c r="H27" s="265"/>
      <c r="I27" s="265"/>
      <c r="J27" s="265"/>
      <c r="K27" s="260"/>
      <c r="L27" s="260"/>
      <c r="M27" s="260"/>
      <c r="N27" s="260"/>
      <c r="O27" s="260"/>
      <c r="P27" s="260"/>
      <c r="Q27" s="260"/>
      <c r="R27" s="259"/>
      <c r="S27" s="262"/>
      <c r="T27" s="467"/>
      <c r="U27" s="467"/>
      <c r="V27" s="467"/>
      <c r="W27" s="262"/>
      <c r="X27" s="4"/>
      <c r="Y27" s="541"/>
      <c r="Z27" s="541"/>
    </row>
    <row r="28" spans="1:26" x14ac:dyDescent="0.2">
      <c r="B28" s="256"/>
      <c r="R28" s="265"/>
      <c r="S28" s="265"/>
      <c r="T28" s="266"/>
      <c r="U28" s="270"/>
      <c r="V28" s="437"/>
      <c r="W28" s="437"/>
    </row>
    <row r="29" spans="1:26" x14ac:dyDescent="0.2">
      <c r="C29" s="269" t="s">
        <v>184</v>
      </c>
      <c r="D29" s="264"/>
      <c r="E29" s="265"/>
      <c r="F29" s="263"/>
      <c r="G29" s="64"/>
      <c r="H29" s="391"/>
      <c r="I29" s="269"/>
      <c r="J29" s="391"/>
      <c r="K29" s="266"/>
      <c r="L29" s="23"/>
      <c r="M29" s="266"/>
      <c r="N29" s="266"/>
      <c r="O29" s="266"/>
      <c r="P29" s="266"/>
      <c r="Q29" s="266"/>
      <c r="R29" s="508" t="s">
        <v>2243</v>
      </c>
      <c r="S29" s="269"/>
      <c r="T29" s="266"/>
    </row>
    <row r="30" spans="1:26" x14ac:dyDescent="0.2">
      <c r="C30" s="269"/>
      <c r="D30" s="264"/>
      <c r="E30" s="265"/>
      <c r="F30" s="263"/>
      <c r="G30" s="64"/>
      <c r="H30" s="391"/>
      <c r="I30" s="265"/>
      <c r="J30" s="392"/>
      <c r="K30" s="271"/>
      <c r="L30" s="23"/>
      <c r="M30" s="266"/>
      <c r="N30" s="266"/>
      <c r="O30" s="266"/>
      <c r="P30" s="266"/>
      <c r="Q30" s="266"/>
      <c r="R30" s="271"/>
      <c r="S30" s="265"/>
      <c r="T30" s="271"/>
    </row>
    <row r="31" spans="1:26" x14ac:dyDescent="0.2">
      <c r="C31" s="269" t="s">
        <v>185</v>
      </c>
      <c r="D31" s="264"/>
      <c r="E31" s="265"/>
      <c r="F31" s="375"/>
      <c r="H31" s="391"/>
      <c r="I31" s="265"/>
      <c r="J31" s="391"/>
      <c r="K31" s="266"/>
      <c r="L31" s="23"/>
      <c r="M31" s="266"/>
      <c r="N31" s="266"/>
      <c r="O31" s="266"/>
      <c r="P31" s="266"/>
      <c r="Q31" s="266"/>
      <c r="R31" s="508" t="s">
        <v>2244</v>
      </c>
      <c r="S31" s="265"/>
      <c r="T31" s="266"/>
    </row>
    <row r="32" spans="1:26" x14ac:dyDescent="0.2">
      <c r="C32" s="269"/>
      <c r="D32" s="264"/>
      <c r="E32" s="265"/>
      <c r="F32" s="263"/>
      <c r="G32" s="266"/>
      <c r="H32" s="265"/>
      <c r="I32" s="266"/>
      <c r="J32" s="266"/>
      <c r="K32" s="265"/>
      <c r="L32" s="266"/>
      <c r="M32" s="266"/>
      <c r="N32" s="266"/>
      <c r="O32" s="266"/>
      <c r="P32" s="266"/>
      <c r="Q32" s="266"/>
      <c r="R32" s="266"/>
      <c r="S32" s="265"/>
      <c r="T32" s="266"/>
    </row>
    <row r="33" spans="2:20" x14ac:dyDescent="0.2">
      <c r="C33" s="269"/>
      <c r="D33" s="264"/>
      <c r="E33" s="265"/>
      <c r="F33" s="263"/>
      <c r="G33" s="266"/>
      <c r="H33" s="265"/>
      <c r="I33" s="266"/>
      <c r="J33" s="266"/>
      <c r="K33" s="270"/>
      <c r="L33" s="266"/>
      <c r="M33" s="266"/>
      <c r="N33" s="266"/>
      <c r="O33" s="266"/>
      <c r="P33" s="266"/>
      <c r="Q33" s="266"/>
      <c r="R33" s="266"/>
      <c r="S33" s="265"/>
      <c r="T33" s="266"/>
    </row>
    <row r="34" spans="2:20" x14ac:dyDescent="0.2">
      <c r="B34" s="271"/>
      <c r="C34" s="269" t="s">
        <v>2246</v>
      </c>
      <c r="K34" s="270"/>
      <c r="R34" s="270" t="s">
        <v>4094</v>
      </c>
      <c r="T34" s="273"/>
    </row>
  </sheetData>
  <sortState ref="A12:Z24">
    <sortCondition ref="B12:B24"/>
  </sortState>
  <mergeCells count="17">
    <mergeCell ref="R5:S5"/>
    <mergeCell ref="B1:S1"/>
    <mergeCell ref="B2:S2"/>
    <mergeCell ref="B3:S3"/>
    <mergeCell ref="B4:S4"/>
    <mergeCell ref="B5:C5"/>
    <mergeCell ref="D5:N5"/>
    <mergeCell ref="Q6:R6"/>
    <mergeCell ref="Q7:R7"/>
    <mergeCell ref="Q8:R8"/>
    <mergeCell ref="F10:K10"/>
    <mergeCell ref="F6:L6"/>
    <mergeCell ref="F7:L7"/>
    <mergeCell ref="F8:L8"/>
    <mergeCell ref="F9:L9"/>
    <mergeCell ref="N6:P6"/>
    <mergeCell ref="N7:P7"/>
  </mergeCells>
  <phoneticPr fontId="2" type="noConversion"/>
  <printOptions horizontalCentered="1"/>
  <pageMargins left="0" right="0" top="0" bottom="0" header="0" footer="0"/>
  <pageSetup paperSize="9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indexed="34"/>
  </sheetPr>
  <dimension ref="A1:O52"/>
  <sheetViews>
    <sheetView topLeftCell="A31" zoomScaleNormal="100" workbookViewId="0">
      <selection activeCell="F41" sqref="F41:F48"/>
    </sheetView>
  </sheetViews>
  <sheetFormatPr defaultRowHeight="12.75" x14ac:dyDescent="0.2"/>
  <cols>
    <col min="1" max="1" width="3.5703125" style="54" customWidth="1"/>
    <col min="2" max="2" width="18.85546875" style="54" customWidth="1"/>
    <col min="3" max="3" width="9.140625" style="117" customWidth="1"/>
    <col min="4" max="4" width="16.85546875" style="54" customWidth="1"/>
    <col min="5" max="5" width="5.42578125" style="54" customWidth="1"/>
    <col min="6" max="6" width="5.28515625" style="54" customWidth="1"/>
    <col min="7" max="7" width="6" style="54" customWidth="1"/>
    <col min="8" max="8" width="7.28515625" style="54" customWidth="1"/>
    <col min="9" max="10" width="6.140625" style="54" customWidth="1"/>
    <col min="11" max="11" width="5.5703125" style="54" customWidth="1"/>
    <col min="12" max="12" width="7.28515625" style="54" customWidth="1"/>
    <col min="13" max="13" width="5.5703125" style="88" customWidth="1"/>
  </cols>
  <sheetData>
    <row r="1" spans="1:15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493"/>
      <c r="M1" s="493"/>
      <c r="N1" s="493"/>
      <c r="O1" s="493"/>
    </row>
    <row r="2" spans="1:15" ht="15" x14ac:dyDescent="0.2">
      <c r="A2" s="79"/>
      <c r="B2" s="79"/>
      <c r="C2" s="82"/>
      <c r="D2" s="83"/>
      <c r="E2" s="83"/>
      <c r="F2" s="45"/>
      <c r="G2" s="45"/>
      <c r="H2" s="45"/>
      <c r="I2" s="45"/>
      <c r="J2" s="83"/>
      <c r="K2" s="83"/>
      <c r="L2" s="83"/>
      <c r="M2" s="83"/>
    </row>
    <row r="3" spans="1:15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179"/>
      <c r="M3" s="179"/>
    </row>
    <row r="4" spans="1:15" ht="18" customHeight="1" x14ac:dyDescent="0.2">
      <c r="A4" s="79" t="s">
        <v>16</v>
      </c>
      <c r="B4" s="501" t="s">
        <v>257</v>
      </c>
      <c r="C4" s="785" t="s">
        <v>3849</v>
      </c>
      <c r="D4" s="785"/>
      <c r="E4" s="785"/>
      <c r="F4" s="785"/>
      <c r="G4" s="785"/>
      <c r="H4" s="785"/>
      <c r="I4" s="785"/>
      <c r="J4" s="785"/>
      <c r="K4" s="610"/>
      <c r="L4" s="84" t="s">
        <v>2226</v>
      </c>
      <c r="M4" s="79"/>
    </row>
    <row r="5" spans="1:15" ht="22.5" customHeight="1" x14ac:dyDescent="0.2">
      <c r="A5" s="79" t="s">
        <v>17</v>
      </c>
      <c r="B5" s="500" t="s">
        <v>369</v>
      </c>
      <c r="C5" s="785"/>
      <c r="D5" s="785"/>
      <c r="E5" s="785"/>
      <c r="F5" s="785"/>
      <c r="G5" s="785"/>
      <c r="H5" s="785"/>
      <c r="I5" s="785"/>
      <c r="J5" s="785"/>
      <c r="K5" s="610"/>
      <c r="L5" s="86" t="s">
        <v>19</v>
      </c>
      <c r="M5" s="79" t="s">
        <v>1466</v>
      </c>
    </row>
    <row r="6" spans="1:15" ht="33.75" customHeight="1" x14ac:dyDescent="0.2">
      <c r="A6" s="79" t="s">
        <v>18</v>
      </c>
      <c r="B6" s="501" t="s">
        <v>302</v>
      </c>
      <c r="C6" s="785"/>
      <c r="D6" s="785"/>
      <c r="E6" s="785"/>
      <c r="F6" s="785"/>
      <c r="G6" s="785"/>
      <c r="H6" s="785"/>
      <c r="I6" s="785"/>
      <c r="J6" s="785"/>
      <c r="K6" s="505"/>
      <c r="L6" s="86" t="s">
        <v>20</v>
      </c>
      <c r="M6" s="79"/>
    </row>
    <row r="7" spans="1:15" ht="16.5" customHeight="1" x14ac:dyDescent="0.2">
      <c r="A7" s="79"/>
      <c r="B7" s="504"/>
      <c r="C7" s="786" t="s">
        <v>3870</v>
      </c>
      <c r="D7" s="786"/>
      <c r="E7" s="786"/>
      <c r="F7" s="786"/>
      <c r="G7" s="786"/>
      <c r="H7" s="786"/>
      <c r="I7" s="786"/>
      <c r="J7" s="786"/>
      <c r="K7" s="87"/>
      <c r="L7" s="79"/>
    </row>
    <row r="8" spans="1:15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53</v>
      </c>
      <c r="E8" s="782"/>
      <c r="F8" s="782"/>
      <c r="G8" s="782"/>
      <c r="H8" s="782"/>
      <c r="I8" s="782"/>
      <c r="J8" s="79"/>
      <c r="K8" s="79"/>
      <c r="L8" s="91" t="s">
        <v>21</v>
      </c>
      <c r="M8" s="79"/>
    </row>
    <row r="9" spans="1:15" ht="18.75" customHeight="1" x14ac:dyDescent="0.2">
      <c r="A9" s="86"/>
      <c r="B9" s="79"/>
      <c r="C9" s="89"/>
      <c r="D9" s="783" t="s">
        <v>95</v>
      </c>
      <c r="E9" s="783"/>
      <c r="F9" s="783"/>
      <c r="G9" s="783"/>
      <c r="H9" s="783"/>
      <c r="I9" s="783"/>
      <c r="J9" s="79"/>
      <c r="K9" s="79"/>
      <c r="L9" s="91"/>
      <c r="M9" s="79"/>
    </row>
    <row r="10" spans="1:15" ht="13.5" thickBot="1" x14ac:dyDescent="0.25">
      <c r="A10" s="78"/>
      <c r="B10" s="79"/>
      <c r="C10" s="89"/>
      <c r="D10" s="784" t="s">
        <v>3872</v>
      </c>
      <c r="E10" s="784"/>
      <c r="F10" s="784"/>
      <c r="G10" s="784"/>
      <c r="H10" s="784"/>
      <c r="I10" s="784"/>
      <c r="J10" s="79"/>
      <c r="K10" s="79"/>
      <c r="L10" s="78"/>
      <c r="M10" s="79"/>
    </row>
    <row r="11" spans="1:15" ht="21.7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9" t="s">
        <v>33</v>
      </c>
      <c r="J11" s="779"/>
      <c r="K11" s="779"/>
      <c r="L11" s="775" t="s">
        <v>10</v>
      </c>
      <c r="M11" s="775" t="s">
        <v>52</v>
      </c>
    </row>
    <row r="12" spans="1:15" ht="13.5" thickBot="1" x14ac:dyDescent="0.25">
      <c r="A12" s="776"/>
      <c r="B12" s="776"/>
      <c r="C12" s="778"/>
      <c r="D12" s="776"/>
      <c r="E12" s="776"/>
      <c r="F12" s="776"/>
      <c r="G12" s="776"/>
      <c r="H12" s="776"/>
      <c r="I12" s="95"/>
      <c r="J12" s="95"/>
      <c r="K12" s="95"/>
      <c r="L12" s="776"/>
      <c r="M12" s="776"/>
    </row>
    <row r="13" spans="1:15" ht="13.5" thickBot="1" x14ac:dyDescent="0.25">
      <c r="A13" s="378"/>
      <c r="B13" s="380" t="s">
        <v>26</v>
      </c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352"/>
    </row>
    <row r="14" spans="1:15" x14ac:dyDescent="0.2">
      <c r="A14" s="101" t="s">
        <v>12</v>
      </c>
      <c r="B14" s="102" t="str">
        <f>VLOOKUP($F14,УЧАСТНИКИ!$A$29:$M$1081,3,FALSE)</f>
        <v>Сергеев Александр</v>
      </c>
      <c r="C14" s="103" t="str">
        <f>VLOOKUP($F14,УЧАСТНИКИ!$A$29:$M$1081,4,FALSE)</f>
        <v>02.07.2003</v>
      </c>
      <c r="D14" s="168" t="str">
        <f>VLOOKUP($F14,УЧАСТНИКИ!$A$29:$M$1081,5,FALSE)</f>
        <v>Ставропольский край</v>
      </c>
      <c r="E14" s="385" t="str">
        <f>VLOOKUP($F14,УЧАСТНИКИ!$A$29:$M$1081,8,FALSE)</f>
        <v>КМС</v>
      </c>
      <c r="F14" s="531">
        <v>381</v>
      </c>
      <c r="G14" s="105" t="str">
        <f>VLOOKUP($F14,УЧАСТНИКИ!$A$29:$M$1081,12,FALSE)</f>
        <v>10.88</v>
      </c>
      <c r="H14" s="105"/>
      <c r="I14" s="104"/>
      <c r="J14" s="104"/>
      <c r="K14" s="104"/>
      <c r="L14" s="104"/>
      <c r="M14" s="106" t="str">
        <f>VLOOKUP($F14,УЧАСТНИКИ!$A$29:$M$1081,9,FALSE)</f>
        <v>лич.</v>
      </c>
    </row>
    <row r="15" spans="1:15" x14ac:dyDescent="0.2">
      <c r="A15" s="104" t="s">
        <v>13</v>
      </c>
      <c r="B15" s="102" t="str">
        <f>VLOOKUP($F15,УЧАСТНИКИ!$A$29:$M$1081,3,FALSE)</f>
        <v>Новослугин Максим</v>
      </c>
      <c r="C15" s="103" t="str">
        <f>VLOOKUP($F15,УЧАСТНИКИ!$A$29:$M$1081,4,FALSE)</f>
        <v>21.08.1995</v>
      </c>
      <c r="D15" s="168" t="str">
        <f>VLOOKUP($F15,УЧАСТНИКИ!$A$29:$M$1081,5,FALSE)</f>
        <v>Вологодская область</v>
      </c>
      <c r="E15" s="385" t="str">
        <f>VLOOKUP($F15,УЧАСТНИКИ!$A$29:$M$1081,8,FALSE)</f>
        <v>МС</v>
      </c>
      <c r="F15" s="531">
        <v>118</v>
      </c>
      <c r="G15" s="105"/>
      <c r="H15" s="105"/>
      <c r="I15" s="104"/>
      <c r="J15" s="104"/>
      <c r="K15" s="104"/>
      <c r="L15" s="104"/>
      <c r="M15" s="106"/>
    </row>
    <row r="16" spans="1:15" x14ac:dyDescent="0.2">
      <c r="A16" s="104" t="s">
        <v>14</v>
      </c>
      <c r="B16" s="102" t="str">
        <f>VLOOKUP($F16,УЧАСТНИКИ!$A$29:$M$1081,3,FALSE)</f>
        <v>Афонин Иван</v>
      </c>
      <c r="C16" s="103" t="str">
        <f>VLOOKUP($F16,УЧАСТНИКИ!$A$29:$M$1081,4,FALSE)</f>
        <v>23.03.2004</v>
      </c>
      <c r="D16" s="168" t="str">
        <f>VLOOKUP($F16,УЧАСТНИКИ!$A$29:$M$1081,5,FALSE)</f>
        <v>Московская область</v>
      </c>
      <c r="E16" s="385" t="str">
        <f>VLOOKUP($F16,УЧАСТНИКИ!$A$29:$M$1081,8,FALSE)</f>
        <v>МС</v>
      </c>
      <c r="F16" s="531">
        <v>223</v>
      </c>
      <c r="G16" s="105" t="str">
        <f>VLOOKUP($F16,УЧАСТНИКИ!$A$29:$M$1081,12,FALSE)</f>
        <v>10.64</v>
      </c>
      <c r="H16" s="105"/>
      <c r="I16" s="104"/>
      <c r="J16" s="104"/>
      <c r="K16" s="104"/>
      <c r="L16" s="104"/>
      <c r="M16" s="106" t="str">
        <f>VLOOKUP($F16,УЧАСТНИКИ!$A$29:$M$1081,9,FALSE)</f>
        <v>лич.</v>
      </c>
    </row>
    <row r="17" spans="1:13" x14ac:dyDescent="0.2">
      <c r="A17" s="104" t="s">
        <v>22</v>
      </c>
      <c r="B17" s="102" t="str">
        <f>VLOOKUP($F17,УЧАСТНИКИ!$A$29:$M$1081,3,FALSE)</f>
        <v>Образцов Игорь</v>
      </c>
      <c r="C17" s="103" t="str">
        <f>VLOOKUP($F17,УЧАСТНИКИ!$A$29:$M$1081,4,FALSE)</f>
        <v>21.10.1995</v>
      </c>
      <c r="D17" s="168" t="str">
        <f>VLOOKUP($F17,УЧАСТНИКИ!$A$29:$M$1081,5,FALSE)</f>
        <v>Ульяновская область</v>
      </c>
      <c r="E17" s="385" t="str">
        <f>VLOOKUP($F17,УЧАСТНИКИ!$A$29:$M$1081,8,FALSE)</f>
        <v>МСМК</v>
      </c>
      <c r="F17" s="531">
        <v>395</v>
      </c>
      <c r="G17" s="105" t="str">
        <f>VLOOKUP($F17,УЧАСТНИКИ!$A$29:$M$1081,12,FALSE)</f>
        <v>9.90</v>
      </c>
      <c r="H17" s="105"/>
      <c r="I17" s="104"/>
      <c r="J17" s="104"/>
      <c r="K17" s="104"/>
      <c r="L17" s="104"/>
      <c r="M17" s="106"/>
    </row>
    <row r="18" spans="1:13" x14ac:dyDescent="0.2">
      <c r="A18" s="104" t="s">
        <v>23</v>
      </c>
      <c r="B18" s="102" t="str">
        <f>VLOOKUP($F18,УЧАСТНИКИ!$A$29:$M$1081,3,FALSE)</f>
        <v>Лукин Андрей</v>
      </c>
      <c r="C18" s="103" t="str">
        <f>VLOOKUP($F18,УЧАСТНИКИ!$A$29:$M$1081,4,FALSE)</f>
        <v>28.02.1998</v>
      </c>
      <c r="D18" s="168" t="str">
        <f>VLOOKUP($F18,УЧАСТНИКИ!$A$29:$M$1081,5,FALSE)</f>
        <v>Московская область-Республика Карелия</v>
      </c>
      <c r="E18" s="385" t="str">
        <f>VLOOKUP($F18,УЧАСТНИКИ!$A$29:$M$1081,8,FALSE)</f>
        <v>МСМК</v>
      </c>
      <c r="F18" s="531">
        <v>234</v>
      </c>
      <c r="G18" s="105" t="str">
        <f>VLOOKUP($F18,УЧАСТНИКИ!$A$29:$M$1081,12,FALSE)</f>
        <v>10.00</v>
      </c>
      <c r="H18" s="105"/>
      <c r="I18" s="104"/>
      <c r="J18" s="104"/>
      <c r="K18" s="104"/>
      <c r="L18" s="104"/>
      <c r="M18" s="106"/>
    </row>
    <row r="19" spans="1:13" x14ac:dyDescent="0.2">
      <c r="A19" s="104" t="s">
        <v>24</v>
      </c>
      <c r="B19" s="102" t="str">
        <f>VLOOKUP($F19,УЧАСТНИКИ!$A$29:$M$1081,3,FALSE)</f>
        <v>Заболотный Юрий</v>
      </c>
      <c r="C19" s="103" t="str">
        <f>VLOOKUP($F19,УЧАСТНИКИ!$A$29:$M$1081,4,FALSE)</f>
        <v>24.02.1997</v>
      </c>
      <c r="D19" s="168" t="str">
        <f>VLOOKUP($F19,УЧАСТНИКИ!$A$29:$M$1081,5,FALSE)</f>
        <v>Республика Беларусь</v>
      </c>
      <c r="E19" s="385" t="str">
        <f>VLOOKUP($F19,УЧАСТНИКИ!$A$29:$M$1081,8,FALSE)</f>
        <v>МС</v>
      </c>
      <c r="F19" s="531">
        <v>274</v>
      </c>
      <c r="G19" s="105"/>
      <c r="H19" s="105"/>
      <c r="I19" s="104"/>
      <c r="J19" s="104"/>
      <c r="K19" s="104"/>
      <c r="L19" s="104"/>
      <c r="M19" s="106" t="str">
        <f>VLOOKUP($F19,УЧАСТНИКИ!$A$29:$M$1081,9,FALSE)</f>
        <v>лич.</v>
      </c>
    </row>
    <row r="20" spans="1:13" x14ac:dyDescent="0.2">
      <c r="A20" s="104" t="s">
        <v>25</v>
      </c>
      <c r="B20" s="102" t="str">
        <f>VLOOKUP($F20,УЧАСТНИКИ!$A$29:$M$1081,3,FALSE)</f>
        <v>Тимков Дмитрий</v>
      </c>
      <c r="C20" s="103" t="str">
        <f>VLOOKUP($F20,УЧАСТНИКИ!$A$29:$M$1081,4,FALSE)</f>
        <v>16.06.1995</v>
      </c>
      <c r="D20" s="168" t="str">
        <f>VLOOKUP($F20,УЧАСТНИКИ!$A$29:$M$1081,5,FALSE)</f>
        <v>Краснодарский край</v>
      </c>
      <c r="E20" s="385" t="str">
        <f>VLOOKUP($F20,УЧАСТНИКИ!$A$29:$M$1081,8,FALSE)</f>
        <v>МС</v>
      </c>
      <c r="F20" s="531">
        <v>168</v>
      </c>
      <c r="G20" s="105" t="str">
        <f>VLOOKUP($F20,УЧАСТНИКИ!$A$29:$M$1081,12,FALSE)</f>
        <v>10.10</v>
      </c>
      <c r="H20" s="105"/>
      <c r="I20" s="104"/>
      <c r="J20" s="104"/>
      <c r="K20" s="104"/>
      <c r="L20" s="104"/>
      <c r="M20" s="106" t="str">
        <f>VLOOKUP($F20,УЧАСТНИКИ!$A$29:$M$1081,9,FALSE)</f>
        <v>лич.</v>
      </c>
    </row>
    <row r="21" spans="1:13" ht="13.5" thickBot="1" x14ac:dyDescent="0.25">
      <c r="A21" s="381">
        <v>8</v>
      </c>
      <c r="B21" s="102" t="str">
        <f>VLOOKUP($F21,УЧАСТНИКИ!$A$29:$M$1081,3,FALSE)</f>
        <v>Шикарев Андрей</v>
      </c>
      <c r="C21" s="103" t="str">
        <f>VLOOKUP($F21,УЧАСТНИКИ!$A$29:$M$1081,4,FALSE)</f>
        <v>01.11.1995</v>
      </c>
      <c r="D21" s="168" t="str">
        <f>VLOOKUP($F21,УЧАСТНИКИ!$A$29:$M$1081,5,FALSE)</f>
        <v>Санкт-Петербург</v>
      </c>
      <c r="E21" s="385" t="str">
        <f>VLOOKUP($F21,УЧАСТНИКИ!$A$29:$M$1081,8,FALSE)</f>
        <v>МС</v>
      </c>
      <c r="F21" s="531">
        <v>365</v>
      </c>
      <c r="G21" s="105" t="str">
        <f>VLOOKUP($F21,УЧАСТНИКИ!$A$29:$M$1081,12,FALSE)</f>
        <v>10.73</v>
      </c>
      <c r="H21" s="105"/>
      <c r="I21" s="104"/>
      <c r="J21" s="104"/>
      <c r="K21" s="104"/>
      <c r="L21" s="104"/>
      <c r="M21" s="106"/>
    </row>
    <row r="22" spans="1:13" ht="13.5" thickBot="1" x14ac:dyDescent="0.25">
      <c r="A22" s="378"/>
      <c r="B22" s="107" t="s">
        <v>27</v>
      </c>
      <c r="C22" s="108"/>
      <c r="D22" s="109"/>
      <c r="E22" s="386"/>
      <c r="F22" s="418"/>
      <c r="G22" s="110"/>
      <c r="H22" s="110"/>
      <c r="I22" s="99"/>
      <c r="J22" s="99"/>
      <c r="K22" s="99"/>
      <c r="L22" s="99"/>
      <c r="M22" s="352"/>
    </row>
    <row r="23" spans="1:13" x14ac:dyDescent="0.2">
      <c r="A23" s="101" t="s">
        <v>12</v>
      </c>
      <c r="B23" s="102" t="str">
        <f>VLOOKUP($F23,УЧАСТНИКИ!$A$29:$M$1081,3,FALSE)</f>
        <v>Севастьянов Родион</v>
      </c>
      <c r="C23" s="103" t="str">
        <f>VLOOKUP($F23,УЧАСТНИКИ!$A$29:$M$1081,4,FALSE)</f>
        <v>06.12.2005</v>
      </c>
      <c r="D23" s="168" t="str">
        <f>VLOOKUP($F23,УЧАСТНИКИ!$A$29:$M$1081,5,FALSE)</f>
        <v>Республика Татарстан</v>
      </c>
      <c r="E23" s="385" t="str">
        <f>VLOOKUP($F23,УЧАСТНИКИ!$A$29:$M$1081,8,FALSE)</f>
        <v>КМС</v>
      </c>
      <c r="F23" s="531">
        <v>311</v>
      </c>
      <c r="G23" s="105"/>
      <c r="H23" s="105"/>
      <c r="I23" s="104"/>
      <c r="J23" s="104"/>
      <c r="K23" s="104"/>
      <c r="L23" s="104"/>
      <c r="M23" s="106"/>
    </row>
    <row r="24" spans="1:13" x14ac:dyDescent="0.2">
      <c r="A24" s="104" t="s">
        <v>13</v>
      </c>
      <c r="B24" s="102" t="str">
        <f>VLOOKUP($F24,УЧАСТНИКИ!$A$29:$M$1081,3,FALSE)</f>
        <v>Святобог Александр</v>
      </c>
      <c r="C24" s="103" t="str">
        <f>VLOOKUP($F24,УЧАСТНИКИ!$A$29:$M$1081,4,FALSE)</f>
        <v>19.06.1994</v>
      </c>
      <c r="D24" s="168" t="str">
        <f>VLOOKUP($F24,УЧАСТНИКИ!$A$29:$M$1081,5,FALSE)</f>
        <v>Санкт-Петербург</v>
      </c>
      <c r="E24" s="385" t="str">
        <f>VLOOKUP($F24,УЧАСТНИКИ!$A$29:$M$1081,8,FALSE)</f>
        <v>МС</v>
      </c>
      <c r="F24" s="531">
        <v>355</v>
      </c>
      <c r="G24" s="105" t="str">
        <f>VLOOKUP($F24,УЧАСТНИКИ!$A$29:$M$1081,12,FALSE)</f>
        <v>10.72</v>
      </c>
      <c r="H24" s="105"/>
      <c r="I24" s="104"/>
      <c r="J24" s="104"/>
      <c r="K24" s="104"/>
      <c r="L24" s="104"/>
      <c r="M24" s="106" t="str">
        <f>VLOOKUP($F24,УЧАСТНИКИ!$A$29:$M$1081,9,FALSE)</f>
        <v>лич.</v>
      </c>
    </row>
    <row r="25" spans="1:13" x14ac:dyDescent="0.2">
      <c r="A25" s="104" t="s">
        <v>14</v>
      </c>
      <c r="B25" s="102" t="str">
        <f>VLOOKUP($F25,УЧАСТНИКИ!$A$29:$M$1081,3,FALSE)</f>
        <v>Ефимов Александр</v>
      </c>
      <c r="C25" s="103" t="str">
        <f>VLOOKUP($F25,УЧАСТНИКИ!$A$29:$M$1081,4,FALSE)</f>
        <v>30.07.1994</v>
      </c>
      <c r="D25" s="168" t="str">
        <f>VLOOKUP($F25,УЧАСТНИКИ!$A$29:$M$1081,5,FALSE)</f>
        <v>Тульская область</v>
      </c>
      <c r="E25" s="385" t="str">
        <f>VLOOKUP($F25,УЧАСТНИКИ!$A$29:$M$1081,8,FALSE)</f>
        <v>МСМК</v>
      </c>
      <c r="F25" s="531">
        <v>388</v>
      </c>
      <c r="G25" s="105" t="str">
        <f>VLOOKUP($F25,УЧАСТНИКИ!$A$29:$M$1081,12,FALSE)</f>
        <v>10.29</v>
      </c>
      <c r="H25" s="105"/>
      <c r="I25" s="104"/>
      <c r="J25" s="104"/>
      <c r="K25" s="104"/>
      <c r="L25" s="104"/>
      <c r="M25" s="106"/>
    </row>
    <row r="26" spans="1:13" x14ac:dyDescent="0.2">
      <c r="A26" s="104" t="s">
        <v>22</v>
      </c>
      <c r="B26" s="102" t="str">
        <f>VLOOKUP($F26,УЧАСТНИКИ!$A$29:$M$1081,3,FALSE)</f>
        <v>Шемулинкин Владислав</v>
      </c>
      <c r="C26" s="103" t="str">
        <f>VLOOKUP($F26,УЧАСТНИКИ!$A$29:$M$1081,4,FALSE)</f>
        <v>09.09.2000</v>
      </c>
      <c r="D26" s="168" t="str">
        <f>VLOOKUP($F26,УЧАСТНИКИ!$A$29:$M$1081,5,FALSE)</f>
        <v>Москва-Тульская область</v>
      </c>
      <c r="E26" s="385" t="str">
        <f>VLOOKUP($F26,УЧАСТНИКИ!$A$29:$M$1081,8,FALSE)</f>
        <v>МС</v>
      </c>
      <c r="F26" s="531">
        <v>222</v>
      </c>
      <c r="G26" s="105" t="str">
        <f>VLOOKUP($F26,УЧАСТНИКИ!$A$29:$M$1081,12,FALSE)</f>
        <v>10.36</v>
      </c>
      <c r="H26" s="105"/>
      <c r="I26" s="104"/>
      <c r="J26" s="104"/>
      <c r="K26" s="104"/>
      <c r="L26" s="104"/>
      <c r="M26" s="106" t="str">
        <f>VLOOKUP($F26,УЧАСТНИКИ!$A$29:$M$1081,9,FALSE)</f>
        <v>лич.</v>
      </c>
    </row>
    <row r="27" spans="1:13" x14ac:dyDescent="0.2">
      <c r="A27" s="104" t="s">
        <v>23</v>
      </c>
      <c r="B27" s="102" t="str">
        <f>VLOOKUP($F27,УЧАСТНИКИ!$A$29:$M$1081,3,FALSE)</f>
        <v>Тен Данила</v>
      </c>
      <c r="C27" s="103" t="str">
        <f>VLOOKUP($F27,УЧАСТНИКИ!$A$29:$M$1081,4,FALSE)</f>
        <v>24.05.2001</v>
      </c>
      <c r="D27" s="168" t="str">
        <f>VLOOKUP($F27,УЧАСТНИКИ!$A$29:$M$1081,5,FALSE)</f>
        <v>Краснодарский край-Амурская область</v>
      </c>
      <c r="E27" s="385" t="str">
        <f>VLOOKUP($F27,УЧАСТНИКИ!$A$29:$M$1081,8,FALSE)</f>
        <v>МСМК</v>
      </c>
      <c r="F27" s="531">
        <v>166</v>
      </c>
      <c r="G27" s="105" t="str">
        <f>VLOOKUP($F27,УЧАСТНИКИ!$A$29:$M$1081,12,FALSE)</f>
        <v>10.15</v>
      </c>
      <c r="H27" s="105"/>
      <c r="I27" s="104"/>
      <c r="J27" s="104"/>
      <c r="K27" s="104"/>
      <c r="L27" s="104"/>
      <c r="M27" s="106"/>
    </row>
    <row r="28" spans="1:13" x14ac:dyDescent="0.2">
      <c r="A28" s="104" t="s">
        <v>24</v>
      </c>
      <c r="B28" s="102" t="str">
        <f>VLOOKUP($F28,УЧАСТНИКИ!$A$29:$M$1081,3,FALSE)</f>
        <v>Павлов Данил</v>
      </c>
      <c r="C28" s="103" t="str">
        <f>VLOOKUP($F28,УЧАСТНИКИ!$A$29:$M$1081,4,FALSE)</f>
        <v>17.06.2001</v>
      </c>
      <c r="D28" s="168" t="str">
        <f>VLOOKUP($F28,УЧАСТНИКИ!$A$29:$M$1081,5,FALSE)</f>
        <v>Ставропольский край</v>
      </c>
      <c r="E28" s="385" t="str">
        <f>VLOOKUP($F28,УЧАСТНИКИ!$A$29:$M$1081,8,FALSE)</f>
        <v>МС</v>
      </c>
      <c r="F28" s="531">
        <v>379</v>
      </c>
      <c r="G28" s="105" t="str">
        <f>VLOOKUP($F28,УЧАСТНИКИ!$A$29:$M$1081,12,FALSE)</f>
        <v>10.60</v>
      </c>
      <c r="H28" s="105"/>
      <c r="I28" s="104"/>
      <c r="J28" s="104"/>
      <c r="K28" s="104"/>
      <c r="L28" s="104"/>
      <c r="M28" s="106"/>
    </row>
    <row r="29" spans="1:13" x14ac:dyDescent="0.2">
      <c r="A29" s="104" t="s">
        <v>25</v>
      </c>
      <c r="B29" s="102" t="str">
        <f>VLOOKUP($F29,УЧАСТНИКИ!$A$29:$M$1081,3,FALSE)</f>
        <v>Занкин Денис</v>
      </c>
      <c r="C29" s="103" t="str">
        <f>VLOOKUP($F29,УЧАСТНИКИ!$A$29:$M$1081,4,FALSE)</f>
        <v>11.09.2000</v>
      </c>
      <c r="D29" s="168" t="str">
        <f>VLOOKUP($F29,УЧАСТНИКИ!$A$29:$M$1081,5,FALSE)</f>
        <v>Санкт-Петербург</v>
      </c>
      <c r="E29" s="385" t="str">
        <f>VLOOKUP($F29,УЧАСТНИКИ!$A$29:$M$1081,8,FALSE)</f>
        <v>МС</v>
      </c>
      <c r="F29" s="531">
        <v>336</v>
      </c>
      <c r="G29" s="105" t="str">
        <f>VLOOKUP($F29,УЧАСТНИКИ!$A$29:$M$1081,12,FALSE)</f>
        <v>10.45</v>
      </c>
      <c r="H29" s="105"/>
      <c r="I29" s="104"/>
      <c r="J29" s="104"/>
      <c r="K29" s="104"/>
      <c r="L29" s="104"/>
      <c r="M29" s="106" t="str">
        <f>VLOOKUP($F29,УЧАСТНИКИ!$A$29:$M$1081,9,FALSE)</f>
        <v>лич.</v>
      </c>
    </row>
    <row r="30" spans="1:13" ht="13.5" thickBot="1" x14ac:dyDescent="0.25">
      <c r="A30" s="104">
        <v>8</v>
      </c>
      <c r="B30" s="102" t="str">
        <f>VLOOKUP($F30,УЧАСТНИКИ!$A$29:$M$1081,3,FALSE)</f>
        <v>Устинов Дмитрий</v>
      </c>
      <c r="C30" s="103" t="str">
        <f>VLOOKUP($F30,УЧАСТНИКИ!$A$29:$M$1081,4,FALSE)</f>
        <v>10.11.2001</v>
      </c>
      <c r="D30" s="168" t="str">
        <f>VLOOKUP($F30,УЧАСТНИКИ!$A$29:$M$1081,5,FALSE)</f>
        <v>Санкт-Петербург</v>
      </c>
      <c r="E30" s="385" t="str">
        <f>VLOOKUP($F30,УЧАСТНИКИ!$A$29:$M$1081,8,FALSE)</f>
        <v>КМС</v>
      </c>
      <c r="F30" s="531">
        <v>362</v>
      </c>
      <c r="G30" s="105" t="str">
        <f>VLOOKUP($F30,УЧАСТНИКИ!$A$29:$M$1081,12,FALSE)</f>
        <v>10.88</v>
      </c>
      <c r="H30" s="105"/>
      <c r="I30" s="104"/>
      <c r="J30" s="104"/>
      <c r="K30" s="104"/>
      <c r="L30" s="104"/>
      <c r="M30" s="106" t="str">
        <f>VLOOKUP($F30,УЧАСТНИКИ!$A$29:$M$1081,9,FALSE)</f>
        <v>лич.</v>
      </c>
    </row>
    <row r="31" spans="1:13" ht="13.5" thickBot="1" x14ac:dyDescent="0.25">
      <c r="A31" s="378"/>
      <c r="B31" s="107" t="s">
        <v>28</v>
      </c>
      <c r="C31" s="108"/>
      <c r="D31" s="109"/>
      <c r="E31" s="386"/>
      <c r="F31" s="418"/>
      <c r="G31" s="110"/>
      <c r="H31" s="110"/>
      <c r="I31" s="99"/>
      <c r="J31" s="99"/>
      <c r="K31" s="99"/>
      <c r="L31" s="99"/>
      <c r="M31" s="352"/>
    </row>
    <row r="32" spans="1:13" x14ac:dyDescent="0.2">
      <c r="A32" s="101" t="s">
        <v>12</v>
      </c>
      <c r="B32" s="102" t="str">
        <f>VLOOKUP($F32,УЧАСТНИКИ!$A$29:$M$1081,3,FALSE)</f>
        <v>Туляков Арсений</v>
      </c>
      <c r="C32" s="103" t="str">
        <f>VLOOKUP($F32,УЧАСТНИКИ!$A$29:$M$1081,4,FALSE)</f>
        <v>04.01.2005</v>
      </c>
      <c r="D32" s="168" t="str">
        <f>VLOOKUP($F32,УЧАСТНИКИ!$A$29:$M$1081,5,FALSE)</f>
        <v>Санкт-Петербург</v>
      </c>
      <c r="E32" s="385" t="str">
        <f>VLOOKUP($F32,УЧАСТНИКИ!$A$29:$M$1081,8,FALSE)</f>
        <v>КМС</v>
      </c>
      <c r="F32" s="531">
        <v>360</v>
      </c>
      <c r="G32" s="105"/>
      <c r="H32" s="105"/>
      <c r="I32" s="104"/>
      <c r="J32" s="104"/>
      <c r="K32" s="104"/>
      <c r="L32" s="104"/>
      <c r="M32" s="106" t="str">
        <f>VLOOKUP($F32,УЧАСТНИКИ!$A$29:$M$1081,9,FALSE)</f>
        <v>лич.</v>
      </c>
    </row>
    <row r="33" spans="1:13" x14ac:dyDescent="0.2">
      <c r="A33" s="104" t="s">
        <v>13</v>
      </c>
      <c r="B33" s="102" t="str">
        <f>VLOOKUP($F33,УЧАСТНИКИ!$A$29:$M$1081,3,FALSE)</f>
        <v>Кожухов Даниил</v>
      </c>
      <c r="C33" s="103" t="str">
        <f>VLOOKUP($F33,УЧАСТНИКИ!$A$29:$M$1081,4,FALSE)</f>
        <v>22.04.2003</v>
      </c>
      <c r="D33" s="168" t="str">
        <f>VLOOKUP($F33,УЧАСТНИКИ!$A$29:$M$1081,5,FALSE)</f>
        <v>Краснодарский край</v>
      </c>
      <c r="E33" s="385" t="str">
        <f>VLOOKUP($F33,УЧАСТНИКИ!$A$29:$M$1081,8,FALSE)</f>
        <v>КМС</v>
      </c>
      <c r="F33" s="531">
        <v>146</v>
      </c>
      <c r="G33" s="105" t="str">
        <f>VLOOKUP($F33,УЧАСТНИКИ!$A$29:$M$1081,12,FALSE)</f>
        <v>10.86</v>
      </c>
      <c r="H33" s="105"/>
      <c r="I33" s="104"/>
      <c r="J33" s="104"/>
      <c r="K33" s="104"/>
      <c r="L33" s="104"/>
      <c r="M33" s="106" t="str">
        <f>VLOOKUP($F33,УЧАСТНИКИ!$A$29:$M$1081,9,FALSE)</f>
        <v>лич.</v>
      </c>
    </row>
    <row r="34" spans="1:13" x14ac:dyDescent="0.2">
      <c r="A34" s="104" t="s">
        <v>14</v>
      </c>
      <c r="B34" s="102" t="str">
        <f>VLOOKUP($F34,УЧАСТНИКИ!$A$29:$M$1081,3,FALSE)</f>
        <v>Перестюк Руслан</v>
      </c>
      <c r="C34" s="103" t="str">
        <f>VLOOKUP($F34,УЧАСТНИКИ!$A$29:$M$1081,4,FALSE)</f>
        <v>22.04.1991</v>
      </c>
      <c r="D34" s="168" t="str">
        <f>VLOOKUP($F34,УЧАСТНИКИ!$A$29:$M$1081,5,FALSE)</f>
        <v>Краснодарский край-Республика Крым</v>
      </c>
      <c r="E34" s="385" t="str">
        <f>VLOOKUP($F34,УЧАСТНИКИ!$A$29:$M$1081,8,FALSE)</f>
        <v>МСМК</v>
      </c>
      <c r="F34" s="531">
        <v>154</v>
      </c>
      <c r="G34" s="105" t="str">
        <f>VLOOKUP($F34,УЧАСТНИКИ!$A$29:$M$1081,12,FALSE)</f>
        <v>10.10</v>
      </c>
      <c r="H34" s="105"/>
      <c r="I34" s="104"/>
      <c r="J34" s="104"/>
      <c r="K34" s="104"/>
      <c r="L34" s="104"/>
      <c r="M34" s="106"/>
    </row>
    <row r="35" spans="1:13" x14ac:dyDescent="0.2">
      <c r="A35" s="104" t="s">
        <v>22</v>
      </c>
      <c r="B35" s="102" t="str">
        <f>VLOOKUP($F35,УЧАСТНИКИ!$A$29:$M$1081,3,FALSE)</f>
        <v>Лаптев Алексей</v>
      </c>
      <c r="C35" s="103" t="str">
        <f>VLOOKUP($F35,УЧАСТНИКИ!$A$29:$M$1081,4,FALSE)</f>
        <v>13.05.1998</v>
      </c>
      <c r="D35" s="168" t="str">
        <f>VLOOKUP($F35,УЧАСТНИКИ!$A$29:$M$1081,5,FALSE)</f>
        <v>Московская область</v>
      </c>
      <c r="E35" s="385" t="str">
        <f>VLOOKUP($F35,УЧАСТНИКИ!$A$29:$M$1081,8,FALSE)</f>
        <v>МС</v>
      </c>
      <c r="F35" s="531">
        <v>233</v>
      </c>
      <c r="G35" s="105" t="str">
        <f>VLOOKUP($F35,УЧАСТНИКИ!$A$29:$M$1081,12,FALSE)</f>
        <v>10.34</v>
      </c>
      <c r="H35" s="105"/>
      <c r="I35" s="104"/>
      <c r="J35" s="104"/>
      <c r="K35" s="104"/>
      <c r="L35" s="104"/>
      <c r="M35" s="106" t="str">
        <f>VLOOKUP($F35,УЧАСТНИКИ!$A$29:$M$1081,9,FALSE)</f>
        <v>лич.</v>
      </c>
    </row>
    <row r="36" spans="1:13" x14ac:dyDescent="0.2">
      <c r="A36" s="104" t="s">
        <v>23</v>
      </c>
      <c r="B36" s="102" t="str">
        <f>VLOOKUP($F36,УЧАСТНИКИ!$A$29:$M$1081,3,FALSE)</f>
        <v>Ткалич Ярослав</v>
      </c>
      <c r="C36" s="103" t="str">
        <f>VLOOKUP($F36,УЧАСТНИКИ!$A$29:$M$1081,4,FALSE)</f>
        <v>05.06.1996</v>
      </c>
      <c r="D36" s="168" t="str">
        <f>VLOOKUP($F36,УЧАСТНИКИ!$A$29:$M$1081,5,FALSE)</f>
        <v>Москва-Смоленская область</v>
      </c>
      <c r="E36" s="385" t="str">
        <f>VLOOKUP($F36,УЧАСТНИКИ!$A$29:$M$1081,8,FALSE)</f>
        <v>МСМК</v>
      </c>
      <c r="F36" s="531">
        <v>214</v>
      </c>
      <c r="G36" s="105" t="str">
        <f>VLOOKUP($F36,УЧАСТНИКИ!$A$29:$M$1081,12,FALSE)</f>
        <v>10.10</v>
      </c>
      <c r="H36" s="105"/>
      <c r="I36" s="104"/>
      <c r="J36" s="104"/>
      <c r="K36" s="104"/>
      <c r="L36" s="104"/>
      <c r="M36" s="106"/>
    </row>
    <row r="37" spans="1:13" x14ac:dyDescent="0.2">
      <c r="A37" s="104" t="s">
        <v>24</v>
      </c>
      <c r="B37" s="102" t="str">
        <f>VLOOKUP($F37,УЧАСТНИКИ!$A$29:$M$1081,3,FALSE)</f>
        <v>Юфимов Алексей</v>
      </c>
      <c r="C37" s="103" t="str">
        <f>VLOOKUP($F37,УЧАСТНИКИ!$A$29:$M$1081,4,FALSE)</f>
        <v>05.06.1998</v>
      </c>
      <c r="D37" s="168" t="str">
        <f>VLOOKUP($F37,УЧАСТНИКИ!$A$29:$M$1081,5,FALSE)</f>
        <v>Ульяновская область</v>
      </c>
      <c r="E37" s="385" t="str">
        <f>VLOOKUP($F37,УЧАСТНИКИ!$A$29:$M$1081,8,FALSE)</f>
        <v>МС</v>
      </c>
      <c r="F37" s="531">
        <v>400</v>
      </c>
      <c r="G37" s="105" t="str">
        <f>VLOOKUP($F37,УЧАСТНИКИ!$A$29:$M$1081,12,FALSE)</f>
        <v>10.49</v>
      </c>
      <c r="H37" s="105"/>
      <c r="I37" s="104"/>
      <c r="J37" s="104"/>
      <c r="K37" s="104"/>
      <c r="L37" s="104"/>
      <c r="M37" s="106" t="str">
        <f>VLOOKUP($F37,УЧАСТНИКИ!$A$29:$M$1081,9,FALSE)</f>
        <v>лич.</v>
      </c>
    </row>
    <row r="38" spans="1:13" x14ac:dyDescent="0.2">
      <c r="A38" s="104" t="s">
        <v>25</v>
      </c>
      <c r="B38" s="102" t="str">
        <f>VLOOKUP($F38,УЧАСТНИКИ!$A$29:$M$1081,3,FALSE)</f>
        <v>Грязнов Данил</v>
      </c>
      <c r="C38" s="103" t="str">
        <f>VLOOKUP($F38,УЧАСТНИКИ!$A$29:$M$1081,4,FALSE)</f>
        <v>05.08.2003</v>
      </c>
      <c r="D38" s="168" t="str">
        <f>VLOOKUP($F38,УЧАСТНИКИ!$A$29:$M$1081,5,FALSE)</f>
        <v>Челябинская область</v>
      </c>
      <c r="E38" s="385" t="str">
        <f>VLOOKUP($F38,УЧАСТНИКИ!$A$29:$M$1081,8,FALSE)</f>
        <v>КМС</v>
      </c>
      <c r="F38" s="531">
        <v>697</v>
      </c>
      <c r="G38" s="105"/>
      <c r="H38" s="105"/>
      <c r="I38" s="104"/>
      <c r="J38" s="104"/>
      <c r="K38" s="104"/>
      <c r="L38" s="104"/>
      <c r="M38" s="106" t="str">
        <f>VLOOKUP($F38,УЧАСТНИКИ!$A$29:$M$1081,9,FALSE)</f>
        <v>лич.</v>
      </c>
    </row>
    <row r="39" spans="1:13" ht="13.5" thickBot="1" x14ac:dyDescent="0.25">
      <c r="A39" s="104">
        <v>8</v>
      </c>
      <c r="B39" s="102" t="str">
        <f>VLOOKUP($F39,УЧАСТНИКИ!$A$29:$M$1081,3,FALSE)</f>
        <v>Великоречин Евгений</v>
      </c>
      <c r="C39" s="103" t="str">
        <f>VLOOKUP($F39,УЧАСТНИКИ!$A$29:$M$1081,4,FALSE)</f>
        <v>14.03.2002</v>
      </c>
      <c r="D39" s="168" t="str">
        <f>VLOOKUP($F39,УЧАСТНИКИ!$A$29:$M$1081,5,FALSE)</f>
        <v>Санкт-Петербург</v>
      </c>
      <c r="E39" s="385" t="str">
        <f>VLOOKUP($F39,УЧАСТНИКИ!$A$29:$M$1081,8,FALSE)</f>
        <v>КМС</v>
      </c>
      <c r="F39" s="531">
        <v>326</v>
      </c>
      <c r="G39" s="105" t="str">
        <f>VLOOKUP($F39,УЧАСТНИКИ!$A$29:$M$1081,12,FALSE)</f>
        <v>11.36</v>
      </c>
      <c r="H39" s="105"/>
      <c r="I39" s="104"/>
      <c r="J39" s="104"/>
      <c r="K39" s="104"/>
      <c r="L39" s="104"/>
      <c r="M39" s="106" t="str">
        <f>VLOOKUP($F39,УЧАСТНИКИ!$A$29:$M$1081,9,FALSE)</f>
        <v>лич.</v>
      </c>
    </row>
    <row r="40" spans="1:13" ht="13.5" thickBot="1" x14ac:dyDescent="0.25">
      <c r="A40" s="378"/>
      <c r="B40" s="107" t="s">
        <v>29</v>
      </c>
      <c r="C40" s="108"/>
      <c r="D40" s="109"/>
      <c r="E40" s="386"/>
      <c r="F40" s="418"/>
      <c r="G40" s="110"/>
      <c r="H40" s="110"/>
      <c r="I40" s="99"/>
      <c r="J40" s="99"/>
      <c r="K40" s="99"/>
      <c r="L40" s="99"/>
      <c r="M40" s="352"/>
    </row>
    <row r="41" spans="1:13" x14ac:dyDescent="0.2">
      <c r="A41" s="101" t="s">
        <v>12</v>
      </c>
      <c r="B41" s="102" t="str">
        <f>VLOOKUP($F41,УЧАСТНИКИ!$A$29:$M$1081,3,FALSE)</f>
        <v>Михалёв Егор</v>
      </c>
      <c r="C41" s="103" t="str">
        <f>VLOOKUP($F41,УЧАСТНИКИ!$A$29:$M$1081,4,FALSE)</f>
        <v>20.11.2003</v>
      </c>
      <c r="D41" s="168" t="str">
        <f>VLOOKUP($F41,УЧАСТНИКИ!$A$29:$M$1081,5,FALSE)</f>
        <v>Челябинская область</v>
      </c>
      <c r="E41" s="385" t="str">
        <f>VLOOKUP($F41,УЧАСТНИКИ!$A$29:$M$1081,8,FALSE)</f>
        <v>КМС</v>
      </c>
      <c r="F41" s="531">
        <v>696</v>
      </c>
      <c r="G41" s="105"/>
      <c r="H41" s="105"/>
      <c r="I41" s="104"/>
      <c r="J41" s="104"/>
      <c r="K41" s="104"/>
      <c r="L41" s="104"/>
      <c r="M41" s="106" t="str">
        <f>VLOOKUP($F41,УЧАСТНИКИ!$A$29:$M$1081,9,FALSE)</f>
        <v>лич.</v>
      </c>
    </row>
    <row r="42" spans="1:13" x14ac:dyDescent="0.2">
      <c r="A42" s="104" t="s">
        <v>13</v>
      </c>
      <c r="B42" s="102" t="str">
        <f>VLOOKUP($F42,УЧАСТНИКИ!$A$29:$M$1081,3,FALSE)</f>
        <v>Вахрушев Максим</v>
      </c>
      <c r="C42" s="103" t="str">
        <f>VLOOKUP($F42,УЧАСТНИКИ!$A$29:$M$1081,4,FALSE)</f>
        <v>31.07.2001</v>
      </c>
      <c r="D42" s="168" t="str">
        <f>VLOOKUP($F42,УЧАСТНИКИ!$A$29:$M$1081,5,FALSE)</f>
        <v>Челябинская область</v>
      </c>
      <c r="E42" s="385" t="str">
        <f>VLOOKUP($F42,УЧАСТНИКИ!$A$29:$M$1081,8,FALSE)</f>
        <v>МС</v>
      </c>
      <c r="F42" s="531">
        <v>699</v>
      </c>
      <c r="G42" s="105"/>
      <c r="H42" s="105"/>
      <c r="I42" s="104"/>
      <c r="J42" s="104"/>
      <c r="K42" s="104"/>
      <c r="L42" s="104"/>
      <c r="M42" s="106"/>
    </row>
    <row r="43" spans="1:13" x14ac:dyDescent="0.2">
      <c r="A43" s="104" t="s">
        <v>14</v>
      </c>
      <c r="B43" s="102" t="str">
        <f>VLOOKUP($F43,УЧАСТНИКИ!$A$29:$M$1081,3,FALSE)</f>
        <v>Мартель Дмитрий</v>
      </c>
      <c r="C43" s="103" t="str">
        <f>VLOOKUP($F43,УЧАСТНИКИ!$A$29:$M$1081,4,FALSE)</f>
        <v>20.02.2002</v>
      </c>
      <c r="D43" s="168" t="str">
        <f>VLOOKUP($F43,УЧАСТНИКИ!$A$29:$M$1081,5,FALSE)</f>
        <v>Санкт-Петербург</v>
      </c>
      <c r="E43" s="385" t="str">
        <f>VLOOKUP($F43,УЧАСТНИКИ!$A$29:$M$1081,8,FALSE)</f>
        <v>КМС</v>
      </c>
      <c r="F43" s="531">
        <v>346</v>
      </c>
      <c r="G43" s="105" t="str">
        <f>VLOOKUP($F43,УЧАСТНИКИ!$A$29:$M$1081,12,FALSE)</f>
        <v>10.91</v>
      </c>
      <c r="H43" s="105"/>
      <c r="I43" s="104"/>
      <c r="J43" s="104"/>
      <c r="K43" s="104"/>
      <c r="L43" s="104"/>
      <c r="M43" s="106" t="str">
        <f>VLOOKUP($F43,УЧАСТНИКИ!$A$29:$M$1081,9,FALSE)</f>
        <v>лич.</v>
      </c>
    </row>
    <row r="44" spans="1:13" x14ac:dyDescent="0.2">
      <c r="A44" s="104" t="s">
        <v>22</v>
      </c>
      <c r="B44" s="102" t="str">
        <f>VLOOKUP($F44,УЧАСТНИКИ!$A$29:$M$1081,3,FALSE)</f>
        <v>Скулин Владислав</v>
      </c>
      <c r="C44" s="103" t="str">
        <f>VLOOKUP($F44,УЧАСТНИКИ!$A$29:$M$1081,4,FALSE)</f>
        <v>26.06.2002</v>
      </c>
      <c r="D44" s="168" t="str">
        <f>VLOOKUP($F44,УЧАСТНИКИ!$A$29:$M$1081,5,FALSE)</f>
        <v>Иркутская область</v>
      </c>
      <c r="E44" s="385" t="str">
        <f>VLOOKUP($F44,УЧАСТНИКИ!$A$29:$M$1081,8,FALSE)</f>
        <v>МС</v>
      </c>
      <c r="F44" s="531">
        <v>126</v>
      </c>
      <c r="G44" s="105" t="str">
        <f>VLOOKUP($F44,УЧАСТНИКИ!$A$29:$M$1081,12,FALSE)</f>
        <v>10.40</v>
      </c>
      <c r="H44" s="105"/>
      <c r="I44" s="104"/>
      <c r="J44" s="104"/>
      <c r="K44" s="104"/>
      <c r="L44" s="104"/>
      <c r="M44" s="106"/>
    </row>
    <row r="45" spans="1:13" x14ac:dyDescent="0.2">
      <c r="A45" s="104" t="s">
        <v>23</v>
      </c>
      <c r="B45" s="102" t="str">
        <f>VLOOKUP($F45,УЧАСТНИКИ!$A$29:$M$1081,3,FALSE)</f>
        <v>Доронин Владислав</v>
      </c>
      <c r="C45" s="103" t="str">
        <f>VLOOKUP($F45,УЧАСТНИКИ!$A$29:$M$1081,4,FALSE)</f>
        <v>26.06.2000</v>
      </c>
      <c r="D45" s="168" t="str">
        <f>VLOOKUP($F45,УЧАСТНИКИ!$A$29:$M$1081,5,FALSE)</f>
        <v>Воронежская область-Брянская область</v>
      </c>
      <c r="E45" s="385" t="str">
        <f>VLOOKUP($F45,УЧАСТНИКИ!$A$29:$M$1081,8,FALSE)</f>
        <v>МСМК</v>
      </c>
      <c r="F45" s="531">
        <v>117</v>
      </c>
      <c r="G45" s="105" t="str">
        <f>VLOOKUP($F45,УЧАСТНИКИ!$A$29:$M$1081,12,FALSE)</f>
        <v>9.90</v>
      </c>
      <c r="H45" s="105"/>
      <c r="I45" s="104"/>
      <c r="J45" s="104"/>
      <c r="K45" s="104"/>
      <c r="L45" s="104"/>
      <c r="M45" s="106"/>
    </row>
    <row r="46" spans="1:13" x14ac:dyDescent="0.2">
      <c r="A46" s="104" t="s">
        <v>24</v>
      </c>
      <c r="B46" s="102" t="str">
        <f>VLOOKUP($F46,УЧАСТНИКИ!$A$29:$M$1081,3,FALSE)</f>
        <v>Токарев Алексей</v>
      </c>
      <c r="C46" s="103" t="str">
        <f>VLOOKUP($F46,УЧАСТНИКИ!$A$29:$M$1081,4,FALSE)</f>
        <v>20.12.1998</v>
      </c>
      <c r="D46" s="168" t="str">
        <f>VLOOKUP($F46,УЧАСТНИКИ!$A$29:$M$1081,5,FALSE)</f>
        <v>Санкт-Петербург-Свердловская область</v>
      </c>
      <c r="E46" s="385" t="str">
        <f>VLOOKUP($F46,УЧАСТНИКИ!$A$29:$M$1081,8,FALSE)</f>
        <v>МС</v>
      </c>
      <c r="F46" s="531">
        <v>359</v>
      </c>
      <c r="G46" s="105" t="str">
        <f>VLOOKUP($F46,УЧАСТНИКИ!$A$29:$M$1081,12,FALSE)</f>
        <v>10.30</v>
      </c>
      <c r="H46" s="105"/>
      <c r="I46" s="104"/>
      <c r="J46" s="104"/>
      <c r="K46" s="104"/>
      <c r="L46" s="104"/>
      <c r="M46" s="106"/>
    </row>
    <row r="47" spans="1:13" x14ac:dyDescent="0.2">
      <c r="A47" s="104" t="s">
        <v>25</v>
      </c>
      <c r="B47" s="102" t="str">
        <f>VLOOKUP($F47,УЧАСТНИКИ!$A$29:$M$1081,3,FALSE)</f>
        <v>Нестеренко Данислав</v>
      </c>
      <c r="C47" s="103" t="str">
        <f>VLOOKUP($F47,УЧАСТНИКИ!$A$29:$M$1081,4,FALSE)</f>
        <v>10.06.2004</v>
      </c>
      <c r="D47" s="168" t="str">
        <f>VLOOKUP($F47,УЧАСТНИКИ!$A$29:$M$1081,5,FALSE)</f>
        <v>Санкт-Петербург</v>
      </c>
      <c r="E47" s="385" t="str">
        <f>VLOOKUP($F47,УЧАСТНИКИ!$A$29:$M$1081,8,FALSE)</f>
        <v>КМС</v>
      </c>
      <c r="F47" s="531">
        <v>349</v>
      </c>
      <c r="G47" s="105" t="str">
        <f>VLOOKUP($F47,УЧАСТНИКИ!$A$29:$M$1081,12,FALSE)</f>
        <v>11.02</v>
      </c>
      <c r="H47" s="105"/>
      <c r="I47" s="104"/>
      <c r="J47" s="104"/>
      <c r="K47" s="104"/>
      <c r="L47" s="104"/>
      <c r="M47" s="106" t="str">
        <f>VLOOKUP($F47,УЧАСТНИКИ!$A$29:$M$1081,9,FALSE)</f>
        <v>лич.</v>
      </c>
    </row>
    <row r="48" spans="1:13" x14ac:dyDescent="0.2">
      <c r="A48" s="104">
        <v>8</v>
      </c>
      <c r="B48" s="102" t="str">
        <f>VLOOKUP($F48,УЧАСТНИКИ!$A$29:$M$1081,3,FALSE)</f>
        <v>Бекоев Павел</v>
      </c>
      <c r="C48" s="103" t="str">
        <f>VLOOKUP($F48,УЧАСТНИКИ!$A$29:$M$1081,4,FALSE)</f>
        <v>04.07.2003</v>
      </c>
      <c r="D48" s="168" t="str">
        <f>VLOOKUP($F48,УЧАСТНИКИ!$A$29:$M$1081,5,FALSE)</f>
        <v>Курская область</v>
      </c>
      <c r="E48" s="385" t="str">
        <f>VLOOKUP($F48,УЧАСТНИКИ!$A$29:$M$1081,8,FALSE)</f>
        <v>КМС</v>
      </c>
      <c r="F48" s="531">
        <v>176</v>
      </c>
      <c r="G48" s="105" t="str">
        <f>VLOOKUP($F48,УЧАСТНИКИ!$A$29:$M$1081,12,FALSE)</f>
        <v>11.40</v>
      </c>
      <c r="H48" s="105"/>
      <c r="I48" s="104"/>
      <c r="J48" s="104"/>
      <c r="K48" s="104"/>
      <c r="L48" s="104"/>
      <c r="M48" s="106"/>
    </row>
    <row r="49" spans="1:13" x14ac:dyDescent="0.2">
      <c r="A49" s="83"/>
      <c r="B49" s="134"/>
      <c r="C49" s="137"/>
      <c r="D49" s="134"/>
      <c r="E49" s="417"/>
      <c r="F49" s="234"/>
      <c r="G49" s="220"/>
      <c r="H49" s="220"/>
      <c r="I49" s="83"/>
      <c r="J49" s="83"/>
      <c r="K49" s="83"/>
      <c r="L49" s="83"/>
      <c r="M49" s="133"/>
    </row>
    <row r="50" spans="1:13" x14ac:dyDescent="0.2">
      <c r="A50" s="83"/>
      <c r="B50" s="111" t="s">
        <v>50</v>
      </c>
      <c r="C50" s="112"/>
      <c r="D50" s="113" t="s">
        <v>43</v>
      </c>
      <c r="E50" s="113"/>
      <c r="F50" s="83"/>
      <c r="G50" s="83"/>
      <c r="H50" s="83"/>
      <c r="I50" s="83"/>
      <c r="J50" s="83"/>
      <c r="K50" s="83"/>
      <c r="L50" s="83"/>
      <c r="M50" s="114"/>
    </row>
    <row r="51" spans="1:13" x14ac:dyDescent="0.2">
      <c r="A51" s="83"/>
      <c r="B51" s="113"/>
      <c r="C51" s="112"/>
      <c r="D51" s="113"/>
      <c r="E51" s="113"/>
      <c r="F51" s="83"/>
      <c r="G51" s="83"/>
      <c r="H51" s="83"/>
      <c r="I51" s="83"/>
      <c r="J51" s="83"/>
      <c r="K51" s="83"/>
      <c r="L51" s="83"/>
      <c r="M51" s="114"/>
    </row>
    <row r="52" spans="1:13" x14ac:dyDescent="0.2">
      <c r="A52" s="83"/>
      <c r="B52" s="113" t="s">
        <v>42</v>
      </c>
      <c r="C52" s="112"/>
      <c r="D52" s="113" t="s">
        <v>57</v>
      </c>
      <c r="E52" s="113"/>
      <c r="F52" s="83"/>
      <c r="G52" s="83"/>
      <c r="H52" s="83"/>
      <c r="I52" s="83"/>
      <c r="J52" s="83"/>
      <c r="K52" s="83"/>
      <c r="L52" s="83"/>
      <c r="M52" s="114"/>
    </row>
  </sheetData>
  <mergeCells count="18">
    <mergeCell ref="C3:K3"/>
    <mergeCell ref="C1:K1"/>
    <mergeCell ref="D8:I8"/>
    <mergeCell ref="D9:I9"/>
    <mergeCell ref="D10:I10"/>
    <mergeCell ref="C4:J6"/>
    <mergeCell ref="C7:J7"/>
    <mergeCell ref="M11:M12"/>
    <mergeCell ref="L11:L12"/>
    <mergeCell ref="A11:A12"/>
    <mergeCell ref="C11:C12"/>
    <mergeCell ref="H11:H12"/>
    <mergeCell ref="G11:G12"/>
    <mergeCell ref="B11:B12"/>
    <mergeCell ref="D11:D12"/>
    <mergeCell ref="F11:F12"/>
    <mergeCell ref="E11:E12"/>
    <mergeCell ref="I11:K11"/>
  </mergeCells>
  <phoneticPr fontId="2" type="noConversion"/>
  <printOptions horizontalCentered="1"/>
  <pageMargins left="0" right="0" top="0" bottom="0" header="0" footer="0"/>
  <pageSetup paperSize="9" scale="9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>
    <tabColor indexed="40"/>
    <pageSetUpPr fitToPage="1"/>
  </sheetPr>
  <dimension ref="A1:Z35"/>
  <sheetViews>
    <sheetView topLeftCell="B1" workbookViewId="0">
      <selection activeCell="B22" sqref="A22:XFD26"/>
    </sheetView>
  </sheetViews>
  <sheetFormatPr defaultColWidth="9.140625" defaultRowHeight="14.25" x14ac:dyDescent="0.2"/>
  <cols>
    <col min="1" max="1" width="4.28515625" style="4" hidden="1" customWidth="1"/>
    <col min="2" max="2" width="4.140625" style="273" customWidth="1"/>
    <col min="3" max="3" width="18.28515625" style="273" customWidth="1"/>
    <col min="4" max="4" width="8.140625" style="273" customWidth="1"/>
    <col min="5" max="5" width="6.5703125" style="273" customWidth="1"/>
    <col min="6" max="6" width="29.140625" style="273" customWidth="1"/>
    <col min="7" max="9" width="3.5703125" style="273" hidden="1" customWidth="1"/>
    <col min="10" max="10" width="3.85546875" style="273" hidden="1" customWidth="1"/>
    <col min="11" max="16" width="4.140625" style="273" customWidth="1"/>
    <col min="17" max="17" width="8.7109375" style="273" customWidth="1"/>
    <col min="18" max="18" width="6" style="274" customWidth="1"/>
    <col min="19" max="19" width="5.85546875" style="273" customWidth="1"/>
    <col min="20" max="25" width="9.140625" style="11" hidden="1" customWidth="1"/>
    <col min="26" max="26" width="0" style="11" hidden="1" customWidth="1"/>
    <col min="27" max="16384" width="9.140625" style="11"/>
  </cols>
  <sheetData>
    <row r="1" spans="1:26" s="70" customFormat="1" ht="12.95" customHeight="1" x14ac:dyDescent="0.2">
      <c r="A1" s="4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</row>
    <row r="2" spans="1:26" s="70" customFormat="1" ht="12.95" customHeight="1" x14ac:dyDescent="0.2">
      <c r="A2" s="4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</row>
    <row r="3" spans="1:26" s="70" customFormat="1" ht="12.95" customHeight="1" x14ac:dyDescent="0.2">
      <c r="A3" s="4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</row>
    <row r="4" spans="1:26" s="70" customFormat="1" ht="12.95" customHeight="1" x14ac:dyDescent="0.2">
      <c r="A4" s="322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</row>
    <row r="5" spans="1:26" s="70" customFormat="1" ht="51.75" customHeight="1" x14ac:dyDescent="0.2">
      <c r="A5" s="322"/>
      <c r="B5" s="787" t="s">
        <v>2224</v>
      </c>
      <c r="C5" s="788"/>
      <c r="E5" s="750" t="s">
        <v>4414</v>
      </c>
      <c r="F5" s="750"/>
      <c r="G5" s="750"/>
      <c r="H5" s="750"/>
      <c r="I5" s="750"/>
      <c r="J5" s="750"/>
      <c r="K5" s="750"/>
      <c r="L5" s="750"/>
      <c r="M5" s="750"/>
      <c r="N5" s="356"/>
      <c r="O5" s="356"/>
      <c r="P5" s="356"/>
      <c r="Q5" s="277"/>
      <c r="R5" s="770" t="s">
        <v>2225</v>
      </c>
      <c r="S5" s="770"/>
    </row>
    <row r="6" spans="1:26" s="70" customFormat="1" ht="17.100000000000001" customHeight="1" x14ac:dyDescent="0.2">
      <c r="A6" s="323"/>
      <c r="B6" s="238" t="s">
        <v>16</v>
      </c>
      <c r="C6" s="239" t="s">
        <v>292</v>
      </c>
      <c r="D6" s="241"/>
      <c r="F6" s="752" t="s">
        <v>104</v>
      </c>
      <c r="G6" s="752"/>
      <c r="H6" s="752"/>
      <c r="I6" s="752"/>
      <c r="J6" s="752"/>
      <c r="K6" s="752"/>
      <c r="L6" s="752"/>
      <c r="M6" s="241"/>
      <c r="N6" s="751" t="s">
        <v>186</v>
      </c>
      <c r="O6" s="751"/>
      <c r="P6" s="751"/>
      <c r="Q6" s="276" t="s">
        <v>187</v>
      </c>
      <c r="R6" s="276" t="s">
        <v>188</v>
      </c>
      <c r="S6" s="244"/>
    </row>
    <row r="7" spans="1:26" s="70" customFormat="1" ht="17.100000000000001" customHeight="1" x14ac:dyDescent="0.2">
      <c r="A7" s="323"/>
      <c r="B7" s="240" t="s">
        <v>17</v>
      </c>
      <c r="C7" s="239" t="s">
        <v>292</v>
      </c>
      <c r="D7" s="241"/>
      <c r="F7" s="752" t="s">
        <v>21</v>
      </c>
      <c r="G7" s="752"/>
      <c r="H7" s="752"/>
      <c r="I7" s="752"/>
      <c r="J7" s="752"/>
      <c r="K7" s="752"/>
      <c r="L7" s="752"/>
      <c r="M7" s="241"/>
      <c r="N7" s="753" t="s">
        <v>194</v>
      </c>
      <c r="O7" s="753"/>
      <c r="P7" s="753"/>
      <c r="Q7" s="612" t="s">
        <v>2240</v>
      </c>
      <c r="R7" s="612" t="s">
        <v>3954</v>
      </c>
      <c r="S7" s="875" t="s">
        <v>3953</v>
      </c>
      <c r="T7" s="875"/>
      <c r="U7" s="875"/>
    </row>
    <row r="8" spans="1:26" s="70" customFormat="1" ht="17.100000000000001" customHeight="1" x14ac:dyDescent="0.2">
      <c r="A8" s="323"/>
      <c r="B8" s="245" t="s">
        <v>18</v>
      </c>
      <c r="C8" s="239" t="s">
        <v>291</v>
      </c>
      <c r="D8" s="248"/>
      <c r="F8" s="877" t="s">
        <v>38</v>
      </c>
      <c r="G8" s="877"/>
      <c r="H8" s="877"/>
      <c r="I8" s="877"/>
      <c r="J8" s="877"/>
      <c r="K8" s="877"/>
      <c r="L8" s="877"/>
      <c r="M8" s="517"/>
      <c r="N8" s="753"/>
      <c r="O8" s="753"/>
      <c r="P8" s="753"/>
      <c r="Q8" s="243"/>
      <c r="R8" s="243"/>
      <c r="S8" s="875"/>
      <c r="T8" s="875"/>
      <c r="U8" s="875"/>
    </row>
    <row r="9" spans="1:26" s="70" customFormat="1" ht="12.75" x14ac:dyDescent="0.2">
      <c r="A9" s="323"/>
      <c r="B9" s="248"/>
      <c r="C9" s="248"/>
      <c r="D9" s="248"/>
      <c r="F9" s="863" t="s">
        <v>248</v>
      </c>
      <c r="G9" s="863"/>
      <c r="H9" s="863"/>
      <c r="I9" s="863"/>
      <c r="J9" s="863"/>
      <c r="K9" s="863"/>
      <c r="L9" s="863"/>
      <c r="M9" s="248"/>
      <c r="Q9" s="248"/>
      <c r="R9" s="248"/>
      <c r="S9" s="248"/>
    </row>
    <row r="10" spans="1:26" s="70" customFormat="1" x14ac:dyDescent="0.2">
      <c r="A10" s="323"/>
      <c r="B10" s="317"/>
      <c r="C10" s="317"/>
      <c r="D10" s="318"/>
      <c r="E10" s="318"/>
      <c r="F10" s="863"/>
      <c r="G10" s="863"/>
      <c r="H10" s="863"/>
      <c r="I10" s="863"/>
      <c r="J10" s="863"/>
      <c r="K10" s="863"/>
      <c r="L10" s="318"/>
      <c r="M10" s="318"/>
      <c r="N10" s="317"/>
      <c r="O10" s="319"/>
      <c r="P10" s="319"/>
      <c r="Q10" s="317"/>
      <c r="R10" s="320"/>
      <c r="S10" s="321"/>
    </row>
    <row r="11" spans="1:26" ht="22.5" customHeight="1" x14ac:dyDescent="0.2">
      <c r="A11" s="323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316" t="s">
        <v>12</v>
      </c>
      <c r="H11" s="255" t="s">
        <v>13</v>
      </c>
      <c r="I11" s="316" t="s">
        <v>14</v>
      </c>
      <c r="J11" s="315" t="s">
        <v>195</v>
      </c>
      <c r="K11" s="316" t="s">
        <v>12</v>
      </c>
      <c r="L11" s="255" t="s">
        <v>13</v>
      </c>
      <c r="M11" s="316" t="s">
        <v>14</v>
      </c>
      <c r="N11" s="255" t="s">
        <v>22</v>
      </c>
      <c r="O11" s="316" t="s">
        <v>23</v>
      </c>
      <c r="P11" s="255" t="s">
        <v>24</v>
      </c>
      <c r="Q11" s="255" t="s">
        <v>190</v>
      </c>
      <c r="R11" s="255" t="s">
        <v>182</v>
      </c>
      <c r="S11" s="255" t="s">
        <v>3955</v>
      </c>
      <c r="T11" s="383"/>
      <c r="U11" s="65"/>
      <c r="V11" s="65"/>
      <c r="W11" s="383" t="s">
        <v>255</v>
      </c>
      <c r="X11" s="11" t="s">
        <v>379</v>
      </c>
      <c r="Y11" s="11" t="s">
        <v>420</v>
      </c>
      <c r="Z11" s="11" t="s">
        <v>36</v>
      </c>
    </row>
    <row r="12" spans="1:26" ht="12.75" customHeight="1" x14ac:dyDescent="0.2">
      <c r="A12" s="531">
        <v>217</v>
      </c>
      <c r="B12" s="256" t="s">
        <v>12</v>
      </c>
      <c r="C12" s="443" t="str">
        <f>VLOOKUP($A12,УЧАСТНИКИ!$A$29:$L$1081,3,FALSE)</f>
        <v>Худяков Алексей</v>
      </c>
      <c r="D12" s="444" t="str">
        <f>VLOOKUP($A12,УЧАСТНИКИ!$A$29:$L$1081,4,FALSE)</f>
        <v>31.03.1995</v>
      </c>
      <c r="E12" s="444" t="str">
        <f>VLOOKUP($A12,УЧАСТНИКИ!$A$29:$L$1489,8,FALSE)</f>
        <v>МСМК</v>
      </c>
      <c r="F12" s="443" t="str">
        <f>VLOOKUP($A12,УЧАСТНИКИ!$A$29:$L$1081,5,FALSE)</f>
        <v>Москва</v>
      </c>
      <c r="G12" s="260"/>
      <c r="H12" s="260"/>
      <c r="I12" s="260"/>
      <c r="J12" s="260"/>
      <c r="K12" s="429" t="s">
        <v>3966</v>
      </c>
      <c r="L12" s="429" t="s">
        <v>3975</v>
      </c>
      <c r="M12" s="429" t="s">
        <v>3986</v>
      </c>
      <c r="N12" s="429" t="s">
        <v>3992</v>
      </c>
      <c r="O12" s="429" t="s">
        <v>3957</v>
      </c>
      <c r="P12" s="429" t="s">
        <v>4004</v>
      </c>
      <c r="Q12" s="265" t="s">
        <v>4004</v>
      </c>
      <c r="R12" s="394" t="s">
        <v>449</v>
      </c>
      <c r="S12" s="395" t="s">
        <v>4005</v>
      </c>
      <c r="T12" s="410"/>
      <c r="U12" s="410"/>
      <c r="V12" s="410"/>
      <c r="W12" s="410"/>
      <c r="Y12" s="4"/>
      <c r="Z12" s="4" t="str">
        <f t="shared" ref="Z12:Z25" si="0">P12</f>
        <v>64.42</v>
      </c>
    </row>
    <row r="13" spans="1:26" ht="12.75" customHeight="1" x14ac:dyDescent="0.2">
      <c r="A13" s="531">
        <v>212</v>
      </c>
      <c r="B13" s="256" t="s">
        <v>13</v>
      </c>
      <c r="C13" s="443" t="str">
        <f>VLOOKUP($A13,УЧАСТНИКИ!$A$29:$L$1081,3,FALSE)</f>
        <v>Сидорченко Глеб</v>
      </c>
      <c r="D13" s="444" t="str">
        <f>VLOOKUP($A13,УЧАСТНИКИ!$A$29:$L$1081,4,FALSE)</f>
        <v>15.06.1986</v>
      </c>
      <c r="E13" s="444" t="str">
        <f>VLOOKUP($A13,УЧАСТНИКИ!$A$29:$L$1489,8,FALSE)</f>
        <v>МСМК</v>
      </c>
      <c r="F13" s="443" t="str">
        <f>VLOOKUP($A13,УЧАСТНИКИ!$A$29:$L$1081,5,FALSE)</f>
        <v>Москва-Нижегородская область</v>
      </c>
      <c r="G13" s="260"/>
      <c r="H13" s="260"/>
      <c r="I13" s="260"/>
      <c r="J13" s="260"/>
      <c r="K13" s="429" t="s">
        <v>3965</v>
      </c>
      <c r="L13" s="429" t="s">
        <v>3974</v>
      </c>
      <c r="M13" s="429" t="s">
        <v>3985</v>
      </c>
      <c r="N13" s="429" t="s">
        <v>3991</v>
      </c>
      <c r="O13" s="429" t="s">
        <v>3997</v>
      </c>
      <c r="P13" s="429" t="s">
        <v>4003</v>
      </c>
      <c r="Q13" s="265" t="s">
        <v>3991</v>
      </c>
      <c r="R13" s="394" t="s">
        <v>433</v>
      </c>
      <c r="S13" s="398" t="s">
        <v>4006</v>
      </c>
      <c r="T13" s="410"/>
      <c r="U13" s="410"/>
      <c r="V13" s="410"/>
      <c r="W13" s="410"/>
      <c r="Y13" s="4"/>
      <c r="Z13" s="4" t="str">
        <f t="shared" si="0"/>
        <v>59.04</v>
      </c>
    </row>
    <row r="14" spans="1:26" ht="12.75" customHeight="1" x14ac:dyDescent="0.2">
      <c r="A14" s="531">
        <v>148</v>
      </c>
      <c r="B14" s="256" t="s">
        <v>14</v>
      </c>
      <c r="C14" s="443" t="str">
        <f>VLOOKUP($A14,УЧАСТНИКИ!$A$29:$L$1081,3,FALSE)</f>
        <v>Лесной Александр</v>
      </c>
      <c r="D14" s="444" t="str">
        <f>VLOOKUP($A14,УЧАСТНИКИ!$A$29:$L$1081,4,FALSE)</f>
        <v>28.07.1988</v>
      </c>
      <c r="E14" s="444" t="str">
        <f>VLOOKUP($A14,УЧАСТНИКИ!$A$29:$L$1489,8,FALSE)</f>
        <v>МСМК</v>
      </c>
      <c r="F14" s="443" t="str">
        <f>VLOOKUP($A14,УЧАСТНИКИ!$A$29:$L$1081,5,FALSE)</f>
        <v>Краснодарский край-Пермский край</v>
      </c>
      <c r="G14" s="260"/>
      <c r="H14" s="260"/>
      <c r="I14" s="260"/>
      <c r="J14" s="260"/>
      <c r="K14" s="579" t="s">
        <v>3957</v>
      </c>
      <c r="L14" s="580" t="s">
        <v>3973</v>
      </c>
      <c r="M14" s="579" t="s">
        <v>3957</v>
      </c>
      <c r="N14" s="581" t="s">
        <v>3988</v>
      </c>
      <c r="O14" s="581" t="s">
        <v>3995</v>
      </c>
      <c r="P14" s="581" t="s">
        <v>4000</v>
      </c>
      <c r="Q14" s="578" t="s">
        <v>3995</v>
      </c>
      <c r="R14" s="394" t="s">
        <v>433</v>
      </c>
      <c r="S14" s="397" t="s">
        <v>4007</v>
      </c>
      <c r="T14" s="410"/>
      <c r="U14" s="410"/>
      <c r="V14" s="410"/>
      <c r="W14" s="410" t="s">
        <v>72</v>
      </c>
      <c r="X14" s="11" t="str">
        <f t="shared" ref="X14:X25" si="1">R14</f>
        <v>мс</v>
      </c>
      <c r="Y14" s="4">
        <f t="shared" ref="Y14:Y25" si="2">J14</f>
        <v>0</v>
      </c>
      <c r="Z14" s="4" t="str">
        <f t="shared" si="0"/>
        <v>56.61</v>
      </c>
    </row>
    <row r="15" spans="1:26" ht="12.75" customHeight="1" x14ac:dyDescent="0.2">
      <c r="A15" s="531">
        <v>230</v>
      </c>
      <c r="B15" s="256" t="s">
        <v>22</v>
      </c>
      <c r="C15" s="443" t="str">
        <f>VLOOKUP($A15,УЧАСТНИКИ!$A$29:$L$1081,3,FALSE)</f>
        <v>Добренький Александр</v>
      </c>
      <c r="D15" s="444" t="str">
        <f>VLOOKUP($A15,УЧАСТНИКИ!$A$29:$L$1081,4,FALSE)</f>
        <v>11.03.1994</v>
      </c>
      <c r="E15" s="444" t="str">
        <f>VLOOKUP($A15,УЧАСТНИКИ!$A$29:$L$1489,8,FALSE)</f>
        <v>МС</v>
      </c>
      <c r="F15" s="443" t="str">
        <f>VLOOKUP($A15,УЧАСТНИКИ!$A$29:$L$1081,5,FALSE)</f>
        <v>Московская область-Кабардино-Балкарская Республика</v>
      </c>
      <c r="G15" s="260"/>
      <c r="H15" s="260"/>
      <c r="I15" s="260"/>
      <c r="J15" s="260"/>
      <c r="K15" s="579" t="s">
        <v>3957</v>
      </c>
      <c r="L15" s="579" t="s">
        <v>1929</v>
      </c>
      <c r="M15" s="579" t="s">
        <v>3984</v>
      </c>
      <c r="N15" s="581" t="s">
        <v>3990</v>
      </c>
      <c r="O15" s="581" t="s">
        <v>3957</v>
      </c>
      <c r="P15" s="581" t="s">
        <v>4002</v>
      </c>
      <c r="Q15" s="394" t="s">
        <v>1929</v>
      </c>
      <c r="R15" s="265" t="s">
        <v>433</v>
      </c>
      <c r="S15" s="398" t="s">
        <v>4008</v>
      </c>
      <c r="W15" s="410" t="s">
        <v>74</v>
      </c>
      <c r="X15" s="11" t="str">
        <f t="shared" si="1"/>
        <v>мс</v>
      </c>
      <c r="Y15" s="4">
        <f t="shared" si="2"/>
        <v>0</v>
      </c>
      <c r="Z15" s="4" t="str">
        <f t="shared" si="0"/>
        <v>56.64</v>
      </c>
    </row>
    <row r="16" spans="1:26" ht="12.75" customHeight="1" x14ac:dyDescent="0.2">
      <c r="A16" s="531">
        <v>375</v>
      </c>
      <c r="B16" s="256" t="s">
        <v>23</v>
      </c>
      <c r="C16" s="443" t="str">
        <f>VLOOKUP($A16,УЧАСТНИКИ!$A$29:$L$1081,3,FALSE)</f>
        <v>Бородаев Семён</v>
      </c>
      <c r="D16" s="444" t="str">
        <f>VLOOKUP($A16,УЧАСТНИКИ!$A$29:$L$1081,4,FALSE)</f>
        <v>04.05.2002</v>
      </c>
      <c r="E16" s="444" t="str">
        <f>VLOOKUP($A16,УЧАСТНИКИ!$A$29:$L$1489,8,FALSE)</f>
        <v>МС</v>
      </c>
      <c r="F16" s="443" t="str">
        <f>VLOOKUP($A16,УЧАСТНИКИ!$A$29:$L$1081,5,FALSE)</f>
        <v>Ставропольский край</v>
      </c>
      <c r="G16" s="260"/>
      <c r="H16" s="260"/>
      <c r="I16" s="260"/>
      <c r="J16" s="260"/>
      <c r="K16" s="579" t="s">
        <v>3964</v>
      </c>
      <c r="L16" s="579" t="s">
        <v>3957</v>
      </c>
      <c r="M16" s="581" t="s">
        <v>3983</v>
      </c>
      <c r="N16" s="581" t="s">
        <v>3989</v>
      </c>
      <c r="O16" s="581" t="s">
        <v>3996</v>
      </c>
      <c r="P16" s="581" t="s">
        <v>4001</v>
      </c>
      <c r="Q16" s="394" t="s">
        <v>3983</v>
      </c>
      <c r="R16" s="265" t="s">
        <v>433</v>
      </c>
      <c r="S16" s="398" t="s">
        <v>4009</v>
      </c>
      <c r="W16" s="410" t="s">
        <v>73</v>
      </c>
      <c r="X16" s="11" t="str">
        <f t="shared" si="1"/>
        <v>мс</v>
      </c>
      <c r="Y16" s="4">
        <f t="shared" si="2"/>
        <v>0</v>
      </c>
      <c r="Z16" s="4" t="str">
        <f t="shared" si="0"/>
        <v>55.12</v>
      </c>
    </row>
    <row r="17" spans="1:26" ht="12.75" customHeight="1" x14ac:dyDescent="0.2">
      <c r="A17" s="531">
        <v>103</v>
      </c>
      <c r="B17" s="256" t="s">
        <v>24</v>
      </c>
      <c r="C17" s="443" t="str">
        <f>VLOOKUP($A17,УЧАСТНИКИ!$A$29:$L$1081,3,FALSE)</f>
        <v>Ловриков Дмитрий</v>
      </c>
      <c r="D17" s="444" t="str">
        <f>VLOOKUP($A17,УЧАСТНИКИ!$A$29:$L$1081,4,FALSE)</f>
        <v>05.06.2001</v>
      </c>
      <c r="E17" s="444" t="str">
        <f>VLOOKUP($A17,УЧАСТНИКИ!$A$29:$L$1489,8,FALSE)</f>
        <v>КМС</v>
      </c>
      <c r="F17" s="443" t="str">
        <f>VLOOKUP($A17,УЧАСТНИКИ!$A$29:$L$1081,5,FALSE)</f>
        <v>Брянская область</v>
      </c>
      <c r="G17" s="260"/>
      <c r="H17" s="260"/>
      <c r="I17" s="260"/>
      <c r="J17" s="260"/>
      <c r="K17" s="579" t="s">
        <v>3962</v>
      </c>
      <c r="L17" s="579" t="s">
        <v>3971</v>
      </c>
      <c r="M17" s="579" t="s">
        <v>3982</v>
      </c>
      <c r="N17" s="581" t="s">
        <v>3987</v>
      </c>
      <c r="O17" s="581" t="s">
        <v>3993</v>
      </c>
      <c r="P17" s="579" t="s">
        <v>3998</v>
      </c>
      <c r="Q17" s="394" t="s">
        <v>3993</v>
      </c>
      <c r="R17" s="394" t="s">
        <v>443</v>
      </c>
      <c r="S17" s="398" t="s">
        <v>4010</v>
      </c>
      <c r="W17" s="410" t="s">
        <v>70</v>
      </c>
      <c r="X17" s="11" t="str">
        <f t="shared" si="1"/>
        <v>кмс</v>
      </c>
      <c r="Y17" s="4">
        <f t="shared" si="2"/>
        <v>0</v>
      </c>
      <c r="Z17" s="4" t="str">
        <f t="shared" si="0"/>
        <v>51.21</v>
      </c>
    </row>
    <row r="18" spans="1:26" ht="12.75" customHeight="1" x14ac:dyDescent="0.2">
      <c r="A18" s="531">
        <v>243</v>
      </c>
      <c r="B18" s="256" t="s">
        <v>25</v>
      </c>
      <c r="C18" s="443" t="str">
        <f>VLOOKUP($A18,УЧАСТНИКИ!$A$29:$L$1081,3,FALSE)</f>
        <v>Рухов Степан</v>
      </c>
      <c r="D18" s="444" t="str">
        <f>VLOOKUP($A18,УЧАСТНИКИ!$A$29:$L$1081,4,FALSE)</f>
        <v>05.07.2003</v>
      </c>
      <c r="E18" s="444" t="str">
        <f>VLOOKUP($A18,УЧАСТНИКИ!$A$29:$L$1489,8,FALSE)</f>
        <v>КМС</v>
      </c>
      <c r="F18" s="443" t="str">
        <f>VLOOKUP($A18,УЧАСТНИКИ!$A$29:$L$1081,5,FALSE)</f>
        <v>Московская область</v>
      </c>
      <c r="G18" s="260"/>
      <c r="H18" s="260"/>
      <c r="I18" s="260"/>
      <c r="J18" s="260"/>
      <c r="K18" s="579" t="s">
        <v>3963</v>
      </c>
      <c r="L18" s="581" t="s">
        <v>3972</v>
      </c>
      <c r="M18" s="579" t="s">
        <v>3957</v>
      </c>
      <c r="N18" s="581" t="s">
        <v>3957</v>
      </c>
      <c r="O18" s="581" t="s">
        <v>3994</v>
      </c>
      <c r="P18" s="581" t="s">
        <v>3999</v>
      </c>
      <c r="Q18" s="394" t="s">
        <v>3999</v>
      </c>
      <c r="R18" s="394" t="s">
        <v>443</v>
      </c>
      <c r="S18" s="397" t="s">
        <v>2032</v>
      </c>
      <c r="T18" s="410"/>
      <c r="U18" s="410"/>
      <c r="V18" s="410"/>
      <c r="W18" s="410" t="s">
        <v>71</v>
      </c>
      <c r="X18" s="11" t="str">
        <f t="shared" si="1"/>
        <v>кмс</v>
      </c>
      <c r="Y18" s="4">
        <f t="shared" si="2"/>
        <v>0</v>
      </c>
      <c r="Z18" s="4" t="str">
        <f t="shared" si="0"/>
        <v>52.63</v>
      </c>
    </row>
    <row r="19" spans="1:26" ht="12.75" customHeight="1" x14ac:dyDescent="0.2">
      <c r="A19" s="531">
        <v>229</v>
      </c>
      <c r="B19" s="256" t="s">
        <v>67</v>
      </c>
      <c r="C19" s="443" t="str">
        <f>VLOOKUP($A19,УЧАСТНИКИ!$A$29:$L$1081,3,FALSE)</f>
        <v>Демидов Сергей</v>
      </c>
      <c r="D19" s="444" t="str">
        <f>VLOOKUP($A19,УЧАСТНИКИ!$A$29:$L$1081,4,FALSE)</f>
        <v>23.08.2000</v>
      </c>
      <c r="E19" s="444" t="str">
        <f>VLOOKUP($A19,УЧАСТНИКИ!$A$29:$L$1489,8,FALSE)</f>
        <v>МС</v>
      </c>
      <c r="F19" s="443" t="str">
        <f>VLOOKUP($A19,УЧАСТНИКИ!$A$29:$L$1081,5,FALSE)</f>
        <v>Московская область</v>
      </c>
      <c r="G19" s="260"/>
      <c r="H19" s="260"/>
      <c r="I19" s="260"/>
      <c r="J19" s="260"/>
      <c r="K19" s="579" t="s">
        <v>3957</v>
      </c>
      <c r="L19" s="581" t="s">
        <v>3968</v>
      </c>
      <c r="M19" s="579" t="s">
        <v>3980</v>
      </c>
      <c r="N19" s="579"/>
      <c r="O19" s="579"/>
      <c r="P19" s="581"/>
      <c r="Q19" s="394" t="s">
        <v>3968</v>
      </c>
      <c r="R19" s="394" t="s">
        <v>443</v>
      </c>
      <c r="S19" s="397" t="s">
        <v>2032</v>
      </c>
      <c r="T19" s="410"/>
      <c r="U19" s="410"/>
      <c r="V19" s="410"/>
      <c r="W19" s="410" t="s">
        <v>80</v>
      </c>
      <c r="X19" s="11" t="str">
        <f t="shared" si="1"/>
        <v>кмс</v>
      </c>
      <c r="Y19" s="4">
        <f t="shared" si="2"/>
        <v>0</v>
      </c>
      <c r="Z19" s="4">
        <f t="shared" si="0"/>
        <v>0</v>
      </c>
    </row>
    <row r="20" spans="1:26" ht="12.75" customHeight="1" x14ac:dyDescent="0.2">
      <c r="A20" s="531">
        <v>111</v>
      </c>
      <c r="B20" s="256" t="s">
        <v>74</v>
      </c>
      <c r="C20" s="443" t="str">
        <f>VLOOKUP($A20,УЧАСТНИКИ!$A$29:$L$1081,3,FALSE)</f>
        <v>Семенов Геннадий</v>
      </c>
      <c r="D20" s="444" t="str">
        <f>VLOOKUP($A20,УЧАСТНИКИ!$A$29:$L$1081,4,FALSE)</f>
        <v>05.08.1997</v>
      </c>
      <c r="E20" s="444" t="str">
        <f>VLOOKUP($A20,УЧАСТНИКИ!$A$29:$L$1489,8,FALSE)</f>
        <v>КМС</v>
      </c>
      <c r="F20" s="443" t="str">
        <f>VLOOKUP($A20,УЧАСТНИКИ!$A$29:$L$1081,5,FALSE)</f>
        <v>Владимирская область</v>
      </c>
      <c r="G20" s="266"/>
      <c r="H20" s="266"/>
      <c r="I20" s="266"/>
      <c r="J20" s="266"/>
      <c r="K20" s="579" t="s">
        <v>3960</v>
      </c>
      <c r="L20" s="579" t="s">
        <v>3969</v>
      </c>
      <c r="M20" s="579" t="s">
        <v>3981</v>
      </c>
      <c r="N20" s="579"/>
      <c r="O20" s="579"/>
      <c r="P20" s="580"/>
      <c r="Q20" s="578" t="s">
        <v>3981</v>
      </c>
      <c r="R20" s="265" t="s">
        <v>443</v>
      </c>
      <c r="S20" s="577" t="s">
        <v>4011</v>
      </c>
      <c r="W20" s="410" t="s">
        <v>68</v>
      </c>
      <c r="X20" s="11" t="str">
        <f t="shared" si="1"/>
        <v>кмс</v>
      </c>
      <c r="Y20" s="4">
        <f t="shared" si="2"/>
        <v>0</v>
      </c>
      <c r="Z20" s="4">
        <f t="shared" si="0"/>
        <v>0</v>
      </c>
    </row>
    <row r="21" spans="1:26" ht="12.75" customHeight="1" x14ac:dyDescent="0.2">
      <c r="A21" s="531">
        <v>383</v>
      </c>
      <c r="B21" s="256" t="s">
        <v>73</v>
      </c>
      <c r="C21" s="443" t="str">
        <f>VLOOKUP($A21,УЧАСТНИКИ!$A$29:$L$1081,3,FALSE)</f>
        <v>Гомзяков Михаил</v>
      </c>
      <c r="D21" s="444" t="str">
        <f>VLOOKUP($A21,УЧАСТНИКИ!$A$29:$L$1081,4,FALSE)</f>
        <v>03.08.2000</v>
      </c>
      <c r="E21" s="444" t="str">
        <f>VLOOKUP($A21,УЧАСТНИКИ!$A$29:$L$1489,8,FALSE)</f>
        <v>КМС</v>
      </c>
      <c r="F21" s="443" t="str">
        <f>VLOOKUP($A21,УЧАСТНИКИ!$A$29:$L$1081,5,FALSE)</f>
        <v>Тверская область</v>
      </c>
      <c r="G21" s="260"/>
      <c r="H21" s="260"/>
      <c r="I21" s="260"/>
      <c r="J21" s="260"/>
      <c r="K21" s="579" t="s">
        <v>3958</v>
      </c>
      <c r="L21" s="579" t="s">
        <v>3261</v>
      </c>
      <c r="M21" s="579" t="s">
        <v>3978</v>
      </c>
      <c r="N21" s="579"/>
      <c r="O21" s="579"/>
      <c r="P21" s="579"/>
      <c r="Q21" s="394" t="s">
        <v>3978</v>
      </c>
      <c r="R21" s="394" t="s">
        <v>443</v>
      </c>
      <c r="S21" s="398" t="s">
        <v>4012</v>
      </c>
      <c r="W21" s="410" t="s">
        <v>83</v>
      </c>
      <c r="X21" s="11" t="str">
        <f t="shared" si="1"/>
        <v>кмс</v>
      </c>
      <c r="Y21" s="4">
        <f t="shared" si="2"/>
        <v>0</v>
      </c>
      <c r="Z21" s="4">
        <f t="shared" si="0"/>
        <v>0</v>
      </c>
    </row>
    <row r="22" spans="1:26" ht="12.75" customHeight="1" x14ac:dyDescent="0.2">
      <c r="A22" s="531">
        <v>119</v>
      </c>
      <c r="B22" s="256" t="s">
        <v>72</v>
      </c>
      <c r="C22" s="443" t="str">
        <f>VLOOKUP($A22,УЧАСТНИКИ!$A$29:$L$1081,3,FALSE)</f>
        <v>Кузнецов Андрей</v>
      </c>
      <c r="D22" s="444" t="str">
        <f>VLOOKUP($A22,УЧАСТНИКИ!$A$29:$L$1081,4,FALSE)</f>
        <v>07.03.2001</v>
      </c>
      <c r="E22" s="444" t="str">
        <f>VLOOKUP($A22,УЧАСТНИКИ!$A$29:$L$1489,8,FALSE)</f>
        <v>КМС</v>
      </c>
      <c r="F22" s="443" t="str">
        <f>VLOOKUP($A22,УЧАСТНИКИ!$A$29:$L$1081,5,FALSE)</f>
        <v>Воронежская область</v>
      </c>
      <c r="G22" s="260"/>
      <c r="H22" s="260"/>
      <c r="I22" s="260"/>
      <c r="J22" s="260"/>
      <c r="K22" s="579" t="s">
        <v>3961</v>
      </c>
      <c r="L22" s="579" t="s">
        <v>3970</v>
      </c>
      <c r="M22" s="581" t="s">
        <v>3957</v>
      </c>
      <c r="N22" s="581"/>
      <c r="O22" s="581"/>
      <c r="P22" s="581"/>
      <c r="Q22" s="394" t="s">
        <v>3961</v>
      </c>
      <c r="R22" s="394" t="s">
        <v>443</v>
      </c>
      <c r="S22" s="398" t="s">
        <v>4013</v>
      </c>
      <c r="W22" s="410" t="s">
        <v>69</v>
      </c>
      <c r="X22" s="11" t="str">
        <f t="shared" si="1"/>
        <v>кмс</v>
      </c>
      <c r="Y22" s="4">
        <f t="shared" si="2"/>
        <v>0</v>
      </c>
      <c r="Z22" s="4">
        <f t="shared" si="0"/>
        <v>0</v>
      </c>
    </row>
    <row r="23" spans="1:26" ht="12.75" customHeight="1" x14ac:dyDescent="0.2">
      <c r="A23" s="531">
        <v>114</v>
      </c>
      <c r="B23" s="256" t="s">
        <v>71</v>
      </c>
      <c r="C23" s="443" t="str">
        <f>VLOOKUP($A23,УЧАСТНИКИ!$A$29:$L$1081,3,FALSE)</f>
        <v>Саранцев Евгений</v>
      </c>
      <c r="D23" s="444" t="str">
        <f>VLOOKUP($A23,УЧАСТНИКИ!$A$29:$L$1081,4,FALSE)</f>
        <v>05.02.1988</v>
      </c>
      <c r="E23" s="444" t="str">
        <f>VLOOKUP($A23,УЧАСТНИКИ!$A$29:$L$1489,8,FALSE)</f>
        <v>МСМК</v>
      </c>
      <c r="F23" s="443" t="str">
        <f>VLOOKUP($A23,УЧАСТНИКИ!$A$29:$L$1081,5,FALSE)</f>
        <v>Волгоградская область-Санкт-Петербург</v>
      </c>
      <c r="G23" s="260"/>
      <c r="H23" s="260"/>
      <c r="I23" s="260"/>
      <c r="J23" s="260"/>
      <c r="K23" s="579" t="s">
        <v>3959</v>
      </c>
      <c r="L23" s="579" t="s">
        <v>3967</v>
      </c>
      <c r="M23" s="581" t="s">
        <v>3979</v>
      </c>
      <c r="N23" s="581"/>
      <c r="O23" s="579"/>
      <c r="P23" s="579"/>
      <c r="Q23" s="394" t="s">
        <v>3959</v>
      </c>
      <c r="R23" s="394">
        <v>1</v>
      </c>
      <c r="S23" s="397" t="s">
        <v>4014</v>
      </c>
      <c r="T23" s="410"/>
      <c r="U23" s="410"/>
      <c r="V23" s="410"/>
      <c r="W23" s="410" t="s">
        <v>86</v>
      </c>
      <c r="X23" s="11">
        <f t="shared" si="1"/>
        <v>1</v>
      </c>
      <c r="Y23" s="4">
        <f t="shared" si="2"/>
        <v>0</v>
      </c>
      <c r="Z23" s="4">
        <f t="shared" si="0"/>
        <v>0</v>
      </c>
    </row>
    <row r="24" spans="1:26" ht="12.75" customHeight="1" x14ac:dyDescent="0.2">
      <c r="A24" s="531">
        <v>328</v>
      </c>
      <c r="B24" s="256" t="s">
        <v>70</v>
      </c>
      <c r="C24" s="443" t="str">
        <f>VLOOKUP($A24,УЧАСТНИКИ!$A$29:$L$1081,3,FALSE)</f>
        <v>Виссель Александр</v>
      </c>
      <c r="D24" s="444" t="str">
        <f>VLOOKUP($A24,УЧАСТНИКИ!$A$29:$L$1081,4,FALSE)</f>
        <v>27.09.2000</v>
      </c>
      <c r="E24" s="444" t="str">
        <f>VLOOKUP($A24,УЧАСТНИКИ!$A$29:$L$1489,8,FALSE)</f>
        <v>КМС</v>
      </c>
      <c r="F24" s="443" t="str">
        <f>VLOOKUP($A24,УЧАСТНИКИ!$A$29:$L$1081,5,FALSE)</f>
        <v>Санкт-Петербург-Псковская область</v>
      </c>
      <c r="G24" s="260"/>
      <c r="H24" s="260"/>
      <c r="I24" s="260"/>
      <c r="J24" s="260"/>
      <c r="K24" s="580" t="s">
        <v>3957</v>
      </c>
      <c r="L24" s="580" t="s">
        <v>3957</v>
      </c>
      <c r="M24" s="579" t="s">
        <v>3977</v>
      </c>
      <c r="N24" s="579"/>
      <c r="O24" s="579"/>
      <c r="P24" s="579"/>
      <c r="Q24" s="394" t="s">
        <v>3977</v>
      </c>
      <c r="R24" s="394">
        <v>2</v>
      </c>
      <c r="S24" s="444">
        <v>0</v>
      </c>
      <c r="T24" s="410"/>
      <c r="U24" s="410"/>
      <c r="V24" s="410"/>
      <c r="W24" s="410" t="s">
        <v>2037</v>
      </c>
      <c r="X24" s="11">
        <f t="shared" si="1"/>
        <v>2</v>
      </c>
      <c r="Y24" s="4">
        <f t="shared" si="2"/>
        <v>0</v>
      </c>
      <c r="Z24" s="4">
        <f t="shared" si="0"/>
        <v>0</v>
      </c>
    </row>
    <row r="25" spans="1:26" ht="12.75" customHeight="1" x14ac:dyDescent="0.2">
      <c r="A25" s="531">
        <v>347</v>
      </c>
      <c r="B25" s="256" t="s">
        <v>69</v>
      </c>
      <c r="C25" s="443" t="str">
        <f>VLOOKUP($A25,УЧАСТНИКИ!$A$29:$L$1081,3,FALSE)</f>
        <v>Матвеев Ильдар</v>
      </c>
      <c r="D25" s="444" t="str">
        <f>VLOOKUP($A25,УЧАСТНИКИ!$A$29:$L$1081,4,FALSE)</f>
        <v>29.08.2001</v>
      </c>
      <c r="E25" s="444" t="str">
        <f>VLOOKUP($A25,УЧАСТНИКИ!$A$29:$L$1489,8,FALSE)</f>
        <v>КМС</v>
      </c>
      <c r="F25" s="443" t="str">
        <f>VLOOKUP($A25,УЧАСТНИКИ!$A$29:$L$1081,5,FALSE)</f>
        <v>Санкт-Петербург</v>
      </c>
      <c r="G25" s="260"/>
      <c r="H25" s="260"/>
      <c r="I25" s="260"/>
      <c r="J25" s="260"/>
      <c r="K25" s="579" t="s">
        <v>3956</v>
      </c>
      <c r="L25" s="579" t="s">
        <v>3957</v>
      </c>
      <c r="M25" s="579" t="s">
        <v>3976</v>
      </c>
      <c r="N25" s="579"/>
      <c r="O25" s="579"/>
      <c r="P25" s="580"/>
      <c r="Q25" s="578" t="s">
        <v>3976</v>
      </c>
      <c r="R25" s="394">
        <v>3</v>
      </c>
      <c r="S25" s="398" t="s">
        <v>2032</v>
      </c>
      <c r="T25" s="410"/>
      <c r="U25" s="410"/>
      <c r="V25" s="410"/>
      <c r="W25" s="410" t="s">
        <v>2040</v>
      </c>
      <c r="X25" s="11">
        <f t="shared" si="1"/>
        <v>3</v>
      </c>
      <c r="Y25" s="4">
        <f t="shared" si="2"/>
        <v>0</v>
      </c>
      <c r="Z25" s="4">
        <f t="shared" si="0"/>
        <v>0</v>
      </c>
    </row>
    <row r="26" spans="1:26" x14ac:dyDescent="0.2">
      <c r="B26" s="256"/>
      <c r="R26" s="272"/>
      <c r="S26" s="268"/>
    </row>
    <row r="27" spans="1:26" x14ac:dyDescent="0.2">
      <c r="B27" s="256"/>
      <c r="R27" s="270"/>
      <c r="S27" s="268"/>
    </row>
    <row r="28" spans="1:26" ht="12.75" x14ac:dyDescent="0.2">
      <c r="B28" s="256"/>
      <c r="C28" s="269" t="s">
        <v>184</v>
      </c>
      <c r="D28" s="264"/>
      <c r="E28" s="265"/>
      <c r="F28" s="263"/>
      <c r="G28" s="64"/>
      <c r="H28" s="391"/>
      <c r="I28" s="269"/>
      <c r="J28" s="391"/>
      <c r="K28" s="266"/>
      <c r="L28" s="23"/>
      <c r="M28" s="266"/>
      <c r="N28" s="266"/>
      <c r="O28" s="266"/>
      <c r="P28" s="266"/>
      <c r="Q28" s="266"/>
      <c r="R28" s="508" t="s">
        <v>2243</v>
      </c>
      <c r="S28" s="268"/>
    </row>
    <row r="29" spans="1:26" x14ac:dyDescent="0.2">
      <c r="B29" s="256"/>
      <c r="C29" s="269"/>
      <c r="D29" s="264"/>
      <c r="E29" s="265"/>
      <c r="F29" s="263"/>
      <c r="G29" s="64"/>
      <c r="H29" s="391"/>
      <c r="I29" s="265"/>
      <c r="J29" s="392"/>
      <c r="K29" s="271"/>
      <c r="L29" s="23"/>
      <c r="M29" s="266"/>
      <c r="N29" s="266"/>
      <c r="O29" s="266"/>
      <c r="P29" s="266"/>
      <c r="Q29" s="266"/>
      <c r="R29" s="271"/>
      <c r="S29" s="268"/>
    </row>
    <row r="30" spans="1:26" x14ac:dyDescent="0.2">
      <c r="C30" s="269" t="s">
        <v>185</v>
      </c>
      <c r="D30" s="264"/>
      <c r="E30" s="265"/>
      <c r="F30" s="375"/>
      <c r="H30" s="391"/>
      <c r="I30" s="265"/>
      <c r="J30" s="391"/>
      <c r="K30" s="266"/>
      <c r="L30" s="23"/>
      <c r="M30" s="266"/>
      <c r="N30" s="266"/>
      <c r="O30" s="266"/>
      <c r="P30" s="266"/>
      <c r="Q30" s="266"/>
      <c r="R30" s="508" t="s">
        <v>2244</v>
      </c>
    </row>
    <row r="31" spans="1:26" x14ac:dyDescent="0.2">
      <c r="C31" s="269"/>
      <c r="D31" s="264"/>
      <c r="E31" s="265"/>
      <c r="F31" s="263"/>
      <c r="G31" s="266"/>
      <c r="H31" s="265"/>
      <c r="I31" s="266"/>
      <c r="J31" s="266"/>
      <c r="K31" s="265"/>
      <c r="L31" s="266"/>
      <c r="M31" s="266"/>
      <c r="N31" s="266"/>
      <c r="O31" s="266"/>
      <c r="P31" s="266"/>
      <c r="Q31" s="266"/>
      <c r="R31" s="266"/>
    </row>
    <row r="32" spans="1:26" x14ac:dyDescent="0.2">
      <c r="C32" s="269"/>
      <c r="D32" s="264"/>
      <c r="E32" s="265"/>
      <c r="F32" s="263"/>
      <c r="G32" s="266"/>
      <c r="H32" s="265"/>
      <c r="I32" s="266"/>
      <c r="J32" s="266"/>
      <c r="K32" s="270"/>
      <c r="L32" s="266"/>
      <c r="M32" s="266"/>
      <c r="N32" s="266"/>
      <c r="O32" s="266"/>
      <c r="P32" s="266"/>
      <c r="Q32" s="266"/>
      <c r="R32" s="266"/>
    </row>
    <row r="33" spans="2:19" x14ac:dyDescent="0.2">
      <c r="C33" s="269" t="s">
        <v>2245</v>
      </c>
      <c r="K33" s="270"/>
      <c r="R33" s="270" t="s">
        <v>4104</v>
      </c>
    </row>
    <row r="35" spans="2:19" x14ac:dyDescent="0.2"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</row>
  </sheetData>
  <sortState ref="A12:Z26">
    <sortCondition ref="B12:B26"/>
  </sortState>
  <mergeCells count="17">
    <mergeCell ref="B1:S1"/>
    <mergeCell ref="B2:S2"/>
    <mergeCell ref="B3:S3"/>
    <mergeCell ref="B4:S4"/>
    <mergeCell ref="B5:C5"/>
    <mergeCell ref="R5:S5"/>
    <mergeCell ref="E5:M5"/>
    <mergeCell ref="S7:U7"/>
    <mergeCell ref="F10:K10"/>
    <mergeCell ref="N6:P6"/>
    <mergeCell ref="N7:P7"/>
    <mergeCell ref="S8:U8"/>
    <mergeCell ref="F6:L6"/>
    <mergeCell ref="F7:L7"/>
    <mergeCell ref="F8:L8"/>
    <mergeCell ref="N8:P8"/>
    <mergeCell ref="F9:L9"/>
  </mergeCells>
  <phoneticPr fontId="2" type="noConversion"/>
  <printOptions horizontalCentered="1"/>
  <pageMargins left="0" right="0" top="0" bottom="0" header="0" footer="0"/>
  <pageSetup paperSize="9" scale="92" fitToHeight="0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tabColor indexed="40"/>
    <pageSetUpPr fitToPage="1"/>
  </sheetPr>
  <dimension ref="A1:Y34"/>
  <sheetViews>
    <sheetView topLeftCell="B1" zoomScaleNormal="100" workbookViewId="0">
      <selection activeCell="B22" sqref="A22:XFD26"/>
    </sheetView>
  </sheetViews>
  <sheetFormatPr defaultColWidth="9.140625" defaultRowHeight="14.25" x14ac:dyDescent="0.2"/>
  <cols>
    <col min="1" max="1" width="4.28515625" style="4" hidden="1" customWidth="1"/>
    <col min="2" max="2" width="4.140625" style="273" customWidth="1"/>
    <col min="3" max="3" width="18.28515625" style="273" customWidth="1"/>
    <col min="4" max="4" width="8.140625" style="273" customWidth="1"/>
    <col min="5" max="5" width="6.5703125" style="273" customWidth="1"/>
    <col min="6" max="6" width="22.42578125" style="273" customWidth="1"/>
    <col min="7" max="9" width="3.5703125" style="273" hidden="1" customWidth="1"/>
    <col min="10" max="10" width="4.85546875" style="273" hidden="1" customWidth="1"/>
    <col min="11" max="16" width="3.7109375" style="273" customWidth="1"/>
    <col min="17" max="17" width="8.7109375" style="273" customWidth="1"/>
    <col min="18" max="18" width="6.5703125" style="274" customWidth="1"/>
    <col min="19" max="19" width="5.85546875" style="273" customWidth="1"/>
    <col min="20" max="25" width="9.140625" style="11" hidden="1" customWidth="1"/>
    <col min="26" max="16384" width="9.140625" style="11"/>
  </cols>
  <sheetData>
    <row r="1" spans="1:25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</row>
    <row r="2" spans="1:25" ht="12.95" customHeight="1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</row>
    <row r="3" spans="1:25" ht="12.95" customHeight="1" x14ac:dyDescent="0.2"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</row>
    <row r="4" spans="1:25" ht="12.95" customHeight="1" x14ac:dyDescent="0.2">
      <c r="A4" s="322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</row>
    <row r="5" spans="1:25" ht="49.5" customHeight="1" x14ac:dyDescent="0.2">
      <c r="A5" s="322"/>
      <c r="B5" s="787" t="s">
        <v>2242</v>
      </c>
      <c r="C5" s="788"/>
      <c r="E5" s="750" t="s">
        <v>4416</v>
      </c>
      <c r="F5" s="750"/>
      <c r="G5" s="750"/>
      <c r="H5" s="750"/>
      <c r="I5" s="750"/>
      <c r="J5" s="750"/>
      <c r="K5" s="750"/>
      <c r="L5" s="750"/>
      <c r="M5" s="750"/>
      <c r="N5" s="356"/>
      <c r="O5" s="356"/>
      <c r="P5" s="356"/>
      <c r="Q5" s="277"/>
      <c r="R5" s="770" t="s">
        <v>2225</v>
      </c>
      <c r="S5" s="770"/>
    </row>
    <row r="6" spans="1:25" ht="17.100000000000001" customHeight="1" x14ac:dyDescent="0.2">
      <c r="A6" s="323"/>
      <c r="B6" s="238" t="s">
        <v>16</v>
      </c>
      <c r="C6" s="239" t="s">
        <v>293</v>
      </c>
      <c r="D6" s="241"/>
      <c r="E6" s="752" t="s">
        <v>104</v>
      </c>
      <c r="F6" s="752"/>
      <c r="G6" s="752"/>
      <c r="H6" s="752"/>
      <c r="I6" s="752"/>
      <c r="J6" s="752"/>
      <c r="K6" s="752"/>
      <c r="L6" s="752"/>
      <c r="M6" s="752"/>
      <c r="N6" s="751" t="s">
        <v>186</v>
      </c>
      <c r="O6" s="751"/>
      <c r="P6" s="751"/>
      <c r="Q6" s="276" t="s">
        <v>187</v>
      </c>
      <c r="R6" s="276" t="s">
        <v>188</v>
      </c>
      <c r="S6" s="244"/>
    </row>
    <row r="7" spans="1:25" ht="17.100000000000001" customHeight="1" x14ac:dyDescent="0.2">
      <c r="A7" s="323"/>
      <c r="B7" s="240" t="s">
        <v>17</v>
      </c>
      <c r="C7" s="239" t="s">
        <v>293</v>
      </c>
      <c r="D7" s="241"/>
      <c r="E7" s="752" t="s">
        <v>21</v>
      </c>
      <c r="F7" s="752"/>
      <c r="G7" s="752"/>
      <c r="H7" s="752"/>
      <c r="I7" s="752"/>
      <c r="J7" s="752"/>
      <c r="K7" s="752"/>
      <c r="L7" s="752"/>
      <c r="M7" s="752"/>
      <c r="N7" s="753"/>
      <c r="O7" s="753"/>
      <c r="P7" s="753"/>
      <c r="Q7" s="243"/>
      <c r="R7" s="243" t="s">
        <v>424</v>
      </c>
      <c r="S7" s="244"/>
    </row>
    <row r="8" spans="1:25" ht="17.100000000000001" customHeight="1" x14ac:dyDescent="0.2">
      <c r="A8" s="323"/>
      <c r="B8" s="245" t="s">
        <v>18</v>
      </c>
      <c r="C8" s="239" t="s">
        <v>293</v>
      </c>
      <c r="D8" s="248"/>
      <c r="E8" s="877" t="s">
        <v>39</v>
      </c>
      <c r="F8" s="877"/>
      <c r="G8" s="877"/>
      <c r="H8" s="877"/>
      <c r="I8" s="877"/>
      <c r="J8" s="877"/>
      <c r="K8" s="877"/>
      <c r="L8" s="877"/>
      <c r="M8" s="877"/>
      <c r="N8" s="753" t="s">
        <v>194</v>
      </c>
      <c r="O8" s="753"/>
      <c r="P8" s="753"/>
      <c r="Q8" s="612" t="s">
        <v>2240</v>
      </c>
      <c r="R8" s="243"/>
      <c r="S8" s="244"/>
    </row>
    <row r="9" spans="1:25" ht="15" customHeight="1" x14ac:dyDescent="0.2">
      <c r="A9" s="323"/>
      <c r="B9" s="248"/>
      <c r="C9" s="248"/>
      <c r="D9" s="248"/>
      <c r="E9" s="863" t="s">
        <v>247</v>
      </c>
      <c r="F9" s="863"/>
      <c r="G9" s="863"/>
      <c r="H9" s="863"/>
      <c r="I9" s="863"/>
      <c r="J9" s="863"/>
      <c r="K9" s="863"/>
      <c r="L9" s="863"/>
      <c r="M9" s="863"/>
      <c r="N9" s="875" t="s">
        <v>3953</v>
      </c>
      <c r="O9" s="875"/>
      <c r="P9" s="875"/>
      <c r="Q9" s="248"/>
      <c r="R9" s="248"/>
      <c r="S9" s="248"/>
    </row>
    <row r="10" spans="1:25" ht="15" customHeight="1" x14ac:dyDescent="0.2">
      <c r="A10" s="323"/>
      <c r="B10" s="317"/>
      <c r="C10" s="317"/>
      <c r="D10" s="318"/>
      <c r="E10" s="318"/>
      <c r="F10" s="863"/>
      <c r="G10" s="863"/>
      <c r="H10" s="863"/>
      <c r="I10" s="863"/>
      <c r="J10" s="863"/>
      <c r="K10" s="863"/>
      <c r="L10" s="318"/>
      <c r="M10" s="318"/>
      <c r="N10" s="317"/>
      <c r="O10" s="319"/>
      <c r="P10" s="319"/>
      <c r="Q10" s="317"/>
      <c r="R10" s="320"/>
      <c r="S10" s="321"/>
    </row>
    <row r="11" spans="1:25" ht="16.5" x14ac:dyDescent="0.2">
      <c r="A11" s="323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316" t="s">
        <v>12</v>
      </c>
      <c r="H11" s="255" t="s">
        <v>13</v>
      </c>
      <c r="I11" s="316" t="s">
        <v>14</v>
      </c>
      <c r="J11" s="315" t="s">
        <v>195</v>
      </c>
      <c r="K11" s="316" t="s">
        <v>12</v>
      </c>
      <c r="L11" s="255" t="s">
        <v>13</v>
      </c>
      <c r="M11" s="316" t="s">
        <v>14</v>
      </c>
      <c r="N11" s="255" t="s">
        <v>22</v>
      </c>
      <c r="O11" s="316" t="s">
        <v>23</v>
      </c>
      <c r="P11" s="255" t="s">
        <v>24</v>
      </c>
      <c r="Q11" s="255" t="s">
        <v>190</v>
      </c>
      <c r="R11" s="255" t="s">
        <v>182</v>
      </c>
      <c r="S11" s="255" t="s">
        <v>2069</v>
      </c>
      <c r="T11" s="383"/>
      <c r="U11" s="65"/>
      <c r="V11" s="65"/>
      <c r="W11" s="383" t="s">
        <v>255</v>
      </c>
      <c r="X11" s="11" t="s">
        <v>379</v>
      </c>
      <c r="Y11" s="11" t="s">
        <v>388</v>
      </c>
    </row>
    <row r="12" spans="1:25" ht="12.75" x14ac:dyDescent="0.2">
      <c r="A12" s="531">
        <v>208</v>
      </c>
      <c r="B12" s="256" t="s">
        <v>12</v>
      </c>
      <c r="C12" s="443" t="str">
        <f>VLOOKUP($A12,УЧАСТНИКИ!$A$29:$L$1081,3,FALSE)</f>
        <v>Пронкин Валерий</v>
      </c>
      <c r="D12" s="444" t="str">
        <f>VLOOKUP($A12,УЧАСТНИКИ!$A$29:$L$1081,4,FALSE)</f>
        <v>15.06.1994</v>
      </c>
      <c r="E12" s="444" t="str">
        <f>VLOOKUP($A12,УЧАСТНИКИ!$A$29:$L$1489,8,FALSE)</f>
        <v>МСМК</v>
      </c>
      <c r="F12" s="443" t="str">
        <f>VLOOKUP($A12,УЧАСТНИКИ!$A$29:$L$1081,5,FALSE)</f>
        <v>Москва-Нижегородская область</v>
      </c>
      <c r="G12" s="260"/>
      <c r="H12" s="260"/>
      <c r="I12" s="260"/>
      <c r="J12" s="260"/>
      <c r="K12" s="265" t="s">
        <v>4174</v>
      </c>
      <c r="L12" s="265" t="s">
        <v>4175</v>
      </c>
      <c r="M12" s="265" t="s">
        <v>4176</v>
      </c>
      <c r="N12" s="265" t="s">
        <v>3957</v>
      </c>
      <c r="O12" s="265" t="s">
        <v>4177</v>
      </c>
      <c r="P12" s="265" t="s">
        <v>4178</v>
      </c>
      <c r="Q12" s="260" t="s">
        <v>4177</v>
      </c>
      <c r="R12" s="260" t="s">
        <v>449</v>
      </c>
      <c r="S12" s="395" t="s">
        <v>4005</v>
      </c>
      <c r="T12" s="562"/>
      <c r="U12" s="562"/>
      <c r="V12" s="562"/>
      <c r="W12" s="542" t="str">
        <f>S12</f>
        <v>20+15+3</v>
      </c>
      <c r="X12" s="562" t="str">
        <f t="shared" ref="X12:X19" si="0">R12</f>
        <v>мсмк</v>
      </c>
      <c r="Y12" s="562" t="str">
        <f t="shared" ref="Y12:Y19" si="1">Q12</f>
        <v>79.42</v>
      </c>
    </row>
    <row r="13" spans="1:25" ht="15" customHeight="1" x14ac:dyDescent="0.2">
      <c r="A13" s="531">
        <v>235</v>
      </c>
      <c r="B13" s="256" t="s">
        <v>13</v>
      </c>
      <c r="C13" s="443" t="str">
        <f>VLOOKUP($A13,УЧАСТНИКИ!$A$29:$L$1081,3,FALSE)</f>
        <v>Лукьянов Денис</v>
      </c>
      <c r="D13" s="444" t="str">
        <f>VLOOKUP($A13,УЧАСТНИКИ!$A$29:$L$1081,4,FALSE)</f>
        <v>14.07.1989</v>
      </c>
      <c r="E13" s="444" t="str">
        <f>VLOOKUP($A13,УЧАСТНИКИ!$A$29:$L$1489,8,FALSE)</f>
        <v>МСМК</v>
      </c>
      <c r="F13" s="443" t="str">
        <f>VLOOKUP($A13,УЧАСТНИКИ!$A$29:$L$1081,5,FALSE)</f>
        <v>Московская область</v>
      </c>
      <c r="G13" s="260"/>
      <c r="H13" s="260"/>
      <c r="I13" s="260"/>
      <c r="J13" s="260"/>
      <c r="K13" s="265" t="s">
        <v>4169</v>
      </c>
      <c r="L13" s="265" t="s">
        <v>4170</v>
      </c>
      <c r="M13" s="265" t="s">
        <v>4171</v>
      </c>
      <c r="N13" s="265" t="s">
        <v>4172</v>
      </c>
      <c r="O13" s="265" t="s">
        <v>4173</v>
      </c>
      <c r="P13" s="265" t="s">
        <v>3957</v>
      </c>
      <c r="Q13" s="260" t="s">
        <v>4171</v>
      </c>
      <c r="R13" s="405" t="s">
        <v>433</v>
      </c>
      <c r="S13" s="398" t="s">
        <v>4006</v>
      </c>
      <c r="T13" s="562"/>
      <c r="U13" s="562"/>
      <c r="V13" s="562"/>
      <c r="W13" s="542" t="str">
        <f>S13</f>
        <v>17+5+3</v>
      </c>
      <c r="X13" s="562" t="str">
        <f t="shared" si="0"/>
        <v>мс</v>
      </c>
      <c r="Y13" s="562" t="str">
        <f t="shared" si="1"/>
        <v>74.19</v>
      </c>
    </row>
    <row r="14" spans="1:25" ht="15" customHeight="1" x14ac:dyDescent="0.2">
      <c r="A14" s="531">
        <v>241</v>
      </c>
      <c r="B14" s="256" t="s">
        <v>14</v>
      </c>
      <c r="C14" s="443" t="str">
        <f>VLOOKUP($A14,УЧАСТНИКИ!$A$29:$L$1081,3,FALSE)</f>
        <v>Романов Андрей</v>
      </c>
      <c r="D14" s="444" t="str">
        <f>VLOOKUP($A14,УЧАСТНИКИ!$A$29:$L$1081,4,FALSE)</f>
        <v>19.09.1994</v>
      </c>
      <c r="E14" s="444" t="str">
        <f>VLOOKUP($A14,УЧАСТНИКИ!$A$29:$L$1489,8,FALSE)</f>
        <v>МСМК</v>
      </c>
      <c r="F14" s="443" t="str">
        <f>VLOOKUP($A14,УЧАСТНИКИ!$A$29:$L$1081,5,FALSE)</f>
        <v>Московская область</v>
      </c>
      <c r="G14" s="260"/>
      <c r="H14" s="260"/>
      <c r="I14" s="260"/>
      <c r="J14" s="260"/>
      <c r="K14" s="265" t="s">
        <v>4164</v>
      </c>
      <c r="L14" s="265" t="s">
        <v>4165</v>
      </c>
      <c r="M14" s="265" t="s">
        <v>4166</v>
      </c>
      <c r="N14" s="265" t="s">
        <v>4167</v>
      </c>
      <c r="O14" s="265" t="s">
        <v>4163</v>
      </c>
      <c r="P14" s="265" t="s">
        <v>4168</v>
      </c>
      <c r="Q14" s="260" t="s">
        <v>4163</v>
      </c>
      <c r="R14" s="405" t="s">
        <v>433</v>
      </c>
      <c r="S14" s="397" t="s">
        <v>2032</v>
      </c>
      <c r="T14" s="562"/>
      <c r="U14" s="562"/>
      <c r="V14" s="562"/>
      <c r="W14" s="542">
        <v>13</v>
      </c>
      <c r="X14" s="562" t="str">
        <f t="shared" si="0"/>
        <v>мс</v>
      </c>
      <c r="Y14" s="562" t="str">
        <f t="shared" si="1"/>
        <v>73.05</v>
      </c>
    </row>
    <row r="15" spans="1:25" ht="15" customHeight="1" x14ac:dyDescent="0.2">
      <c r="A15" s="531">
        <v>138</v>
      </c>
      <c r="B15" s="256" t="s">
        <v>22</v>
      </c>
      <c r="C15" s="443" t="str">
        <f>VLOOKUP($A15,УЧАСТНИКИ!$A$29:$L$1081,3,FALSE)</f>
        <v>Волик Глеб</v>
      </c>
      <c r="D15" s="444" t="str">
        <f>VLOOKUP($A15,УЧАСТНИКИ!$A$29:$L$1081,4,FALSE)</f>
        <v>17.12.1996</v>
      </c>
      <c r="E15" s="444" t="str">
        <f>VLOOKUP($A15,УЧАСТНИКИ!$A$29:$L$1489,8,FALSE)</f>
        <v>МС</v>
      </c>
      <c r="F15" s="443" t="str">
        <f>VLOOKUP($A15,УЧАСТНИКИ!$A$29:$L$1081,5,FALSE)</f>
        <v>Краснодарский край</v>
      </c>
      <c r="G15" s="260"/>
      <c r="H15" s="260"/>
      <c r="I15" s="260"/>
      <c r="J15" s="260"/>
      <c r="K15" s="265" t="s">
        <v>4158</v>
      </c>
      <c r="L15" s="265" t="s">
        <v>4159</v>
      </c>
      <c r="M15" s="265" t="s">
        <v>4160</v>
      </c>
      <c r="N15" s="265" t="s">
        <v>3957</v>
      </c>
      <c r="O15" s="265" t="s">
        <v>4161</v>
      </c>
      <c r="P15" s="265" t="s">
        <v>4162</v>
      </c>
      <c r="Q15" s="260" t="s">
        <v>4160</v>
      </c>
      <c r="R15" s="405" t="s">
        <v>433</v>
      </c>
      <c r="S15" s="444" t="s">
        <v>4007</v>
      </c>
      <c r="T15" s="562"/>
      <c r="U15" s="562"/>
      <c r="V15" s="562"/>
      <c r="W15" s="542">
        <v>22</v>
      </c>
      <c r="X15" s="562" t="str">
        <f t="shared" si="0"/>
        <v>мс</v>
      </c>
      <c r="Y15" s="562" t="str">
        <f t="shared" si="1"/>
        <v>67.62</v>
      </c>
    </row>
    <row r="16" spans="1:25" ht="15" customHeight="1" x14ac:dyDescent="0.2">
      <c r="A16" s="531">
        <v>201</v>
      </c>
      <c r="B16" s="256" t="s">
        <v>23</v>
      </c>
      <c r="C16" s="443" t="str">
        <f>VLOOKUP($A16,УЧАСТНИКИ!$A$29:$L$1081,3,FALSE)</f>
        <v>Лукашев Тимофей</v>
      </c>
      <c r="D16" s="444" t="str">
        <f>VLOOKUP($A16,УЧАСТНИКИ!$A$29:$L$1081,4,FALSE)</f>
        <v>12.08.1997</v>
      </c>
      <c r="E16" s="444" t="str">
        <f>VLOOKUP($A16,УЧАСТНИКИ!$A$29:$L$1489,8,FALSE)</f>
        <v>КМС</v>
      </c>
      <c r="F16" s="443" t="str">
        <f>VLOOKUP($A16,УЧАСТНИКИ!$A$29:$L$1081,5,FALSE)</f>
        <v>Москва</v>
      </c>
      <c r="G16" s="260"/>
      <c r="H16" s="260"/>
      <c r="I16" s="260"/>
      <c r="J16" s="260"/>
      <c r="K16" s="265" t="s">
        <v>4154</v>
      </c>
      <c r="L16" s="265" t="s">
        <v>4155</v>
      </c>
      <c r="M16" s="265" t="s">
        <v>4156</v>
      </c>
      <c r="N16" s="265" t="s">
        <v>3957</v>
      </c>
      <c r="O16" s="265" t="s">
        <v>3957</v>
      </c>
      <c r="P16" s="265" t="s">
        <v>4157</v>
      </c>
      <c r="Q16" s="260" t="s">
        <v>4157</v>
      </c>
      <c r="R16" s="405" t="s">
        <v>433</v>
      </c>
      <c r="S16" s="398" t="s">
        <v>2032</v>
      </c>
      <c r="T16" s="562"/>
      <c r="U16" s="562"/>
      <c r="V16" s="562"/>
      <c r="W16" s="542">
        <v>25</v>
      </c>
      <c r="X16" s="562" t="str">
        <f t="shared" si="0"/>
        <v>мс</v>
      </c>
      <c r="Y16" s="562" t="str">
        <f t="shared" si="1"/>
        <v>67.50</v>
      </c>
    </row>
    <row r="17" spans="1:25" ht="15" customHeight="1" x14ac:dyDescent="0.2">
      <c r="A17" s="531">
        <v>377</v>
      </c>
      <c r="B17" s="256" t="s">
        <v>24</v>
      </c>
      <c r="C17" s="443" t="str">
        <f>VLOOKUP($A17,УЧАСТНИКИ!$A$29:$L$1081,3,FALSE)</f>
        <v>Зверев Сергей</v>
      </c>
      <c r="D17" s="444" t="str">
        <f>VLOOKUP($A17,УЧАСТНИКИ!$A$29:$L$1081,4,FALSE)</f>
        <v>09.04.2001</v>
      </c>
      <c r="E17" s="444" t="str">
        <f>VLOOKUP($A17,УЧАСТНИКИ!$A$29:$L$1489,8,FALSE)</f>
        <v>КМС</v>
      </c>
      <c r="F17" s="443" t="str">
        <f>VLOOKUP($A17,УЧАСТНИКИ!$A$29:$L$1081,5,FALSE)</f>
        <v>Ставропольский край</v>
      </c>
      <c r="G17" s="260"/>
      <c r="H17" s="260"/>
      <c r="I17" s="260"/>
      <c r="J17" s="260"/>
      <c r="K17" s="265" t="s">
        <v>4151</v>
      </c>
      <c r="L17" s="265" t="s">
        <v>1867</v>
      </c>
      <c r="M17" s="265" t="s">
        <v>4152</v>
      </c>
      <c r="N17" s="265" t="s">
        <v>3992</v>
      </c>
      <c r="O17" s="265" t="s">
        <v>4153</v>
      </c>
      <c r="P17" s="265" t="s">
        <v>3957</v>
      </c>
      <c r="Q17" s="260" t="s">
        <v>4152</v>
      </c>
      <c r="R17" s="405" t="s">
        <v>443</v>
      </c>
      <c r="S17" s="397" t="s">
        <v>4179</v>
      </c>
      <c r="T17" s="562"/>
      <c r="U17" s="562"/>
      <c r="V17" s="562"/>
      <c r="W17" s="542">
        <v>15</v>
      </c>
      <c r="X17" s="562" t="str">
        <f t="shared" si="0"/>
        <v>кмс</v>
      </c>
      <c r="Y17" s="562" t="str">
        <f t="shared" si="1"/>
        <v>66.53</v>
      </c>
    </row>
    <row r="18" spans="1:25" ht="15" customHeight="1" x14ac:dyDescent="0.2">
      <c r="A18" s="531">
        <v>374</v>
      </c>
      <c r="B18" s="256" t="s">
        <v>25</v>
      </c>
      <c r="C18" s="443" t="str">
        <f>VLOOKUP($A18,УЧАСТНИКИ!$A$29:$L$1081,3,FALSE)</f>
        <v>Беленников Никита</v>
      </c>
      <c r="D18" s="444" t="str">
        <f>VLOOKUP($A18,УЧАСТНИКИ!$A$29:$L$1081,4,FALSE)</f>
        <v>02.03.2003</v>
      </c>
      <c r="E18" s="444" t="str">
        <f>VLOOKUP($A18,УЧАСТНИКИ!$A$29:$L$1489,8,FALSE)</f>
        <v>КМС</v>
      </c>
      <c r="F18" s="443" t="str">
        <f>VLOOKUP($A18,УЧАСТНИКИ!$A$29:$L$1081,5,FALSE)</f>
        <v>Ставропольский край</v>
      </c>
      <c r="G18" s="260"/>
      <c r="H18" s="260"/>
      <c r="I18" s="260"/>
      <c r="J18" s="260"/>
      <c r="K18" s="265" t="s">
        <v>4146</v>
      </c>
      <c r="L18" s="265" t="s">
        <v>4147</v>
      </c>
      <c r="M18" s="265" t="s">
        <v>3957</v>
      </c>
      <c r="N18" s="265"/>
      <c r="O18" s="265"/>
      <c r="P18" s="265"/>
      <c r="Q18" s="260" t="s">
        <v>4147</v>
      </c>
      <c r="R18" s="405" t="s">
        <v>443</v>
      </c>
      <c r="S18" s="444" t="s">
        <v>2032</v>
      </c>
      <c r="T18" s="562"/>
      <c r="U18" s="562"/>
      <c r="V18" s="562"/>
      <c r="W18" s="542">
        <v>38</v>
      </c>
      <c r="X18" s="562" t="str">
        <f t="shared" si="0"/>
        <v>кмс</v>
      </c>
      <c r="Y18" s="562" t="str">
        <f t="shared" si="1"/>
        <v>62.10</v>
      </c>
    </row>
    <row r="19" spans="1:25" ht="15" customHeight="1" x14ac:dyDescent="0.2">
      <c r="A19" s="531">
        <v>167</v>
      </c>
      <c r="B19" s="256" t="s">
        <v>67</v>
      </c>
      <c r="C19" s="443" t="str">
        <f>VLOOKUP($A19,УЧАСТНИКИ!$A$29:$L$1081,3,FALSE)</f>
        <v>Терентьев Илья</v>
      </c>
      <c r="D19" s="444" t="str">
        <f>VLOOKUP($A19,УЧАСТНИКИ!$A$29:$L$1081,4,FALSE)</f>
        <v>25.01.1995</v>
      </c>
      <c r="E19" s="444" t="str">
        <f>VLOOKUP($A19,УЧАСТНИКИ!$A$29:$L$1489,8,FALSE)</f>
        <v>МС</v>
      </c>
      <c r="F19" s="443" t="str">
        <f>VLOOKUP($A19,УЧАСТНИКИ!$A$29:$L$1081,5,FALSE)</f>
        <v>Краснодарский край</v>
      </c>
      <c r="G19" s="260"/>
      <c r="H19" s="260"/>
      <c r="I19" s="260"/>
      <c r="J19" s="260"/>
      <c r="K19" s="265" t="s">
        <v>4148</v>
      </c>
      <c r="L19" s="265" t="s">
        <v>4149</v>
      </c>
      <c r="M19" s="265" t="s">
        <v>4150</v>
      </c>
      <c r="N19" s="265"/>
      <c r="O19" s="265"/>
      <c r="P19" s="265"/>
      <c r="Q19" s="260" t="s">
        <v>4150</v>
      </c>
      <c r="R19" s="405" t="s">
        <v>443</v>
      </c>
      <c r="S19" s="444" t="s">
        <v>2032</v>
      </c>
      <c r="T19" s="562"/>
      <c r="U19" s="562"/>
      <c r="V19" s="562"/>
      <c r="W19" s="542">
        <v>23</v>
      </c>
      <c r="X19" s="562" t="str">
        <f t="shared" si="0"/>
        <v>кмс</v>
      </c>
      <c r="Y19" s="562" t="str">
        <f t="shared" si="1"/>
        <v>61.96</v>
      </c>
    </row>
    <row r="20" spans="1:25" ht="12.75" x14ac:dyDescent="0.2">
      <c r="A20" s="197"/>
      <c r="B20" s="256"/>
      <c r="C20" s="263"/>
      <c r="D20" s="264"/>
      <c r="E20" s="265"/>
      <c r="F20" s="263"/>
      <c r="G20" s="266"/>
      <c r="H20" s="266"/>
      <c r="I20" s="266"/>
      <c r="J20" s="266"/>
      <c r="K20" s="266"/>
      <c r="L20" s="266"/>
      <c r="M20" s="266"/>
      <c r="N20" s="266"/>
      <c r="O20" s="267"/>
      <c r="P20" s="267"/>
      <c r="Q20" s="266"/>
      <c r="R20" s="265"/>
      <c r="S20" s="268"/>
      <c r="T20" s="562"/>
      <c r="U20" s="562"/>
      <c r="V20" s="562"/>
      <c r="W20" s="562"/>
      <c r="X20" s="562"/>
      <c r="Y20" s="562"/>
    </row>
    <row r="21" spans="1:25" ht="12.75" x14ac:dyDescent="0.2">
      <c r="A21" s="197"/>
      <c r="B21" s="256"/>
      <c r="C21" s="263"/>
      <c r="D21" s="264"/>
      <c r="E21" s="265"/>
      <c r="F21" s="263"/>
      <c r="G21" s="266"/>
      <c r="H21" s="266"/>
      <c r="I21" s="266"/>
      <c r="J21" s="266"/>
      <c r="K21" s="266"/>
      <c r="L21" s="266"/>
      <c r="M21" s="266"/>
      <c r="N21" s="266"/>
      <c r="O21" s="267"/>
      <c r="P21" s="267"/>
      <c r="Q21" s="266"/>
      <c r="R21" s="265"/>
      <c r="S21" s="268"/>
    </row>
    <row r="22" spans="1:25" ht="12.75" x14ac:dyDescent="0.2">
      <c r="A22" s="197"/>
      <c r="B22" s="256"/>
      <c r="C22" s="263"/>
      <c r="D22" s="264"/>
      <c r="E22" s="265"/>
      <c r="F22" s="263"/>
      <c r="G22" s="266"/>
      <c r="H22" s="266"/>
      <c r="I22" s="266"/>
      <c r="J22" s="266"/>
      <c r="K22" s="266"/>
      <c r="L22" s="266"/>
      <c r="M22" s="266"/>
      <c r="N22" s="266"/>
      <c r="O22" s="267"/>
      <c r="P22" s="267"/>
      <c r="Q22" s="266"/>
      <c r="R22" s="265"/>
      <c r="S22" s="268"/>
    </row>
    <row r="23" spans="1:25" ht="12.75" x14ac:dyDescent="0.2">
      <c r="A23" s="197"/>
      <c r="B23" s="256"/>
      <c r="C23" s="263"/>
      <c r="D23" s="264"/>
      <c r="E23" s="265"/>
      <c r="F23" s="263"/>
      <c r="G23" s="266"/>
      <c r="H23" s="266"/>
      <c r="I23" s="266"/>
      <c r="J23" s="266"/>
      <c r="K23" s="266"/>
      <c r="L23" s="266"/>
      <c r="M23" s="266"/>
      <c r="N23" s="266"/>
      <c r="O23" s="267"/>
      <c r="P23" s="267"/>
      <c r="Q23" s="266"/>
      <c r="R23" s="265"/>
      <c r="S23" s="268"/>
    </row>
    <row r="24" spans="1:25" ht="12.75" x14ac:dyDescent="0.2">
      <c r="B24" s="256"/>
      <c r="C24" s="269" t="s">
        <v>184</v>
      </c>
      <c r="D24" s="264"/>
      <c r="E24" s="265"/>
      <c r="F24" s="263"/>
      <c r="G24" s="266"/>
      <c r="H24" s="266"/>
      <c r="I24" s="266"/>
      <c r="J24" s="266"/>
      <c r="K24" s="391"/>
      <c r="L24" s="269"/>
      <c r="M24" s="391"/>
      <c r="N24" s="266"/>
      <c r="O24" s="23"/>
      <c r="P24" s="266"/>
      <c r="Q24" s="266"/>
      <c r="R24" s="508" t="s">
        <v>2243</v>
      </c>
      <c r="S24" s="268"/>
    </row>
    <row r="25" spans="1:25" x14ac:dyDescent="0.2">
      <c r="B25" s="256"/>
      <c r="C25" s="269"/>
      <c r="D25" s="264"/>
      <c r="E25" s="265"/>
      <c r="F25" s="263"/>
      <c r="G25" s="266"/>
      <c r="H25" s="266"/>
      <c r="I25" s="266"/>
      <c r="J25" s="266"/>
      <c r="K25" s="391"/>
      <c r="L25" s="265"/>
      <c r="M25" s="392"/>
      <c r="N25" s="271"/>
      <c r="O25" s="23"/>
      <c r="P25" s="266"/>
      <c r="Q25" s="266"/>
      <c r="R25" s="271"/>
      <c r="S25" s="268"/>
    </row>
    <row r="26" spans="1:25" ht="12.75" x14ac:dyDescent="0.2">
      <c r="B26" s="256"/>
      <c r="C26" s="269" t="s">
        <v>185</v>
      </c>
      <c r="D26" s="264"/>
      <c r="E26" s="265"/>
      <c r="F26" s="375"/>
      <c r="G26" s="266"/>
      <c r="H26" s="266"/>
      <c r="I26" s="266"/>
      <c r="J26" s="266"/>
      <c r="K26" s="391"/>
      <c r="L26" s="265"/>
      <c r="M26" s="391"/>
      <c r="N26" s="266"/>
      <c r="O26" s="23"/>
      <c r="P26" s="266"/>
      <c r="Q26" s="266"/>
      <c r="R26" s="508" t="s">
        <v>2244</v>
      </c>
      <c r="S26" s="268"/>
    </row>
    <row r="27" spans="1:25" ht="12.75" x14ac:dyDescent="0.2">
      <c r="B27" s="256"/>
      <c r="C27" s="269"/>
      <c r="D27" s="264"/>
      <c r="E27" s="265"/>
      <c r="F27" s="263"/>
      <c r="G27" s="266"/>
      <c r="H27" s="266"/>
      <c r="I27" s="266"/>
      <c r="J27" s="266"/>
      <c r="K27" s="266"/>
      <c r="L27" s="266"/>
      <c r="M27" s="266"/>
      <c r="N27" s="266"/>
      <c r="O27" s="265"/>
      <c r="P27" s="265"/>
      <c r="Q27" s="266"/>
      <c r="R27" s="266"/>
      <c r="S27" s="268"/>
    </row>
    <row r="28" spans="1:25" ht="12.75" x14ac:dyDescent="0.2">
      <c r="B28" s="256"/>
      <c r="C28" s="269"/>
      <c r="D28" s="264"/>
      <c r="E28" s="265"/>
      <c r="F28" s="263"/>
      <c r="G28" s="266"/>
      <c r="H28" s="266"/>
      <c r="I28" s="266"/>
      <c r="J28" s="266"/>
      <c r="K28" s="266"/>
      <c r="L28" s="266"/>
      <c r="M28" s="266"/>
      <c r="N28" s="266"/>
      <c r="O28" s="265"/>
      <c r="P28" s="265"/>
      <c r="Q28" s="266"/>
      <c r="R28" s="266"/>
      <c r="S28" s="268"/>
    </row>
    <row r="29" spans="1:25" x14ac:dyDescent="0.2">
      <c r="C29" s="269" t="s">
        <v>2245</v>
      </c>
      <c r="R29" s="270" t="s">
        <v>4415</v>
      </c>
    </row>
    <row r="34" spans="2:19" x14ac:dyDescent="0.2"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</row>
  </sheetData>
  <sortState ref="A12:Y21">
    <sortCondition ref="B12:B21"/>
  </sortState>
  <mergeCells count="16">
    <mergeCell ref="E9:M9"/>
    <mergeCell ref="N9:P9"/>
    <mergeCell ref="F10:K10"/>
    <mergeCell ref="E6:M6"/>
    <mergeCell ref="N6:P6"/>
    <mergeCell ref="E7:M7"/>
    <mergeCell ref="N7:P7"/>
    <mergeCell ref="E8:M8"/>
    <mergeCell ref="N8:P8"/>
    <mergeCell ref="B1:S1"/>
    <mergeCell ref="B2:S2"/>
    <mergeCell ref="B3:S3"/>
    <mergeCell ref="B4:S4"/>
    <mergeCell ref="B5:C5"/>
    <mergeCell ref="R5:S5"/>
    <mergeCell ref="E5:M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fitToHeight="0" orientation="portrait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>
    <tabColor indexed="40"/>
    <pageSetUpPr fitToPage="1"/>
  </sheetPr>
  <dimension ref="A1:Y32"/>
  <sheetViews>
    <sheetView topLeftCell="B1" zoomScaleNormal="100" workbookViewId="0">
      <selection activeCell="B22" sqref="A22:XFD26"/>
    </sheetView>
  </sheetViews>
  <sheetFormatPr defaultColWidth="9.140625" defaultRowHeight="13.5" customHeight="1" x14ac:dyDescent="0.2"/>
  <cols>
    <col min="1" max="1" width="3.85546875" style="4" hidden="1" customWidth="1"/>
    <col min="2" max="2" width="4.140625" style="273" customWidth="1"/>
    <col min="3" max="3" width="18.28515625" style="273" customWidth="1"/>
    <col min="4" max="4" width="8.140625" style="273" customWidth="1"/>
    <col min="5" max="5" width="6.5703125" style="273" customWidth="1"/>
    <col min="6" max="6" width="27.140625" style="273" customWidth="1"/>
    <col min="7" max="9" width="3.5703125" style="273" hidden="1" customWidth="1"/>
    <col min="10" max="10" width="4.85546875" style="273" hidden="1" customWidth="1"/>
    <col min="11" max="16" width="4.140625" style="273" customWidth="1"/>
    <col min="17" max="17" width="8.7109375" style="273" customWidth="1"/>
    <col min="18" max="18" width="6.5703125" style="274" customWidth="1"/>
    <col min="19" max="19" width="5.85546875" style="273" customWidth="1"/>
    <col min="20" max="25" width="9.140625" style="11" hidden="1" customWidth="1"/>
    <col min="26" max="16384" width="9.140625" style="11"/>
  </cols>
  <sheetData>
    <row r="1" spans="1:25" s="22" customFormat="1" ht="12.95" customHeight="1" x14ac:dyDescent="0.2">
      <c r="A1" s="4"/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</row>
    <row r="2" spans="1:25" s="22" customFormat="1" ht="12.95" customHeight="1" x14ac:dyDescent="0.2">
      <c r="A2" s="4"/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</row>
    <row r="3" spans="1:25" s="66" customFormat="1" ht="12.95" customHeight="1" x14ac:dyDescent="0.2">
      <c r="A3" s="4"/>
      <c r="B3" s="747"/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747"/>
      <c r="S3" s="747"/>
    </row>
    <row r="4" spans="1:25" s="66" customFormat="1" ht="12.95" customHeight="1" x14ac:dyDescent="0.2">
      <c r="A4" s="322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</row>
    <row r="5" spans="1:25" s="66" customFormat="1" ht="50.25" customHeight="1" x14ac:dyDescent="0.2">
      <c r="A5" s="322"/>
      <c r="B5" s="787" t="s">
        <v>2224</v>
      </c>
      <c r="C5" s="788"/>
      <c r="D5" s="750" t="s">
        <v>4418</v>
      </c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356"/>
      <c r="Q5" s="277"/>
      <c r="R5" s="770" t="s">
        <v>2225</v>
      </c>
      <c r="S5" s="770"/>
    </row>
    <row r="6" spans="1:25" s="66" customFormat="1" ht="17.100000000000001" customHeight="1" x14ac:dyDescent="0.2">
      <c r="A6" s="323"/>
      <c r="B6" s="238" t="s">
        <v>16</v>
      </c>
      <c r="C6" s="239" t="s">
        <v>295</v>
      </c>
      <c r="E6" s="752" t="s">
        <v>104</v>
      </c>
      <c r="F6" s="752"/>
      <c r="G6" s="752"/>
      <c r="H6" s="752"/>
      <c r="I6" s="752"/>
      <c r="J6" s="752"/>
      <c r="K6" s="752"/>
      <c r="L6" s="752"/>
      <c r="M6" s="752"/>
      <c r="N6" s="751" t="s">
        <v>186</v>
      </c>
      <c r="O6" s="751"/>
      <c r="P6" s="751"/>
      <c r="Q6" s="276" t="s">
        <v>187</v>
      </c>
      <c r="R6" s="276" t="s">
        <v>188</v>
      </c>
      <c r="S6" s="244"/>
    </row>
    <row r="7" spans="1:25" s="66" customFormat="1" ht="17.100000000000001" customHeight="1" x14ac:dyDescent="0.2">
      <c r="A7" s="323"/>
      <c r="B7" s="240" t="s">
        <v>17</v>
      </c>
      <c r="C7" s="239" t="s">
        <v>295</v>
      </c>
      <c r="E7" s="752" t="s">
        <v>21</v>
      </c>
      <c r="F7" s="752"/>
      <c r="G7" s="752"/>
      <c r="H7" s="752"/>
      <c r="I7" s="752"/>
      <c r="J7" s="752"/>
      <c r="K7" s="752"/>
      <c r="L7" s="752"/>
      <c r="M7" s="752"/>
      <c r="N7" s="753"/>
      <c r="O7" s="753"/>
      <c r="P7" s="753"/>
      <c r="Q7" s="243"/>
      <c r="R7" s="243"/>
      <c r="S7" s="244"/>
    </row>
    <row r="8" spans="1:25" ht="17.100000000000001" customHeight="1" x14ac:dyDescent="0.2">
      <c r="A8" s="323"/>
      <c r="B8" s="245" t="s">
        <v>18</v>
      </c>
      <c r="C8" s="239" t="s">
        <v>294</v>
      </c>
      <c r="D8" s="248"/>
      <c r="E8" s="877" t="s">
        <v>105</v>
      </c>
      <c r="F8" s="877"/>
      <c r="G8" s="877"/>
      <c r="H8" s="877"/>
      <c r="I8" s="877"/>
      <c r="J8" s="877"/>
      <c r="K8" s="877"/>
      <c r="L8" s="877"/>
      <c r="M8" s="877"/>
      <c r="N8" s="753" t="s">
        <v>194</v>
      </c>
      <c r="O8" s="753"/>
      <c r="P8" s="753"/>
      <c r="Q8" s="612" t="s">
        <v>2241</v>
      </c>
      <c r="R8" s="243" t="s">
        <v>3428</v>
      </c>
      <c r="S8" s="244"/>
    </row>
    <row r="9" spans="1:25" ht="13.5" customHeight="1" x14ac:dyDescent="0.2">
      <c r="A9" s="323"/>
      <c r="B9" s="248"/>
      <c r="C9" s="248"/>
      <c r="D9" s="248"/>
      <c r="E9" s="863" t="s">
        <v>249</v>
      </c>
      <c r="F9" s="863"/>
      <c r="G9" s="863"/>
      <c r="H9" s="863"/>
      <c r="I9" s="863"/>
      <c r="J9" s="863"/>
      <c r="K9" s="863"/>
      <c r="L9" s="863"/>
      <c r="M9" s="863"/>
      <c r="N9" s="875" t="s">
        <v>3953</v>
      </c>
      <c r="O9" s="875"/>
      <c r="P9" s="875"/>
      <c r="Q9" s="248"/>
      <c r="R9" s="248"/>
      <c r="S9" s="248"/>
    </row>
    <row r="10" spans="1:25" ht="13.5" customHeight="1" x14ac:dyDescent="0.2">
      <c r="A10" s="323"/>
      <c r="B10" s="317"/>
      <c r="C10" s="317"/>
      <c r="D10" s="318"/>
      <c r="E10" s="318"/>
      <c r="F10" s="863"/>
      <c r="G10" s="863"/>
      <c r="H10" s="863"/>
      <c r="I10" s="863"/>
      <c r="J10" s="863"/>
      <c r="K10" s="863"/>
      <c r="L10" s="318"/>
      <c r="M10" s="318"/>
      <c r="N10" s="317"/>
      <c r="O10" s="319"/>
      <c r="P10" s="319"/>
      <c r="Q10" s="317"/>
      <c r="R10" s="320"/>
      <c r="S10" s="321"/>
    </row>
    <row r="11" spans="1:25" ht="22.5" customHeight="1" x14ac:dyDescent="0.2">
      <c r="A11" s="323"/>
      <c r="B11" s="255" t="s">
        <v>31</v>
      </c>
      <c r="C11" s="255" t="s">
        <v>175</v>
      </c>
      <c r="D11" s="255" t="s">
        <v>176</v>
      </c>
      <c r="E11" s="255" t="s">
        <v>177</v>
      </c>
      <c r="F11" s="255" t="s">
        <v>178</v>
      </c>
      <c r="G11" s="316" t="s">
        <v>12</v>
      </c>
      <c r="H11" s="255" t="s">
        <v>13</v>
      </c>
      <c r="I11" s="316" t="s">
        <v>14</v>
      </c>
      <c r="J11" s="315" t="s">
        <v>195</v>
      </c>
      <c r="K11" s="316" t="s">
        <v>12</v>
      </c>
      <c r="L11" s="255" t="s">
        <v>13</v>
      </c>
      <c r="M11" s="316" t="s">
        <v>14</v>
      </c>
      <c r="N11" s="255" t="s">
        <v>22</v>
      </c>
      <c r="O11" s="316" t="s">
        <v>23</v>
      </c>
      <c r="P11" s="255" t="s">
        <v>24</v>
      </c>
      <c r="Q11" s="255" t="s">
        <v>190</v>
      </c>
      <c r="R11" s="255" t="s">
        <v>182</v>
      </c>
      <c r="S11" s="255" t="s">
        <v>2069</v>
      </c>
      <c r="T11" s="383"/>
      <c r="U11" s="65"/>
      <c r="V11" s="65"/>
      <c r="W11" s="383" t="s">
        <v>255</v>
      </c>
      <c r="X11" s="11" t="s">
        <v>379</v>
      </c>
      <c r="Y11" s="11" t="s">
        <v>388</v>
      </c>
    </row>
    <row r="12" spans="1:25" ht="13.5" customHeight="1" x14ac:dyDescent="0.2">
      <c r="A12" s="531">
        <v>135</v>
      </c>
      <c r="B12" s="256" t="s">
        <v>12</v>
      </c>
      <c r="C12" s="443" t="str">
        <f>VLOOKUP($A12,УЧАСТНИКИ!$A$29:$L$1081,3,FALSE)</f>
        <v>Бездольный Борис</v>
      </c>
      <c r="D12" s="444" t="str">
        <f>VLOOKUP($A12,УЧАСТНИКИ!$A$29:$L$1081,4,FALSE)</f>
        <v>01.04.1997</v>
      </c>
      <c r="E12" s="444" t="str">
        <f>VLOOKUP($A12,УЧАСТНИКИ!$A$29:$L$1489,8,FALSE)</f>
        <v>МС</v>
      </c>
      <c r="F12" s="443" t="str">
        <f>VLOOKUP($A12,УЧАСТНИКИ!$A$29:$L$1081,5,FALSE)</f>
        <v>Краснодарский край</v>
      </c>
      <c r="G12" s="260"/>
      <c r="H12" s="260"/>
      <c r="I12" s="260"/>
      <c r="J12" s="260"/>
      <c r="K12" s="583" t="s">
        <v>4364</v>
      </c>
      <c r="L12" s="583" t="s">
        <v>4371</v>
      </c>
      <c r="M12" s="583" t="s">
        <v>3957</v>
      </c>
      <c r="N12" s="583" t="s">
        <v>3957</v>
      </c>
      <c r="O12" s="583" t="s">
        <v>4386</v>
      </c>
      <c r="P12" s="583" t="s">
        <v>4389</v>
      </c>
      <c r="Q12" s="394" t="s">
        <v>4364</v>
      </c>
      <c r="R12" s="394" t="s">
        <v>433</v>
      </c>
      <c r="S12" s="133" t="s">
        <v>4390</v>
      </c>
      <c r="W12" s="11" t="str">
        <f>S12</f>
        <v>20+5+3</v>
      </c>
      <c r="X12" s="11" t="str">
        <f t="shared" ref="X12:X23" si="0">R12</f>
        <v>мс</v>
      </c>
      <c r="Y12" s="11" t="str">
        <f t="shared" ref="Y12:Y23" si="1">P12</f>
        <v>76.79</v>
      </c>
    </row>
    <row r="13" spans="1:25" ht="13.5" customHeight="1" x14ac:dyDescent="0.2">
      <c r="A13" s="531">
        <v>165</v>
      </c>
      <c r="B13" s="256" t="s">
        <v>13</v>
      </c>
      <c r="C13" s="443" t="str">
        <f>VLOOKUP($A13,УЧАСТНИКИ!$A$29:$L$1081,3,FALSE)</f>
        <v>Тарабин Дмитрий</v>
      </c>
      <c r="D13" s="444" t="str">
        <f>VLOOKUP($A13,УЧАСТНИКИ!$A$29:$L$1081,4,FALSE)</f>
        <v>29.10.1991</v>
      </c>
      <c r="E13" s="444" t="str">
        <f>VLOOKUP($A13,УЧАСТНИКИ!$A$29:$L$1489,8,FALSE)</f>
        <v>МСМК</v>
      </c>
      <c r="F13" s="443" t="str">
        <f>VLOOKUP($A13,УЧАСТНИКИ!$A$29:$L$1081,5,FALSE)</f>
        <v>Краснодарский край-Московская область</v>
      </c>
      <c r="G13" s="260"/>
      <c r="H13" s="260"/>
      <c r="I13" s="260"/>
      <c r="J13" s="260"/>
      <c r="K13" s="583" t="s">
        <v>4362</v>
      </c>
      <c r="L13" s="583" t="s">
        <v>3957</v>
      </c>
      <c r="M13" s="583" t="s">
        <v>4378</v>
      </c>
      <c r="N13" s="583" t="s">
        <v>3957</v>
      </c>
      <c r="O13" s="583" t="s">
        <v>3957</v>
      </c>
      <c r="P13" s="583" t="s">
        <v>4388</v>
      </c>
      <c r="Q13" s="394" t="s">
        <v>4378</v>
      </c>
      <c r="R13" s="394" t="s">
        <v>433</v>
      </c>
      <c r="S13" s="133" t="s">
        <v>2032</v>
      </c>
      <c r="W13" s="11" t="s">
        <v>74</v>
      </c>
      <c r="X13" s="11" t="str">
        <f t="shared" si="0"/>
        <v>мс</v>
      </c>
      <c r="Y13" s="11" t="str">
        <f t="shared" si="1"/>
        <v>75.14</v>
      </c>
    </row>
    <row r="14" spans="1:25" ht="13.5" customHeight="1" x14ac:dyDescent="0.2">
      <c r="A14" s="531">
        <v>389</v>
      </c>
      <c r="B14" s="256" t="s">
        <v>14</v>
      </c>
      <c r="C14" s="443" t="str">
        <f>VLOOKUP($A14,УЧАСТНИКИ!$A$29:$L$1081,3,FALSE)</f>
        <v>Ряховский Роман</v>
      </c>
      <c r="D14" s="444" t="str">
        <f>VLOOKUP($A14,УЧАСТНИКИ!$A$29:$L$1081,4,FALSE)</f>
        <v>25.05.2003</v>
      </c>
      <c r="E14" s="444" t="str">
        <f>VLOOKUP($A14,УЧАСТНИКИ!$A$29:$L$1489,8,FALSE)</f>
        <v>МС</v>
      </c>
      <c r="F14" s="443" t="str">
        <f>VLOOKUP($A14,УЧАСТНИКИ!$A$29:$L$1081,5,FALSE)</f>
        <v>Тульская область</v>
      </c>
      <c r="G14" s="260"/>
      <c r="H14" s="260"/>
      <c r="I14" s="260"/>
      <c r="J14" s="260"/>
      <c r="K14" s="583" t="s">
        <v>4358</v>
      </c>
      <c r="L14" s="583" t="s">
        <v>4368</v>
      </c>
      <c r="M14" s="583" t="s">
        <v>4374</v>
      </c>
      <c r="N14" s="583" t="s">
        <v>4382</v>
      </c>
      <c r="O14" s="583" t="s">
        <v>3957</v>
      </c>
      <c r="P14" s="583" t="s">
        <v>4383</v>
      </c>
      <c r="Q14" s="394" t="s">
        <v>4374</v>
      </c>
      <c r="R14" s="394" t="s">
        <v>433</v>
      </c>
      <c r="S14" s="133" t="s">
        <v>4006</v>
      </c>
      <c r="T14" s="410"/>
      <c r="U14" s="410"/>
      <c r="V14" s="410"/>
      <c r="W14" s="11" t="s">
        <v>68</v>
      </c>
      <c r="X14" s="410" t="str">
        <f t="shared" si="0"/>
        <v>мс</v>
      </c>
      <c r="Y14" s="11" t="str">
        <f t="shared" si="1"/>
        <v>66.80</v>
      </c>
    </row>
    <row r="15" spans="1:25" ht="13.5" customHeight="1" x14ac:dyDescent="0.2">
      <c r="A15" s="531">
        <v>239</v>
      </c>
      <c r="B15" s="256" t="s">
        <v>22</v>
      </c>
      <c r="C15" s="443" t="str">
        <f>VLOOKUP($A15,УЧАСТНИКИ!$A$29:$L$1081,3,FALSE)</f>
        <v>Панасенков Владислав</v>
      </c>
      <c r="D15" s="444" t="str">
        <f>VLOOKUP($A15,УЧАСТНИКИ!$A$29:$L$1081,4,FALSE)</f>
        <v>23.05.1996</v>
      </c>
      <c r="E15" s="444" t="str">
        <f>VLOOKUP($A15,УЧАСТНИКИ!$A$29:$L$1489,8,FALSE)</f>
        <v>МСМК</v>
      </c>
      <c r="F15" s="443" t="str">
        <f>VLOOKUP($A15,УЧАСТНИКИ!$A$29:$L$1081,5,FALSE)</f>
        <v>Московская область-Смоленская область</v>
      </c>
      <c r="G15" s="260"/>
      <c r="H15" s="260"/>
      <c r="I15" s="260"/>
      <c r="J15" s="260"/>
      <c r="K15" s="583" t="s">
        <v>4363</v>
      </c>
      <c r="L15" s="583" t="s">
        <v>3957</v>
      </c>
      <c r="M15" s="583" t="s">
        <v>4379</v>
      </c>
      <c r="N15" s="583" t="s">
        <v>4385</v>
      </c>
      <c r="O15" s="583" t="s">
        <v>3957</v>
      </c>
      <c r="P15" s="583" t="s">
        <v>3957</v>
      </c>
      <c r="Q15" s="394" t="s">
        <v>4385</v>
      </c>
      <c r="R15" s="394" t="s">
        <v>443</v>
      </c>
      <c r="S15" s="133" t="s">
        <v>4391</v>
      </c>
      <c r="T15" s="410"/>
      <c r="U15" s="410"/>
      <c r="V15" s="410"/>
      <c r="W15" s="11" t="s">
        <v>67</v>
      </c>
      <c r="X15" s="410" t="str">
        <f t="shared" si="0"/>
        <v>кмс</v>
      </c>
      <c r="Y15" s="11" t="str">
        <f t="shared" si="1"/>
        <v>х</v>
      </c>
    </row>
    <row r="16" spans="1:25" ht="13.5" customHeight="1" x14ac:dyDescent="0.2">
      <c r="A16" s="531">
        <v>287</v>
      </c>
      <c r="B16" s="256" t="s">
        <v>23</v>
      </c>
      <c r="C16" s="443" t="str">
        <f>VLOOKUP($A16,УЧАСТНИКИ!$A$29:$L$1081,3,FALSE)</f>
        <v>Брюшенко Евгений</v>
      </c>
      <c r="D16" s="444" t="str">
        <f>VLOOKUP($A16,УЧАСТНИКИ!$A$29:$L$1081,4,FALSE)</f>
        <v>29.01.2002</v>
      </c>
      <c r="E16" s="444" t="str">
        <f>VLOOKUP($A16,УЧАСТНИКИ!$A$29:$L$1489,8,FALSE)</f>
        <v>МС</v>
      </c>
      <c r="F16" s="443" t="str">
        <f>VLOOKUP($A16,УЧАСТНИКИ!$A$29:$L$1081,5,FALSE)</f>
        <v>Республика Крым</v>
      </c>
      <c r="G16" s="260"/>
      <c r="H16" s="260"/>
      <c r="I16" s="260"/>
      <c r="J16" s="260"/>
      <c r="K16" s="583" t="s">
        <v>4361</v>
      </c>
      <c r="L16" s="583" t="s">
        <v>4370</v>
      </c>
      <c r="M16" s="583" t="s">
        <v>4377</v>
      </c>
      <c r="N16" s="583" t="s">
        <v>4384</v>
      </c>
      <c r="O16" s="583" t="s">
        <v>4162</v>
      </c>
      <c r="P16" s="583" t="s">
        <v>4387</v>
      </c>
      <c r="Q16" s="394" t="s">
        <v>4377</v>
      </c>
      <c r="R16" s="394" t="s">
        <v>443</v>
      </c>
      <c r="S16" s="133" t="s">
        <v>2032</v>
      </c>
      <c r="W16" s="11" t="s">
        <v>72</v>
      </c>
      <c r="X16" s="11" t="str">
        <f t="shared" si="0"/>
        <v>кмс</v>
      </c>
      <c r="Y16" s="11" t="str">
        <f t="shared" si="1"/>
        <v>62.06</v>
      </c>
    </row>
    <row r="17" spans="1:25" ht="13.5" customHeight="1" x14ac:dyDescent="0.2">
      <c r="A17" s="531">
        <v>343</v>
      </c>
      <c r="B17" s="256" t="s">
        <v>24</v>
      </c>
      <c r="C17" s="443" t="str">
        <f>VLOOKUP($A17,УЧАСТНИКИ!$A$29:$L$1081,3,FALSE)</f>
        <v>Кувыршин Павел</v>
      </c>
      <c r="D17" s="444" t="str">
        <f>VLOOKUP($A17,УЧАСТНИКИ!$A$29:$L$1081,4,FALSE)</f>
        <v>09.07.1998</v>
      </c>
      <c r="E17" s="444" t="str">
        <f>VLOOKUP($A17,УЧАСТНИКИ!$A$29:$L$1489,8,FALSE)</f>
        <v>МС</v>
      </c>
      <c r="F17" s="443" t="str">
        <f>VLOOKUP($A17,УЧАСТНИКИ!$A$29:$L$1081,5,FALSE)</f>
        <v>Санкт-Петербург</v>
      </c>
      <c r="G17" s="260"/>
      <c r="H17" s="260"/>
      <c r="I17" s="260"/>
      <c r="J17" s="260"/>
      <c r="K17" s="583" t="s">
        <v>4355</v>
      </c>
      <c r="L17" s="583" t="s">
        <v>4365</v>
      </c>
      <c r="M17" s="583" t="s">
        <v>4372</v>
      </c>
      <c r="N17" s="583" t="s">
        <v>3957</v>
      </c>
      <c r="O17" s="583" t="s">
        <v>4380</v>
      </c>
      <c r="P17" s="583" t="s">
        <v>4381</v>
      </c>
      <c r="Q17" s="394" t="s">
        <v>4372</v>
      </c>
      <c r="R17" s="394" t="s">
        <v>443</v>
      </c>
      <c r="S17" s="133" t="s">
        <v>4179</v>
      </c>
      <c r="W17" s="11" t="s">
        <v>83</v>
      </c>
      <c r="X17" s="11" t="str">
        <f t="shared" si="0"/>
        <v>кмс</v>
      </c>
      <c r="Y17" s="11" t="str">
        <f t="shared" si="1"/>
        <v>65.14</v>
      </c>
    </row>
    <row r="18" spans="1:25" ht="13.5" customHeight="1" x14ac:dyDescent="0.2">
      <c r="A18" s="531">
        <v>151</v>
      </c>
      <c r="B18" s="256" t="s">
        <v>25</v>
      </c>
      <c r="C18" s="443" t="str">
        <f>VLOOKUP($A18,УЧАСТНИКИ!$A$29:$L$1081,3,FALSE)</f>
        <v>Нассонов Никита</v>
      </c>
      <c r="D18" s="444" t="str">
        <f>VLOOKUP($A18,УЧАСТНИКИ!$A$29:$L$1081,4,FALSE)</f>
        <v>21.06.2000</v>
      </c>
      <c r="E18" s="444" t="str">
        <f>VLOOKUP($A18,УЧАСТНИКИ!$A$29:$L$1489,8,FALSE)</f>
        <v>КМС</v>
      </c>
      <c r="F18" s="443" t="str">
        <f>VLOOKUP($A18,УЧАСТНИКИ!$A$29:$L$1081,5,FALSE)</f>
        <v>Краснодарский край-Кировская область</v>
      </c>
      <c r="G18" s="260"/>
      <c r="H18" s="260"/>
      <c r="I18" s="260"/>
      <c r="J18" s="260"/>
      <c r="K18" s="583" t="s">
        <v>4360</v>
      </c>
      <c r="L18" s="583" t="s">
        <v>4369</v>
      </c>
      <c r="M18" s="583" t="s">
        <v>4376</v>
      </c>
      <c r="N18" s="583"/>
      <c r="O18" s="583"/>
      <c r="P18" s="583"/>
      <c r="Q18" s="394" t="s">
        <v>4376</v>
      </c>
      <c r="R18" s="394" t="s">
        <v>443</v>
      </c>
      <c r="S18" s="133" t="s">
        <v>4300</v>
      </c>
      <c r="W18" s="11" t="s">
        <v>70</v>
      </c>
      <c r="X18" s="11" t="str">
        <f t="shared" si="0"/>
        <v>кмс</v>
      </c>
      <c r="Y18" s="11">
        <f t="shared" si="1"/>
        <v>0</v>
      </c>
    </row>
    <row r="19" spans="1:25" ht="13.5" customHeight="1" x14ac:dyDescent="0.2">
      <c r="A19" s="531">
        <v>291</v>
      </c>
      <c r="B19" s="256" t="s">
        <v>67</v>
      </c>
      <c r="C19" s="443" t="str">
        <f>VLOOKUP($A19,УЧАСТНИКИ!$A$29:$L$1081,3,FALSE)</f>
        <v>Фоменко Кирилл</v>
      </c>
      <c r="D19" s="444" t="str">
        <f>VLOOKUP($A19,УЧАСТНИКИ!$A$29:$L$1081,4,FALSE)</f>
        <v>06.01.1999</v>
      </c>
      <c r="E19" s="444" t="str">
        <f>VLOOKUP($A19,УЧАСТНИКИ!$A$29:$L$1489,8,FALSE)</f>
        <v>МС</v>
      </c>
      <c r="F19" s="443" t="str">
        <f>VLOOKUP($A19,УЧАСТНИКИ!$A$29:$L$1081,5,FALSE)</f>
        <v>Республика Крым</v>
      </c>
      <c r="G19" s="260"/>
      <c r="H19" s="260"/>
      <c r="I19" s="260"/>
      <c r="J19" s="260"/>
      <c r="K19" s="583" t="s">
        <v>4356</v>
      </c>
      <c r="L19" s="583" t="s">
        <v>4366</v>
      </c>
      <c r="M19" s="583" t="s">
        <v>3957</v>
      </c>
      <c r="N19" s="583"/>
      <c r="O19" s="583"/>
      <c r="P19" s="583"/>
      <c r="Q19" s="394" t="s">
        <v>4366</v>
      </c>
      <c r="R19" s="394" t="s">
        <v>443</v>
      </c>
      <c r="S19" s="133" t="s">
        <v>4010</v>
      </c>
      <c r="W19" s="11" t="s">
        <v>86</v>
      </c>
      <c r="X19" s="11" t="str">
        <f t="shared" si="0"/>
        <v>кмс</v>
      </c>
      <c r="Y19" s="11">
        <f t="shared" si="1"/>
        <v>0</v>
      </c>
    </row>
    <row r="20" spans="1:25" ht="12.75" x14ac:dyDescent="0.2">
      <c r="A20" s="531">
        <v>692</v>
      </c>
      <c r="B20" s="256" t="s">
        <v>74</v>
      </c>
      <c r="C20" s="443" t="str">
        <f>VLOOKUP($A20,УЧАСТНИКИ!$A$29:$L$1081,3,FALSE)</f>
        <v>Шаповалов Илья</v>
      </c>
      <c r="D20" s="444">
        <f>VLOOKUP($A20,УЧАСТНИКИ!$A$29:$L$1081,4,FALSE)</f>
        <v>34350</v>
      </c>
      <c r="E20" s="444" t="str">
        <f>VLOOKUP($A20,УЧАСТНИКИ!$A$29:$L$1489,8,FALSE)</f>
        <v>МС</v>
      </c>
      <c r="F20" s="443" t="str">
        <f>VLOOKUP($A20,УЧАСТНИКИ!$A$29:$L$1081,5,FALSE)</f>
        <v>Карачаево-Черкесская Республика</v>
      </c>
      <c r="G20" s="260"/>
      <c r="H20" s="260"/>
      <c r="I20" s="260"/>
      <c r="J20" s="260"/>
      <c r="K20" s="583" t="s">
        <v>4359</v>
      </c>
      <c r="L20" s="583" t="s">
        <v>4356</v>
      </c>
      <c r="M20" s="583" t="s">
        <v>4375</v>
      </c>
      <c r="N20" s="583"/>
      <c r="O20" s="583"/>
      <c r="P20" s="583"/>
      <c r="Q20" s="394" t="s">
        <v>4356</v>
      </c>
      <c r="R20" s="394" t="s">
        <v>443</v>
      </c>
      <c r="S20" s="133" t="s">
        <v>4011</v>
      </c>
      <c r="T20" s="410"/>
      <c r="U20" s="410"/>
      <c r="V20" s="410"/>
      <c r="W20" s="11" t="s">
        <v>69</v>
      </c>
      <c r="X20" s="410" t="str">
        <f t="shared" si="0"/>
        <v>кмс</v>
      </c>
      <c r="Y20" s="11">
        <f t="shared" si="1"/>
        <v>0</v>
      </c>
    </row>
    <row r="21" spans="1:25" ht="12.75" x14ac:dyDescent="0.2">
      <c r="A21" s="531">
        <v>330</v>
      </c>
      <c r="B21" s="256" t="s">
        <v>73</v>
      </c>
      <c r="C21" s="443" t="str">
        <f>VLOOKUP($A21,УЧАСТНИКИ!$A$29:$L$1081,3,FALSE)</f>
        <v>Гаврилов Максим</v>
      </c>
      <c r="D21" s="444" t="str">
        <f>VLOOKUP($A21,УЧАСТНИКИ!$A$29:$L$1081,4,FALSE)</f>
        <v>19.09.2003</v>
      </c>
      <c r="E21" s="444" t="str">
        <f>VLOOKUP($A21,УЧАСТНИКИ!$A$29:$L$1489,8,FALSE)</f>
        <v>КМС</v>
      </c>
      <c r="F21" s="443" t="str">
        <f>VLOOKUP($A21,УЧАСТНИКИ!$A$29:$L$1081,5,FALSE)</f>
        <v>Санкт-Петербург</v>
      </c>
      <c r="G21" s="260"/>
      <c r="H21" s="260"/>
      <c r="I21" s="260"/>
      <c r="J21" s="260"/>
      <c r="K21" s="583" t="s">
        <v>4357</v>
      </c>
      <c r="L21" s="583" t="s">
        <v>4367</v>
      </c>
      <c r="M21" s="583" t="s">
        <v>4373</v>
      </c>
      <c r="N21" s="583"/>
      <c r="O21" s="583"/>
      <c r="P21" s="583"/>
      <c r="Q21" s="394" t="s">
        <v>4367</v>
      </c>
      <c r="R21" s="394">
        <v>1</v>
      </c>
      <c r="S21" s="133" t="s">
        <v>2032</v>
      </c>
      <c r="W21" s="11" t="s">
        <v>80</v>
      </c>
      <c r="X21" s="11">
        <f t="shared" si="0"/>
        <v>1</v>
      </c>
      <c r="Y21" s="11">
        <f t="shared" si="1"/>
        <v>0</v>
      </c>
    </row>
    <row r="22" spans="1:25" ht="13.5" customHeight="1" x14ac:dyDescent="0.2">
      <c r="A22" s="531">
        <v>253</v>
      </c>
      <c r="B22" s="256"/>
      <c r="C22" s="443" t="str">
        <f>VLOOKUP($A22,УЧАСТНИКИ!$A$29:$L$1081,3,FALSE)</f>
        <v>Логинов Ян</v>
      </c>
      <c r="D22" s="444" t="str">
        <f>VLOOKUP($A22,УЧАСТНИКИ!$A$29:$L$1081,4,FALSE)</f>
        <v>07.05.2005</v>
      </c>
      <c r="E22" s="444" t="str">
        <f>VLOOKUP($A22,УЧАСТНИКИ!$A$29:$L$1489,8,FALSE)</f>
        <v>1</v>
      </c>
      <c r="F22" s="443" t="str">
        <f>VLOOKUP($A22,УЧАСТНИКИ!$A$29:$L$1081,5,FALSE)</f>
        <v>Нижегородская область</v>
      </c>
      <c r="G22" s="260"/>
      <c r="H22" s="260"/>
      <c r="I22" s="260"/>
      <c r="J22" s="260"/>
      <c r="K22" s="583" t="s">
        <v>2116</v>
      </c>
      <c r="L22" s="583" t="s">
        <v>2116</v>
      </c>
      <c r="M22" s="583" t="s">
        <v>2116</v>
      </c>
      <c r="N22" s="583"/>
      <c r="O22" s="583"/>
      <c r="P22" s="583"/>
      <c r="Q22" s="394" t="s">
        <v>2117</v>
      </c>
      <c r="R22" s="394"/>
      <c r="S22" s="133"/>
      <c r="W22" s="11" t="s">
        <v>2037</v>
      </c>
      <c r="X22" s="11">
        <f t="shared" si="0"/>
        <v>0</v>
      </c>
      <c r="Y22" s="11">
        <f t="shared" si="1"/>
        <v>0</v>
      </c>
    </row>
    <row r="23" spans="1:25" ht="13.5" customHeight="1" x14ac:dyDescent="0.2">
      <c r="A23" s="531">
        <v>347</v>
      </c>
      <c r="B23" s="256"/>
      <c r="C23" s="443" t="str">
        <f>VLOOKUP($A23,УЧАСТНИКИ!$A$29:$L$1081,3,FALSE)</f>
        <v>Матвеев Ильдар</v>
      </c>
      <c r="D23" s="444" t="str">
        <f>VLOOKUP($A23,УЧАСТНИКИ!$A$29:$L$1081,4,FALSE)</f>
        <v>29.08.2001</v>
      </c>
      <c r="E23" s="444" t="str">
        <f>VLOOKUP($A23,УЧАСТНИКИ!$A$29:$L$1489,8,FALSE)</f>
        <v>КМС</v>
      </c>
      <c r="F23" s="443" t="str">
        <f>VLOOKUP($A23,УЧАСТНИКИ!$A$29:$L$1081,5,FALSE)</f>
        <v>Санкт-Петербург</v>
      </c>
      <c r="G23" s="260"/>
      <c r="H23" s="260"/>
      <c r="I23" s="260"/>
      <c r="J23" s="260"/>
      <c r="K23" s="583"/>
      <c r="L23" s="583"/>
      <c r="M23" s="583"/>
      <c r="N23" s="583"/>
      <c r="O23" s="583"/>
      <c r="P23" s="583"/>
      <c r="Q23" s="394" t="s">
        <v>169</v>
      </c>
      <c r="R23" s="394"/>
      <c r="S23" s="133" t="s">
        <v>2032</v>
      </c>
      <c r="W23" s="11" t="s">
        <v>2041</v>
      </c>
      <c r="X23" s="11">
        <f t="shared" si="0"/>
        <v>0</v>
      </c>
      <c r="Y23" s="11">
        <f t="shared" si="1"/>
        <v>0</v>
      </c>
    </row>
    <row r="25" spans="1:25" ht="13.5" customHeight="1" x14ac:dyDescent="0.2">
      <c r="B25" s="256"/>
      <c r="S25" s="268"/>
    </row>
    <row r="26" spans="1:25" ht="13.5" customHeight="1" x14ac:dyDescent="0.2">
      <c r="B26" s="256"/>
      <c r="S26" s="268"/>
    </row>
    <row r="27" spans="1:25" ht="13.5" customHeight="1" x14ac:dyDescent="0.2">
      <c r="C27" s="269" t="s">
        <v>184</v>
      </c>
      <c r="D27" s="264"/>
      <c r="E27" s="265"/>
      <c r="F27" s="263"/>
      <c r="G27" s="266"/>
      <c r="H27" s="266"/>
      <c r="I27" s="266"/>
      <c r="J27" s="266"/>
      <c r="K27" s="391"/>
      <c r="L27" s="269"/>
      <c r="M27" s="391"/>
      <c r="N27" s="266"/>
      <c r="O27" s="23"/>
      <c r="P27" s="266"/>
      <c r="Q27" s="266"/>
      <c r="R27" s="508" t="s">
        <v>2243</v>
      </c>
    </row>
    <row r="28" spans="1:25" ht="13.5" customHeight="1" x14ac:dyDescent="0.2">
      <c r="C28" s="269"/>
      <c r="D28" s="264"/>
      <c r="E28" s="265"/>
      <c r="F28" s="263"/>
      <c r="G28" s="266"/>
      <c r="H28" s="266"/>
      <c r="I28" s="266"/>
      <c r="J28" s="266"/>
      <c r="K28" s="391"/>
      <c r="L28" s="265"/>
      <c r="M28" s="392"/>
      <c r="N28" s="271"/>
      <c r="O28" s="23"/>
      <c r="P28" s="266"/>
      <c r="Q28" s="266"/>
      <c r="R28" s="271"/>
    </row>
    <row r="29" spans="1:25" ht="13.5" customHeight="1" x14ac:dyDescent="0.2">
      <c r="C29" s="269" t="s">
        <v>185</v>
      </c>
      <c r="D29" s="264"/>
      <c r="E29" s="265"/>
      <c r="F29" s="375"/>
      <c r="G29" s="266"/>
      <c r="H29" s="266"/>
      <c r="I29" s="266"/>
      <c r="J29" s="266"/>
      <c r="K29" s="391"/>
      <c r="L29" s="265"/>
      <c r="M29" s="391"/>
      <c r="N29" s="266"/>
      <c r="O29" s="23"/>
      <c r="P29" s="266"/>
      <c r="Q29" s="266"/>
      <c r="R29" s="508" t="s">
        <v>2244</v>
      </c>
    </row>
    <row r="30" spans="1:25" ht="13.5" customHeight="1" x14ac:dyDescent="0.2">
      <c r="C30" s="269"/>
      <c r="D30" s="264"/>
      <c r="E30" s="265"/>
      <c r="F30" s="263"/>
      <c r="G30" s="266"/>
      <c r="H30" s="266"/>
      <c r="I30" s="266"/>
      <c r="J30" s="266"/>
      <c r="K30" s="266"/>
      <c r="L30" s="266"/>
      <c r="M30" s="266"/>
      <c r="N30" s="266"/>
      <c r="O30" s="265"/>
      <c r="P30" s="265"/>
      <c r="Q30" s="266"/>
      <c r="R30" s="266"/>
    </row>
    <row r="31" spans="1:25" ht="13.5" customHeight="1" x14ac:dyDescent="0.2">
      <c r="C31" s="269"/>
      <c r="D31" s="264"/>
      <c r="E31" s="265"/>
      <c r="F31" s="263"/>
      <c r="G31" s="266"/>
      <c r="H31" s="266"/>
      <c r="I31" s="266"/>
      <c r="J31" s="266"/>
      <c r="K31" s="266"/>
      <c r="L31" s="266"/>
      <c r="M31" s="266"/>
      <c r="N31" s="266"/>
      <c r="O31" s="265"/>
      <c r="P31" s="265"/>
      <c r="Q31" s="266"/>
      <c r="R31" s="266"/>
    </row>
    <row r="32" spans="1:25" ht="13.5" customHeight="1" x14ac:dyDescent="0.2">
      <c r="B32" s="271"/>
      <c r="C32" s="269" t="s">
        <v>2246</v>
      </c>
      <c r="R32" s="270" t="s">
        <v>4417</v>
      </c>
      <c r="S32" s="271"/>
    </row>
  </sheetData>
  <sortState ref="A12:Y25">
    <sortCondition ref="B12:B25"/>
  </sortState>
  <mergeCells count="16">
    <mergeCell ref="E9:M9"/>
    <mergeCell ref="N9:P9"/>
    <mergeCell ref="F10:K10"/>
    <mergeCell ref="N6:P6"/>
    <mergeCell ref="N7:P7"/>
    <mergeCell ref="E8:M8"/>
    <mergeCell ref="N8:P8"/>
    <mergeCell ref="E7:M7"/>
    <mergeCell ref="E6:M6"/>
    <mergeCell ref="B1:S1"/>
    <mergeCell ref="B2:S2"/>
    <mergeCell ref="B3:S3"/>
    <mergeCell ref="B4:S4"/>
    <mergeCell ref="B5:C5"/>
    <mergeCell ref="R5:S5"/>
    <mergeCell ref="D5:O5"/>
  </mergeCells>
  <phoneticPr fontId="2" type="noConversion"/>
  <printOptions horizontalCentered="1"/>
  <pageMargins left="0" right="0" top="0" bottom="0" header="0" footer="0"/>
  <pageSetup paperSize="9" scale="86" fitToHeight="0" orientation="portrait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A22:XFD26"/>
    </sheetView>
  </sheetViews>
  <sheetFormatPr defaultRowHeight="12.75" x14ac:dyDescent="0.2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5">
    <pageSetUpPr fitToPage="1"/>
  </sheetPr>
  <dimension ref="A1:Y145"/>
  <sheetViews>
    <sheetView topLeftCell="B1" zoomScaleNormal="100" workbookViewId="0">
      <selection activeCell="D131" sqref="D131"/>
    </sheetView>
  </sheetViews>
  <sheetFormatPr defaultRowHeight="12.75" x14ac:dyDescent="0.2"/>
  <cols>
    <col min="1" max="1" width="4.42578125" hidden="1" customWidth="1"/>
    <col min="2" max="2" width="6" style="327" customWidth="1"/>
    <col min="3" max="3" width="18.42578125" style="327" customWidth="1"/>
    <col min="4" max="4" width="10.28515625" style="326" customWidth="1"/>
    <col min="5" max="5" width="6.85546875" style="327" customWidth="1"/>
    <col min="6" max="6" width="5.85546875" style="327" customWidth="1"/>
    <col min="7" max="7" width="6.140625" style="331" customWidth="1"/>
    <col min="8" max="8" width="7" style="331" customWidth="1"/>
    <col min="9" max="9" width="6.5703125" style="327" customWidth="1"/>
    <col min="10" max="10" width="5.140625" style="327" customWidth="1"/>
    <col min="11" max="11" width="8.140625" style="331" customWidth="1"/>
    <col min="12" max="12" width="5.85546875" style="331" customWidth="1"/>
    <col min="13" max="13" width="6" style="331" customWidth="1"/>
    <col min="14" max="14" width="5.85546875" style="331" customWidth="1"/>
    <col min="15" max="15" width="6.7109375" style="331" customWidth="1"/>
    <col min="16" max="16" width="6" style="464" customWidth="1"/>
    <col min="17" max="17" width="8.42578125" style="464" customWidth="1"/>
    <col min="18" max="25" width="9.140625" hidden="1" customWidth="1"/>
  </cols>
  <sheetData>
    <row r="1" spans="2:23" ht="12.95" customHeight="1" x14ac:dyDescent="0.2">
      <c r="B1" s="746" t="s">
        <v>168</v>
      </c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</row>
    <row r="2" spans="2:23" ht="12.95" customHeight="1" x14ac:dyDescent="0.2">
      <c r="B2" s="747" t="s">
        <v>47</v>
      </c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</row>
    <row r="3" spans="2:23" ht="12.95" customHeight="1" x14ac:dyDescent="0.2">
      <c r="B3" s="747" t="s">
        <v>322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  <c r="O3" s="747"/>
      <c r="P3" s="747"/>
      <c r="Q3" s="747"/>
      <c r="R3" s="354"/>
      <c r="S3" s="354"/>
    </row>
    <row r="4" spans="2:23" ht="12.95" customHeight="1" x14ac:dyDescent="0.2">
      <c r="B4" s="747" t="s">
        <v>323</v>
      </c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354"/>
      <c r="S4" s="354"/>
    </row>
    <row r="5" spans="2:23" ht="31.5" customHeight="1" x14ac:dyDescent="0.2">
      <c r="B5" s="787" t="s">
        <v>324</v>
      </c>
      <c r="C5" s="788"/>
      <c r="E5" s="769" t="s">
        <v>367</v>
      </c>
      <c r="F5" s="769"/>
      <c r="G5" s="769"/>
      <c r="H5" s="769"/>
      <c r="I5" s="769"/>
      <c r="J5" s="769"/>
      <c r="K5" s="769"/>
      <c r="L5" s="769"/>
      <c r="M5" s="356"/>
      <c r="N5" s="356"/>
      <c r="O5" s="277"/>
      <c r="P5" s="770" t="s">
        <v>374</v>
      </c>
      <c r="Q5" s="770"/>
    </row>
    <row r="6" spans="2:23" ht="17.100000000000001" customHeight="1" x14ac:dyDescent="0.2">
      <c r="B6" s="238" t="s">
        <v>16</v>
      </c>
      <c r="C6" s="239" t="s">
        <v>297</v>
      </c>
      <c r="E6" s="752" t="s">
        <v>104</v>
      </c>
      <c r="F6" s="752"/>
      <c r="G6" s="752"/>
      <c r="H6" s="752"/>
      <c r="I6" s="752"/>
      <c r="J6" s="752"/>
      <c r="K6" s="752"/>
      <c r="L6" s="752"/>
      <c r="M6" s="241"/>
      <c r="N6" s="241"/>
      <c r="O6" s="324"/>
      <c r="P6" s="276"/>
      <c r="Q6" s="244"/>
    </row>
    <row r="7" spans="2:23" ht="17.100000000000001" customHeight="1" x14ac:dyDescent="0.2">
      <c r="B7" s="240" t="s">
        <v>17</v>
      </c>
      <c r="C7" s="239" t="s">
        <v>297</v>
      </c>
      <c r="E7" s="752" t="s">
        <v>21</v>
      </c>
      <c r="F7" s="752"/>
      <c r="G7" s="752"/>
      <c r="H7" s="752"/>
      <c r="I7" s="752"/>
      <c r="J7" s="752"/>
      <c r="K7" s="752"/>
      <c r="L7" s="752"/>
      <c r="M7" s="241"/>
      <c r="N7" s="241"/>
      <c r="O7" s="325"/>
      <c r="P7" s="243"/>
      <c r="Q7" s="244"/>
    </row>
    <row r="8" spans="2:23" ht="17.100000000000001" customHeight="1" x14ac:dyDescent="0.2">
      <c r="B8" s="245" t="s">
        <v>18</v>
      </c>
      <c r="C8" s="239" t="s">
        <v>296</v>
      </c>
      <c r="E8" s="879" t="s">
        <v>173</v>
      </c>
      <c r="F8" s="879"/>
      <c r="G8" s="879"/>
      <c r="H8" s="879"/>
      <c r="I8" s="879"/>
      <c r="J8" s="879"/>
      <c r="K8" s="879"/>
      <c r="L8" s="879"/>
      <c r="M8" s="518"/>
      <c r="N8" s="518"/>
      <c r="O8" s="325"/>
      <c r="P8" s="243"/>
      <c r="Q8" s="244"/>
    </row>
    <row r="9" spans="2:23" x14ac:dyDescent="0.2">
      <c r="B9" s="246"/>
      <c r="C9" s="247"/>
      <c r="G9" s="327"/>
      <c r="H9" s="328"/>
      <c r="J9" s="324"/>
      <c r="K9" s="329"/>
      <c r="L9" s="329"/>
      <c r="M9" s="330"/>
      <c r="O9" s="324"/>
      <c r="P9" s="243"/>
      <c r="Q9" s="244"/>
    </row>
    <row r="10" spans="2:23" ht="16.5" customHeight="1" x14ac:dyDescent="0.2">
      <c r="B10" s="246"/>
      <c r="C10" s="275" t="s">
        <v>196</v>
      </c>
      <c r="D10" s="880" t="s">
        <v>368</v>
      </c>
      <c r="E10" s="880"/>
      <c r="F10" s="249" t="s">
        <v>188</v>
      </c>
      <c r="G10" s="875" t="s">
        <v>189</v>
      </c>
      <c r="H10" s="875"/>
      <c r="I10" s="770" t="s">
        <v>196</v>
      </c>
      <c r="J10" s="770"/>
      <c r="K10" s="880" t="s">
        <v>377</v>
      </c>
      <c r="L10" s="880"/>
      <c r="M10" s="249" t="s">
        <v>188</v>
      </c>
      <c r="N10" s="875" t="s">
        <v>189</v>
      </c>
      <c r="O10" s="875"/>
      <c r="P10" s="332"/>
      <c r="Q10" s="330"/>
    </row>
    <row r="11" spans="2:23" ht="20.25" customHeight="1" x14ac:dyDescent="0.2">
      <c r="B11" s="246"/>
      <c r="C11" s="333"/>
      <c r="D11" s="460"/>
      <c r="E11" s="334" t="s">
        <v>337</v>
      </c>
      <c r="F11" s="414" t="s">
        <v>422</v>
      </c>
      <c r="G11" s="875" t="s">
        <v>2068</v>
      </c>
      <c r="H11" s="875"/>
      <c r="I11" s="878" t="s">
        <v>340</v>
      </c>
      <c r="J11" s="878"/>
      <c r="K11" s="878"/>
      <c r="L11" s="878"/>
      <c r="M11" s="414" t="s">
        <v>361</v>
      </c>
      <c r="N11" s="875" t="s">
        <v>2179</v>
      </c>
      <c r="O11" s="875"/>
      <c r="P11" s="337"/>
      <c r="Q11" s="330"/>
    </row>
    <row r="12" spans="2:23" x14ac:dyDescent="0.2">
      <c r="B12" s="246"/>
      <c r="C12" s="333"/>
      <c r="D12" s="460"/>
      <c r="E12" s="335" t="s">
        <v>197</v>
      </c>
      <c r="F12" s="414" t="s">
        <v>423</v>
      </c>
      <c r="G12" s="875" t="s">
        <v>2175</v>
      </c>
      <c r="H12" s="875"/>
      <c r="I12" s="335"/>
      <c r="J12" s="336"/>
      <c r="K12" s="335"/>
      <c r="L12" s="335" t="s">
        <v>198</v>
      </c>
      <c r="M12" s="459" t="s">
        <v>422</v>
      </c>
      <c r="N12" s="875" t="s">
        <v>2180</v>
      </c>
      <c r="O12" s="875"/>
      <c r="P12" s="337"/>
      <c r="Q12" s="330"/>
    </row>
    <row r="13" spans="2:23" x14ac:dyDescent="0.2">
      <c r="B13" s="246"/>
      <c r="C13" s="333"/>
      <c r="D13" s="460"/>
      <c r="E13" s="335" t="s">
        <v>199</v>
      </c>
      <c r="F13" s="414" t="s">
        <v>424</v>
      </c>
      <c r="G13" s="875" t="s">
        <v>2176</v>
      </c>
      <c r="H13" s="875"/>
      <c r="I13" s="335"/>
      <c r="J13" s="336"/>
      <c r="K13" s="335"/>
      <c r="L13" s="335" t="s">
        <v>200</v>
      </c>
      <c r="M13" s="459" t="s">
        <v>427</v>
      </c>
      <c r="N13" s="875" t="s">
        <v>2181</v>
      </c>
      <c r="O13" s="875"/>
      <c r="P13" s="337"/>
      <c r="Q13" s="330"/>
    </row>
    <row r="14" spans="2:23" x14ac:dyDescent="0.2">
      <c r="C14" s="333"/>
      <c r="D14" s="460"/>
      <c r="E14" s="335" t="s">
        <v>201</v>
      </c>
      <c r="F14" s="414" t="s">
        <v>425</v>
      </c>
      <c r="G14" s="875" t="s">
        <v>2177</v>
      </c>
      <c r="H14" s="875"/>
      <c r="I14" s="335"/>
      <c r="J14" s="336"/>
      <c r="K14" s="335"/>
      <c r="L14" s="335" t="s">
        <v>202</v>
      </c>
      <c r="M14" s="414" t="s">
        <v>112</v>
      </c>
      <c r="N14" s="875" t="s">
        <v>2138</v>
      </c>
      <c r="O14" s="875"/>
      <c r="P14" s="337"/>
      <c r="Q14" s="330"/>
    </row>
    <row r="15" spans="2:23" x14ac:dyDescent="0.2">
      <c r="C15" s="324"/>
      <c r="D15" s="329"/>
      <c r="E15" s="334" t="s">
        <v>338</v>
      </c>
      <c r="F15" s="409" t="s">
        <v>426</v>
      </c>
      <c r="G15" s="875" t="s">
        <v>2178</v>
      </c>
      <c r="H15" s="875"/>
      <c r="J15" s="326"/>
      <c r="K15" s="324"/>
      <c r="L15" s="334" t="s">
        <v>339</v>
      </c>
      <c r="M15" s="409" t="s">
        <v>336</v>
      </c>
      <c r="N15" s="875" t="s">
        <v>2182</v>
      </c>
      <c r="O15" s="875"/>
      <c r="P15" s="338"/>
      <c r="Q15" s="330"/>
    </row>
    <row r="16" spans="2:23" ht="36" x14ac:dyDescent="0.2">
      <c r="B16" s="339" t="s">
        <v>31</v>
      </c>
      <c r="C16" s="339" t="s">
        <v>203</v>
      </c>
      <c r="D16" s="339" t="s">
        <v>204</v>
      </c>
      <c r="E16" s="340"/>
      <c r="F16" s="339" t="s">
        <v>205</v>
      </c>
      <c r="G16" s="339" t="s">
        <v>197</v>
      </c>
      <c r="H16" s="339" t="s">
        <v>206</v>
      </c>
      <c r="I16" s="339" t="s">
        <v>201</v>
      </c>
      <c r="J16" s="339" t="s">
        <v>207</v>
      </c>
      <c r="K16" s="339" t="s">
        <v>208</v>
      </c>
      <c r="L16" s="339" t="s">
        <v>209</v>
      </c>
      <c r="M16" s="339" t="s">
        <v>200</v>
      </c>
      <c r="N16" s="339" t="s">
        <v>210</v>
      </c>
      <c r="O16" s="339" t="s">
        <v>211</v>
      </c>
      <c r="P16" s="341" t="s">
        <v>212</v>
      </c>
      <c r="Q16" s="255" t="s">
        <v>256</v>
      </c>
      <c r="R16" s="383"/>
      <c r="S16" s="65"/>
      <c r="T16" s="65"/>
      <c r="U16" s="383"/>
      <c r="W16" s="383" t="s">
        <v>255</v>
      </c>
    </row>
    <row r="17" spans="1:25" x14ac:dyDescent="0.2">
      <c r="A17" s="539" t="s">
        <v>156</v>
      </c>
      <c r="B17" s="342">
        <v>1</v>
      </c>
      <c r="C17" s="465" t="e">
        <f>VLOOKUP($A17,УЧАСТНИКИ!$A$29:$L$1673,3,FALSE)</f>
        <v>#N/A</v>
      </c>
      <c r="D17" s="444" t="e">
        <f>VLOOKUP($A17,УЧАСТНИКИ!$A$29:$L$1673,4,FALSE)</f>
        <v>#N/A</v>
      </c>
      <c r="E17" s="343" t="s">
        <v>92</v>
      </c>
      <c r="F17" s="578">
        <v>10.87</v>
      </c>
      <c r="G17" s="578">
        <v>7.47</v>
      </c>
      <c r="H17" s="578">
        <v>14.55</v>
      </c>
      <c r="I17" s="578">
        <v>1.96</v>
      </c>
      <c r="J17" s="583">
        <v>49.95</v>
      </c>
      <c r="K17" s="578">
        <v>14.29</v>
      </c>
      <c r="L17" s="578">
        <v>43.6</v>
      </c>
      <c r="M17" s="578">
        <v>5</v>
      </c>
      <c r="N17" s="578">
        <v>61.31</v>
      </c>
      <c r="O17" s="584" t="s">
        <v>2143</v>
      </c>
      <c r="P17" s="590">
        <v>8165</v>
      </c>
      <c r="Q17" s="591" t="s">
        <v>2144</v>
      </c>
      <c r="W17">
        <v>40</v>
      </c>
      <c r="X17" s="458" t="str">
        <f>$P$19</f>
        <v>мсмк</v>
      </c>
      <c r="Y17" s="344">
        <v>8165</v>
      </c>
    </row>
    <row r="18" spans="1:25" x14ac:dyDescent="0.2">
      <c r="A18" s="539" t="s">
        <v>156</v>
      </c>
      <c r="B18" s="342"/>
      <c r="C18" s="345"/>
      <c r="D18" s="346"/>
      <c r="E18" s="343" t="s">
        <v>180</v>
      </c>
      <c r="F18" s="585">
        <v>1.6</v>
      </c>
      <c r="G18" s="585">
        <v>1.9</v>
      </c>
      <c r="H18" s="584"/>
      <c r="I18" s="585"/>
      <c r="J18" s="586"/>
      <c r="K18" s="585">
        <v>-0.6</v>
      </c>
      <c r="L18" s="585"/>
      <c r="M18" s="585"/>
      <c r="N18" s="584"/>
      <c r="O18" s="584"/>
      <c r="P18" s="590"/>
      <c r="Q18" s="592"/>
    </row>
    <row r="19" spans="1:25" x14ac:dyDescent="0.2">
      <c r="A19" s="539" t="s">
        <v>156</v>
      </c>
      <c r="B19" s="342"/>
      <c r="C19" s="345"/>
      <c r="D19" s="444" t="e">
        <f>VLOOKUP($A19,УЧАСТНИКИ!$A$29:$L$1673,8,FALSE)</f>
        <v>#N/A</v>
      </c>
      <c r="E19" s="343" t="s">
        <v>89</v>
      </c>
      <c r="F19" s="584">
        <v>890</v>
      </c>
      <c r="G19" s="584">
        <v>927</v>
      </c>
      <c r="H19" s="584">
        <v>762</v>
      </c>
      <c r="I19" s="584">
        <v>767</v>
      </c>
      <c r="J19" s="587">
        <v>817</v>
      </c>
      <c r="K19" s="584">
        <v>937</v>
      </c>
      <c r="L19" s="584">
        <v>738</v>
      </c>
      <c r="M19" s="584">
        <v>910</v>
      </c>
      <c r="N19" s="584">
        <v>758</v>
      </c>
      <c r="O19" s="584">
        <v>659</v>
      </c>
      <c r="P19" s="590" t="s">
        <v>449</v>
      </c>
      <c r="Q19" s="593"/>
    </row>
    <row r="20" spans="1:25" x14ac:dyDescent="0.2">
      <c r="A20" s="539" t="s">
        <v>156</v>
      </c>
      <c r="B20" s="342"/>
      <c r="C20" s="443" t="e">
        <f>VLOOKUP($A20,УЧАСТНИКИ!$A$29:$L$1673,5,FALSE)</f>
        <v>#N/A</v>
      </c>
      <c r="D20" s="346"/>
      <c r="E20" s="343" t="s">
        <v>213</v>
      </c>
      <c r="F20" s="584">
        <v>890</v>
      </c>
      <c r="G20" s="584">
        <v>1817</v>
      </c>
      <c r="H20" s="584">
        <v>2579</v>
      </c>
      <c r="I20" s="584">
        <v>3346</v>
      </c>
      <c r="J20" s="587">
        <v>4163</v>
      </c>
      <c r="K20" s="584">
        <v>5100</v>
      </c>
      <c r="L20" s="584">
        <v>5838</v>
      </c>
      <c r="M20" s="584">
        <v>6748</v>
      </c>
      <c r="N20" s="584">
        <v>7506</v>
      </c>
      <c r="O20" s="584">
        <v>8165</v>
      </c>
      <c r="P20" s="590"/>
      <c r="Q20" s="593"/>
    </row>
    <row r="21" spans="1:25" x14ac:dyDescent="0.2">
      <c r="A21" s="539" t="s">
        <v>156</v>
      </c>
      <c r="B21" s="347"/>
      <c r="C21" s="348"/>
      <c r="D21" s="349"/>
      <c r="E21" s="350" t="s">
        <v>31</v>
      </c>
      <c r="F21" s="588">
        <v>2</v>
      </c>
      <c r="G21" s="588">
        <v>2</v>
      </c>
      <c r="H21" s="588">
        <v>2</v>
      </c>
      <c r="I21" s="588">
        <v>2</v>
      </c>
      <c r="J21" s="589">
        <v>3</v>
      </c>
      <c r="K21" s="588">
        <v>2</v>
      </c>
      <c r="L21" s="588">
        <v>2</v>
      </c>
      <c r="M21" s="588">
        <v>2</v>
      </c>
      <c r="N21" s="588">
        <v>1</v>
      </c>
      <c r="O21" s="588">
        <v>1</v>
      </c>
      <c r="P21" s="594"/>
      <c r="Q21" s="595"/>
    </row>
    <row r="22" spans="1:25" x14ac:dyDescent="0.2">
      <c r="A22" s="539" t="s">
        <v>1071</v>
      </c>
      <c r="B22" s="342">
        <v>2</v>
      </c>
      <c r="C22" s="465" t="e">
        <f>VLOOKUP($A22,УЧАСТНИКИ!$A$29:$L$1673,3,FALSE)</f>
        <v>#N/A</v>
      </c>
      <c r="D22" s="444" t="e">
        <f>VLOOKUP($A22,УЧАСТНИКИ!$A$29:$L$1673,4,FALSE)</f>
        <v>#N/A</v>
      </c>
      <c r="E22" s="343" t="s">
        <v>92</v>
      </c>
      <c r="F22" s="578">
        <v>10.72</v>
      </c>
      <c r="G22" s="578">
        <v>7.41</v>
      </c>
      <c r="H22" s="578">
        <v>14.66</v>
      </c>
      <c r="I22" s="578">
        <v>1.99</v>
      </c>
      <c r="J22" s="583">
        <v>48.55</v>
      </c>
      <c r="K22" s="578">
        <v>14.02</v>
      </c>
      <c r="L22" s="578">
        <v>40.47</v>
      </c>
      <c r="M22" s="578">
        <v>4.8</v>
      </c>
      <c r="N22" s="578">
        <v>51.78</v>
      </c>
      <c r="O22" s="584" t="s">
        <v>2145</v>
      </c>
      <c r="P22" s="590">
        <v>8077</v>
      </c>
      <c r="Q22" s="592" t="s">
        <v>2146</v>
      </c>
      <c r="W22">
        <v>27</v>
      </c>
      <c r="X22" s="344" t="s">
        <v>433</v>
      </c>
      <c r="Y22" s="344">
        <v>8077</v>
      </c>
    </row>
    <row r="23" spans="1:25" x14ac:dyDescent="0.2">
      <c r="A23" s="539" t="s">
        <v>1071</v>
      </c>
      <c r="B23" s="342"/>
      <c r="C23" s="345"/>
      <c r="D23" s="346"/>
      <c r="E23" s="343" t="s">
        <v>180</v>
      </c>
      <c r="F23" s="585">
        <v>1.6</v>
      </c>
      <c r="G23" s="585">
        <v>1.4</v>
      </c>
      <c r="H23" s="584"/>
      <c r="I23" s="585"/>
      <c r="J23" s="586"/>
      <c r="K23" s="585">
        <v>-0.6</v>
      </c>
      <c r="L23" s="585"/>
      <c r="M23" s="585"/>
      <c r="N23" s="584"/>
      <c r="O23" s="584"/>
      <c r="P23" s="590"/>
      <c r="Q23" s="592"/>
    </row>
    <row r="24" spans="1:25" x14ac:dyDescent="0.2">
      <c r="A24" s="539" t="s">
        <v>1071</v>
      </c>
      <c r="B24" s="342"/>
      <c r="C24" s="345"/>
      <c r="D24" s="444" t="e">
        <f>VLOOKUP($A24,УЧАСТНИКИ!$A$29:$L$1673,8,FALSE)</f>
        <v>#N/A</v>
      </c>
      <c r="E24" s="343" t="s">
        <v>89</v>
      </c>
      <c r="F24" s="584">
        <v>924</v>
      </c>
      <c r="G24" s="584">
        <v>913</v>
      </c>
      <c r="H24" s="584">
        <v>769</v>
      </c>
      <c r="I24" s="584">
        <v>794</v>
      </c>
      <c r="J24" s="587">
        <v>883</v>
      </c>
      <c r="K24" s="584">
        <v>972</v>
      </c>
      <c r="L24" s="584">
        <v>674</v>
      </c>
      <c r="M24" s="584">
        <v>849</v>
      </c>
      <c r="N24" s="584">
        <v>615</v>
      </c>
      <c r="O24" s="584">
        <v>684</v>
      </c>
      <c r="P24" s="590" t="s">
        <v>433</v>
      </c>
      <c r="Q24" s="593"/>
    </row>
    <row r="25" spans="1:25" x14ac:dyDescent="0.2">
      <c r="A25" s="539" t="s">
        <v>1071</v>
      </c>
      <c r="B25" s="342"/>
      <c r="C25" s="443" t="e">
        <f>VLOOKUP($A25,УЧАСТНИКИ!$A$29:$L$1673,5,FALSE)</f>
        <v>#N/A</v>
      </c>
      <c r="D25" s="346"/>
      <c r="E25" s="343" t="s">
        <v>213</v>
      </c>
      <c r="F25" s="584">
        <v>924</v>
      </c>
      <c r="G25" s="584">
        <v>1837</v>
      </c>
      <c r="H25" s="584">
        <v>2606</v>
      </c>
      <c r="I25" s="584">
        <v>3400</v>
      </c>
      <c r="J25" s="587">
        <v>4283</v>
      </c>
      <c r="K25" s="584">
        <v>5255</v>
      </c>
      <c r="L25" s="584">
        <v>5929</v>
      </c>
      <c r="M25" s="584">
        <v>6778</v>
      </c>
      <c r="N25" s="584">
        <v>7393</v>
      </c>
      <c r="O25" s="584">
        <v>8077</v>
      </c>
      <c r="P25" s="590"/>
      <c r="Q25" s="593"/>
    </row>
    <row r="26" spans="1:25" x14ac:dyDescent="0.2">
      <c r="A26" s="539" t="s">
        <v>1071</v>
      </c>
      <c r="B26" s="347"/>
      <c r="C26" s="348"/>
      <c r="D26" s="349"/>
      <c r="E26" s="350" t="s">
        <v>31</v>
      </c>
      <c r="F26" s="588">
        <v>1</v>
      </c>
      <c r="G26" s="588">
        <v>1</v>
      </c>
      <c r="H26" s="588">
        <v>1</v>
      </c>
      <c r="I26" s="588">
        <v>1</v>
      </c>
      <c r="J26" s="589">
        <v>1</v>
      </c>
      <c r="K26" s="588">
        <v>1</v>
      </c>
      <c r="L26" s="588">
        <v>1</v>
      </c>
      <c r="M26" s="588">
        <v>1</v>
      </c>
      <c r="N26" s="588">
        <v>2</v>
      </c>
      <c r="O26" s="588">
        <v>2</v>
      </c>
      <c r="P26" s="594"/>
      <c r="Q26" s="595"/>
    </row>
    <row r="27" spans="1:25" x14ac:dyDescent="0.2">
      <c r="A27" s="539" t="s">
        <v>708</v>
      </c>
      <c r="B27" s="342">
        <v>3</v>
      </c>
      <c r="C27" s="465" t="e">
        <f>VLOOKUP($A27,УЧАСТНИКИ!$A$29:$L$1673,3,FALSE)</f>
        <v>#N/A</v>
      </c>
      <c r="D27" s="444" t="e">
        <f>VLOOKUP($A27,УЧАСТНИКИ!$A$29:$L$1673,4,FALSE)</f>
        <v>#N/A</v>
      </c>
      <c r="E27" s="343" t="s">
        <v>92</v>
      </c>
      <c r="F27" s="578">
        <v>10.87</v>
      </c>
      <c r="G27" s="578">
        <v>7.31</v>
      </c>
      <c r="H27" s="578">
        <v>14.22</v>
      </c>
      <c r="I27" s="578">
        <v>1.99</v>
      </c>
      <c r="J27" s="583">
        <v>48.84</v>
      </c>
      <c r="K27" s="578">
        <v>14.99</v>
      </c>
      <c r="L27" s="578">
        <v>41.75</v>
      </c>
      <c r="M27" s="578">
        <v>4.5999999999999996</v>
      </c>
      <c r="N27" s="578">
        <v>53.18</v>
      </c>
      <c r="O27" s="584" t="s">
        <v>2147</v>
      </c>
      <c r="P27" s="590">
        <v>7829</v>
      </c>
      <c r="Q27" s="592" t="s">
        <v>2148</v>
      </c>
      <c r="W27">
        <v>25</v>
      </c>
      <c r="X27" s="344" t="s">
        <v>433</v>
      </c>
      <c r="Y27" s="344">
        <v>7829</v>
      </c>
    </row>
    <row r="28" spans="1:25" x14ac:dyDescent="0.2">
      <c r="A28" s="539" t="s">
        <v>708</v>
      </c>
      <c r="B28" s="342"/>
      <c r="C28" s="345"/>
      <c r="D28" s="346"/>
      <c r="E28" s="343" t="s">
        <v>180</v>
      </c>
      <c r="F28" s="585">
        <v>1.6</v>
      </c>
      <c r="G28" s="585">
        <v>0.8</v>
      </c>
      <c r="H28" s="584"/>
      <c r="I28" s="585"/>
      <c r="J28" s="586"/>
      <c r="K28" s="585">
        <v>-0.6</v>
      </c>
      <c r="L28" s="585"/>
      <c r="M28" s="585"/>
      <c r="N28" s="584"/>
      <c r="O28" s="584"/>
      <c r="P28" s="590"/>
      <c r="Q28" s="592"/>
    </row>
    <row r="29" spans="1:25" x14ac:dyDescent="0.2">
      <c r="A29" s="539" t="s">
        <v>708</v>
      </c>
      <c r="B29" s="342"/>
      <c r="C29" s="345"/>
      <c r="D29" s="444" t="e">
        <f>VLOOKUP($A29,УЧАСТНИКИ!$A$29:$L$1673,8,FALSE)</f>
        <v>#N/A</v>
      </c>
      <c r="E29" s="343" t="s">
        <v>89</v>
      </c>
      <c r="F29" s="584">
        <v>890</v>
      </c>
      <c r="G29" s="584">
        <v>888</v>
      </c>
      <c r="H29" s="584">
        <v>742</v>
      </c>
      <c r="I29" s="584">
        <v>794</v>
      </c>
      <c r="J29" s="587">
        <v>869</v>
      </c>
      <c r="K29" s="584">
        <v>851</v>
      </c>
      <c r="L29" s="584">
        <v>700</v>
      </c>
      <c r="M29" s="584">
        <v>790</v>
      </c>
      <c r="N29" s="584">
        <v>636</v>
      </c>
      <c r="O29" s="584">
        <v>669</v>
      </c>
      <c r="P29" s="590" t="s">
        <v>433</v>
      </c>
      <c r="Q29" s="593"/>
    </row>
    <row r="30" spans="1:25" x14ac:dyDescent="0.2">
      <c r="A30" s="539" t="s">
        <v>708</v>
      </c>
      <c r="B30" s="342"/>
      <c r="C30" s="443" t="e">
        <f>VLOOKUP($A30,УЧАСТНИКИ!$A$29:$L$1673,5,FALSE)</f>
        <v>#N/A</v>
      </c>
      <c r="D30" s="346"/>
      <c r="E30" s="343" t="s">
        <v>213</v>
      </c>
      <c r="F30" s="584">
        <v>890</v>
      </c>
      <c r="G30" s="584">
        <v>1778</v>
      </c>
      <c r="H30" s="584">
        <v>2520</v>
      </c>
      <c r="I30" s="584">
        <v>3314</v>
      </c>
      <c r="J30" s="587">
        <v>4183</v>
      </c>
      <c r="K30" s="584">
        <v>5034</v>
      </c>
      <c r="L30" s="584">
        <v>5734</v>
      </c>
      <c r="M30" s="584">
        <v>6524</v>
      </c>
      <c r="N30" s="584">
        <v>7160</v>
      </c>
      <c r="O30" s="584">
        <v>7829</v>
      </c>
      <c r="P30" s="590"/>
      <c r="Q30" s="593"/>
    </row>
    <row r="31" spans="1:25" x14ac:dyDescent="0.2">
      <c r="A31" s="539" t="s">
        <v>708</v>
      </c>
      <c r="B31" s="347"/>
      <c r="C31" s="348"/>
      <c r="D31" s="349"/>
      <c r="E31" s="350" t="s">
        <v>31</v>
      </c>
      <c r="F31" s="588">
        <v>2</v>
      </c>
      <c r="G31" s="588">
        <v>3</v>
      </c>
      <c r="H31" s="588">
        <v>3</v>
      </c>
      <c r="I31" s="588">
        <v>3</v>
      </c>
      <c r="J31" s="589">
        <v>2</v>
      </c>
      <c r="K31" s="588">
        <v>3</v>
      </c>
      <c r="L31" s="588">
        <v>3</v>
      </c>
      <c r="M31" s="588">
        <v>3</v>
      </c>
      <c r="N31" s="588">
        <v>3</v>
      </c>
      <c r="O31" s="588">
        <v>3</v>
      </c>
      <c r="P31" s="594"/>
      <c r="Q31" s="595"/>
    </row>
    <row r="32" spans="1:25" x14ac:dyDescent="0.2">
      <c r="A32" s="539" t="s">
        <v>1952</v>
      </c>
      <c r="B32" s="342">
        <v>4</v>
      </c>
      <c r="C32" s="465" t="e">
        <f>VLOOKUP($A32,УЧАСТНИКИ!$A$29:$L$1673,3,FALSE)</f>
        <v>#N/A</v>
      </c>
      <c r="D32" s="444" t="e">
        <f>VLOOKUP($A32,УЧАСТНИКИ!$A$29:$L$1673,4,FALSE)</f>
        <v>#N/A</v>
      </c>
      <c r="E32" s="343" t="s">
        <v>92</v>
      </c>
      <c r="F32" s="578">
        <v>11.11</v>
      </c>
      <c r="G32" s="578">
        <v>7.17</v>
      </c>
      <c r="H32" s="578">
        <v>12.52</v>
      </c>
      <c r="I32" s="578">
        <v>2.02</v>
      </c>
      <c r="J32" s="583">
        <v>50.53</v>
      </c>
      <c r="K32" s="578">
        <v>14.55</v>
      </c>
      <c r="L32" s="578">
        <v>39.82</v>
      </c>
      <c r="M32" s="578">
        <v>4.9000000000000004</v>
      </c>
      <c r="N32" s="578">
        <v>53.42</v>
      </c>
      <c r="O32" s="584" t="s">
        <v>2149</v>
      </c>
      <c r="P32" s="590">
        <v>7765</v>
      </c>
      <c r="Q32" s="592" t="s">
        <v>2150</v>
      </c>
      <c r="W32">
        <v>24</v>
      </c>
      <c r="X32" s="344" t="s">
        <v>433</v>
      </c>
      <c r="Y32" s="344">
        <v>7765</v>
      </c>
    </row>
    <row r="33" spans="1:25" x14ac:dyDescent="0.2">
      <c r="A33" s="539" t="s">
        <v>1952</v>
      </c>
      <c r="B33" s="342"/>
      <c r="C33" s="345"/>
      <c r="D33" s="346"/>
      <c r="E33" s="343" t="s">
        <v>180</v>
      </c>
      <c r="F33" s="585">
        <v>-1.1000000000000001</v>
      </c>
      <c r="G33" s="585">
        <v>0.3</v>
      </c>
      <c r="H33" s="584"/>
      <c r="I33" s="585"/>
      <c r="J33" s="586"/>
      <c r="K33" s="585">
        <v>-0.6</v>
      </c>
      <c r="L33" s="585"/>
      <c r="M33" s="585"/>
      <c r="N33" s="584"/>
      <c r="O33" s="584"/>
      <c r="P33" s="590"/>
      <c r="Q33" s="592"/>
    </row>
    <row r="34" spans="1:25" x14ac:dyDescent="0.2">
      <c r="A34" s="539" t="s">
        <v>1952</v>
      </c>
      <c r="B34" s="342"/>
      <c r="C34" s="345"/>
      <c r="D34" s="444" t="e">
        <f>VLOOKUP($A34,УЧАСТНИКИ!$A$29:$L$1673,8,FALSE)</f>
        <v>#N/A</v>
      </c>
      <c r="E34" s="343" t="s">
        <v>89</v>
      </c>
      <c r="F34" s="584">
        <v>836</v>
      </c>
      <c r="G34" s="584">
        <v>854</v>
      </c>
      <c r="H34" s="584">
        <v>638</v>
      </c>
      <c r="I34" s="584">
        <v>822</v>
      </c>
      <c r="J34" s="587">
        <v>790</v>
      </c>
      <c r="K34" s="584">
        <v>905</v>
      </c>
      <c r="L34" s="584">
        <v>661</v>
      </c>
      <c r="M34" s="584">
        <v>880</v>
      </c>
      <c r="N34" s="584">
        <v>639</v>
      </c>
      <c r="O34" s="584">
        <v>740</v>
      </c>
      <c r="P34" s="590" t="s">
        <v>433</v>
      </c>
      <c r="Q34" s="593"/>
    </row>
    <row r="35" spans="1:25" x14ac:dyDescent="0.2">
      <c r="A35" s="539" t="s">
        <v>1952</v>
      </c>
      <c r="B35" s="342"/>
      <c r="C35" s="443" t="e">
        <f>VLOOKUP($A35,УЧАСТНИКИ!$A$29:$L$1673,5,FALSE)</f>
        <v>#N/A</v>
      </c>
      <c r="D35" s="346"/>
      <c r="E35" s="343" t="s">
        <v>213</v>
      </c>
      <c r="F35" s="584">
        <v>836</v>
      </c>
      <c r="G35" s="584">
        <v>1690</v>
      </c>
      <c r="H35" s="584">
        <v>2328</v>
      </c>
      <c r="I35" s="584">
        <v>3150</v>
      </c>
      <c r="J35" s="587">
        <v>3940</v>
      </c>
      <c r="K35" s="584">
        <v>4845</v>
      </c>
      <c r="L35" s="584">
        <v>5506</v>
      </c>
      <c r="M35" s="584">
        <v>6386</v>
      </c>
      <c r="N35" s="584">
        <v>7025</v>
      </c>
      <c r="O35" s="584">
        <v>7765</v>
      </c>
      <c r="P35" s="590"/>
      <c r="Q35" s="593"/>
    </row>
    <row r="36" spans="1:25" x14ac:dyDescent="0.2">
      <c r="A36" s="539" t="s">
        <v>1952</v>
      </c>
      <c r="B36" s="347"/>
      <c r="C36" s="348"/>
      <c r="D36" s="349"/>
      <c r="E36" s="350" t="s">
        <v>31</v>
      </c>
      <c r="F36" s="588">
        <v>5</v>
      </c>
      <c r="G36" s="588">
        <v>5</v>
      </c>
      <c r="H36" s="588">
        <v>7</v>
      </c>
      <c r="I36" s="588">
        <v>5</v>
      </c>
      <c r="J36" s="589">
        <v>5</v>
      </c>
      <c r="K36" s="588">
        <v>4</v>
      </c>
      <c r="L36" s="588">
        <v>4</v>
      </c>
      <c r="M36" s="588">
        <v>4</v>
      </c>
      <c r="N36" s="588">
        <v>4</v>
      </c>
      <c r="O36" s="588">
        <v>4</v>
      </c>
      <c r="P36" s="594"/>
      <c r="Q36" s="595"/>
    </row>
    <row r="37" spans="1:25" x14ac:dyDescent="0.2">
      <c r="A37" s="539" t="s">
        <v>525</v>
      </c>
      <c r="B37" s="342">
        <v>5</v>
      </c>
      <c r="C37" s="465" t="e">
        <f>VLOOKUP($A37,УЧАСТНИКИ!$A$29:$L$1673,3,FALSE)</f>
        <v>#N/A</v>
      </c>
      <c r="D37" s="444" t="e">
        <f>VLOOKUP($A37,УЧАСТНИКИ!$A$29:$L$1673,4,FALSE)</f>
        <v>#N/A</v>
      </c>
      <c r="E37" s="343" t="s">
        <v>92</v>
      </c>
      <c r="F37" s="578">
        <v>11.42</v>
      </c>
      <c r="G37" s="578">
        <v>6.98</v>
      </c>
      <c r="H37" s="578">
        <v>14.62</v>
      </c>
      <c r="I37" s="578">
        <v>1.93</v>
      </c>
      <c r="J37" s="583">
        <v>52.67</v>
      </c>
      <c r="K37" s="578">
        <v>15.68</v>
      </c>
      <c r="L37" s="578">
        <v>43.18</v>
      </c>
      <c r="M37" s="578">
        <v>4.7</v>
      </c>
      <c r="N37" s="578">
        <v>61.42</v>
      </c>
      <c r="O37" s="584" t="s">
        <v>2151</v>
      </c>
      <c r="P37" s="590">
        <v>7532</v>
      </c>
      <c r="Q37" s="592" t="s">
        <v>2152</v>
      </c>
      <c r="W37">
        <v>23</v>
      </c>
      <c r="X37" s="344" t="s">
        <v>433</v>
      </c>
      <c r="Y37" s="344">
        <v>7532</v>
      </c>
    </row>
    <row r="38" spans="1:25" x14ac:dyDescent="0.2">
      <c r="A38" s="539" t="s">
        <v>525</v>
      </c>
      <c r="B38" s="342"/>
      <c r="C38" s="345"/>
      <c r="D38" s="346"/>
      <c r="E38" s="343" t="s">
        <v>180</v>
      </c>
      <c r="F38" s="585">
        <v>1.6</v>
      </c>
      <c r="G38" s="585">
        <v>-0.1</v>
      </c>
      <c r="H38" s="584"/>
      <c r="I38" s="585"/>
      <c r="J38" s="586"/>
      <c r="K38" s="585">
        <v>-0.6</v>
      </c>
      <c r="L38" s="585"/>
      <c r="M38" s="585"/>
      <c r="N38" s="584"/>
      <c r="O38" s="584"/>
      <c r="P38" s="590"/>
      <c r="Q38" s="592"/>
    </row>
    <row r="39" spans="1:25" x14ac:dyDescent="0.2">
      <c r="A39" s="539" t="s">
        <v>525</v>
      </c>
      <c r="B39" s="342"/>
      <c r="C39" s="345"/>
      <c r="D39" s="444" t="e">
        <f>VLOOKUP($A39,УЧАСТНИКИ!$A$29:$L$1673,8,FALSE)</f>
        <v>#N/A</v>
      </c>
      <c r="E39" s="343" t="s">
        <v>89</v>
      </c>
      <c r="F39" s="584">
        <v>769</v>
      </c>
      <c r="G39" s="584">
        <v>809</v>
      </c>
      <c r="H39" s="584">
        <v>766</v>
      </c>
      <c r="I39" s="584">
        <v>740</v>
      </c>
      <c r="J39" s="587">
        <v>696</v>
      </c>
      <c r="K39" s="584">
        <v>769</v>
      </c>
      <c r="L39" s="584">
        <v>729</v>
      </c>
      <c r="M39" s="584">
        <v>819</v>
      </c>
      <c r="N39" s="584">
        <v>759</v>
      </c>
      <c r="O39" s="584">
        <v>676</v>
      </c>
      <c r="P39" s="590" t="s">
        <v>433</v>
      </c>
      <c r="Q39" s="593"/>
    </row>
    <row r="40" spans="1:25" x14ac:dyDescent="0.2">
      <c r="A40" s="539" t="s">
        <v>525</v>
      </c>
      <c r="B40" s="342"/>
      <c r="C40" s="443" t="e">
        <f>VLOOKUP($A40,УЧАСТНИКИ!$A$29:$L$1673,5,FALSE)</f>
        <v>#N/A</v>
      </c>
      <c r="D40" s="346"/>
      <c r="E40" s="343" t="s">
        <v>213</v>
      </c>
      <c r="F40" s="584">
        <v>769</v>
      </c>
      <c r="G40" s="584">
        <v>1578</v>
      </c>
      <c r="H40" s="584">
        <v>2344</v>
      </c>
      <c r="I40" s="584">
        <v>3084</v>
      </c>
      <c r="J40" s="587">
        <v>3780</v>
      </c>
      <c r="K40" s="584">
        <v>4549</v>
      </c>
      <c r="L40" s="584">
        <v>5278</v>
      </c>
      <c r="M40" s="584">
        <v>6097</v>
      </c>
      <c r="N40" s="584">
        <v>6856</v>
      </c>
      <c r="O40" s="584">
        <v>7532</v>
      </c>
      <c r="P40" s="590"/>
      <c r="Q40" s="593"/>
    </row>
    <row r="41" spans="1:25" x14ac:dyDescent="0.2">
      <c r="A41" s="539" t="s">
        <v>525</v>
      </c>
      <c r="B41" s="347"/>
      <c r="C41" s="348"/>
      <c r="D41" s="349"/>
      <c r="E41" s="350" t="s">
        <v>31</v>
      </c>
      <c r="F41" s="588">
        <v>9</v>
      </c>
      <c r="G41" s="588">
        <v>8</v>
      </c>
      <c r="H41" s="588">
        <v>5</v>
      </c>
      <c r="I41" s="588">
        <v>7</v>
      </c>
      <c r="J41" s="589">
        <v>6</v>
      </c>
      <c r="K41" s="588">
        <v>7</v>
      </c>
      <c r="L41" s="588">
        <v>7</v>
      </c>
      <c r="M41" s="588">
        <v>6</v>
      </c>
      <c r="N41" s="588">
        <v>5</v>
      </c>
      <c r="O41" s="588">
        <v>5</v>
      </c>
      <c r="P41" s="594"/>
      <c r="Q41" s="595"/>
    </row>
    <row r="42" spans="1:25" x14ac:dyDescent="0.2">
      <c r="A42" s="539" t="s">
        <v>521</v>
      </c>
      <c r="B42" s="342">
        <v>6</v>
      </c>
      <c r="C42" s="465" t="e">
        <f>VLOOKUP($A42,УЧАСТНИКИ!$A$29:$L$1673,3,FALSE)</f>
        <v>#N/A</v>
      </c>
      <c r="D42" s="444" t="e">
        <f>VLOOKUP($A42,УЧАСТНИКИ!$A$29:$L$1673,4,FALSE)</f>
        <v>#N/A</v>
      </c>
      <c r="E42" s="343" t="s">
        <v>92</v>
      </c>
      <c r="F42" s="578">
        <v>11.04</v>
      </c>
      <c r="G42" s="578">
        <v>7.15</v>
      </c>
      <c r="H42" s="578">
        <v>14.58</v>
      </c>
      <c r="I42" s="578">
        <v>1.93</v>
      </c>
      <c r="J42" s="583">
        <v>50.43</v>
      </c>
      <c r="K42" s="578">
        <v>15.57</v>
      </c>
      <c r="L42" s="578">
        <v>34.68</v>
      </c>
      <c r="M42" s="578">
        <v>4</v>
      </c>
      <c r="N42" s="578">
        <v>61.13</v>
      </c>
      <c r="O42" s="584" t="s">
        <v>2153</v>
      </c>
      <c r="P42" s="590">
        <v>7328</v>
      </c>
      <c r="Q42" s="592" t="s">
        <v>2154</v>
      </c>
      <c r="W42">
        <v>22</v>
      </c>
      <c r="X42" s="344" t="s">
        <v>433</v>
      </c>
      <c r="Y42" s="344">
        <v>7328</v>
      </c>
    </row>
    <row r="43" spans="1:25" x14ac:dyDescent="0.2">
      <c r="A43" s="539" t="s">
        <v>521</v>
      </c>
      <c r="B43" s="342"/>
      <c r="C43" s="345"/>
      <c r="D43" s="346"/>
      <c r="E43" s="343" t="s">
        <v>180</v>
      </c>
      <c r="F43" s="585">
        <v>1.6</v>
      </c>
      <c r="G43" s="585">
        <v>0.8</v>
      </c>
      <c r="H43" s="584"/>
      <c r="I43" s="585"/>
      <c r="J43" s="586"/>
      <c r="K43" s="585">
        <v>-0.6</v>
      </c>
      <c r="L43" s="585"/>
      <c r="M43" s="585"/>
      <c r="N43" s="584"/>
      <c r="O43" s="584"/>
      <c r="P43" s="590"/>
      <c r="Q43" s="592"/>
    </row>
    <row r="44" spans="1:25" x14ac:dyDescent="0.2">
      <c r="A44" s="539" t="s">
        <v>521</v>
      </c>
      <c r="B44" s="342"/>
      <c r="C44" s="345"/>
      <c r="D44" s="444" t="e">
        <f>VLOOKUP($A44,УЧАСТНИКИ!$A$29:$L$1673,8,FALSE)</f>
        <v>#N/A</v>
      </c>
      <c r="E44" s="343" t="s">
        <v>89</v>
      </c>
      <c r="F44" s="584">
        <v>852</v>
      </c>
      <c r="G44" s="584">
        <v>850</v>
      </c>
      <c r="H44" s="584">
        <v>764</v>
      </c>
      <c r="I44" s="584">
        <v>740</v>
      </c>
      <c r="J44" s="587">
        <v>795</v>
      </c>
      <c r="K44" s="584">
        <v>782</v>
      </c>
      <c r="L44" s="584">
        <v>557</v>
      </c>
      <c r="M44" s="584">
        <v>617</v>
      </c>
      <c r="N44" s="584">
        <v>755</v>
      </c>
      <c r="O44" s="584">
        <v>616</v>
      </c>
      <c r="P44" s="590" t="s">
        <v>433</v>
      </c>
      <c r="Q44" s="593"/>
    </row>
    <row r="45" spans="1:25" x14ac:dyDescent="0.2">
      <c r="A45" s="539" t="s">
        <v>521</v>
      </c>
      <c r="B45" s="342"/>
      <c r="C45" s="443" t="e">
        <f>VLOOKUP($A45,УЧАСТНИКИ!$A$29:$L$1673,5,FALSE)</f>
        <v>#N/A</v>
      </c>
      <c r="D45" s="346"/>
      <c r="E45" s="343" t="s">
        <v>213</v>
      </c>
      <c r="F45" s="584">
        <v>852</v>
      </c>
      <c r="G45" s="584">
        <v>1702</v>
      </c>
      <c r="H45" s="584">
        <v>2466</v>
      </c>
      <c r="I45" s="584">
        <v>3206</v>
      </c>
      <c r="J45" s="587">
        <v>4001</v>
      </c>
      <c r="K45" s="584">
        <v>4783</v>
      </c>
      <c r="L45" s="584">
        <v>5340</v>
      </c>
      <c r="M45" s="584">
        <v>5957</v>
      </c>
      <c r="N45" s="584">
        <v>6712</v>
      </c>
      <c r="O45" s="584">
        <v>7328</v>
      </c>
      <c r="P45" s="590"/>
      <c r="Q45" s="593"/>
    </row>
    <row r="46" spans="1:25" x14ac:dyDescent="0.2">
      <c r="A46" s="539" t="s">
        <v>521</v>
      </c>
      <c r="B46" s="347"/>
      <c r="C46" s="348"/>
      <c r="D46" s="349"/>
      <c r="E46" s="350" t="s">
        <v>31</v>
      </c>
      <c r="F46" s="588">
        <v>4</v>
      </c>
      <c r="G46" s="588">
        <v>4</v>
      </c>
      <c r="H46" s="588">
        <v>4</v>
      </c>
      <c r="I46" s="588">
        <v>4</v>
      </c>
      <c r="J46" s="589">
        <v>4</v>
      </c>
      <c r="K46" s="588">
        <v>5</v>
      </c>
      <c r="L46" s="588">
        <v>5</v>
      </c>
      <c r="M46" s="588">
        <v>7</v>
      </c>
      <c r="N46" s="588">
        <v>7</v>
      </c>
      <c r="O46" s="588">
        <v>6</v>
      </c>
      <c r="P46" s="594"/>
      <c r="Q46" s="595"/>
    </row>
    <row r="47" spans="1:25" x14ac:dyDescent="0.2">
      <c r="A47" s="539" t="s">
        <v>456</v>
      </c>
      <c r="B47" s="342">
        <v>7</v>
      </c>
      <c r="C47" s="465" t="e">
        <f>VLOOKUP($A47,УЧАСТНИКИ!$A$29:$L$1673,3,FALSE)</f>
        <v>#N/A</v>
      </c>
      <c r="D47" s="444" t="e">
        <f>VLOOKUP($A47,УЧАСТНИКИ!$A$29:$L$1673,4,FALSE)</f>
        <v>#N/A</v>
      </c>
      <c r="E47" s="343" t="s">
        <v>92</v>
      </c>
      <c r="F47" s="578">
        <v>11.27</v>
      </c>
      <c r="G47" s="578">
        <v>7.06</v>
      </c>
      <c r="H47" s="578">
        <v>13.68</v>
      </c>
      <c r="I47" s="578">
        <v>1.93</v>
      </c>
      <c r="J47" s="583">
        <v>53.07</v>
      </c>
      <c r="K47" s="578">
        <v>14.69</v>
      </c>
      <c r="L47" s="578">
        <v>40.58</v>
      </c>
      <c r="M47" s="578">
        <v>4.5999999999999996</v>
      </c>
      <c r="N47" s="578">
        <v>51.5</v>
      </c>
      <c r="O47" s="584" t="s">
        <v>2155</v>
      </c>
      <c r="P47" s="590">
        <v>7273</v>
      </c>
      <c r="Q47" s="592" t="s">
        <v>2156</v>
      </c>
      <c r="W47">
        <v>21</v>
      </c>
      <c r="X47" s="344" t="s">
        <v>433</v>
      </c>
      <c r="Y47" s="344">
        <v>7273</v>
      </c>
    </row>
    <row r="48" spans="1:25" x14ac:dyDescent="0.2">
      <c r="A48" s="539" t="s">
        <v>456</v>
      </c>
      <c r="B48" s="342"/>
      <c r="C48" s="345"/>
      <c r="D48" s="346"/>
      <c r="E48" s="343" t="s">
        <v>180</v>
      </c>
      <c r="F48" s="585">
        <v>-1.1000000000000001</v>
      </c>
      <c r="G48" s="585">
        <v>-0.3</v>
      </c>
      <c r="H48" s="584"/>
      <c r="I48" s="585"/>
      <c r="J48" s="586"/>
      <c r="K48" s="585">
        <v>-0.6</v>
      </c>
      <c r="L48" s="585"/>
      <c r="M48" s="585"/>
      <c r="N48" s="584"/>
      <c r="O48" s="584"/>
      <c r="P48" s="590"/>
      <c r="Q48" s="592"/>
    </row>
    <row r="49" spans="1:25" x14ac:dyDescent="0.2">
      <c r="A49" s="539" t="s">
        <v>456</v>
      </c>
      <c r="B49" s="342"/>
      <c r="C49" s="345"/>
      <c r="D49" s="444" t="e">
        <f>VLOOKUP($A49,УЧАСТНИКИ!$A$29:$L$1673,8,FALSE)</f>
        <v>#N/A</v>
      </c>
      <c r="E49" s="343" t="s">
        <v>89</v>
      </c>
      <c r="F49" s="584">
        <v>801</v>
      </c>
      <c r="G49" s="584">
        <v>828</v>
      </c>
      <c r="H49" s="584">
        <v>709</v>
      </c>
      <c r="I49" s="584">
        <v>740</v>
      </c>
      <c r="J49" s="587">
        <v>679</v>
      </c>
      <c r="K49" s="584">
        <v>887</v>
      </c>
      <c r="L49" s="584">
        <v>676</v>
      </c>
      <c r="M49" s="584">
        <v>790</v>
      </c>
      <c r="N49" s="584">
        <v>611</v>
      </c>
      <c r="O49" s="584">
        <v>552</v>
      </c>
      <c r="P49" s="590" t="s">
        <v>433</v>
      </c>
      <c r="Q49" s="593"/>
    </row>
    <row r="50" spans="1:25" x14ac:dyDescent="0.2">
      <c r="A50" s="539" t="s">
        <v>456</v>
      </c>
      <c r="B50" s="342"/>
      <c r="C50" s="443" t="e">
        <f>VLOOKUP($A50,УЧАСТНИКИ!$A$29:$L$1673,5,FALSE)</f>
        <v>#N/A</v>
      </c>
      <c r="D50" s="346"/>
      <c r="E50" s="343" t="s">
        <v>213</v>
      </c>
      <c r="F50" s="584">
        <v>801</v>
      </c>
      <c r="G50" s="584">
        <v>1629</v>
      </c>
      <c r="H50" s="584">
        <v>2338</v>
      </c>
      <c r="I50" s="584">
        <v>3078</v>
      </c>
      <c r="J50" s="587">
        <v>3757</v>
      </c>
      <c r="K50" s="584">
        <v>4644</v>
      </c>
      <c r="L50" s="584">
        <v>5320</v>
      </c>
      <c r="M50" s="584">
        <v>6110</v>
      </c>
      <c r="N50" s="584">
        <v>6721</v>
      </c>
      <c r="O50" s="584">
        <v>7273</v>
      </c>
      <c r="P50" s="590"/>
      <c r="Q50" s="593"/>
    </row>
    <row r="51" spans="1:25" x14ac:dyDescent="0.2">
      <c r="A51" s="582" t="s">
        <v>456</v>
      </c>
      <c r="B51" s="347"/>
      <c r="C51" s="348"/>
      <c r="D51" s="349"/>
      <c r="E51" s="350" t="s">
        <v>31</v>
      </c>
      <c r="F51" s="588">
        <v>6</v>
      </c>
      <c r="G51" s="588">
        <v>6</v>
      </c>
      <c r="H51" s="588">
        <v>6</v>
      </c>
      <c r="I51" s="588">
        <v>8</v>
      </c>
      <c r="J51" s="589">
        <v>8</v>
      </c>
      <c r="K51" s="588">
        <v>6</v>
      </c>
      <c r="L51" s="588">
        <v>6</v>
      </c>
      <c r="M51" s="588">
        <v>5</v>
      </c>
      <c r="N51" s="588">
        <v>6</v>
      </c>
      <c r="O51" s="588">
        <v>7</v>
      </c>
      <c r="P51" s="594"/>
      <c r="Q51" s="595"/>
    </row>
    <row r="52" spans="1:25" x14ac:dyDescent="0.2">
      <c r="A52" s="539" t="s">
        <v>787</v>
      </c>
      <c r="B52" s="342">
        <v>8</v>
      </c>
      <c r="C52" s="465" t="e">
        <f>VLOOKUP($A52,УЧАСТНИКИ!$A$29:$L$1673,3,FALSE)</f>
        <v>#N/A</v>
      </c>
      <c r="D52" s="444" t="e">
        <f>VLOOKUP($A52,УЧАСТНИКИ!$A$29:$L$1673,4,FALSE)</f>
        <v>#N/A</v>
      </c>
      <c r="E52" s="343" t="s">
        <v>92</v>
      </c>
      <c r="F52" s="578">
        <v>11.36</v>
      </c>
      <c r="G52" s="578">
        <v>7.04</v>
      </c>
      <c r="H52" s="578">
        <v>12.83</v>
      </c>
      <c r="I52" s="578">
        <v>1.87</v>
      </c>
      <c r="J52" s="583">
        <v>51.32</v>
      </c>
      <c r="K52" s="578">
        <v>15.49</v>
      </c>
      <c r="L52" s="578">
        <v>35.67</v>
      </c>
      <c r="M52" s="578">
        <v>4.5</v>
      </c>
      <c r="N52" s="578">
        <v>48.93</v>
      </c>
      <c r="O52" s="584" t="s">
        <v>2157</v>
      </c>
      <c r="P52" s="590">
        <v>7013</v>
      </c>
      <c r="Q52" s="592" t="s">
        <v>2067</v>
      </c>
      <c r="W52">
        <v>15</v>
      </c>
      <c r="X52" s="344" t="s">
        <v>443</v>
      </c>
      <c r="Y52" s="344">
        <v>7013</v>
      </c>
    </row>
    <row r="53" spans="1:25" x14ac:dyDescent="0.2">
      <c r="A53" s="539" t="s">
        <v>787</v>
      </c>
      <c r="B53" s="342"/>
      <c r="C53" s="345"/>
      <c r="D53" s="346"/>
      <c r="E53" s="343" t="s">
        <v>180</v>
      </c>
      <c r="F53" s="585">
        <v>1.6</v>
      </c>
      <c r="G53" s="585">
        <v>0.6</v>
      </c>
      <c r="H53" s="584"/>
      <c r="I53" s="585"/>
      <c r="J53" s="586"/>
      <c r="K53" s="585">
        <v>0.5</v>
      </c>
      <c r="L53" s="585"/>
      <c r="M53" s="585"/>
      <c r="N53" s="584"/>
      <c r="O53" s="584"/>
      <c r="P53" s="590"/>
      <c r="Q53" s="592"/>
    </row>
    <row r="54" spans="1:25" x14ac:dyDescent="0.2">
      <c r="A54" s="539" t="s">
        <v>787</v>
      </c>
      <c r="B54" s="342"/>
      <c r="C54" s="345"/>
      <c r="D54" s="444" t="e">
        <f>VLOOKUP($A54,УЧАСТНИКИ!$A$29:$L$1673,8,FALSE)</f>
        <v>#N/A</v>
      </c>
      <c r="E54" s="343" t="s">
        <v>89</v>
      </c>
      <c r="F54" s="584">
        <v>782</v>
      </c>
      <c r="G54" s="584">
        <v>823</v>
      </c>
      <c r="H54" s="584">
        <v>657</v>
      </c>
      <c r="I54" s="584">
        <v>687</v>
      </c>
      <c r="J54" s="587">
        <v>755</v>
      </c>
      <c r="K54" s="584">
        <v>791</v>
      </c>
      <c r="L54" s="584">
        <v>577</v>
      </c>
      <c r="M54" s="584">
        <v>760</v>
      </c>
      <c r="N54" s="584">
        <v>573</v>
      </c>
      <c r="O54" s="584">
        <v>608</v>
      </c>
      <c r="P54" s="590" t="s">
        <v>443</v>
      </c>
      <c r="Q54" s="593"/>
    </row>
    <row r="55" spans="1:25" x14ac:dyDescent="0.2">
      <c r="A55" s="539" t="s">
        <v>787</v>
      </c>
      <c r="B55" s="342"/>
      <c r="C55" s="443" t="e">
        <f>VLOOKUP($A55,УЧАСТНИКИ!$A$29:$L$1673,5,FALSE)</f>
        <v>#N/A</v>
      </c>
      <c r="D55" s="346"/>
      <c r="E55" s="343" t="s">
        <v>213</v>
      </c>
      <c r="F55" s="584">
        <v>782</v>
      </c>
      <c r="G55" s="584">
        <v>1605</v>
      </c>
      <c r="H55" s="584">
        <v>2262</v>
      </c>
      <c r="I55" s="584">
        <v>2949</v>
      </c>
      <c r="J55" s="587">
        <v>3704</v>
      </c>
      <c r="K55" s="584">
        <v>4495</v>
      </c>
      <c r="L55" s="584">
        <v>5072</v>
      </c>
      <c r="M55" s="584">
        <v>5832</v>
      </c>
      <c r="N55" s="584">
        <v>6405</v>
      </c>
      <c r="O55" s="584">
        <v>7013</v>
      </c>
      <c r="P55" s="590"/>
      <c r="Q55" s="593"/>
    </row>
    <row r="56" spans="1:25" x14ac:dyDescent="0.2">
      <c r="A56" s="582" t="s">
        <v>787</v>
      </c>
      <c r="B56" s="347"/>
      <c r="C56" s="348"/>
      <c r="D56" s="349"/>
      <c r="E56" s="350" t="s">
        <v>31</v>
      </c>
      <c r="F56" s="588">
        <v>7</v>
      </c>
      <c r="G56" s="588">
        <v>7</v>
      </c>
      <c r="H56" s="588">
        <v>8</v>
      </c>
      <c r="I56" s="588">
        <v>9</v>
      </c>
      <c r="J56" s="589">
        <v>9</v>
      </c>
      <c r="K56" s="588">
        <v>9</v>
      </c>
      <c r="L56" s="588">
        <v>9</v>
      </c>
      <c r="M56" s="588">
        <v>8</v>
      </c>
      <c r="N56" s="588">
        <v>9</v>
      </c>
      <c r="O56" s="588">
        <v>8</v>
      </c>
      <c r="P56" s="594"/>
      <c r="Q56" s="595"/>
    </row>
    <row r="57" spans="1:25" x14ac:dyDescent="0.2">
      <c r="A57" s="539" t="s">
        <v>655</v>
      </c>
      <c r="B57" s="342">
        <v>9</v>
      </c>
      <c r="C57" s="465" t="e">
        <f>VLOOKUP($A57,УЧАСТНИКИ!$A$29:$L$1673,3,FALSE)</f>
        <v>#N/A</v>
      </c>
      <c r="D57" s="444" t="e">
        <f>VLOOKUP($A57,УЧАСТНИКИ!$A$29:$L$1673,4,FALSE)</f>
        <v>#N/A</v>
      </c>
      <c r="E57" s="343" t="s">
        <v>92</v>
      </c>
      <c r="F57" s="578">
        <v>11.83</v>
      </c>
      <c r="G57" s="578">
        <v>6.56</v>
      </c>
      <c r="H57" s="578">
        <v>11.9</v>
      </c>
      <c r="I57" s="578">
        <v>1.96</v>
      </c>
      <c r="J57" s="583">
        <v>50.21</v>
      </c>
      <c r="K57" s="578">
        <v>15.27</v>
      </c>
      <c r="L57" s="578">
        <v>37.909999999999997</v>
      </c>
      <c r="M57" s="578">
        <v>3.9</v>
      </c>
      <c r="N57" s="578">
        <v>44.62</v>
      </c>
      <c r="O57" s="584" t="s">
        <v>2158</v>
      </c>
      <c r="P57" s="590">
        <v>6883</v>
      </c>
      <c r="Q57" s="592" t="s">
        <v>2159</v>
      </c>
      <c r="W57">
        <v>14</v>
      </c>
      <c r="X57" s="344" t="s">
        <v>443</v>
      </c>
      <c r="Y57" s="344">
        <v>6883</v>
      </c>
    </row>
    <row r="58" spans="1:25" x14ac:dyDescent="0.2">
      <c r="A58" s="539" t="s">
        <v>655</v>
      </c>
      <c r="B58" s="342"/>
      <c r="C58" s="345"/>
      <c r="D58" s="346"/>
      <c r="E58" s="343" t="s">
        <v>180</v>
      </c>
      <c r="F58" s="585">
        <v>-0.4</v>
      </c>
      <c r="G58" s="585">
        <v>1.6</v>
      </c>
      <c r="H58" s="584"/>
      <c r="I58" s="585"/>
      <c r="J58" s="586"/>
      <c r="K58" s="585">
        <v>0.5</v>
      </c>
      <c r="L58" s="585"/>
      <c r="M58" s="585"/>
      <c r="N58" s="584"/>
      <c r="O58" s="584"/>
      <c r="P58" s="590"/>
      <c r="Q58" s="592"/>
    </row>
    <row r="59" spans="1:25" x14ac:dyDescent="0.2">
      <c r="A59" s="539" t="s">
        <v>655</v>
      </c>
      <c r="B59" s="342"/>
      <c r="C59" s="345"/>
      <c r="D59" s="444" t="e">
        <f>VLOOKUP($A59,УЧАСТНИКИ!$A$29:$L$1673,8,FALSE)</f>
        <v>#N/A</v>
      </c>
      <c r="E59" s="343" t="s">
        <v>89</v>
      </c>
      <c r="F59" s="584">
        <v>685</v>
      </c>
      <c r="G59" s="584">
        <v>711</v>
      </c>
      <c r="H59" s="584">
        <v>600</v>
      </c>
      <c r="I59" s="584">
        <v>767</v>
      </c>
      <c r="J59" s="587">
        <v>805</v>
      </c>
      <c r="K59" s="584">
        <v>817</v>
      </c>
      <c r="L59" s="584">
        <v>622</v>
      </c>
      <c r="M59" s="584">
        <v>590</v>
      </c>
      <c r="N59" s="584">
        <v>509</v>
      </c>
      <c r="O59" s="584">
        <v>777</v>
      </c>
      <c r="P59" s="590" t="s">
        <v>443</v>
      </c>
      <c r="Q59" s="593"/>
    </row>
    <row r="60" spans="1:25" x14ac:dyDescent="0.2">
      <c r="A60" s="539" t="s">
        <v>655</v>
      </c>
      <c r="B60" s="342"/>
      <c r="C60" s="443" t="e">
        <f>VLOOKUP($A60,УЧАСТНИКИ!$A$29:$L$1673,5,FALSE)</f>
        <v>#N/A</v>
      </c>
      <c r="D60" s="346"/>
      <c r="E60" s="343" t="s">
        <v>213</v>
      </c>
      <c r="F60" s="584">
        <v>685</v>
      </c>
      <c r="G60" s="584">
        <v>1396</v>
      </c>
      <c r="H60" s="584">
        <v>1996</v>
      </c>
      <c r="I60" s="584">
        <v>2763</v>
      </c>
      <c r="J60" s="587">
        <v>3568</v>
      </c>
      <c r="K60" s="584">
        <v>4385</v>
      </c>
      <c r="L60" s="584">
        <v>5007</v>
      </c>
      <c r="M60" s="584">
        <v>5597</v>
      </c>
      <c r="N60" s="584">
        <v>6106</v>
      </c>
      <c r="O60" s="584">
        <v>6883</v>
      </c>
      <c r="P60" s="590"/>
      <c r="Q60" s="593"/>
    </row>
    <row r="61" spans="1:25" x14ac:dyDescent="0.2">
      <c r="A61" s="582" t="s">
        <v>655</v>
      </c>
      <c r="B61" s="347"/>
      <c r="C61" s="348"/>
      <c r="D61" s="349"/>
      <c r="E61" s="350" t="s">
        <v>31</v>
      </c>
      <c r="F61" s="588">
        <v>19</v>
      </c>
      <c r="G61" s="588">
        <v>18</v>
      </c>
      <c r="H61" s="588">
        <v>17</v>
      </c>
      <c r="I61" s="588">
        <v>15</v>
      </c>
      <c r="J61" s="589">
        <v>12</v>
      </c>
      <c r="K61" s="588">
        <v>12</v>
      </c>
      <c r="L61" s="588">
        <v>11</v>
      </c>
      <c r="M61" s="588">
        <v>11</v>
      </c>
      <c r="N61" s="588">
        <v>11</v>
      </c>
      <c r="O61" s="588">
        <v>9</v>
      </c>
      <c r="P61" s="594"/>
      <c r="Q61" s="595"/>
    </row>
    <row r="62" spans="1:25" x14ac:dyDescent="0.2">
      <c r="A62" s="539" t="s">
        <v>969</v>
      </c>
      <c r="B62" s="342">
        <v>10</v>
      </c>
      <c r="C62" s="465" t="e">
        <f>VLOOKUP($A62,УЧАСТНИКИ!$A$29:$L$1673,3,FALSE)</f>
        <v>#N/A</v>
      </c>
      <c r="D62" s="444" t="e">
        <f>VLOOKUP($A62,УЧАСТНИКИ!$A$29:$L$1673,4,FALSE)</f>
        <v>#N/A</v>
      </c>
      <c r="E62" s="343" t="s">
        <v>92</v>
      </c>
      <c r="F62" s="578">
        <v>11.53</v>
      </c>
      <c r="G62" s="578">
        <v>7.03</v>
      </c>
      <c r="H62" s="578">
        <v>13.37</v>
      </c>
      <c r="I62" s="578">
        <v>1.87</v>
      </c>
      <c r="J62" s="583">
        <v>51.75</v>
      </c>
      <c r="K62" s="578">
        <v>15.71</v>
      </c>
      <c r="L62" s="578">
        <v>28.76</v>
      </c>
      <c r="M62" s="578">
        <v>4.2</v>
      </c>
      <c r="N62" s="578">
        <v>47.95</v>
      </c>
      <c r="O62" s="584" t="s">
        <v>2160</v>
      </c>
      <c r="P62" s="590">
        <v>6814</v>
      </c>
      <c r="Q62" s="592" t="s">
        <v>2032</v>
      </c>
      <c r="W62" t="s">
        <v>2032</v>
      </c>
      <c r="X62" s="344" t="s">
        <v>443</v>
      </c>
      <c r="Y62" s="344">
        <v>6814</v>
      </c>
    </row>
    <row r="63" spans="1:25" x14ac:dyDescent="0.2">
      <c r="A63" s="539" t="s">
        <v>969</v>
      </c>
      <c r="B63" s="342"/>
      <c r="C63" s="345"/>
      <c r="D63" s="346"/>
      <c r="E63" s="343" t="s">
        <v>180</v>
      </c>
      <c r="F63" s="585">
        <v>-1.1000000000000001</v>
      </c>
      <c r="G63" s="585">
        <v>0.8</v>
      </c>
      <c r="H63" s="584"/>
      <c r="I63" s="585"/>
      <c r="J63" s="586"/>
      <c r="K63" s="585">
        <v>0.5</v>
      </c>
      <c r="L63" s="585"/>
      <c r="M63" s="585"/>
      <c r="N63" s="584"/>
      <c r="O63" s="584"/>
      <c r="P63" s="590"/>
      <c r="Q63" s="592"/>
    </row>
    <row r="64" spans="1:25" x14ac:dyDescent="0.2">
      <c r="A64" s="539" t="s">
        <v>969</v>
      </c>
      <c r="B64" s="342"/>
      <c r="C64" s="345"/>
      <c r="D64" s="444" t="e">
        <f>VLOOKUP($A64,УЧАСТНИКИ!$A$29:$L$1673,8,FALSE)</f>
        <v>#N/A</v>
      </c>
      <c r="E64" s="343" t="s">
        <v>89</v>
      </c>
      <c r="F64" s="584">
        <v>746</v>
      </c>
      <c r="G64" s="584">
        <v>821</v>
      </c>
      <c r="H64" s="584">
        <v>690</v>
      </c>
      <c r="I64" s="584">
        <v>687</v>
      </c>
      <c r="J64" s="587">
        <v>736</v>
      </c>
      <c r="K64" s="584">
        <v>766</v>
      </c>
      <c r="L64" s="584">
        <v>440</v>
      </c>
      <c r="M64" s="584">
        <v>673</v>
      </c>
      <c r="N64" s="584">
        <v>558</v>
      </c>
      <c r="O64" s="584">
        <v>697</v>
      </c>
      <c r="P64" s="590" t="s">
        <v>443</v>
      </c>
      <c r="Q64" s="593"/>
    </row>
    <row r="65" spans="1:25" x14ac:dyDescent="0.2">
      <c r="A65" s="539" t="s">
        <v>969</v>
      </c>
      <c r="B65" s="342"/>
      <c r="C65" s="443" t="e">
        <f>VLOOKUP($A65,УЧАСТНИКИ!$A$29:$L$1673,5,FALSE)</f>
        <v>#N/A</v>
      </c>
      <c r="D65" s="346"/>
      <c r="E65" s="343" t="s">
        <v>213</v>
      </c>
      <c r="F65" s="584">
        <v>746</v>
      </c>
      <c r="G65" s="584">
        <v>1567</v>
      </c>
      <c r="H65" s="584">
        <v>2257</v>
      </c>
      <c r="I65" s="584">
        <v>2944</v>
      </c>
      <c r="J65" s="587">
        <v>3680</v>
      </c>
      <c r="K65" s="584">
        <v>4446</v>
      </c>
      <c r="L65" s="584">
        <v>4886</v>
      </c>
      <c r="M65" s="584">
        <v>5559</v>
      </c>
      <c r="N65" s="584">
        <v>6117</v>
      </c>
      <c r="O65" s="584">
        <v>6814</v>
      </c>
      <c r="P65" s="590"/>
      <c r="Q65" s="593"/>
    </row>
    <row r="66" spans="1:25" x14ac:dyDescent="0.2">
      <c r="A66" s="582" t="s">
        <v>969</v>
      </c>
      <c r="B66" s="347"/>
      <c r="C66" s="348"/>
      <c r="D66" s="349"/>
      <c r="E66" s="350" t="s">
        <v>31</v>
      </c>
      <c r="F66" s="588">
        <v>12</v>
      </c>
      <c r="G66" s="588">
        <v>9</v>
      </c>
      <c r="H66" s="588">
        <v>9</v>
      </c>
      <c r="I66" s="588">
        <v>10</v>
      </c>
      <c r="J66" s="589">
        <v>11</v>
      </c>
      <c r="K66" s="588">
        <v>10</v>
      </c>
      <c r="L66" s="588">
        <v>12</v>
      </c>
      <c r="M66" s="588">
        <v>12</v>
      </c>
      <c r="N66" s="588">
        <v>10</v>
      </c>
      <c r="O66" s="588">
        <v>10</v>
      </c>
      <c r="P66" s="594"/>
      <c r="Q66" s="595"/>
    </row>
    <row r="67" spans="1:25" x14ac:dyDescent="0.2">
      <c r="A67" s="539" t="s">
        <v>757</v>
      </c>
      <c r="B67" s="342">
        <v>11</v>
      </c>
      <c r="C67" s="465" t="e">
        <f>VLOOKUP($A67,УЧАСТНИКИ!$A$29:$L$1673,3,FALSE)</f>
        <v>#N/A</v>
      </c>
      <c r="D67" s="444" t="e">
        <f>VLOOKUP($A67,УЧАСТНИКИ!$A$29:$L$1673,4,FALSE)</f>
        <v>#N/A</v>
      </c>
      <c r="E67" s="343" t="s">
        <v>92</v>
      </c>
      <c r="F67" s="578">
        <v>11.6</v>
      </c>
      <c r="G67" s="578">
        <v>6.98</v>
      </c>
      <c r="H67" s="578">
        <v>10.91</v>
      </c>
      <c r="I67" s="578">
        <v>1.96</v>
      </c>
      <c r="J67" s="583">
        <v>52.46</v>
      </c>
      <c r="K67" s="578">
        <v>16.16</v>
      </c>
      <c r="L67" s="578">
        <v>34.75</v>
      </c>
      <c r="M67" s="578">
        <v>4.2</v>
      </c>
      <c r="N67" s="578">
        <v>45</v>
      </c>
      <c r="O67" s="584" t="s">
        <v>2162</v>
      </c>
      <c r="P67" s="590">
        <v>6704</v>
      </c>
      <c r="Q67" s="592" t="s">
        <v>2161</v>
      </c>
      <c r="W67">
        <v>13</v>
      </c>
      <c r="X67" s="344" t="s">
        <v>443</v>
      </c>
      <c r="Y67" s="344">
        <v>6704</v>
      </c>
    </row>
    <row r="68" spans="1:25" x14ac:dyDescent="0.2">
      <c r="A68" s="539" t="s">
        <v>757</v>
      </c>
      <c r="B68" s="342"/>
      <c r="C68" s="345"/>
      <c r="D68" s="346"/>
      <c r="E68" s="343" t="s">
        <v>180</v>
      </c>
      <c r="F68" s="585">
        <v>-1.1000000000000001</v>
      </c>
      <c r="G68" s="585">
        <v>0.7</v>
      </c>
      <c r="H68" s="584"/>
      <c r="I68" s="585"/>
      <c r="J68" s="586"/>
      <c r="K68" s="585">
        <v>0.5</v>
      </c>
      <c r="L68" s="585"/>
      <c r="M68" s="585"/>
      <c r="N68" s="584"/>
      <c r="O68" s="584"/>
      <c r="P68" s="590"/>
      <c r="Q68" s="592"/>
    </row>
    <row r="69" spans="1:25" x14ac:dyDescent="0.2">
      <c r="A69" s="539" t="s">
        <v>757</v>
      </c>
      <c r="B69" s="342"/>
      <c r="C69" s="345"/>
      <c r="D69" s="444" t="e">
        <f>VLOOKUP($A69,УЧАСТНИКИ!$A$29:$L$1673,8,FALSE)</f>
        <v>#N/A</v>
      </c>
      <c r="E69" s="343" t="s">
        <v>89</v>
      </c>
      <c r="F69" s="584">
        <v>732</v>
      </c>
      <c r="G69" s="584">
        <v>809</v>
      </c>
      <c r="H69" s="584">
        <v>540</v>
      </c>
      <c r="I69" s="584">
        <v>767</v>
      </c>
      <c r="J69" s="587">
        <v>705</v>
      </c>
      <c r="K69" s="584">
        <v>715</v>
      </c>
      <c r="L69" s="584">
        <v>559</v>
      </c>
      <c r="M69" s="584">
        <v>673</v>
      </c>
      <c r="N69" s="584">
        <v>515</v>
      </c>
      <c r="O69" s="584">
        <v>689</v>
      </c>
      <c r="P69" s="590"/>
      <c r="Q69" s="593"/>
    </row>
    <row r="70" spans="1:25" x14ac:dyDescent="0.2">
      <c r="A70" s="539" t="s">
        <v>757</v>
      </c>
      <c r="B70" s="342"/>
      <c r="C70" s="443" t="e">
        <f>VLOOKUP($A70,УЧАСТНИКИ!$A$29:$L$1673,5,FALSE)</f>
        <v>#N/A</v>
      </c>
      <c r="D70" s="346"/>
      <c r="E70" s="343" t="s">
        <v>213</v>
      </c>
      <c r="F70" s="584">
        <v>732</v>
      </c>
      <c r="G70" s="584">
        <v>1541</v>
      </c>
      <c r="H70" s="584">
        <v>2081</v>
      </c>
      <c r="I70" s="584">
        <v>2848</v>
      </c>
      <c r="J70" s="587">
        <v>3553</v>
      </c>
      <c r="K70" s="584">
        <v>4268</v>
      </c>
      <c r="L70" s="584">
        <v>4827</v>
      </c>
      <c r="M70" s="584">
        <v>5500</v>
      </c>
      <c r="N70" s="584">
        <v>6015</v>
      </c>
      <c r="O70" s="584">
        <v>6704</v>
      </c>
      <c r="P70" s="590" t="s">
        <v>443</v>
      </c>
      <c r="Q70" s="593"/>
    </row>
    <row r="71" spans="1:25" x14ac:dyDescent="0.2">
      <c r="A71" s="582" t="s">
        <v>757</v>
      </c>
      <c r="B71" s="347"/>
      <c r="C71" s="348"/>
      <c r="D71" s="349"/>
      <c r="E71" s="350" t="s">
        <v>31</v>
      </c>
      <c r="F71" s="588">
        <v>15</v>
      </c>
      <c r="G71" s="588">
        <v>12</v>
      </c>
      <c r="H71" s="588">
        <v>14</v>
      </c>
      <c r="I71" s="588">
        <v>12</v>
      </c>
      <c r="J71" s="589">
        <v>14</v>
      </c>
      <c r="K71" s="588">
        <v>13</v>
      </c>
      <c r="L71" s="588">
        <v>13</v>
      </c>
      <c r="M71" s="588">
        <v>15</v>
      </c>
      <c r="N71" s="588">
        <v>14</v>
      </c>
      <c r="O71" s="588">
        <v>11</v>
      </c>
      <c r="P71" s="594"/>
      <c r="Q71" s="595"/>
    </row>
    <row r="72" spans="1:25" x14ac:dyDescent="0.2">
      <c r="A72" s="539" t="s">
        <v>958</v>
      </c>
      <c r="B72" s="342">
        <v>12</v>
      </c>
      <c r="C72" s="465" t="e">
        <f>VLOOKUP($A72,УЧАСТНИКИ!$A$29:$L$1673,3,FALSE)</f>
        <v>#N/A</v>
      </c>
      <c r="D72" s="444" t="e">
        <f>VLOOKUP($A72,УЧАСТНИКИ!$A$29:$L$1673,4,FALSE)</f>
        <v>#N/A</v>
      </c>
      <c r="E72" s="343" t="s">
        <v>92</v>
      </c>
      <c r="F72" s="578">
        <v>11.44</v>
      </c>
      <c r="G72" s="578">
        <v>6.84</v>
      </c>
      <c r="H72" s="578">
        <v>12.23</v>
      </c>
      <c r="I72" s="578">
        <v>1.87</v>
      </c>
      <c r="J72" s="583">
        <v>52.26</v>
      </c>
      <c r="K72" s="578">
        <v>16.37</v>
      </c>
      <c r="L72" s="578">
        <v>34.81</v>
      </c>
      <c r="M72" s="578">
        <v>4.3</v>
      </c>
      <c r="N72" s="578">
        <v>46.03</v>
      </c>
      <c r="O72" s="584" t="s">
        <v>2164</v>
      </c>
      <c r="P72" s="590">
        <v>6698</v>
      </c>
      <c r="Q72" s="592" t="s">
        <v>2032</v>
      </c>
      <c r="W72" t="s">
        <v>2032</v>
      </c>
      <c r="X72" s="344" t="s">
        <v>443</v>
      </c>
      <c r="Y72" s="344">
        <v>6698</v>
      </c>
    </row>
    <row r="73" spans="1:25" x14ac:dyDescent="0.2">
      <c r="A73" s="539" t="s">
        <v>958</v>
      </c>
      <c r="B73" s="342"/>
      <c r="C73" s="345"/>
      <c r="D73" s="346"/>
      <c r="E73" s="343" t="s">
        <v>180</v>
      </c>
      <c r="F73" s="585">
        <v>-1.1000000000000001</v>
      </c>
      <c r="G73" s="585">
        <v>1.8</v>
      </c>
      <c r="H73" s="584"/>
      <c r="I73" s="585"/>
      <c r="J73" s="586"/>
      <c r="K73" s="585">
        <v>0.5</v>
      </c>
      <c r="L73" s="585"/>
      <c r="M73" s="585"/>
      <c r="N73" s="584"/>
      <c r="O73" s="584"/>
      <c r="P73" s="590"/>
      <c r="Q73" s="592"/>
    </row>
    <row r="74" spans="1:25" x14ac:dyDescent="0.2">
      <c r="A74" s="539" t="s">
        <v>958</v>
      </c>
      <c r="B74" s="342"/>
      <c r="C74" s="345"/>
      <c r="D74" s="444" t="e">
        <f>VLOOKUP($A74,УЧАСТНИКИ!$A$29:$L$1673,8,FALSE)</f>
        <v>#N/A</v>
      </c>
      <c r="E74" s="343" t="s">
        <v>89</v>
      </c>
      <c r="F74" s="584">
        <v>765</v>
      </c>
      <c r="G74" s="584">
        <v>776</v>
      </c>
      <c r="H74" s="584">
        <v>620</v>
      </c>
      <c r="I74" s="584">
        <v>687</v>
      </c>
      <c r="J74" s="587">
        <v>713</v>
      </c>
      <c r="K74" s="584">
        <v>692</v>
      </c>
      <c r="L74" s="584">
        <v>560</v>
      </c>
      <c r="M74" s="584">
        <v>702</v>
      </c>
      <c r="N74" s="584">
        <v>530</v>
      </c>
      <c r="O74" s="584">
        <v>563</v>
      </c>
      <c r="P74" s="590" t="s">
        <v>443</v>
      </c>
      <c r="Q74" s="593"/>
    </row>
    <row r="75" spans="1:25" x14ac:dyDescent="0.2">
      <c r="A75" s="539" t="s">
        <v>958</v>
      </c>
      <c r="B75" s="342"/>
      <c r="C75" s="443" t="e">
        <f>VLOOKUP($A75,УЧАСТНИКИ!$A$29:$L$1673,5,FALSE)</f>
        <v>#N/A</v>
      </c>
      <c r="D75" s="346"/>
      <c r="E75" s="343" t="s">
        <v>213</v>
      </c>
      <c r="F75" s="584">
        <v>765</v>
      </c>
      <c r="G75" s="584">
        <v>1541</v>
      </c>
      <c r="H75" s="584">
        <v>2161</v>
      </c>
      <c r="I75" s="584">
        <v>2848</v>
      </c>
      <c r="J75" s="587">
        <v>3561</v>
      </c>
      <c r="K75" s="584">
        <v>4253</v>
      </c>
      <c r="L75" s="584">
        <v>4813</v>
      </c>
      <c r="M75" s="584">
        <v>5515</v>
      </c>
      <c r="N75" s="584">
        <v>6045</v>
      </c>
      <c r="O75" s="584">
        <v>6698</v>
      </c>
      <c r="P75" s="590"/>
      <c r="Q75" s="593"/>
    </row>
    <row r="76" spans="1:25" x14ac:dyDescent="0.2">
      <c r="A76" s="582" t="s">
        <v>958</v>
      </c>
      <c r="B76" s="347"/>
      <c r="C76" s="348"/>
      <c r="D76" s="349"/>
      <c r="E76" s="350" t="s">
        <v>31</v>
      </c>
      <c r="F76" s="588">
        <v>10</v>
      </c>
      <c r="G76" s="588">
        <v>12</v>
      </c>
      <c r="H76" s="588">
        <v>12</v>
      </c>
      <c r="I76" s="588">
        <v>12</v>
      </c>
      <c r="J76" s="589">
        <v>13</v>
      </c>
      <c r="K76" s="588">
        <v>14</v>
      </c>
      <c r="L76" s="588">
        <v>14</v>
      </c>
      <c r="M76" s="588">
        <v>14</v>
      </c>
      <c r="N76" s="588">
        <v>13</v>
      </c>
      <c r="O76" s="588">
        <v>12</v>
      </c>
      <c r="P76" s="594"/>
      <c r="Q76" s="595"/>
    </row>
    <row r="77" spans="1:25" x14ac:dyDescent="0.2">
      <c r="A77" s="539" t="s">
        <v>1100</v>
      </c>
      <c r="B77" s="342">
        <v>13</v>
      </c>
      <c r="C77" s="465" t="e">
        <f>VLOOKUP($A77,УЧАСТНИКИ!$A$29:$L$1673,3,FALSE)</f>
        <v>#N/A</v>
      </c>
      <c r="D77" s="444" t="e">
        <f>VLOOKUP($A77,УЧАСТНИКИ!$A$29:$L$1673,4,FALSE)</f>
        <v>#N/A</v>
      </c>
      <c r="E77" s="343" t="s">
        <v>92</v>
      </c>
      <c r="F77" s="578">
        <v>12.01</v>
      </c>
      <c r="G77" s="578">
        <v>6.62</v>
      </c>
      <c r="H77" s="578">
        <v>12.09</v>
      </c>
      <c r="I77" s="578">
        <v>1.93</v>
      </c>
      <c r="J77" s="583">
        <v>51.77</v>
      </c>
      <c r="K77" s="578">
        <v>16.850000000000001</v>
      </c>
      <c r="L77" s="578">
        <v>39.770000000000003</v>
      </c>
      <c r="M77" s="578">
        <v>4.0999999999999996</v>
      </c>
      <c r="N77" s="578">
        <v>47.19</v>
      </c>
      <c r="O77" s="584" t="s">
        <v>2166</v>
      </c>
      <c r="P77" s="590">
        <v>6697</v>
      </c>
      <c r="Q77" s="592" t="s">
        <v>2163</v>
      </c>
      <c r="W77">
        <v>12</v>
      </c>
      <c r="X77" s="344" t="s">
        <v>443</v>
      </c>
      <c r="Y77" s="344">
        <v>6697</v>
      </c>
    </row>
    <row r="78" spans="1:25" x14ac:dyDescent="0.2">
      <c r="A78" s="539" t="s">
        <v>1100</v>
      </c>
      <c r="B78" s="342"/>
      <c r="C78" s="345"/>
      <c r="D78" s="346"/>
      <c r="E78" s="343" t="s">
        <v>180</v>
      </c>
      <c r="F78" s="585">
        <v>-0.4</v>
      </c>
      <c r="G78" s="585">
        <v>0.8</v>
      </c>
      <c r="H78" s="584"/>
      <c r="I78" s="585"/>
      <c r="J78" s="586"/>
      <c r="K78" s="585">
        <v>0.5</v>
      </c>
      <c r="L78" s="585"/>
      <c r="M78" s="585"/>
      <c r="N78" s="584"/>
      <c r="O78" s="584"/>
      <c r="P78" s="590"/>
      <c r="Q78" s="592"/>
    </row>
    <row r="79" spans="1:25" x14ac:dyDescent="0.2">
      <c r="A79" s="539" t="s">
        <v>1100</v>
      </c>
      <c r="B79" s="342"/>
      <c r="C79" s="345"/>
      <c r="D79" s="444" t="e">
        <f>VLOOKUP($A79,УЧАСТНИКИ!$A$29:$L$1673,8,FALSE)</f>
        <v>#N/A</v>
      </c>
      <c r="E79" s="343" t="s">
        <v>89</v>
      </c>
      <c r="F79" s="584">
        <v>649</v>
      </c>
      <c r="G79" s="584">
        <v>725</v>
      </c>
      <c r="H79" s="584">
        <v>612</v>
      </c>
      <c r="I79" s="584">
        <v>740</v>
      </c>
      <c r="J79" s="587">
        <v>735</v>
      </c>
      <c r="K79" s="584">
        <v>640</v>
      </c>
      <c r="L79" s="584">
        <v>660</v>
      </c>
      <c r="M79" s="584">
        <v>645</v>
      </c>
      <c r="N79" s="584">
        <v>547</v>
      </c>
      <c r="O79" s="584">
        <v>744</v>
      </c>
      <c r="P79" s="590" t="s">
        <v>443</v>
      </c>
      <c r="Q79" s="593"/>
    </row>
    <row r="80" spans="1:25" x14ac:dyDescent="0.2">
      <c r="A80" s="539" t="s">
        <v>1100</v>
      </c>
      <c r="B80" s="342"/>
      <c r="C80" s="443" t="e">
        <f>VLOOKUP($A80,УЧАСТНИКИ!$A$29:$L$1673,5,FALSE)</f>
        <v>#N/A</v>
      </c>
      <c r="D80" s="346"/>
      <c r="E80" s="343" t="s">
        <v>213</v>
      </c>
      <c r="F80" s="584">
        <v>649</v>
      </c>
      <c r="G80" s="584">
        <v>1374</v>
      </c>
      <c r="H80" s="584">
        <v>1986</v>
      </c>
      <c r="I80" s="584">
        <v>2726</v>
      </c>
      <c r="J80" s="587">
        <v>3461</v>
      </c>
      <c r="K80" s="584">
        <v>4101</v>
      </c>
      <c r="L80" s="584">
        <v>4761</v>
      </c>
      <c r="M80" s="584">
        <v>5406</v>
      </c>
      <c r="N80" s="584">
        <v>5953</v>
      </c>
      <c r="O80" s="584">
        <v>6697</v>
      </c>
      <c r="P80" s="590"/>
      <c r="Q80" s="593"/>
    </row>
    <row r="81" spans="1:25" x14ac:dyDescent="0.2">
      <c r="A81" s="582" t="s">
        <v>1100</v>
      </c>
      <c r="B81" s="347"/>
      <c r="C81" s="348"/>
      <c r="D81" s="349"/>
      <c r="E81" s="350" t="s">
        <v>31</v>
      </c>
      <c r="F81" s="588">
        <v>22</v>
      </c>
      <c r="G81" s="588">
        <v>19</v>
      </c>
      <c r="H81" s="588">
        <v>18</v>
      </c>
      <c r="I81" s="588">
        <v>17</v>
      </c>
      <c r="J81" s="589">
        <v>15</v>
      </c>
      <c r="K81" s="588">
        <v>17</v>
      </c>
      <c r="L81" s="588">
        <v>15</v>
      </c>
      <c r="M81" s="588">
        <v>16</v>
      </c>
      <c r="N81" s="588">
        <v>15</v>
      </c>
      <c r="O81" s="588">
        <v>13</v>
      </c>
      <c r="P81" s="594"/>
      <c r="Q81" s="595"/>
    </row>
    <row r="82" spans="1:25" x14ac:dyDescent="0.2">
      <c r="A82" s="539" t="s">
        <v>1551</v>
      </c>
      <c r="B82" s="342">
        <v>14</v>
      </c>
      <c r="C82" s="465" t="e">
        <f>VLOOKUP($A82,УЧАСТНИКИ!$A$29:$L$1673,3,FALSE)</f>
        <v>#N/A</v>
      </c>
      <c r="D82" s="444" t="e">
        <f>VLOOKUP($A82,УЧАСТНИКИ!$A$29:$L$1673,4,FALSE)</f>
        <v>#N/A</v>
      </c>
      <c r="E82" s="343" t="s">
        <v>92</v>
      </c>
      <c r="F82" s="578">
        <v>11.56</v>
      </c>
      <c r="G82" s="578">
        <v>6.95</v>
      </c>
      <c r="H82" s="578">
        <v>10.75</v>
      </c>
      <c r="I82" s="578">
        <v>1.87</v>
      </c>
      <c r="J82" s="583">
        <v>53.37</v>
      </c>
      <c r="K82" s="578">
        <v>15.76</v>
      </c>
      <c r="L82" s="578">
        <v>35.57</v>
      </c>
      <c r="M82" s="578">
        <v>4.5999999999999996</v>
      </c>
      <c r="N82" s="578">
        <v>44.64</v>
      </c>
      <c r="O82" s="584" t="s">
        <v>2168</v>
      </c>
      <c r="P82" s="590">
        <v>6624</v>
      </c>
      <c r="Q82" s="592" t="s">
        <v>2165</v>
      </c>
      <c r="W82">
        <v>11</v>
      </c>
      <c r="X82" s="344" t="s">
        <v>443</v>
      </c>
      <c r="Y82" s="344">
        <v>6624</v>
      </c>
    </row>
    <row r="83" spans="1:25" x14ac:dyDescent="0.2">
      <c r="A83" s="539" t="s">
        <v>1551</v>
      </c>
      <c r="B83" s="342"/>
      <c r="C83" s="345"/>
      <c r="D83" s="346"/>
      <c r="E83" s="343" t="s">
        <v>180</v>
      </c>
      <c r="F83" s="585">
        <v>-0.4</v>
      </c>
      <c r="G83" s="585">
        <v>0.3</v>
      </c>
      <c r="H83" s="584"/>
      <c r="I83" s="585"/>
      <c r="J83" s="586"/>
      <c r="K83" s="585">
        <v>-1.7</v>
      </c>
      <c r="L83" s="585"/>
      <c r="M83" s="585"/>
      <c r="N83" s="584"/>
      <c r="O83" s="584"/>
      <c r="P83" s="590"/>
      <c r="Q83" s="592"/>
    </row>
    <row r="84" spans="1:25" x14ac:dyDescent="0.2">
      <c r="A84" s="539" t="s">
        <v>1551</v>
      </c>
      <c r="B84" s="342"/>
      <c r="C84" s="345"/>
      <c r="D84" s="444" t="e">
        <f>VLOOKUP($A84,УЧАСТНИКИ!$A$29:$L$1673,8,FALSE)</f>
        <v>#N/A</v>
      </c>
      <c r="E84" s="343" t="s">
        <v>89</v>
      </c>
      <c r="F84" s="584">
        <v>740</v>
      </c>
      <c r="G84" s="584">
        <v>802</v>
      </c>
      <c r="H84" s="584">
        <v>531</v>
      </c>
      <c r="I84" s="584">
        <v>687</v>
      </c>
      <c r="J84" s="587">
        <v>666</v>
      </c>
      <c r="K84" s="584">
        <v>760</v>
      </c>
      <c r="L84" s="584">
        <v>575</v>
      </c>
      <c r="M84" s="584">
        <v>790</v>
      </c>
      <c r="N84" s="584">
        <v>510</v>
      </c>
      <c r="O84" s="584">
        <v>563</v>
      </c>
      <c r="P84" s="590" t="s">
        <v>443</v>
      </c>
      <c r="Q84" s="593"/>
    </row>
    <row r="85" spans="1:25" x14ac:dyDescent="0.2">
      <c r="A85" s="539" t="s">
        <v>1551</v>
      </c>
      <c r="B85" s="342"/>
      <c r="C85" s="443" t="e">
        <f>VLOOKUP($A85,УЧАСТНИКИ!$A$29:$L$1673,5,FALSE)</f>
        <v>#N/A</v>
      </c>
      <c r="D85" s="346"/>
      <c r="E85" s="343" t="s">
        <v>213</v>
      </c>
      <c r="F85" s="584">
        <v>740</v>
      </c>
      <c r="G85" s="584">
        <v>1542</v>
      </c>
      <c r="H85" s="584">
        <v>2073</v>
      </c>
      <c r="I85" s="584">
        <v>2760</v>
      </c>
      <c r="J85" s="587">
        <v>3426</v>
      </c>
      <c r="K85" s="584">
        <v>4186</v>
      </c>
      <c r="L85" s="584">
        <v>4761</v>
      </c>
      <c r="M85" s="584">
        <v>5551</v>
      </c>
      <c r="N85" s="584">
        <v>6061</v>
      </c>
      <c r="O85" s="584">
        <v>6624</v>
      </c>
      <c r="P85" s="590"/>
      <c r="Q85" s="593"/>
    </row>
    <row r="86" spans="1:25" x14ac:dyDescent="0.2">
      <c r="A86" s="582" t="s">
        <v>1551</v>
      </c>
      <c r="B86" s="347"/>
      <c r="C86" s="348"/>
      <c r="D86" s="349"/>
      <c r="E86" s="350" t="s">
        <v>31</v>
      </c>
      <c r="F86" s="588">
        <v>13</v>
      </c>
      <c r="G86" s="588">
        <v>11</v>
      </c>
      <c r="H86" s="588">
        <v>15</v>
      </c>
      <c r="I86" s="588">
        <v>16</v>
      </c>
      <c r="J86" s="589">
        <v>17</v>
      </c>
      <c r="K86" s="588">
        <v>15</v>
      </c>
      <c r="L86" s="588">
        <v>15</v>
      </c>
      <c r="M86" s="588">
        <v>13</v>
      </c>
      <c r="N86" s="588">
        <v>12</v>
      </c>
      <c r="O86" s="588">
        <v>14</v>
      </c>
      <c r="P86" s="594"/>
      <c r="Q86" s="595"/>
    </row>
    <row r="87" spans="1:25" x14ac:dyDescent="0.2">
      <c r="A87" s="539" t="s">
        <v>644</v>
      </c>
      <c r="B87" s="342">
        <v>15</v>
      </c>
      <c r="C87" s="465" t="e">
        <f>VLOOKUP($A87,УЧАСТНИКИ!$A$29:$L$1673,3,FALSE)</f>
        <v>#N/A</v>
      </c>
      <c r="D87" s="444" t="e">
        <f>VLOOKUP($A87,УЧАСТНИКИ!$A$29:$L$1673,4,FALSE)</f>
        <v>#N/A</v>
      </c>
      <c r="E87" s="343" t="s">
        <v>92</v>
      </c>
      <c r="F87" s="578">
        <v>11.62</v>
      </c>
      <c r="G87" s="578">
        <v>6.44</v>
      </c>
      <c r="H87" s="578">
        <v>11.37</v>
      </c>
      <c r="I87" s="578">
        <v>1.78</v>
      </c>
      <c r="J87" s="583">
        <v>53.35</v>
      </c>
      <c r="K87" s="578">
        <v>16.87</v>
      </c>
      <c r="L87" s="578">
        <v>38.26</v>
      </c>
      <c r="M87" s="578">
        <v>4</v>
      </c>
      <c r="N87" s="578">
        <v>56.48</v>
      </c>
      <c r="O87" s="584" t="s">
        <v>2170</v>
      </c>
      <c r="P87" s="590">
        <v>6416</v>
      </c>
      <c r="Q87" s="592" t="s">
        <v>2167</v>
      </c>
      <c r="W87">
        <v>10</v>
      </c>
      <c r="X87" s="344" t="s">
        <v>443</v>
      </c>
      <c r="Y87" s="344">
        <v>6416</v>
      </c>
    </row>
    <row r="88" spans="1:25" x14ac:dyDescent="0.2">
      <c r="A88" s="539" t="s">
        <v>644</v>
      </c>
      <c r="B88" s="342"/>
      <c r="C88" s="345"/>
      <c r="D88" s="346"/>
      <c r="E88" s="343" t="s">
        <v>180</v>
      </c>
      <c r="F88" s="585">
        <v>-0.4</v>
      </c>
      <c r="G88" s="585">
        <v>0.3</v>
      </c>
      <c r="H88" s="584"/>
      <c r="I88" s="585"/>
      <c r="J88" s="586"/>
      <c r="K88" s="585">
        <v>-1.7</v>
      </c>
      <c r="L88" s="585"/>
      <c r="M88" s="585"/>
      <c r="N88" s="584"/>
      <c r="O88" s="584"/>
      <c r="P88" s="590"/>
      <c r="Q88" s="592"/>
    </row>
    <row r="89" spans="1:25" x14ac:dyDescent="0.2">
      <c r="A89" s="539" t="s">
        <v>644</v>
      </c>
      <c r="B89" s="342"/>
      <c r="C89" s="345"/>
      <c r="D89" s="444" t="e">
        <f>VLOOKUP($A89,УЧАСТНИКИ!$A$29:$L$1673,8,FALSE)</f>
        <v>#N/A</v>
      </c>
      <c r="E89" s="343" t="s">
        <v>89</v>
      </c>
      <c r="F89" s="584">
        <v>728</v>
      </c>
      <c r="G89" s="584">
        <v>684</v>
      </c>
      <c r="H89" s="584">
        <v>568</v>
      </c>
      <c r="I89" s="584">
        <v>610</v>
      </c>
      <c r="J89" s="587">
        <v>667</v>
      </c>
      <c r="K89" s="584">
        <v>638</v>
      </c>
      <c r="L89" s="584">
        <v>629</v>
      </c>
      <c r="M89" s="584">
        <v>617</v>
      </c>
      <c r="N89" s="584">
        <v>685</v>
      </c>
      <c r="O89" s="584">
        <v>590</v>
      </c>
      <c r="P89" s="590" t="s">
        <v>443</v>
      </c>
      <c r="Q89" s="593"/>
    </row>
    <row r="90" spans="1:25" x14ac:dyDescent="0.2">
      <c r="A90" s="539" t="s">
        <v>644</v>
      </c>
      <c r="B90" s="342"/>
      <c r="C90" s="443" t="e">
        <f>VLOOKUP($A90,УЧАСТНИКИ!$A$29:$L$1673,5,FALSE)</f>
        <v>#N/A</v>
      </c>
      <c r="D90" s="346"/>
      <c r="E90" s="343" t="s">
        <v>213</v>
      </c>
      <c r="F90" s="584">
        <v>728</v>
      </c>
      <c r="G90" s="584">
        <v>1412</v>
      </c>
      <c r="H90" s="584">
        <v>1980</v>
      </c>
      <c r="I90" s="584">
        <v>2590</v>
      </c>
      <c r="J90" s="587">
        <v>3257</v>
      </c>
      <c r="K90" s="584">
        <v>3895</v>
      </c>
      <c r="L90" s="584">
        <v>4524</v>
      </c>
      <c r="M90" s="584">
        <v>5141</v>
      </c>
      <c r="N90" s="584">
        <v>5826</v>
      </c>
      <c r="O90" s="584">
        <v>6416</v>
      </c>
      <c r="P90" s="590"/>
      <c r="Q90" s="593"/>
    </row>
    <row r="91" spans="1:25" x14ac:dyDescent="0.2">
      <c r="A91" s="582" t="s">
        <v>644</v>
      </c>
      <c r="B91" s="347"/>
      <c r="C91" s="348"/>
      <c r="D91" s="349"/>
      <c r="E91" s="350" t="s">
        <v>31</v>
      </c>
      <c r="F91" s="588">
        <v>17</v>
      </c>
      <c r="G91" s="588">
        <v>17</v>
      </c>
      <c r="H91" s="588">
        <v>19</v>
      </c>
      <c r="I91" s="588">
        <v>21</v>
      </c>
      <c r="J91" s="589">
        <v>20</v>
      </c>
      <c r="K91" s="588">
        <v>20</v>
      </c>
      <c r="L91" s="588">
        <v>20</v>
      </c>
      <c r="M91" s="588">
        <v>20</v>
      </c>
      <c r="N91" s="588">
        <v>16</v>
      </c>
      <c r="O91" s="588">
        <v>15</v>
      </c>
      <c r="P91" s="594"/>
      <c r="Q91" s="595"/>
    </row>
    <row r="92" spans="1:25" x14ac:dyDescent="0.2">
      <c r="A92" s="539" t="s">
        <v>161</v>
      </c>
      <c r="B92" s="342">
        <v>16</v>
      </c>
      <c r="C92" s="465" t="e">
        <f>VLOOKUP($A92,УЧАСТНИКИ!$A$29:$L$1673,3,FALSE)</f>
        <v>#N/A</v>
      </c>
      <c r="D92" s="444" t="e">
        <f>VLOOKUP($A92,УЧАСТНИКИ!$A$29:$L$1673,4,FALSE)</f>
        <v>#N/A</v>
      </c>
      <c r="E92" s="343" t="s">
        <v>92</v>
      </c>
      <c r="F92" s="578">
        <v>11.94</v>
      </c>
      <c r="G92" s="578">
        <v>6.14</v>
      </c>
      <c r="H92" s="578">
        <v>12.97</v>
      </c>
      <c r="I92" s="578">
        <v>1.87</v>
      </c>
      <c r="J92" s="583">
        <v>51.4</v>
      </c>
      <c r="K92" s="578">
        <v>16.329999999999998</v>
      </c>
      <c r="L92" s="578">
        <v>31.7</v>
      </c>
      <c r="M92" s="578">
        <v>4.2</v>
      </c>
      <c r="N92" s="578">
        <v>40.369999999999997</v>
      </c>
      <c r="O92" s="584" t="s">
        <v>2171</v>
      </c>
      <c r="P92" s="590">
        <v>6403</v>
      </c>
      <c r="Q92" s="592" t="s">
        <v>2032</v>
      </c>
      <c r="W92" t="s">
        <v>2032</v>
      </c>
      <c r="X92" s="344" t="s">
        <v>443</v>
      </c>
      <c r="Y92" s="344">
        <v>6403</v>
      </c>
    </row>
    <row r="93" spans="1:25" x14ac:dyDescent="0.2">
      <c r="A93" s="539" t="s">
        <v>161</v>
      </c>
      <c r="B93" s="342"/>
      <c r="C93" s="345"/>
      <c r="D93" s="346"/>
      <c r="E93" s="343" t="s">
        <v>180</v>
      </c>
      <c r="F93" s="585">
        <v>-0.4</v>
      </c>
      <c r="G93" s="585">
        <v>-1</v>
      </c>
      <c r="H93" s="584"/>
      <c r="I93" s="585"/>
      <c r="J93" s="586"/>
      <c r="K93" s="585">
        <v>-1.7</v>
      </c>
      <c r="L93" s="585"/>
      <c r="M93" s="585"/>
      <c r="N93" s="584"/>
      <c r="O93" s="584"/>
      <c r="P93" s="590"/>
      <c r="Q93" s="592"/>
    </row>
    <row r="94" spans="1:25" x14ac:dyDescent="0.2">
      <c r="A94" s="539" t="s">
        <v>161</v>
      </c>
      <c r="B94" s="342"/>
      <c r="C94" s="345"/>
      <c r="D94" s="444" t="e">
        <f>VLOOKUP($A94,УЧАСТНИКИ!$A$29:$L$1673,8,FALSE)</f>
        <v>#N/A</v>
      </c>
      <c r="E94" s="343" t="s">
        <v>89</v>
      </c>
      <c r="F94" s="584">
        <v>663</v>
      </c>
      <c r="G94" s="584">
        <v>617</v>
      </c>
      <c r="H94" s="584">
        <v>665</v>
      </c>
      <c r="I94" s="584">
        <v>687</v>
      </c>
      <c r="J94" s="587">
        <v>751</v>
      </c>
      <c r="K94" s="584">
        <v>696</v>
      </c>
      <c r="L94" s="584">
        <v>498</v>
      </c>
      <c r="M94" s="584">
        <v>673</v>
      </c>
      <c r="N94" s="584">
        <v>447</v>
      </c>
      <c r="O94" s="584">
        <v>706</v>
      </c>
      <c r="P94" s="590" t="s">
        <v>443</v>
      </c>
      <c r="Q94" s="593"/>
    </row>
    <row r="95" spans="1:25" x14ac:dyDescent="0.2">
      <c r="A95" s="539" t="s">
        <v>161</v>
      </c>
      <c r="B95" s="342"/>
      <c r="C95" s="443" t="e">
        <f>VLOOKUP($A95,УЧАСТНИКИ!$A$29:$L$1673,5,FALSE)</f>
        <v>#N/A</v>
      </c>
      <c r="D95" s="346"/>
      <c r="E95" s="343" t="s">
        <v>213</v>
      </c>
      <c r="F95" s="584">
        <v>663</v>
      </c>
      <c r="G95" s="584">
        <v>1280</v>
      </c>
      <c r="H95" s="584">
        <v>1945</v>
      </c>
      <c r="I95" s="584">
        <v>2632</v>
      </c>
      <c r="J95" s="587">
        <v>3383</v>
      </c>
      <c r="K95" s="584">
        <v>4079</v>
      </c>
      <c r="L95" s="584">
        <v>4577</v>
      </c>
      <c r="M95" s="584">
        <v>5250</v>
      </c>
      <c r="N95" s="584">
        <v>5697</v>
      </c>
      <c r="O95" s="584">
        <v>6403</v>
      </c>
      <c r="P95" s="590"/>
      <c r="Q95" s="593"/>
    </row>
    <row r="96" spans="1:25" x14ac:dyDescent="0.2">
      <c r="A96" s="582" t="s">
        <v>161</v>
      </c>
      <c r="B96" s="347"/>
      <c r="C96" s="348"/>
      <c r="D96" s="349"/>
      <c r="E96" s="350" t="s">
        <v>31</v>
      </c>
      <c r="F96" s="588">
        <v>21</v>
      </c>
      <c r="G96" s="588">
        <v>21</v>
      </c>
      <c r="H96" s="588">
        <v>20</v>
      </c>
      <c r="I96" s="588">
        <v>19</v>
      </c>
      <c r="J96" s="589">
        <v>18</v>
      </c>
      <c r="K96" s="588">
        <v>18</v>
      </c>
      <c r="L96" s="588">
        <v>18</v>
      </c>
      <c r="M96" s="588">
        <v>19</v>
      </c>
      <c r="N96" s="588">
        <v>19</v>
      </c>
      <c r="O96" s="588">
        <v>16</v>
      </c>
      <c r="P96" s="594"/>
      <c r="Q96" s="595"/>
    </row>
    <row r="97" spans="1:25" x14ac:dyDescent="0.2">
      <c r="A97" s="539" t="s">
        <v>1970</v>
      </c>
      <c r="B97" s="342">
        <v>17</v>
      </c>
      <c r="C97" s="465" t="e">
        <f>VLOOKUP($A97,УЧАСТНИКИ!$A$29:$L$1673,3,FALSE)</f>
        <v>#N/A</v>
      </c>
      <c r="D97" s="444" t="e">
        <f>VLOOKUP($A97,УЧАСТНИКИ!$A$29:$L$1673,4,FALSE)</f>
        <v>#N/A</v>
      </c>
      <c r="E97" s="343" t="s">
        <v>92</v>
      </c>
      <c r="F97" s="578">
        <v>11.83</v>
      </c>
      <c r="G97" s="578">
        <v>6.89</v>
      </c>
      <c r="H97" s="578">
        <v>10.7</v>
      </c>
      <c r="I97" s="578">
        <v>1.9</v>
      </c>
      <c r="J97" s="583">
        <v>51.99</v>
      </c>
      <c r="K97" s="578">
        <v>16</v>
      </c>
      <c r="L97" s="578">
        <v>32.020000000000003</v>
      </c>
      <c r="M97" s="578">
        <v>3.9</v>
      </c>
      <c r="N97" s="578">
        <v>40.15</v>
      </c>
      <c r="O97" s="584" t="s">
        <v>2172</v>
      </c>
      <c r="P97" s="590">
        <v>6400</v>
      </c>
      <c r="Q97" s="592" t="s">
        <v>2169</v>
      </c>
      <c r="W97">
        <v>9</v>
      </c>
      <c r="X97" t="s">
        <v>443</v>
      </c>
      <c r="Y97" s="344">
        <v>6400</v>
      </c>
    </row>
    <row r="98" spans="1:25" x14ac:dyDescent="0.2">
      <c r="A98" s="539" t="s">
        <v>1970</v>
      </c>
      <c r="B98" s="342"/>
      <c r="C98" s="345"/>
      <c r="D98" s="346"/>
      <c r="E98" s="343" t="s">
        <v>180</v>
      </c>
      <c r="F98" s="585">
        <v>-0.4</v>
      </c>
      <c r="G98" s="585">
        <v>1.2</v>
      </c>
      <c r="H98" s="584"/>
      <c r="I98" s="585"/>
      <c r="J98" s="586"/>
      <c r="K98" s="585">
        <v>-1.7</v>
      </c>
      <c r="L98" s="585"/>
      <c r="M98" s="585"/>
      <c r="N98" s="584"/>
      <c r="O98" s="584"/>
      <c r="P98" s="590"/>
      <c r="Q98" s="592"/>
    </row>
    <row r="99" spans="1:25" x14ac:dyDescent="0.2">
      <c r="A99" s="539" t="s">
        <v>1970</v>
      </c>
      <c r="B99" s="342"/>
      <c r="C99" s="345"/>
      <c r="D99" s="444" t="e">
        <f>VLOOKUP($A99,УЧАСТНИКИ!$A$29:$L$1673,8,FALSE)</f>
        <v>#N/A</v>
      </c>
      <c r="E99" s="343" t="s">
        <v>89</v>
      </c>
      <c r="F99" s="584">
        <v>685</v>
      </c>
      <c r="G99" s="584">
        <v>788</v>
      </c>
      <c r="H99" s="584">
        <v>528</v>
      </c>
      <c r="I99" s="584">
        <v>714</v>
      </c>
      <c r="J99" s="587">
        <v>725</v>
      </c>
      <c r="K99" s="584">
        <v>733</v>
      </c>
      <c r="L99" s="584">
        <v>504</v>
      </c>
      <c r="M99" s="584">
        <v>590</v>
      </c>
      <c r="N99" s="584">
        <v>444</v>
      </c>
      <c r="O99" s="584">
        <v>689</v>
      </c>
      <c r="P99" s="590" t="s">
        <v>443</v>
      </c>
      <c r="Q99" s="593"/>
    </row>
    <row r="100" spans="1:25" x14ac:dyDescent="0.2">
      <c r="A100" s="539" t="s">
        <v>1970</v>
      </c>
      <c r="B100" s="342"/>
      <c r="C100" s="443" t="e">
        <f>VLOOKUP($A100,УЧАСТНИКИ!$A$29:$L$1673,5,FALSE)</f>
        <v>#N/A</v>
      </c>
      <c r="D100" s="346"/>
      <c r="E100" s="343" t="s">
        <v>213</v>
      </c>
      <c r="F100" s="584">
        <v>685</v>
      </c>
      <c r="G100" s="584">
        <v>1473</v>
      </c>
      <c r="H100" s="584">
        <v>2001</v>
      </c>
      <c r="I100" s="584">
        <v>2715</v>
      </c>
      <c r="J100" s="587">
        <v>3440</v>
      </c>
      <c r="K100" s="584">
        <v>4173</v>
      </c>
      <c r="L100" s="584">
        <v>4677</v>
      </c>
      <c r="M100" s="584">
        <v>5267</v>
      </c>
      <c r="N100" s="584">
        <v>5711</v>
      </c>
      <c r="O100" s="584">
        <v>6400</v>
      </c>
      <c r="P100" s="590"/>
      <c r="Q100" s="593"/>
    </row>
    <row r="101" spans="1:25" x14ac:dyDescent="0.2">
      <c r="A101" s="582" t="s">
        <v>1970</v>
      </c>
      <c r="B101" s="347"/>
      <c r="C101" s="348"/>
      <c r="D101" s="349"/>
      <c r="E101" s="350" t="s">
        <v>31</v>
      </c>
      <c r="F101" s="588">
        <v>19</v>
      </c>
      <c r="G101" s="588">
        <v>16</v>
      </c>
      <c r="H101" s="588">
        <v>16</v>
      </c>
      <c r="I101" s="588">
        <v>18</v>
      </c>
      <c r="J101" s="589">
        <v>16</v>
      </c>
      <c r="K101" s="588">
        <v>16</v>
      </c>
      <c r="L101" s="588">
        <v>17</v>
      </c>
      <c r="M101" s="588">
        <v>18</v>
      </c>
      <c r="N101" s="588">
        <v>17</v>
      </c>
      <c r="O101" s="588">
        <v>17</v>
      </c>
      <c r="P101" s="594"/>
      <c r="Q101" s="595"/>
    </row>
    <row r="102" spans="1:25" x14ac:dyDescent="0.2">
      <c r="A102" s="539" t="s">
        <v>916</v>
      </c>
      <c r="B102" s="342">
        <v>18</v>
      </c>
      <c r="C102" s="465" t="e">
        <f>VLOOKUP($A102,УЧАСТНИКИ!$A$29:$L$1673,3,FALSE)</f>
        <v>#N/A</v>
      </c>
      <c r="D102" s="444" t="e">
        <f>VLOOKUP($A102,УЧАСТНИКИ!$A$29:$L$1673,4,FALSE)</f>
        <v>#N/A</v>
      </c>
      <c r="E102" s="343" t="s">
        <v>92</v>
      </c>
      <c r="F102" s="578">
        <v>11.81</v>
      </c>
      <c r="G102" s="578">
        <v>6.38</v>
      </c>
      <c r="H102" s="578">
        <v>11.42</v>
      </c>
      <c r="I102" s="578">
        <v>1.87</v>
      </c>
      <c r="J102" s="583">
        <v>52.24</v>
      </c>
      <c r="K102" s="578">
        <v>16.510000000000002</v>
      </c>
      <c r="L102" s="578">
        <v>33.729999999999997</v>
      </c>
      <c r="M102" s="578">
        <v>4.4000000000000004</v>
      </c>
      <c r="N102" s="578">
        <v>38.76</v>
      </c>
      <c r="O102" s="584" t="s">
        <v>2173</v>
      </c>
      <c r="P102" s="590">
        <v>6346</v>
      </c>
      <c r="Q102" s="592" t="s">
        <v>2032</v>
      </c>
      <c r="W102" t="s">
        <v>2032</v>
      </c>
      <c r="X102" t="s">
        <v>443</v>
      </c>
      <c r="Y102" s="344">
        <v>6346</v>
      </c>
    </row>
    <row r="103" spans="1:25" x14ac:dyDescent="0.2">
      <c r="A103" s="539" t="s">
        <v>916</v>
      </c>
      <c r="B103" s="342"/>
      <c r="C103" s="345"/>
      <c r="D103" s="346"/>
      <c r="E103" s="343" t="s">
        <v>180</v>
      </c>
      <c r="F103" s="585">
        <v>-0.4</v>
      </c>
      <c r="G103" s="585">
        <v>1.6</v>
      </c>
      <c r="H103" s="584"/>
      <c r="I103" s="585"/>
      <c r="J103" s="586"/>
      <c r="K103" s="585">
        <v>-1.7</v>
      </c>
      <c r="L103" s="585"/>
      <c r="M103" s="585"/>
      <c r="N103" s="584"/>
      <c r="O103" s="584"/>
      <c r="P103" s="590"/>
      <c r="Q103" s="592"/>
    </row>
    <row r="104" spans="1:25" x14ac:dyDescent="0.2">
      <c r="A104" s="539" t="s">
        <v>916</v>
      </c>
      <c r="B104" s="342"/>
      <c r="C104" s="345"/>
      <c r="D104" s="444" t="e">
        <f>VLOOKUP($A104,УЧАСТНИКИ!$A$29:$L$1673,8,FALSE)</f>
        <v>#N/A</v>
      </c>
      <c r="E104" s="343" t="s">
        <v>89</v>
      </c>
      <c r="F104" s="584">
        <v>689</v>
      </c>
      <c r="G104" s="584">
        <v>670</v>
      </c>
      <c r="H104" s="584">
        <v>571</v>
      </c>
      <c r="I104" s="584">
        <v>687</v>
      </c>
      <c r="J104" s="587">
        <v>714</v>
      </c>
      <c r="K104" s="584">
        <v>676</v>
      </c>
      <c r="L104" s="584">
        <v>538</v>
      </c>
      <c r="M104" s="584">
        <v>731</v>
      </c>
      <c r="N104" s="584">
        <v>424</v>
      </c>
      <c r="O104" s="584">
        <v>646</v>
      </c>
      <c r="P104" s="590" t="s">
        <v>443</v>
      </c>
      <c r="Q104" s="593"/>
    </row>
    <row r="105" spans="1:25" x14ac:dyDescent="0.2">
      <c r="A105" s="539" t="s">
        <v>916</v>
      </c>
      <c r="B105" s="342"/>
      <c r="C105" s="443" t="e">
        <f>VLOOKUP($A105,УЧАСТНИКИ!$A$29:$L$1673,5,FALSE)</f>
        <v>#N/A</v>
      </c>
      <c r="D105" s="346"/>
      <c r="E105" s="343" t="s">
        <v>213</v>
      </c>
      <c r="F105" s="584">
        <v>689</v>
      </c>
      <c r="G105" s="584">
        <v>1359</v>
      </c>
      <c r="H105" s="584">
        <v>1930</v>
      </c>
      <c r="I105" s="584">
        <v>2617</v>
      </c>
      <c r="J105" s="587">
        <v>3331</v>
      </c>
      <c r="K105" s="584">
        <v>4007</v>
      </c>
      <c r="L105" s="584">
        <v>4545</v>
      </c>
      <c r="M105" s="584">
        <v>5276</v>
      </c>
      <c r="N105" s="584">
        <v>5700</v>
      </c>
      <c r="O105" s="584">
        <v>6346</v>
      </c>
      <c r="P105" s="590"/>
      <c r="Q105" s="593"/>
    </row>
    <row r="106" spans="1:25" x14ac:dyDescent="0.2">
      <c r="A106" s="582" t="s">
        <v>916</v>
      </c>
      <c r="B106" s="347"/>
      <c r="C106" s="348"/>
      <c r="D106" s="349"/>
      <c r="E106" s="350" t="s">
        <v>31</v>
      </c>
      <c r="F106" s="588">
        <v>18</v>
      </c>
      <c r="G106" s="588">
        <v>20</v>
      </c>
      <c r="H106" s="588">
        <v>21</v>
      </c>
      <c r="I106" s="588">
        <v>20</v>
      </c>
      <c r="J106" s="589">
        <v>19</v>
      </c>
      <c r="K106" s="588">
        <v>19</v>
      </c>
      <c r="L106" s="588">
        <v>19</v>
      </c>
      <c r="M106" s="588">
        <v>17</v>
      </c>
      <c r="N106" s="588">
        <v>18</v>
      </c>
      <c r="O106" s="588">
        <v>18</v>
      </c>
      <c r="P106" s="594"/>
      <c r="Q106" s="595"/>
    </row>
    <row r="107" spans="1:25" x14ac:dyDescent="0.2">
      <c r="A107" s="539" t="s">
        <v>1906</v>
      </c>
      <c r="B107" s="342">
        <v>19</v>
      </c>
      <c r="C107" s="465" t="e">
        <f>VLOOKUP($A107,УЧАСТНИКИ!$A$29:$L$1673,3,FALSE)</f>
        <v>#N/A</v>
      </c>
      <c r="D107" s="444" t="e">
        <f>VLOOKUP($A107,УЧАСТНИКИ!$A$29:$L$1673,4,FALSE)</f>
        <v>#N/A</v>
      </c>
      <c r="E107" s="343" t="s">
        <v>92</v>
      </c>
      <c r="F107" s="578">
        <v>13.36</v>
      </c>
      <c r="G107" s="578">
        <v>5.95</v>
      </c>
      <c r="H107" s="578">
        <v>11.61</v>
      </c>
      <c r="I107" s="578">
        <v>1.9</v>
      </c>
      <c r="J107" s="583" t="s">
        <v>2100</v>
      </c>
      <c r="K107" s="578">
        <v>16.25</v>
      </c>
      <c r="L107" s="578">
        <v>35.659999999999997</v>
      </c>
      <c r="M107" s="578">
        <v>4.2</v>
      </c>
      <c r="N107" s="578">
        <v>46.58</v>
      </c>
      <c r="O107" s="584" t="s">
        <v>2174</v>
      </c>
      <c r="P107" s="590">
        <v>5388</v>
      </c>
      <c r="Q107" s="592"/>
      <c r="X107">
        <v>2</v>
      </c>
      <c r="Y107" s="344">
        <v>5388</v>
      </c>
    </row>
    <row r="108" spans="1:25" x14ac:dyDescent="0.2">
      <c r="A108" s="539" t="s">
        <v>1906</v>
      </c>
      <c r="B108" s="342"/>
      <c r="C108" s="345"/>
      <c r="D108" s="346"/>
      <c r="E108" s="343" t="s">
        <v>180</v>
      </c>
      <c r="F108" s="585">
        <v>-1.1000000000000001</v>
      </c>
      <c r="G108" s="585">
        <v>0.1</v>
      </c>
      <c r="H108" s="584"/>
      <c r="I108" s="585"/>
      <c r="J108" s="586"/>
      <c r="K108" s="585">
        <v>-1.7</v>
      </c>
      <c r="L108" s="585"/>
      <c r="M108" s="585"/>
      <c r="N108" s="584"/>
      <c r="O108" s="584"/>
      <c r="P108" s="590"/>
      <c r="Q108" s="592"/>
    </row>
    <row r="109" spans="1:25" x14ac:dyDescent="0.2">
      <c r="A109" s="539" t="s">
        <v>1906</v>
      </c>
      <c r="B109" s="342"/>
      <c r="C109" s="345"/>
      <c r="D109" s="444" t="e">
        <f>VLOOKUP($A109,УЧАСТНИКИ!$A$29:$L$1673,8,FALSE)</f>
        <v>#N/A</v>
      </c>
      <c r="E109" s="343" t="s">
        <v>89</v>
      </c>
      <c r="F109" s="584">
        <v>409</v>
      </c>
      <c r="G109" s="584">
        <v>576</v>
      </c>
      <c r="H109" s="584">
        <v>583</v>
      </c>
      <c r="I109" s="584">
        <v>714</v>
      </c>
      <c r="J109" s="587">
        <v>0</v>
      </c>
      <c r="K109" s="584">
        <v>705</v>
      </c>
      <c r="L109" s="584">
        <v>577</v>
      </c>
      <c r="M109" s="584">
        <v>673</v>
      </c>
      <c r="N109" s="584">
        <v>538</v>
      </c>
      <c r="O109" s="584">
        <v>613</v>
      </c>
      <c r="P109" s="590">
        <v>2</v>
      </c>
      <c r="Q109" s="593"/>
    </row>
    <row r="110" spans="1:25" x14ac:dyDescent="0.2">
      <c r="A110" s="539" t="s">
        <v>1906</v>
      </c>
      <c r="B110" s="342"/>
      <c r="C110" s="443" t="e">
        <f>VLOOKUP($A110,УЧАСТНИКИ!$A$29:$L$1673,5,FALSE)</f>
        <v>#N/A</v>
      </c>
      <c r="D110" s="346"/>
      <c r="E110" s="343" t="s">
        <v>213</v>
      </c>
      <c r="F110" s="584">
        <v>409</v>
      </c>
      <c r="G110" s="584">
        <v>985</v>
      </c>
      <c r="H110" s="584">
        <v>1568</v>
      </c>
      <c r="I110" s="584">
        <v>2282</v>
      </c>
      <c r="J110" s="587">
        <v>2282</v>
      </c>
      <c r="K110" s="584">
        <v>2987</v>
      </c>
      <c r="L110" s="584">
        <v>3564</v>
      </c>
      <c r="M110" s="584">
        <v>4237</v>
      </c>
      <c r="N110" s="584">
        <v>4775</v>
      </c>
      <c r="O110" s="584">
        <v>5388</v>
      </c>
      <c r="P110" s="590"/>
      <c r="Q110" s="593"/>
    </row>
    <row r="111" spans="1:25" x14ac:dyDescent="0.2">
      <c r="A111" s="582" t="s">
        <v>1906</v>
      </c>
      <c r="B111" s="347"/>
      <c r="C111" s="348"/>
      <c r="D111" s="349"/>
      <c r="E111" s="350" t="s">
        <v>31</v>
      </c>
      <c r="F111" s="588">
        <v>23</v>
      </c>
      <c r="G111" s="588">
        <v>22</v>
      </c>
      <c r="H111" s="588">
        <v>22</v>
      </c>
      <c r="I111" s="588">
        <v>22</v>
      </c>
      <c r="J111" s="589">
        <v>21</v>
      </c>
      <c r="K111" s="588">
        <v>21</v>
      </c>
      <c r="L111" s="588">
        <v>21</v>
      </c>
      <c r="M111" s="588">
        <v>21</v>
      </c>
      <c r="N111" s="588">
        <v>20</v>
      </c>
      <c r="O111" s="588">
        <v>19</v>
      </c>
      <c r="P111" s="594"/>
      <c r="Q111" s="595"/>
    </row>
    <row r="112" spans="1:25" x14ac:dyDescent="0.2">
      <c r="A112" s="539" t="s">
        <v>910</v>
      </c>
      <c r="B112" s="342"/>
      <c r="C112" s="465" t="e">
        <f>VLOOKUP($A112,УЧАСТНИКИ!$A$29:$L$1673,3,FALSE)</f>
        <v>#N/A</v>
      </c>
      <c r="D112" s="444" t="e">
        <f>VLOOKUP($A112,УЧАСТНИКИ!$A$29:$L$1673,4,FALSE)</f>
        <v>#N/A</v>
      </c>
      <c r="E112" s="343" t="s">
        <v>92</v>
      </c>
      <c r="F112" s="578">
        <v>11.61</v>
      </c>
      <c r="G112" s="578">
        <v>6.73</v>
      </c>
      <c r="H112" s="578">
        <v>13.76</v>
      </c>
      <c r="I112" s="578">
        <v>1.93</v>
      </c>
      <c r="J112" s="583">
        <v>51.44</v>
      </c>
      <c r="K112" s="578">
        <v>16.079999999999998</v>
      </c>
      <c r="L112" s="578">
        <v>43.92</v>
      </c>
      <c r="M112" s="578">
        <v>4.0999999999999996</v>
      </c>
      <c r="N112" s="578">
        <v>52.45</v>
      </c>
      <c r="O112" s="584" t="s">
        <v>301</v>
      </c>
      <c r="P112" s="590" t="s">
        <v>301</v>
      </c>
      <c r="Q112" s="592"/>
      <c r="Y112" s="344" t="s">
        <v>301</v>
      </c>
    </row>
    <row r="113" spans="1:25" x14ac:dyDescent="0.2">
      <c r="A113" s="539" t="s">
        <v>910</v>
      </c>
      <c r="B113" s="342"/>
      <c r="C113" s="345"/>
      <c r="D113" s="346"/>
      <c r="E113" s="343" t="s">
        <v>180</v>
      </c>
      <c r="F113" s="585">
        <v>-1.1000000000000001</v>
      </c>
      <c r="G113" s="585">
        <v>-0.1</v>
      </c>
      <c r="H113" s="584"/>
      <c r="I113" s="585"/>
      <c r="J113" s="586"/>
      <c r="K113" s="585">
        <v>0.5</v>
      </c>
      <c r="L113" s="585"/>
      <c r="M113" s="585"/>
      <c r="N113" s="584"/>
      <c r="O113" s="584"/>
      <c r="P113" s="590"/>
      <c r="Q113" s="592"/>
    </row>
    <row r="114" spans="1:25" x14ac:dyDescent="0.2">
      <c r="A114" s="539" t="s">
        <v>910</v>
      </c>
      <c r="B114" s="342"/>
      <c r="C114" s="345"/>
      <c r="D114" s="444" t="e">
        <f>VLOOKUP($A114,УЧАСТНИКИ!$A$29:$L$1673,8,FALSE)</f>
        <v>#N/A</v>
      </c>
      <c r="E114" s="343" t="s">
        <v>89</v>
      </c>
      <c r="F114" s="584">
        <v>730</v>
      </c>
      <c r="G114" s="584">
        <v>750</v>
      </c>
      <c r="H114" s="584">
        <v>714</v>
      </c>
      <c r="I114" s="584">
        <v>740</v>
      </c>
      <c r="J114" s="587">
        <v>749</v>
      </c>
      <c r="K114" s="584">
        <v>724</v>
      </c>
      <c r="L114" s="584">
        <v>745</v>
      </c>
      <c r="M114" s="584">
        <v>645</v>
      </c>
      <c r="N114" s="584">
        <v>625</v>
      </c>
      <c r="O114" s="584"/>
      <c r="P114" s="590"/>
      <c r="Q114" s="593"/>
    </row>
    <row r="115" spans="1:25" x14ac:dyDescent="0.2">
      <c r="A115" s="539" t="s">
        <v>910</v>
      </c>
      <c r="B115" s="342"/>
      <c r="C115" s="443" t="e">
        <f>VLOOKUP($A115,УЧАСТНИКИ!$A$29:$L$1673,5,FALSE)</f>
        <v>#N/A</v>
      </c>
      <c r="D115" s="346"/>
      <c r="E115" s="343" t="s">
        <v>213</v>
      </c>
      <c r="F115" s="584">
        <v>730</v>
      </c>
      <c r="G115" s="584">
        <v>1480</v>
      </c>
      <c r="H115" s="584">
        <v>2194</v>
      </c>
      <c r="I115" s="584">
        <v>2934</v>
      </c>
      <c r="J115" s="587">
        <v>3683</v>
      </c>
      <c r="K115" s="584">
        <v>4407</v>
      </c>
      <c r="L115" s="584">
        <v>5152</v>
      </c>
      <c r="M115" s="584">
        <v>5797</v>
      </c>
      <c r="N115" s="584">
        <v>6422</v>
      </c>
      <c r="O115" s="584"/>
      <c r="P115" s="590"/>
      <c r="Q115" s="593"/>
    </row>
    <row r="116" spans="1:25" x14ac:dyDescent="0.2">
      <c r="A116" s="582" t="s">
        <v>910</v>
      </c>
      <c r="B116" s="347"/>
      <c r="C116" s="348"/>
      <c r="D116" s="349"/>
      <c r="E116" s="350" t="s">
        <v>31</v>
      </c>
      <c r="F116" s="588">
        <v>16</v>
      </c>
      <c r="G116" s="588">
        <v>15</v>
      </c>
      <c r="H116" s="588">
        <v>11</v>
      </c>
      <c r="I116" s="588">
        <v>11</v>
      </c>
      <c r="J116" s="589">
        <v>10</v>
      </c>
      <c r="K116" s="588">
        <v>11</v>
      </c>
      <c r="L116" s="588">
        <v>8</v>
      </c>
      <c r="M116" s="588">
        <v>9</v>
      </c>
      <c r="N116" s="588">
        <v>8</v>
      </c>
      <c r="O116" s="588"/>
      <c r="P116" s="594"/>
      <c r="Q116" s="595"/>
    </row>
    <row r="117" spans="1:25" x14ac:dyDescent="0.2">
      <c r="A117" s="539" t="s">
        <v>461</v>
      </c>
      <c r="B117" s="342"/>
      <c r="C117" s="465" t="e">
        <f>VLOOKUP($A117,УЧАСТНИКИ!$A$29:$L$1673,3,FALSE)</f>
        <v>#N/A</v>
      </c>
      <c r="D117" s="444" t="e">
        <f>VLOOKUP($A117,УЧАСТНИКИ!$A$29:$L$1673,4,FALSE)</f>
        <v>#N/A</v>
      </c>
      <c r="E117" s="343" t="s">
        <v>92</v>
      </c>
      <c r="F117" s="578">
        <v>11.47</v>
      </c>
      <c r="G117" s="578">
        <v>6.88</v>
      </c>
      <c r="H117" s="578">
        <v>12.9</v>
      </c>
      <c r="I117" s="578">
        <v>2.11</v>
      </c>
      <c r="J117" s="583">
        <v>53.46</v>
      </c>
      <c r="K117" s="578">
        <v>15.75</v>
      </c>
      <c r="L117" s="578">
        <v>31.92</v>
      </c>
      <c r="M117" s="578">
        <v>4.2</v>
      </c>
      <c r="N117" s="578" t="s">
        <v>301</v>
      </c>
      <c r="O117" s="584"/>
      <c r="P117" s="590" t="s">
        <v>301</v>
      </c>
      <c r="Q117" s="592"/>
      <c r="Y117" s="344" t="s">
        <v>301</v>
      </c>
    </row>
    <row r="118" spans="1:25" x14ac:dyDescent="0.2">
      <c r="A118" s="539" t="s">
        <v>461</v>
      </c>
      <c r="B118" s="342"/>
      <c r="C118" s="345"/>
      <c r="D118" s="346"/>
      <c r="E118" s="343" t="s">
        <v>180</v>
      </c>
      <c r="F118" s="585">
        <v>1.6</v>
      </c>
      <c r="G118" s="585">
        <v>0.9</v>
      </c>
      <c r="H118" s="584"/>
      <c r="I118" s="585"/>
      <c r="J118" s="586"/>
      <c r="K118" s="585">
        <v>-0.6</v>
      </c>
      <c r="L118" s="585"/>
      <c r="M118" s="585"/>
      <c r="N118" s="584"/>
      <c r="O118" s="584"/>
      <c r="P118" s="590"/>
      <c r="Q118" s="592"/>
    </row>
    <row r="119" spans="1:25" x14ac:dyDescent="0.2">
      <c r="A119" s="539" t="s">
        <v>461</v>
      </c>
      <c r="B119" s="342"/>
      <c r="C119" s="345"/>
      <c r="D119" s="444" t="e">
        <f>VLOOKUP($A119,УЧАСТНИКИ!$A$29:$L$1673,8,FALSE)</f>
        <v>#N/A</v>
      </c>
      <c r="E119" s="343" t="s">
        <v>89</v>
      </c>
      <c r="F119" s="584">
        <v>759</v>
      </c>
      <c r="G119" s="584">
        <v>785</v>
      </c>
      <c r="H119" s="584">
        <v>661</v>
      </c>
      <c r="I119" s="584">
        <v>906</v>
      </c>
      <c r="J119" s="587">
        <v>662</v>
      </c>
      <c r="K119" s="584">
        <v>761</v>
      </c>
      <c r="L119" s="584">
        <v>502</v>
      </c>
      <c r="M119" s="584">
        <v>673</v>
      </c>
      <c r="N119" s="584"/>
      <c r="O119" s="584"/>
      <c r="P119" s="590"/>
      <c r="Q119" s="593"/>
    </row>
    <row r="120" spans="1:25" x14ac:dyDescent="0.2">
      <c r="A120" s="539" t="s">
        <v>461</v>
      </c>
      <c r="B120" s="342"/>
      <c r="C120" s="443" t="e">
        <f>VLOOKUP($A120,УЧАСТНИКИ!$A$29:$L$1673,5,FALSE)</f>
        <v>#N/A</v>
      </c>
      <c r="D120" s="346"/>
      <c r="E120" s="343" t="s">
        <v>213</v>
      </c>
      <c r="F120" s="584">
        <v>759</v>
      </c>
      <c r="G120" s="584">
        <v>1544</v>
      </c>
      <c r="H120" s="584">
        <v>2205</v>
      </c>
      <c r="I120" s="584">
        <v>3111</v>
      </c>
      <c r="J120" s="587">
        <v>3773</v>
      </c>
      <c r="K120" s="584">
        <v>4534</v>
      </c>
      <c r="L120" s="584">
        <v>5036</v>
      </c>
      <c r="M120" s="584">
        <v>5709</v>
      </c>
      <c r="N120" s="584"/>
      <c r="O120" s="584"/>
      <c r="P120" s="590"/>
      <c r="Q120" s="593"/>
    </row>
    <row r="121" spans="1:25" x14ac:dyDescent="0.2">
      <c r="A121" s="582" t="s">
        <v>461</v>
      </c>
      <c r="B121" s="347"/>
      <c r="C121" s="348"/>
      <c r="D121" s="349"/>
      <c r="E121" s="350" t="s">
        <v>31</v>
      </c>
      <c r="F121" s="588">
        <v>11</v>
      </c>
      <c r="G121" s="588">
        <v>10</v>
      </c>
      <c r="H121" s="588">
        <v>10</v>
      </c>
      <c r="I121" s="588">
        <v>6</v>
      </c>
      <c r="J121" s="589">
        <v>7</v>
      </c>
      <c r="K121" s="588">
        <v>8</v>
      </c>
      <c r="L121" s="588">
        <v>10</v>
      </c>
      <c r="M121" s="588">
        <v>10</v>
      </c>
      <c r="N121" s="588"/>
      <c r="O121" s="588"/>
      <c r="P121" s="594"/>
      <c r="Q121" s="595"/>
    </row>
    <row r="122" spans="1:25" x14ac:dyDescent="0.2">
      <c r="A122" s="539" t="s">
        <v>1938</v>
      </c>
      <c r="B122" s="342"/>
      <c r="C122" s="465" t="e">
        <f>VLOOKUP($A122,УЧАСТНИКИ!$A$29:$L$1673,3,FALSE)</f>
        <v>#N/A</v>
      </c>
      <c r="D122" s="444" t="e">
        <f>VLOOKUP($A122,УЧАСТНИКИ!$A$29:$L$1673,4,FALSE)</f>
        <v>#N/A</v>
      </c>
      <c r="E122" s="343" t="s">
        <v>92</v>
      </c>
      <c r="F122" s="578">
        <v>11.59</v>
      </c>
      <c r="G122" s="578">
        <v>6.82</v>
      </c>
      <c r="H122" s="578">
        <v>11.78</v>
      </c>
      <c r="I122" s="578">
        <v>1.9</v>
      </c>
      <c r="J122" s="583" t="s">
        <v>301</v>
      </c>
      <c r="K122" s="578"/>
      <c r="L122" s="578"/>
      <c r="M122" s="578"/>
      <c r="N122" s="578"/>
      <c r="O122" s="584"/>
      <c r="P122" s="590" t="s">
        <v>301</v>
      </c>
      <c r="Q122" s="592"/>
      <c r="Y122" s="344" t="s">
        <v>301</v>
      </c>
    </row>
    <row r="123" spans="1:25" x14ac:dyDescent="0.2">
      <c r="A123" s="539" t="s">
        <v>1938</v>
      </c>
      <c r="B123" s="342"/>
      <c r="C123" s="345"/>
      <c r="D123" s="346"/>
      <c r="E123" s="343" t="s">
        <v>180</v>
      </c>
      <c r="F123" s="585">
        <v>-1.1000000000000001</v>
      </c>
      <c r="G123" s="585">
        <v>0.5</v>
      </c>
      <c r="H123" s="584"/>
      <c r="I123" s="585"/>
      <c r="J123" s="586"/>
      <c r="K123" s="585"/>
      <c r="L123" s="585"/>
      <c r="M123" s="585"/>
      <c r="N123" s="584"/>
      <c r="O123" s="584"/>
      <c r="P123" s="590"/>
      <c r="Q123" s="592"/>
    </row>
    <row r="124" spans="1:25" x14ac:dyDescent="0.2">
      <c r="A124" s="539" t="s">
        <v>1938</v>
      </c>
      <c r="B124" s="342"/>
      <c r="C124" s="345"/>
      <c r="D124" s="444" t="e">
        <f>VLOOKUP($A124,УЧАСТНИКИ!$A$29:$L$1673,8,FALSE)</f>
        <v>#N/A</v>
      </c>
      <c r="E124" s="343" t="s">
        <v>89</v>
      </c>
      <c r="F124" s="584">
        <v>734</v>
      </c>
      <c r="G124" s="584">
        <v>771</v>
      </c>
      <c r="H124" s="584">
        <v>593</v>
      </c>
      <c r="I124" s="584">
        <v>714</v>
      </c>
      <c r="J124" s="587"/>
      <c r="K124" s="584"/>
      <c r="L124" s="584"/>
      <c r="M124" s="584"/>
      <c r="N124" s="584"/>
      <c r="O124" s="584"/>
      <c r="P124" s="590"/>
      <c r="Q124" s="593"/>
    </row>
    <row r="125" spans="1:25" x14ac:dyDescent="0.2">
      <c r="A125" s="539" t="s">
        <v>1938</v>
      </c>
      <c r="B125" s="342"/>
      <c r="C125" s="443" t="e">
        <f>VLOOKUP($A125,УЧАСТНИКИ!$A$29:$L$1673,5,FALSE)</f>
        <v>#N/A</v>
      </c>
      <c r="D125" s="346"/>
      <c r="E125" s="343" t="s">
        <v>213</v>
      </c>
      <c r="F125" s="584">
        <v>734</v>
      </c>
      <c r="G125" s="584">
        <v>1505</v>
      </c>
      <c r="H125" s="584">
        <v>2098</v>
      </c>
      <c r="I125" s="584">
        <v>2812</v>
      </c>
      <c r="J125" s="587"/>
      <c r="K125" s="584"/>
      <c r="L125" s="584"/>
      <c r="M125" s="584"/>
      <c r="N125" s="584"/>
      <c r="O125" s="584"/>
      <c r="P125" s="590"/>
      <c r="Q125" s="593"/>
    </row>
    <row r="126" spans="1:25" x14ac:dyDescent="0.2">
      <c r="A126" s="582" t="s">
        <v>1938</v>
      </c>
      <c r="B126" s="347"/>
      <c r="C126" s="348"/>
      <c r="D126" s="349"/>
      <c r="E126" s="350" t="s">
        <v>31</v>
      </c>
      <c r="F126" s="588">
        <v>14</v>
      </c>
      <c r="G126" s="588">
        <v>14</v>
      </c>
      <c r="H126" s="588">
        <v>13</v>
      </c>
      <c r="I126" s="588">
        <v>14</v>
      </c>
      <c r="J126" s="589"/>
      <c r="K126" s="588"/>
      <c r="L126" s="588"/>
      <c r="M126" s="588"/>
      <c r="N126" s="588"/>
      <c r="O126" s="588"/>
      <c r="P126" s="594"/>
      <c r="Q126" s="595"/>
    </row>
    <row r="127" spans="1:25" x14ac:dyDescent="0.2">
      <c r="A127" s="539" t="s">
        <v>1975</v>
      </c>
      <c r="B127" s="342"/>
      <c r="C127" s="465" t="e">
        <f>VLOOKUP($A127,УЧАСТНИКИ!$A$29:$L$1673,3,FALSE)</f>
        <v>#N/A</v>
      </c>
      <c r="D127" s="444" t="e">
        <f>VLOOKUP($A127,УЧАСТНИКИ!$A$29:$L$1673,4,FALSE)</f>
        <v>#N/A</v>
      </c>
      <c r="E127" s="343" t="s">
        <v>92</v>
      </c>
      <c r="F127" s="578">
        <v>11.39</v>
      </c>
      <c r="G127" s="578" t="s">
        <v>2117</v>
      </c>
      <c r="H127" s="578">
        <v>13.49</v>
      </c>
      <c r="I127" s="578">
        <v>1.9</v>
      </c>
      <c r="J127" s="583" t="s">
        <v>301</v>
      </c>
      <c r="K127" s="578"/>
      <c r="L127" s="578"/>
      <c r="M127" s="578"/>
      <c r="N127" s="578"/>
      <c r="O127" s="584"/>
      <c r="P127" s="590" t="s">
        <v>301</v>
      </c>
      <c r="Q127" s="592"/>
      <c r="Y127" s="344" t="s">
        <v>301</v>
      </c>
    </row>
    <row r="128" spans="1:25" x14ac:dyDescent="0.2">
      <c r="A128" s="539" t="s">
        <v>1975</v>
      </c>
      <c r="B128" s="342"/>
      <c r="C128" s="345"/>
      <c r="D128" s="346"/>
      <c r="E128" s="343" t="s">
        <v>180</v>
      </c>
      <c r="F128" s="585">
        <v>1.6</v>
      </c>
      <c r="G128" s="585"/>
      <c r="H128" s="584"/>
      <c r="I128" s="585"/>
      <c r="J128" s="586"/>
      <c r="K128" s="585"/>
      <c r="L128" s="585"/>
      <c r="M128" s="585"/>
      <c r="N128" s="584"/>
      <c r="O128" s="584"/>
      <c r="P128" s="590"/>
      <c r="Q128" s="592"/>
    </row>
    <row r="129" spans="1:17" x14ac:dyDescent="0.2">
      <c r="A129" s="539" t="s">
        <v>1975</v>
      </c>
      <c r="B129" s="342"/>
      <c r="C129" s="345"/>
      <c r="D129" s="444" t="e">
        <f>VLOOKUP($A129,УЧАСТНИКИ!$A$29:$L$1673,8,FALSE)</f>
        <v>#N/A</v>
      </c>
      <c r="E129" s="343" t="s">
        <v>89</v>
      </c>
      <c r="F129" s="584">
        <v>776</v>
      </c>
      <c r="G129" s="584">
        <v>0</v>
      </c>
      <c r="H129" s="584">
        <v>697</v>
      </c>
      <c r="I129" s="584">
        <v>714</v>
      </c>
      <c r="J129" s="587"/>
      <c r="K129" s="584"/>
      <c r="L129" s="584"/>
      <c r="M129" s="584"/>
      <c r="N129" s="584"/>
      <c r="O129" s="584"/>
      <c r="P129" s="590"/>
      <c r="Q129" s="593"/>
    </row>
    <row r="130" spans="1:17" x14ac:dyDescent="0.2">
      <c r="A130" s="539" t="s">
        <v>1975</v>
      </c>
      <c r="B130" s="342"/>
      <c r="C130" s="443" t="e">
        <f>VLOOKUP($A130,УЧАСТНИКИ!$A$29:$L$1673,5,FALSE)</f>
        <v>#N/A</v>
      </c>
      <c r="D130" s="346"/>
      <c r="E130" s="343" t="s">
        <v>213</v>
      </c>
      <c r="F130" s="584">
        <v>776</v>
      </c>
      <c r="G130" s="584">
        <v>776</v>
      </c>
      <c r="H130" s="584">
        <v>1473</v>
      </c>
      <c r="I130" s="584">
        <v>2187</v>
      </c>
      <c r="J130" s="587"/>
      <c r="K130" s="584"/>
      <c r="L130" s="584"/>
      <c r="M130" s="584"/>
      <c r="N130" s="584"/>
      <c r="O130" s="584"/>
      <c r="P130" s="590"/>
      <c r="Q130" s="593"/>
    </row>
    <row r="131" spans="1:17" x14ac:dyDescent="0.2">
      <c r="A131" s="582"/>
      <c r="B131" s="347"/>
      <c r="C131" s="348"/>
      <c r="D131" s="349"/>
      <c r="E131" s="350" t="s">
        <v>31</v>
      </c>
      <c r="F131" s="588">
        <v>8</v>
      </c>
      <c r="G131" s="588">
        <v>23</v>
      </c>
      <c r="H131" s="588">
        <v>23</v>
      </c>
      <c r="I131" s="588">
        <v>23</v>
      </c>
      <c r="J131" s="589"/>
      <c r="K131" s="588"/>
      <c r="L131" s="588"/>
      <c r="M131" s="588"/>
      <c r="N131" s="588"/>
      <c r="O131" s="588"/>
      <c r="P131" s="594"/>
      <c r="Q131" s="595"/>
    </row>
    <row r="132" spans="1:17" x14ac:dyDescent="0.2">
      <c r="A132" s="582"/>
      <c r="B132" s="404"/>
      <c r="C132" s="447"/>
      <c r="D132" s="448"/>
      <c r="E132" s="449"/>
      <c r="F132" s="450"/>
      <c r="G132" s="450"/>
      <c r="H132" s="450"/>
      <c r="I132" s="450"/>
      <c r="J132" s="451"/>
      <c r="K132" s="450"/>
      <c r="L132" s="450"/>
      <c r="M132" s="450"/>
      <c r="N132" s="450"/>
      <c r="O132" s="450"/>
      <c r="P132" s="452"/>
      <c r="Q132" s="453"/>
    </row>
    <row r="133" spans="1:17" ht="14.25" x14ac:dyDescent="0.2">
      <c r="B133" s="256"/>
      <c r="C133" s="269" t="s">
        <v>184</v>
      </c>
      <c r="D133" s="264"/>
      <c r="E133" s="265"/>
      <c r="G133" s="273"/>
      <c r="H133" s="273"/>
      <c r="I133" s="413"/>
      <c r="J133" s="273"/>
      <c r="K133" s="273"/>
      <c r="L133" s="411"/>
      <c r="M133" s="273"/>
      <c r="N133" s="391"/>
      <c r="O133" s="266"/>
      <c r="P133" s="508" t="s">
        <v>371</v>
      </c>
      <c r="Q133" s="269"/>
    </row>
    <row r="134" spans="1:17" ht="14.25" x14ac:dyDescent="0.2">
      <c r="B134" s="256"/>
      <c r="C134" s="269"/>
      <c r="D134" s="264"/>
      <c r="E134" s="265"/>
      <c r="G134" s="273"/>
      <c r="H134" s="273"/>
      <c r="I134" s="263"/>
      <c r="J134" s="273"/>
      <c r="K134" s="273"/>
      <c r="L134" s="412"/>
      <c r="M134" s="273"/>
      <c r="N134" s="265"/>
      <c r="O134" s="266"/>
      <c r="P134" s="271"/>
      <c r="Q134" s="265"/>
    </row>
    <row r="135" spans="1:17" ht="14.25" x14ac:dyDescent="0.2">
      <c r="B135" s="256"/>
      <c r="C135" s="269" t="s">
        <v>185</v>
      </c>
      <c r="D135" s="264"/>
      <c r="E135" s="265"/>
      <c r="G135" s="273"/>
      <c r="H135" s="273"/>
      <c r="I135" s="375"/>
      <c r="J135" s="273"/>
      <c r="K135" s="273"/>
      <c r="L135" s="411"/>
      <c r="M135" s="273"/>
      <c r="N135" s="413"/>
      <c r="O135" s="266"/>
      <c r="P135" s="508" t="s">
        <v>372</v>
      </c>
      <c r="Q135" s="265"/>
    </row>
    <row r="136" spans="1:17" x14ac:dyDescent="0.2">
      <c r="B136" s="256"/>
      <c r="C136" s="269"/>
      <c r="D136" s="264"/>
      <c r="E136" s="265"/>
      <c r="F136" s="263"/>
      <c r="G136" s="266"/>
      <c r="H136" s="266"/>
      <c r="I136" s="71"/>
      <c r="J136" s="266"/>
      <c r="K136" s="266"/>
      <c r="L136" s="266"/>
      <c r="M136" s="266"/>
      <c r="N136" s="266"/>
      <c r="O136" s="265"/>
      <c r="P136" s="266"/>
      <c r="Q136" s="265"/>
    </row>
    <row r="137" spans="1:17" ht="14.25" x14ac:dyDescent="0.2">
      <c r="B137" s="273"/>
      <c r="C137" s="269" t="s">
        <v>383</v>
      </c>
      <c r="D137" s="273"/>
      <c r="E137" s="273"/>
      <c r="F137" s="273"/>
      <c r="G137" s="273"/>
      <c r="H137" s="273"/>
      <c r="I137" s="71"/>
      <c r="J137" s="273"/>
      <c r="K137" s="273"/>
      <c r="L137" s="375"/>
      <c r="M137" s="273"/>
      <c r="N137" s="273"/>
      <c r="O137" s="273"/>
      <c r="P137" s="270" t="s">
        <v>2142</v>
      </c>
      <c r="Q137" s="273"/>
    </row>
    <row r="142" spans="1:17" ht="15" x14ac:dyDescent="0.2">
      <c r="C142" s="461"/>
      <c r="D142" s="462"/>
      <c r="E142" s="461"/>
      <c r="F142" s="463"/>
      <c r="G142" s="461"/>
      <c r="H142" s="461"/>
      <c r="I142" s="461"/>
      <c r="J142" s="462"/>
      <c r="K142" s="327"/>
      <c r="L142" s="327"/>
      <c r="M142" s="327"/>
      <c r="N142" s="327"/>
      <c r="O142" s="327"/>
      <c r="P142" s="327"/>
      <c r="Q142" s="327"/>
    </row>
    <row r="143" spans="1:17" x14ac:dyDescent="0.2">
      <c r="D143" s="327"/>
      <c r="G143" s="327"/>
      <c r="H143" s="327"/>
      <c r="K143" s="327"/>
      <c r="L143" s="327"/>
      <c r="M143" s="327"/>
      <c r="N143" s="327"/>
      <c r="O143" s="327"/>
      <c r="P143" s="327"/>
      <c r="Q143" s="327"/>
    </row>
    <row r="144" spans="1:17" ht="15" x14ac:dyDescent="0.2">
      <c r="C144" s="461"/>
      <c r="D144" s="462"/>
      <c r="E144" s="461"/>
      <c r="F144" s="463"/>
      <c r="G144" s="461"/>
      <c r="H144" s="461"/>
      <c r="I144" s="461"/>
      <c r="J144" s="463"/>
      <c r="K144" s="327"/>
      <c r="L144" s="327"/>
      <c r="M144" s="327"/>
      <c r="N144" s="327"/>
      <c r="O144" s="327"/>
      <c r="P144" s="327"/>
      <c r="Q144" s="327"/>
    </row>
    <row r="145" spans="3:17" ht="15" x14ac:dyDescent="0.2">
      <c r="C145" s="461"/>
      <c r="D145" s="462"/>
      <c r="E145" s="461"/>
      <c r="F145" s="463"/>
      <c r="G145" s="461"/>
      <c r="H145" s="461"/>
      <c r="I145" s="461"/>
      <c r="J145" s="462"/>
      <c r="K145" s="327"/>
      <c r="L145" s="327"/>
      <c r="M145" s="327"/>
      <c r="N145" s="327"/>
      <c r="O145" s="327"/>
      <c r="P145" s="327"/>
      <c r="Q145" s="327"/>
    </row>
  </sheetData>
  <mergeCells count="26">
    <mergeCell ref="N10:O10"/>
    <mergeCell ref="B1:Q1"/>
    <mergeCell ref="B2:Q2"/>
    <mergeCell ref="B3:Q3"/>
    <mergeCell ref="B4:Q4"/>
    <mergeCell ref="P5:Q5"/>
    <mergeCell ref="E5:L5"/>
    <mergeCell ref="B5:C5"/>
    <mergeCell ref="E6:L6"/>
    <mergeCell ref="E7:L7"/>
    <mergeCell ref="E8:L8"/>
    <mergeCell ref="D10:E10"/>
    <mergeCell ref="G10:H10"/>
    <mergeCell ref="I10:J10"/>
    <mergeCell ref="K10:L10"/>
    <mergeCell ref="G11:H11"/>
    <mergeCell ref="N11:O11"/>
    <mergeCell ref="I11:L11"/>
    <mergeCell ref="G15:H15"/>
    <mergeCell ref="N15:O15"/>
    <mergeCell ref="G12:H12"/>
    <mergeCell ref="N12:O12"/>
    <mergeCell ref="G13:H13"/>
    <mergeCell ref="N13:O13"/>
    <mergeCell ref="G14:H14"/>
    <mergeCell ref="N14:O14"/>
  </mergeCells>
  <printOptions horizontalCentered="1"/>
  <pageMargins left="0" right="0" top="0" bottom="0.78740157480314965" header="0" footer="0"/>
  <pageSetup paperSize="9" scale="86" fitToHeight="0" orientation="portrait" r:id="rId1"/>
  <headerFooter>
    <oddFooter>Страница &amp;P</oddFooter>
  </headerFooter>
  <rowBreaks count="1" manualBreakCount="1">
    <brk id="6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FF00"/>
    <pageSetUpPr fitToPage="1"/>
  </sheetPr>
  <dimension ref="A1:P62"/>
  <sheetViews>
    <sheetView workbookViewId="0">
      <selection activeCell="J11" sqref="J11:L11"/>
    </sheetView>
  </sheetViews>
  <sheetFormatPr defaultRowHeight="12.75" x14ac:dyDescent="0.2"/>
  <cols>
    <col min="1" max="1" width="3.5703125" style="7" customWidth="1"/>
    <col min="2" max="2" width="18.7109375" style="7" customWidth="1"/>
    <col min="3" max="3" width="9.140625" style="38" customWidth="1"/>
    <col min="4" max="4" width="14.5703125" style="7" customWidth="1"/>
    <col min="5" max="5" width="4.85546875" style="7" customWidth="1"/>
    <col min="6" max="7" width="5.28515625" style="7" customWidth="1"/>
    <col min="8" max="8" width="5.85546875" style="7" customWidth="1"/>
    <col min="9" max="9" width="6.140625" style="7" customWidth="1"/>
    <col min="10" max="10" width="5.42578125" style="7" customWidth="1"/>
    <col min="11" max="11" width="6.42578125" style="7" customWidth="1"/>
    <col min="12" max="12" width="6.5703125" style="7" customWidth="1"/>
    <col min="13" max="13" width="6.42578125" style="7" customWidth="1"/>
    <col min="14" max="14" width="6.5703125" style="17" customWidth="1"/>
  </cols>
  <sheetData>
    <row r="1" spans="1:16" x14ac:dyDescent="0.2">
      <c r="C1" s="781" t="s">
        <v>47</v>
      </c>
      <c r="D1" s="781"/>
      <c r="E1" s="781"/>
      <c r="F1" s="781"/>
      <c r="G1" s="781"/>
      <c r="H1" s="781"/>
      <c r="I1" s="781"/>
      <c r="J1" s="781"/>
      <c r="K1" s="781"/>
      <c r="L1" s="781"/>
      <c r="M1" s="493"/>
      <c r="N1" s="493"/>
      <c r="O1" s="493"/>
      <c r="P1" s="493"/>
    </row>
    <row r="2" spans="1:16" ht="15" x14ac:dyDescent="0.2">
      <c r="A2" s="79"/>
      <c r="B2" s="79"/>
      <c r="C2" s="82"/>
      <c r="D2" s="83"/>
      <c r="E2" s="83"/>
      <c r="F2" s="45"/>
      <c r="G2" s="45"/>
      <c r="H2" s="45"/>
      <c r="I2" s="45"/>
      <c r="J2" s="45"/>
      <c r="K2" s="83"/>
      <c r="L2" s="83"/>
      <c r="M2" s="83"/>
      <c r="N2"/>
    </row>
    <row r="3" spans="1:16" ht="25.5" x14ac:dyDescent="0.2">
      <c r="B3" s="179"/>
      <c r="C3" s="780" t="s">
        <v>15</v>
      </c>
      <c r="D3" s="780"/>
      <c r="E3" s="780"/>
      <c r="F3" s="780"/>
      <c r="G3" s="780"/>
      <c r="H3" s="780"/>
      <c r="I3" s="780"/>
      <c r="J3" s="780"/>
      <c r="K3" s="780"/>
      <c r="L3" s="780"/>
      <c r="M3" s="179"/>
      <c r="N3" s="179"/>
    </row>
    <row r="4" spans="1:16" ht="18" customHeight="1" x14ac:dyDescent="0.2">
      <c r="A4" s="79" t="s">
        <v>16</v>
      </c>
      <c r="B4" s="501" t="s">
        <v>257</v>
      </c>
      <c r="C4" s="785" t="s">
        <v>412</v>
      </c>
      <c r="D4" s="785"/>
      <c r="E4" s="785"/>
      <c r="F4" s="785"/>
      <c r="G4" s="785"/>
      <c r="H4" s="785"/>
      <c r="I4" s="785"/>
      <c r="J4" s="785"/>
      <c r="K4" s="785"/>
      <c r="L4" s="785"/>
      <c r="M4" s="84" t="s">
        <v>344</v>
      </c>
      <c r="N4"/>
    </row>
    <row r="5" spans="1:16" ht="19.5" customHeight="1" x14ac:dyDescent="0.2">
      <c r="A5" s="79" t="s">
        <v>17</v>
      </c>
      <c r="B5" s="500" t="s">
        <v>369</v>
      </c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86" t="s">
        <v>346</v>
      </c>
      <c r="N5"/>
    </row>
    <row r="6" spans="1:16" ht="18" customHeight="1" x14ac:dyDescent="0.2">
      <c r="A6" s="79" t="s">
        <v>18</v>
      </c>
      <c r="B6" s="500" t="s">
        <v>302</v>
      </c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86" t="s">
        <v>20</v>
      </c>
      <c r="N6"/>
    </row>
    <row r="7" spans="1:16" ht="16.5" customHeight="1" x14ac:dyDescent="0.2">
      <c r="A7" s="79" t="s">
        <v>0</v>
      </c>
      <c r="B7" s="504" t="s">
        <v>370</v>
      </c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79"/>
      <c r="N7"/>
    </row>
    <row r="8" spans="1:16" ht="18.75" x14ac:dyDescent="0.2">
      <c r="A8" s="196" t="str">
        <f>Заголовки!A12</f>
        <v>г.Сочи, стадион  ФГБУ"Юг Спорт"</v>
      </c>
      <c r="B8" s="79"/>
      <c r="C8" s="89"/>
      <c r="D8" s="782" t="s">
        <v>53</v>
      </c>
      <c r="E8" s="782"/>
      <c r="F8" s="782"/>
      <c r="G8" s="782"/>
      <c r="H8" s="782"/>
      <c r="I8" s="782"/>
      <c r="J8" s="782"/>
      <c r="K8" s="79"/>
      <c r="L8" s="79"/>
      <c r="M8" s="91" t="s">
        <v>21</v>
      </c>
      <c r="N8"/>
    </row>
    <row r="9" spans="1:16" ht="18" x14ac:dyDescent="0.2">
      <c r="A9" s="3"/>
      <c r="B9" s="6"/>
      <c r="C9" s="37"/>
      <c r="D9" s="783" t="s">
        <v>94</v>
      </c>
      <c r="E9" s="783"/>
      <c r="F9" s="783"/>
      <c r="G9" s="783"/>
      <c r="H9" s="783"/>
      <c r="I9" s="783"/>
      <c r="J9" s="783"/>
      <c r="K9" s="9"/>
      <c r="L9" s="6"/>
      <c r="M9" s="6"/>
      <c r="N9" s="6"/>
    </row>
    <row r="10" spans="1:16" ht="13.5" thickBot="1" x14ac:dyDescent="0.25">
      <c r="A10" s="78"/>
      <c r="B10" s="79"/>
      <c r="C10" s="89"/>
      <c r="D10" s="784" t="s">
        <v>321</v>
      </c>
      <c r="E10" s="784"/>
      <c r="F10" s="784"/>
      <c r="G10" s="784"/>
      <c r="H10" s="784"/>
      <c r="I10" s="784"/>
      <c r="J10" s="784"/>
      <c r="K10" s="79"/>
      <c r="L10" s="79"/>
      <c r="M10" s="79"/>
      <c r="N10" s="79"/>
    </row>
    <row r="11" spans="1:16" ht="17.25" customHeight="1" thickBot="1" x14ac:dyDescent="0.25">
      <c r="A11" s="775" t="s">
        <v>48</v>
      </c>
      <c r="B11" s="775" t="s">
        <v>49</v>
      </c>
      <c r="C11" s="777" t="s">
        <v>46</v>
      </c>
      <c r="D11" s="775" t="s">
        <v>45</v>
      </c>
      <c r="E11" s="775" t="s">
        <v>34</v>
      </c>
      <c r="F11" s="775" t="s">
        <v>9</v>
      </c>
      <c r="G11" s="775" t="s">
        <v>128</v>
      </c>
      <c r="H11" s="775" t="s">
        <v>129</v>
      </c>
      <c r="I11" s="775" t="s">
        <v>132</v>
      </c>
      <c r="J11" s="779" t="s">
        <v>33</v>
      </c>
      <c r="K11" s="779"/>
      <c r="L11" s="779"/>
      <c r="M11" s="775" t="s">
        <v>10</v>
      </c>
      <c r="N11" s="775" t="s">
        <v>52</v>
      </c>
    </row>
    <row r="12" spans="1:16" ht="20.25" customHeight="1" thickBot="1" x14ac:dyDescent="0.25">
      <c r="A12" s="776"/>
      <c r="B12" s="776"/>
      <c r="C12" s="778"/>
      <c r="D12" s="776"/>
      <c r="E12" s="776"/>
      <c r="F12" s="776"/>
      <c r="G12" s="776"/>
      <c r="H12" s="776"/>
      <c r="I12" s="776"/>
      <c r="J12" s="95"/>
      <c r="K12" s="95"/>
      <c r="L12" s="95"/>
      <c r="M12" s="776"/>
      <c r="N12" s="776"/>
    </row>
    <row r="13" spans="1:16" ht="13.5" thickBot="1" x14ac:dyDescent="0.25">
      <c r="A13" s="96"/>
      <c r="B13" s="97" t="s">
        <v>26</v>
      </c>
      <c r="C13" s="98"/>
      <c r="D13" s="99"/>
      <c r="E13" s="99"/>
      <c r="F13" s="99"/>
      <c r="G13" s="99"/>
      <c r="H13" s="99"/>
      <c r="I13" s="139"/>
      <c r="J13" s="99"/>
      <c r="K13" s="99"/>
      <c r="L13" s="99"/>
      <c r="M13" s="99"/>
      <c r="N13" s="100"/>
    </row>
    <row r="14" spans="1:16" x14ac:dyDescent="0.2">
      <c r="A14" s="101" t="s">
        <v>12</v>
      </c>
      <c r="B14" s="102" t="e">
        <f>VLOOKUP($F14,УЧАСТНИКИ!$A$29:$M$1081,3,FALSE)</f>
        <v>#N/A</v>
      </c>
      <c r="C14" s="103" t="e">
        <f>VLOOKUP($F14,УЧАСТНИКИ!$A$29:$M$1081,4,FALSE)</f>
        <v>#N/A</v>
      </c>
      <c r="D14" s="168" t="e">
        <f>VLOOKUP($F14,УЧАСТНИКИ!$A$29:$M$1081,5,FALSE)</f>
        <v>#N/A</v>
      </c>
      <c r="E14" s="385" t="e">
        <f>VLOOKUP($F14,УЧАСТНИКИ!$A$29:$M$1081,8,FALSE)</f>
        <v>#N/A</v>
      </c>
      <c r="F14" s="532" t="s">
        <v>1722</v>
      </c>
      <c r="G14" s="105" t="e">
        <f>VLOOKUP($F14,УЧАСТНИКИ!$A$29:$M$1081,12,FALSE)</f>
        <v>#N/A</v>
      </c>
      <c r="H14" s="105">
        <v>10.8</v>
      </c>
      <c r="I14" s="547">
        <v>10.8</v>
      </c>
      <c r="J14" s="115"/>
      <c r="K14" s="104"/>
      <c r="L14" s="104"/>
      <c r="M14" s="104"/>
      <c r="N14" s="106" t="e">
        <f>VLOOKUP($F14,УЧАСТНИКИ!$A$29:$M$1081,9,FALSE)</f>
        <v>#N/A</v>
      </c>
    </row>
    <row r="15" spans="1:16" x14ac:dyDescent="0.2">
      <c r="A15" s="104" t="s">
        <v>13</v>
      </c>
      <c r="B15" s="102" t="e">
        <f>VLOOKUP($F15,УЧАСТНИКИ!$A$29:$M$1081,3,FALSE)</f>
        <v>#N/A</v>
      </c>
      <c r="C15" s="103" t="e">
        <f>VLOOKUP($F15,УЧАСТНИКИ!$A$29:$M$1081,4,FALSE)</f>
        <v>#N/A</v>
      </c>
      <c r="D15" s="168" t="e">
        <f>VLOOKUP($F15,УЧАСТНИКИ!$A$29:$M$1081,5,FALSE)</f>
        <v>#N/A</v>
      </c>
      <c r="E15" s="385" t="e">
        <f>VLOOKUP($F15,УЧАСТНИКИ!$A$29:$M$1081,8,FALSE)</f>
        <v>#N/A</v>
      </c>
      <c r="F15" s="532" t="s">
        <v>1829</v>
      </c>
      <c r="G15" s="105" t="e">
        <f>VLOOKUP($F15,УЧАСТНИКИ!$A$29:$M$1081,12,FALSE)</f>
        <v>#N/A</v>
      </c>
      <c r="H15" s="105" t="e">
        <f>VLOOKUP($F15,УЧАСТНИКИ!$A$29:$M$1081,13,FALSE)</f>
        <v>#N/A</v>
      </c>
      <c r="I15" s="547">
        <v>10.8</v>
      </c>
      <c r="J15" s="115"/>
      <c r="K15" s="104"/>
      <c r="L15" s="104"/>
      <c r="M15" s="104"/>
      <c r="N15" s="106"/>
    </row>
    <row r="16" spans="1:16" x14ac:dyDescent="0.2">
      <c r="A16" s="104" t="s">
        <v>14</v>
      </c>
      <c r="B16" s="102" t="e">
        <f>VLOOKUP($F16,УЧАСТНИКИ!$A$29:$M$1081,3,FALSE)</f>
        <v>#N/A</v>
      </c>
      <c r="C16" s="103" t="e">
        <f>VLOOKUP($F16,УЧАСТНИКИ!$A$29:$M$1081,4,FALSE)</f>
        <v>#N/A</v>
      </c>
      <c r="D16" s="168" t="e">
        <f>VLOOKUP($F16,УЧАСТНИКИ!$A$29:$M$1081,5,FALSE)</f>
        <v>#N/A</v>
      </c>
      <c r="E16" s="385" t="e">
        <f>VLOOKUP($F16,УЧАСТНИКИ!$A$29:$M$1081,8,FALSE)</f>
        <v>#N/A</v>
      </c>
      <c r="F16" s="532" t="s">
        <v>953</v>
      </c>
      <c r="G16" s="105">
        <v>10.53</v>
      </c>
      <c r="H16" s="105">
        <v>10.53</v>
      </c>
      <c r="I16" s="548">
        <v>10.53</v>
      </c>
      <c r="J16" s="115"/>
      <c r="K16" s="104"/>
      <c r="L16" s="104"/>
      <c r="M16" s="104"/>
      <c r="N16" s="106" t="e">
        <f>VLOOKUP($F16,УЧАСТНИКИ!$A$29:$M$1081,9,FALSE)</f>
        <v>#N/A</v>
      </c>
    </row>
    <row r="17" spans="1:14" x14ac:dyDescent="0.2">
      <c r="A17" s="104" t="s">
        <v>22</v>
      </c>
      <c r="B17" s="102" t="e">
        <f>VLOOKUP($F17,УЧАСТНИКИ!$A$29:$M$1081,3,FALSE)</f>
        <v>#N/A</v>
      </c>
      <c r="C17" s="103" t="e">
        <f>VLOOKUP($F17,УЧАСТНИКИ!$A$29:$M$1081,4,FALSE)</f>
        <v>#N/A</v>
      </c>
      <c r="D17" s="168" t="e">
        <f>VLOOKUP($F17,УЧАСТНИКИ!$A$29:$M$1081,5,FALSE)</f>
        <v>#N/A</v>
      </c>
      <c r="E17" s="385" t="e">
        <f>VLOOKUP($F17,УЧАСТНИКИ!$A$29:$M$1081,8,FALSE)</f>
        <v>#N/A</v>
      </c>
      <c r="F17" s="532" t="s">
        <v>772</v>
      </c>
      <c r="G17" s="105" t="e">
        <f>VLOOKUP($F17,УЧАСТНИКИ!$A$29:$M$1081,12,FALSE)</f>
        <v>#N/A</v>
      </c>
      <c r="H17" s="105" t="e">
        <f>VLOOKUP($F17,УЧАСТНИКИ!$A$29:$M$1081,13,FALSE)</f>
        <v>#N/A</v>
      </c>
      <c r="I17" s="548">
        <v>10.54</v>
      </c>
      <c r="J17" s="115"/>
      <c r="K17" s="104"/>
      <c r="L17" s="104"/>
      <c r="M17" s="104"/>
      <c r="N17" s="106"/>
    </row>
    <row r="18" spans="1:14" x14ac:dyDescent="0.2">
      <c r="A18" s="104" t="s">
        <v>23</v>
      </c>
      <c r="B18" s="102" t="e">
        <f>VLOOKUP($F18,УЧАСТНИКИ!$A$29:$M$1081,3,FALSE)</f>
        <v>#N/A</v>
      </c>
      <c r="C18" s="103" t="e">
        <f>VLOOKUP($F18,УЧАСТНИКИ!$A$29:$M$1081,4,FALSE)</f>
        <v>#N/A</v>
      </c>
      <c r="D18" s="168" t="e">
        <f>VLOOKUP($F18,УЧАСТНИКИ!$A$29:$M$1081,5,FALSE)</f>
        <v>#N/A</v>
      </c>
      <c r="E18" s="385" t="e">
        <f>VLOOKUP($F18,УЧАСТНИКИ!$A$29:$M$1081,8,FALSE)</f>
        <v>#N/A</v>
      </c>
      <c r="F18" s="532" t="s">
        <v>310</v>
      </c>
      <c r="G18" s="546">
        <v>10.5</v>
      </c>
      <c r="H18" s="546">
        <v>10.5</v>
      </c>
      <c r="I18" s="547">
        <v>10.5</v>
      </c>
      <c r="J18" s="115"/>
      <c r="K18" s="104"/>
      <c r="L18" s="104"/>
      <c r="M18" s="104"/>
      <c r="N18" s="106"/>
    </row>
    <row r="19" spans="1:14" x14ac:dyDescent="0.2">
      <c r="A19" s="104" t="s">
        <v>24</v>
      </c>
      <c r="B19" s="102" t="e">
        <f>VLOOKUP($F19,УЧАСТНИКИ!$A$29:$M$1081,3,FALSE)</f>
        <v>#N/A</v>
      </c>
      <c r="C19" s="103" t="e">
        <f>VLOOKUP($F19,УЧАСТНИКИ!$A$29:$M$1081,4,FALSE)</f>
        <v>#N/A</v>
      </c>
      <c r="D19" s="168" t="e">
        <f>VLOOKUP($F19,УЧАСТНИКИ!$A$29:$M$1081,5,FALSE)</f>
        <v>#N/A</v>
      </c>
      <c r="E19" s="385" t="e">
        <f>VLOOKUP($F19,УЧАСТНИКИ!$A$29:$M$1081,8,FALSE)</f>
        <v>#N/A</v>
      </c>
      <c r="F19" s="532" t="s">
        <v>1143</v>
      </c>
      <c r="G19" s="105" t="e">
        <f>VLOOKUP($F19,УЧАСТНИКИ!$A$29:$M$1081,12,FALSE)</f>
        <v>#N/A</v>
      </c>
      <c r="H19" s="105" t="e">
        <f>VLOOKUP($F19,УЧАСТНИКИ!$A$29:$M$1081,13,FALSE)</f>
        <v>#N/A</v>
      </c>
      <c r="I19" s="547">
        <v>10.5</v>
      </c>
      <c r="J19" s="115"/>
      <c r="K19" s="104"/>
      <c r="L19" s="104"/>
      <c r="M19" s="104"/>
      <c r="N19" s="106"/>
    </row>
    <row r="20" spans="1:14" x14ac:dyDescent="0.2">
      <c r="A20" s="104" t="s">
        <v>25</v>
      </c>
      <c r="B20" s="102" t="e">
        <f>VLOOKUP($F20,УЧАСТНИКИ!$A$29:$M$1081,3,FALSE)</f>
        <v>#N/A</v>
      </c>
      <c r="C20" s="103" t="e">
        <f>VLOOKUP($F20,УЧАСТНИКИ!$A$29:$M$1081,4,FALSE)</f>
        <v>#N/A</v>
      </c>
      <c r="D20" s="168" t="e">
        <f>VLOOKUP($F20,УЧАСТНИКИ!$A$29:$M$1081,5,FALSE)</f>
        <v>#N/A</v>
      </c>
      <c r="E20" s="385" t="e">
        <f>VLOOKUP($F20,УЧАСТНИКИ!$A$29:$M$1081,8,FALSE)</f>
        <v>#N/A</v>
      </c>
      <c r="F20" s="532" t="s">
        <v>1806</v>
      </c>
      <c r="G20" s="105" t="e">
        <f>VLOOKUP($F20,УЧАСТНИКИ!$A$29:$M$1081,12,FALSE)</f>
        <v>#N/A</v>
      </c>
      <c r="H20" s="105" t="e">
        <f>VLOOKUP($F20,УЧАСТНИКИ!$A$29:$M$1081,13,FALSE)</f>
        <v>#N/A</v>
      </c>
      <c r="I20" s="547">
        <v>10.6</v>
      </c>
      <c r="J20" s="115"/>
      <c r="K20" s="104"/>
      <c r="L20" s="104"/>
      <c r="M20" s="104"/>
      <c r="N20" s="106"/>
    </row>
    <row r="21" spans="1:14" ht="13.5" thickBot="1" x14ac:dyDescent="0.25">
      <c r="A21" s="104">
        <v>8</v>
      </c>
      <c r="B21" s="102" t="e">
        <f>VLOOKUP($F21,УЧАСТНИКИ!$A$29:$M$1081,3,FALSE)</f>
        <v>#N/A</v>
      </c>
      <c r="C21" s="103" t="e">
        <f>VLOOKUP($F21,УЧАСТНИКИ!$A$29:$M$1081,4,FALSE)</f>
        <v>#N/A</v>
      </c>
      <c r="D21" s="168" t="e">
        <f>VLOOKUP($F21,УЧАСТНИКИ!$A$29:$M$1081,5,FALSE)</f>
        <v>#N/A</v>
      </c>
      <c r="E21" s="385" t="e">
        <f>VLOOKUP($F21,УЧАСТНИКИ!$A$29:$M$1081,8,FALSE)</f>
        <v>#N/A</v>
      </c>
      <c r="F21" s="532" t="s">
        <v>522</v>
      </c>
      <c r="G21" s="105">
        <v>10.67</v>
      </c>
      <c r="H21" s="105">
        <v>10.67</v>
      </c>
      <c r="I21" s="548">
        <v>10.67</v>
      </c>
      <c r="J21" s="115"/>
      <c r="K21" s="104"/>
      <c r="L21" s="104"/>
      <c r="M21" s="104"/>
      <c r="N21" s="106"/>
    </row>
    <row r="22" spans="1:14" ht="13.5" thickBot="1" x14ac:dyDescent="0.25">
      <c r="A22" s="96"/>
      <c r="B22" s="107" t="s">
        <v>27</v>
      </c>
      <c r="C22" s="108"/>
      <c r="D22" s="109"/>
      <c r="E22" s="109"/>
      <c r="F22" s="99"/>
      <c r="G22" s="132"/>
      <c r="H22" s="132"/>
      <c r="I22" s="231"/>
      <c r="J22" s="132"/>
      <c r="K22" s="99"/>
      <c r="L22" s="99"/>
      <c r="M22" s="99"/>
      <c r="N22" s="100"/>
    </row>
    <row r="23" spans="1:14" x14ac:dyDescent="0.2">
      <c r="A23" s="101" t="s">
        <v>12</v>
      </c>
      <c r="B23" s="102" t="e">
        <f>VLOOKUP($F23,УЧАСТНИКИ!$A$29:$M$1081,3,FALSE)</f>
        <v>#N/A</v>
      </c>
      <c r="C23" s="103" t="e">
        <f>VLOOKUP($F23,УЧАСТНИКИ!$A$29:$M$1081,4,FALSE)</f>
        <v>#N/A</v>
      </c>
      <c r="D23" s="168" t="e">
        <f>VLOOKUP($F23,УЧАСТНИКИ!$A$29:$M$1081,5,FALSE)</f>
        <v>#N/A</v>
      </c>
      <c r="E23" s="385" t="e">
        <f>VLOOKUP($F23,УЧАСТНИКИ!$A$29:$M$1081,8,FALSE)</f>
        <v>#N/A</v>
      </c>
      <c r="F23" s="532" t="s">
        <v>1820</v>
      </c>
      <c r="G23" s="105" t="e">
        <f>VLOOKUP($F23,УЧАСТНИКИ!$A$29:$M$1081,12,FALSE)</f>
        <v>#N/A</v>
      </c>
      <c r="H23" s="105">
        <v>10.83</v>
      </c>
      <c r="I23" s="548">
        <v>10.83</v>
      </c>
      <c r="J23" s="115"/>
      <c r="K23" s="104"/>
      <c r="L23" s="104"/>
      <c r="M23" s="104"/>
      <c r="N23" s="106"/>
    </row>
    <row r="24" spans="1:14" x14ac:dyDescent="0.2">
      <c r="A24" s="104" t="s">
        <v>13</v>
      </c>
      <c r="B24" s="102" t="e">
        <f>VLOOKUP($F24,УЧАСТНИКИ!$A$29:$M$1081,3,FALSE)</f>
        <v>#N/A</v>
      </c>
      <c r="C24" s="103" t="e">
        <f>VLOOKUP($F24,УЧАСТНИКИ!$A$29:$M$1081,4,FALSE)</f>
        <v>#N/A</v>
      </c>
      <c r="D24" s="168" t="e">
        <f>VLOOKUP($F24,УЧАСТНИКИ!$A$29:$M$1081,5,FALSE)</f>
        <v>#N/A</v>
      </c>
      <c r="E24" s="385" t="e">
        <f>VLOOKUP($F24,УЧАСТНИКИ!$A$29:$M$1081,8,FALSE)</f>
        <v>#N/A</v>
      </c>
      <c r="F24" s="532" t="s">
        <v>1819</v>
      </c>
      <c r="G24" s="105" t="e">
        <f>VLOOKUP($F24,УЧАСТНИКИ!$A$29:$M$1081,12,FALSE)</f>
        <v>#N/A</v>
      </c>
      <c r="H24" s="105" t="e">
        <f>VLOOKUP($F24,УЧАСТНИКИ!$A$29:$M$1081,13,FALSE)</f>
        <v>#N/A</v>
      </c>
      <c r="I24" s="548">
        <v>10.78</v>
      </c>
      <c r="J24" s="115"/>
      <c r="K24" s="104"/>
      <c r="L24" s="104"/>
      <c r="M24" s="104"/>
      <c r="N24" s="106"/>
    </row>
    <row r="25" spans="1:14" x14ac:dyDescent="0.2">
      <c r="A25" s="104" t="s">
        <v>14</v>
      </c>
      <c r="B25" s="102" t="e">
        <f>VLOOKUP($F25,УЧАСТНИКИ!$A$29:$M$1081,3,FALSE)</f>
        <v>#N/A</v>
      </c>
      <c r="C25" s="103" t="e">
        <f>VLOOKUP($F25,УЧАСТНИКИ!$A$29:$M$1081,4,FALSE)</f>
        <v>#N/A</v>
      </c>
      <c r="D25" s="168" t="e">
        <f>VLOOKUP($F25,УЧАСТНИКИ!$A$29:$M$1081,5,FALSE)</f>
        <v>#N/A</v>
      </c>
      <c r="E25" s="385" t="e">
        <f>VLOOKUP($F25,УЧАСТНИКИ!$A$29:$M$1081,8,FALSE)</f>
        <v>#N/A</v>
      </c>
      <c r="F25" s="532" t="s">
        <v>847</v>
      </c>
      <c r="G25" s="105" t="e">
        <f>VLOOKUP($F25,УЧАСТНИКИ!$A$29:$M$1081,12,FALSE)</f>
        <v>#N/A</v>
      </c>
      <c r="H25" s="105" t="e">
        <f>VLOOKUP($F25,УЧАСТНИКИ!$A$29:$M$1081,13,FALSE)</f>
        <v>#N/A</v>
      </c>
      <c r="I25" s="548">
        <v>10.62</v>
      </c>
      <c r="J25" s="115"/>
      <c r="K25" s="104"/>
      <c r="L25" s="104"/>
      <c r="M25" s="104"/>
      <c r="N25" s="106"/>
    </row>
    <row r="26" spans="1:14" x14ac:dyDescent="0.2">
      <c r="A26" s="104" t="s">
        <v>22</v>
      </c>
      <c r="B26" s="102" t="e">
        <f>VLOOKUP($F26,УЧАСТНИКИ!$A$29:$M$1081,3,FALSE)</f>
        <v>#N/A</v>
      </c>
      <c r="C26" s="103" t="e">
        <f>VLOOKUP($F26,УЧАСТНИКИ!$A$29:$M$1081,4,FALSE)</f>
        <v>#N/A</v>
      </c>
      <c r="D26" s="168" t="e">
        <f>VLOOKUP($F26,УЧАСТНИКИ!$A$29:$M$1081,5,FALSE)</f>
        <v>#N/A</v>
      </c>
      <c r="E26" s="385" t="e">
        <f>VLOOKUP($F26,УЧАСТНИКИ!$A$29:$M$1081,8,FALSE)</f>
        <v>#N/A</v>
      </c>
      <c r="F26" s="532" t="s">
        <v>793</v>
      </c>
      <c r="G26" s="105" t="e">
        <f>VLOOKUP($F26,УЧАСТНИКИ!$A$29:$M$1081,12,FALSE)</f>
        <v>#N/A</v>
      </c>
      <c r="H26" s="105" t="e">
        <f>VLOOKUP($F26,УЧАСТНИКИ!$A$29:$M$1081,13,FALSE)</f>
        <v>#N/A</v>
      </c>
      <c r="I26" s="548">
        <v>10.58</v>
      </c>
      <c r="J26" s="115"/>
      <c r="K26" s="104"/>
      <c r="L26" s="104"/>
      <c r="M26" s="104"/>
      <c r="N26" s="106"/>
    </row>
    <row r="27" spans="1:14" x14ac:dyDescent="0.2">
      <c r="A27" s="104" t="s">
        <v>23</v>
      </c>
      <c r="B27" s="102" t="e">
        <f>VLOOKUP($F27,УЧАСТНИКИ!$A$29:$M$1081,3,FALSE)</f>
        <v>#N/A</v>
      </c>
      <c r="C27" s="103" t="e">
        <f>VLOOKUP($F27,УЧАСТНИКИ!$A$29:$M$1081,4,FALSE)</f>
        <v>#N/A</v>
      </c>
      <c r="D27" s="168" t="e">
        <f>VLOOKUP($F27,УЧАСТНИКИ!$A$29:$M$1081,5,FALSE)</f>
        <v>#N/A</v>
      </c>
      <c r="E27" s="385" t="e">
        <f>VLOOKUP($F27,УЧАСТНИКИ!$A$29:$M$1081,8,FALSE)</f>
        <v>#N/A</v>
      </c>
      <c r="F27" s="532" t="s">
        <v>1531</v>
      </c>
      <c r="G27" s="105">
        <v>10.47</v>
      </c>
      <c r="H27" s="105">
        <v>10.47</v>
      </c>
      <c r="I27" s="548">
        <v>10.47</v>
      </c>
      <c r="J27" s="115"/>
      <c r="K27" s="104"/>
      <c r="L27" s="104"/>
      <c r="M27" s="104"/>
      <c r="N27" s="106"/>
    </row>
    <row r="28" spans="1:14" x14ac:dyDescent="0.2">
      <c r="A28" s="104" t="s">
        <v>24</v>
      </c>
      <c r="B28" s="102" t="e">
        <f>VLOOKUP($F28,УЧАСТНИКИ!$A$29:$M$1081,3,FALSE)</f>
        <v>#N/A</v>
      </c>
      <c r="C28" s="103" t="e">
        <f>VLOOKUP($F28,УЧАСТНИКИ!$A$29:$M$1081,4,FALSE)</f>
        <v>#N/A</v>
      </c>
      <c r="D28" s="168" t="e">
        <f>VLOOKUP($F28,УЧАСТНИКИ!$A$29:$M$1081,5,FALSE)</f>
        <v>#N/A</v>
      </c>
      <c r="E28" s="385" t="e">
        <f>VLOOKUP($F28,УЧАСТНИКИ!$A$29:$M$1081,8,FALSE)</f>
        <v>#N/A</v>
      </c>
      <c r="F28" s="532" t="s">
        <v>854</v>
      </c>
      <c r="G28" s="105" t="e">
        <f>VLOOKUP($F28,УЧАСТНИКИ!$A$29:$M$1081,12,FALSE)</f>
        <v>#N/A</v>
      </c>
      <c r="H28" s="105">
        <v>10.48</v>
      </c>
      <c r="I28" s="548">
        <v>10.48</v>
      </c>
      <c r="J28" s="115"/>
      <c r="K28" s="104"/>
      <c r="L28" s="104"/>
      <c r="M28" s="104"/>
      <c r="N28" s="106"/>
    </row>
    <row r="29" spans="1:14" x14ac:dyDescent="0.2">
      <c r="A29" s="104" t="s">
        <v>25</v>
      </c>
      <c r="B29" s="102" t="e">
        <f>VLOOKUP($F29,УЧАСТНИКИ!$A$29:$M$1081,3,FALSE)</f>
        <v>#N/A</v>
      </c>
      <c r="C29" s="103" t="e">
        <f>VLOOKUP($F29,УЧАСТНИКИ!$A$29:$M$1081,4,FALSE)</f>
        <v>#N/A</v>
      </c>
      <c r="D29" s="168" t="e">
        <f>VLOOKUP($F29,УЧАСТНИКИ!$A$29:$M$1081,5,FALSE)</f>
        <v>#N/A</v>
      </c>
      <c r="E29" s="385" t="e">
        <f>VLOOKUP($F29,УЧАСТНИКИ!$A$29:$M$1081,8,FALSE)</f>
        <v>#N/A</v>
      </c>
      <c r="F29" s="532" t="s">
        <v>1894</v>
      </c>
      <c r="G29" s="105" t="e">
        <f>VLOOKUP($F29,УЧАСТНИКИ!$A$29:$M$1081,12,FALSE)</f>
        <v>#N/A</v>
      </c>
      <c r="H29" s="105" t="e">
        <f>VLOOKUP($F29,УЧАСТНИКИ!$A$29:$M$1081,13,FALSE)</f>
        <v>#N/A</v>
      </c>
      <c r="I29" s="548">
        <v>10.83</v>
      </c>
      <c r="J29" s="115"/>
      <c r="K29" s="104"/>
      <c r="L29" s="104"/>
      <c r="M29" s="104"/>
      <c r="N29" s="106"/>
    </row>
    <row r="30" spans="1:14" ht="13.5" thickBot="1" x14ac:dyDescent="0.25">
      <c r="A30" s="104">
        <v>8</v>
      </c>
      <c r="B30" s="102" t="e">
        <f>VLOOKUP($F30,УЧАСТНИКИ!$A$29:$M$1081,3,FALSE)</f>
        <v>#N/A</v>
      </c>
      <c r="C30" s="103" t="e">
        <f>VLOOKUP($F30,УЧАСТНИКИ!$A$29:$M$1081,4,FALSE)</f>
        <v>#N/A</v>
      </c>
      <c r="D30" s="168" t="e">
        <f>VLOOKUP($F30,УЧАСТНИКИ!$A$29:$M$1081,5,FALSE)</f>
        <v>#N/A</v>
      </c>
      <c r="E30" s="385" t="e">
        <f>VLOOKUP($F30,УЧАСТНИКИ!$A$29:$M$1081,8,FALSE)</f>
        <v>#N/A</v>
      </c>
      <c r="F30" s="532" t="s">
        <v>1162</v>
      </c>
      <c r="G30" s="105" t="e">
        <f>VLOOKUP($F30,УЧАСТНИКИ!$A$29:$M$1081,12,FALSE)</f>
        <v>#N/A</v>
      </c>
      <c r="H30" s="105" t="e">
        <f>VLOOKUP($F30,УЧАСТНИКИ!$A$29:$M$1081,13,FALSE)</f>
        <v>#N/A</v>
      </c>
      <c r="I30" s="547">
        <v>10.7</v>
      </c>
      <c r="J30" s="115"/>
      <c r="K30" s="104"/>
      <c r="L30" s="104"/>
      <c r="M30" s="104"/>
      <c r="N30" s="106" t="e">
        <f>VLOOKUP($F30,УЧАСТНИКИ!$A$29:$M$1081,9,FALSE)</f>
        <v>#N/A</v>
      </c>
    </row>
    <row r="31" spans="1:14" ht="13.5" thickBot="1" x14ac:dyDescent="0.25">
      <c r="A31" s="96"/>
      <c r="B31" s="107" t="s">
        <v>28</v>
      </c>
      <c r="C31" s="108"/>
      <c r="D31" s="109"/>
      <c r="E31" s="109"/>
      <c r="F31" s="99"/>
      <c r="G31" s="132"/>
      <c r="H31" s="132"/>
      <c r="I31" s="430"/>
      <c r="J31" s="132"/>
      <c r="K31" s="99"/>
      <c r="L31" s="99"/>
      <c r="M31" s="99"/>
      <c r="N31" s="100"/>
    </row>
    <row r="32" spans="1:14" x14ac:dyDescent="0.2">
      <c r="A32" s="101" t="s">
        <v>12</v>
      </c>
      <c r="B32" s="102" t="e">
        <f>VLOOKUP($F32,УЧАСТНИКИ!$A$29:$M$1081,3,FALSE)</f>
        <v>#N/A</v>
      </c>
      <c r="C32" s="103" t="e">
        <f>VLOOKUP($F32,УЧАСТНИКИ!$A$29:$M$1081,4,FALSE)</f>
        <v>#N/A</v>
      </c>
      <c r="D32" s="168" t="e">
        <f>VLOOKUP($F32,УЧАСТНИКИ!$A$29:$M$1081,5,FALSE)</f>
        <v>#N/A</v>
      </c>
      <c r="E32" s="385" t="e">
        <f>VLOOKUP($F32,УЧАСТНИКИ!$A$29:$M$1081,8,FALSE)</f>
        <v>#N/A</v>
      </c>
      <c r="F32" s="532" t="s">
        <v>163</v>
      </c>
      <c r="G32" s="105" t="e">
        <f>VLOOKUP($F32,УЧАСТНИКИ!$A$29:$M$1081,12,FALSE)</f>
        <v>#N/A</v>
      </c>
      <c r="H32" s="105" t="e">
        <f>VLOOKUP($F32,УЧАСТНИКИ!$A$29:$M$1081,13,FALSE)</f>
        <v>#N/A</v>
      </c>
      <c r="I32" s="548">
        <v>10.85</v>
      </c>
      <c r="J32" s="115"/>
      <c r="K32" s="104"/>
      <c r="L32" s="104"/>
      <c r="M32" s="104"/>
      <c r="N32" s="106"/>
    </row>
    <row r="33" spans="1:14" x14ac:dyDescent="0.2">
      <c r="A33" s="104" t="s">
        <v>13</v>
      </c>
      <c r="B33" s="102" t="e">
        <f>VLOOKUP($F33,УЧАСТНИКИ!$A$29:$M$1081,3,FALSE)</f>
        <v>#N/A</v>
      </c>
      <c r="C33" s="103" t="e">
        <f>VLOOKUP($F33,УЧАСТНИКИ!$A$29:$M$1081,4,FALSE)</f>
        <v>#N/A</v>
      </c>
      <c r="D33" s="168" t="e">
        <f>VLOOKUP($F33,УЧАСТНИКИ!$A$29:$M$1081,5,FALSE)</f>
        <v>#N/A</v>
      </c>
      <c r="E33" s="385" t="e">
        <f>VLOOKUP($F33,УЧАСТНИКИ!$A$29:$M$1081,8,FALSE)</f>
        <v>#N/A</v>
      </c>
      <c r="F33" s="532" t="s">
        <v>1939</v>
      </c>
      <c r="G33" s="105" t="e">
        <f>VLOOKUP($F33,УЧАСТНИКИ!$A$29:$M$1081,12,FALSE)</f>
        <v>#N/A</v>
      </c>
      <c r="H33" s="105" t="e">
        <f>VLOOKUP($F33,УЧАСТНИКИ!$A$29:$M$1081,13,FALSE)</f>
        <v>#N/A</v>
      </c>
      <c r="I33" s="548">
        <v>10.77</v>
      </c>
      <c r="J33" s="115"/>
      <c r="K33" s="104"/>
      <c r="L33" s="104"/>
      <c r="M33" s="104"/>
      <c r="N33" s="106"/>
    </row>
    <row r="34" spans="1:14" x14ac:dyDescent="0.2">
      <c r="A34" s="104" t="s">
        <v>14</v>
      </c>
      <c r="B34" s="102" t="e">
        <f>VLOOKUP($F34,УЧАСТНИКИ!$A$29:$M$1081,3,FALSE)</f>
        <v>#N/A</v>
      </c>
      <c r="C34" s="103" t="e">
        <f>VLOOKUP($F34,УЧАСТНИКИ!$A$29:$M$1081,4,FALSE)</f>
        <v>#N/A</v>
      </c>
      <c r="D34" s="168" t="e">
        <f>VLOOKUP($F34,УЧАСТНИКИ!$A$29:$M$1081,5,FALSE)</f>
        <v>#N/A</v>
      </c>
      <c r="E34" s="385" t="e">
        <f>VLOOKUP($F34,УЧАСТНИКИ!$A$29:$M$1081,8,FALSE)</f>
        <v>#N/A</v>
      </c>
      <c r="F34" s="532" t="s">
        <v>945</v>
      </c>
      <c r="G34" s="105" t="e">
        <f>VLOOKUP($F34,УЧАСТНИКИ!$A$29:$M$1081,12,FALSE)</f>
        <v>#N/A</v>
      </c>
      <c r="H34" s="105" t="e">
        <f>VLOOKUP($F34,УЧАСТНИКИ!$A$29:$M$1081,13,FALSE)</f>
        <v>#N/A</v>
      </c>
      <c r="I34" s="547">
        <v>10.7</v>
      </c>
      <c r="J34" s="115"/>
      <c r="K34" s="104"/>
      <c r="L34" s="104"/>
      <c r="M34" s="104"/>
      <c r="N34" s="106" t="e">
        <f>VLOOKUP($F34,УЧАСТНИКИ!$A$29:$M$1081,9,FALSE)</f>
        <v>#N/A</v>
      </c>
    </row>
    <row r="35" spans="1:14" x14ac:dyDescent="0.2">
      <c r="A35" s="104" t="s">
        <v>22</v>
      </c>
      <c r="B35" s="102" t="e">
        <f>VLOOKUP($F35,УЧАСТНИКИ!$A$29:$M$1081,3,FALSE)</f>
        <v>#N/A</v>
      </c>
      <c r="C35" s="103" t="e">
        <f>VLOOKUP($F35,УЧАСТНИКИ!$A$29:$M$1081,4,FALSE)</f>
        <v>#N/A</v>
      </c>
      <c r="D35" s="168" t="e">
        <f>VLOOKUP($F35,УЧАСТНИКИ!$A$29:$M$1081,5,FALSE)</f>
        <v>#N/A</v>
      </c>
      <c r="E35" s="385" t="e">
        <f>VLOOKUP($F35,УЧАСТНИКИ!$A$29:$M$1081,8,FALSE)</f>
        <v>#N/A</v>
      </c>
      <c r="F35" s="532" t="s">
        <v>1197</v>
      </c>
      <c r="G35" s="105" t="e">
        <f>VLOOKUP($F35,УЧАСТНИКИ!$A$29:$M$1081,12,FALSE)</f>
        <v>#N/A</v>
      </c>
      <c r="H35" s="105" t="e">
        <f>VLOOKUP($F35,УЧАСТНИКИ!$A$29:$M$1081,13,FALSE)</f>
        <v>#N/A</v>
      </c>
      <c r="I35" s="547">
        <v>10.6</v>
      </c>
      <c r="J35" s="115"/>
      <c r="K35" s="104"/>
      <c r="L35" s="104"/>
      <c r="M35" s="104"/>
      <c r="N35" s="106"/>
    </row>
    <row r="36" spans="1:14" x14ac:dyDescent="0.2">
      <c r="A36" s="104" t="s">
        <v>23</v>
      </c>
      <c r="B36" s="102" t="e">
        <f>VLOOKUP($F36,УЧАСТНИКИ!$A$29:$M$1081,3,FALSE)</f>
        <v>#N/A</v>
      </c>
      <c r="C36" s="103" t="e">
        <f>VLOOKUP($F36,УЧАСТНИКИ!$A$29:$M$1081,4,FALSE)</f>
        <v>#N/A</v>
      </c>
      <c r="D36" s="168" t="e">
        <f>VLOOKUP($F36,УЧАСТНИКИ!$A$29:$M$1081,5,FALSE)</f>
        <v>#N/A</v>
      </c>
      <c r="E36" s="385" t="e">
        <f>VLOOKUP($F36,УЧАСТНИКИ!$A$29:$M$1081,8,FALSE)</f>
        <v>#N/A</v>
      </c>
      <c r="F36" s="532" t="s">
        <v>1917</v>
      </c>
      <c r="G36" s="105">
        <v>10.37</v>
      </c>
      <c r="H36" s="105">
        <v>10.37</v>
      </c>
      <c r="I36" s="548">
        <v>10.37</v>
      </c>
      <c r="J36" s="115"/>
      <c r="K36" s="104"/>
      <c r="L36" s="104"/>
      <c r="M36" s="104"/>
      <c r="N36" s="106"/>
    </row>
    <row r="37" spans="1:14" x14ac:dyDescent="0.2">
      <c r="A37" s="104" t="s">
        <v>24</v>
      </c>
      <c r="B37" s="102" t="e">
        <f>VLOOKUP($F37,УЧАСТНИКИ!$A$29:$M$1081,3,FALSE)</f>
        <v>#N/A</v>
      </c>
      <c r="C37" s="103" t="e">
        <f>VLOOKUP($F37,УЧАСТНИКИ!$A$29:$M$1081,4,FALSE)</f>
        <v>#N/A</v>
      </c>
      <c r="D37" s="168" t="e">
        <f>VLOOKUP($F37,УЧАСТНИКИ!$A$29:$M$1081,5,FALSE)</f>
        <v>#N/A</v>
      </c>
      <c r="E37" s="385" t="e">
        <f>VLOOKUP($F37,УЧАСТНИКИ!$A$29:$M$1081,8,FALSE)</f>
        <v>#N/A</v>
      </c>
      <c r="F37" s="532" t="s">
        <v>1591</v>
      </c>
      <c r="G37" s="105" t="e">
        <f>VLOOKUP($F37,УЧАСТНИКИ!$A$29:$M$1081,12,FALSE)</f>
        <v>#N/A</v>
      </c>
      <c r="H37" s="105" t="e">
        <f>VLOOKUP($F37,УЧАСТНИКИ!$A$29:$M$1081,13,FALSE)</f>
        <v>#N/A</v>
      </c>
      <c r="I37" s="548">
        <v>10.61</v>
      </c>
      <c r="J37" s="115"/>
      <c r="K37" s="104"/>
      <c r="L37" s="104"/>
      <c r="M37" s="104"/>
      <c r="N37" s="106"/>
    </row>
    <row r="38" spans="1:14" x14ac:dyDescent="0.2">
      <c r="A38" s="104" t="s">
        <v>25</v>
      </c>
      <c r="B38" s="102" t="e">
        <f>VLOOKUP($F38,УЧАСТНИКИ!$A$29:$M$1081,3,FALSE)</f>
        <v>#N/A</v>
      </c>
      <c r="C38" s="103" t="e">
        <f>VLOOKUP($F38,УЧАСТНИКИ!$A$29:$M$1081,4,FALSE)</f>
        <v>#N/A</v>
      </c>
      <c r="D38" s="168" t="e">
        <f>VLOOKUP($F38,УЧАСТНИКИ!$A$29:$M$1081,5,FALSE)</f>
        <v>#N/A</v>
      </c>
      <c r="E38" s="385" t="e">
        <f>VLOOKUP($F38,УЧАСТНИКИ!$A$29:$M$1081,8,FALSE)</f>
        <v>#N/A</v>
      </c>
      <c r="F38" s="532" t="s">
        <v>529</v>
      </c>
      <c r="G38" s="105">
        <v>10.83</v>
      </c>
      <c r="H38" s="105">
        <v>10.83</v>
      </c>
      <c r="I38" s="548">
        <v>10.83</v>
      </c>
      <c r="J38" s="115"/>
      <c r="K38" s="104"/>
      <c r="L38" s="104"/>
      <c r="M38" s="104"/>
      <c r="N38" s="106"/>
    </row>
    <row r="39" spans="1:14" x14ac:dyDescent="0.2">
      <c r="A39" s="104">
        <v>8</v>
      </c>
      <c r="B39" s="102" t="e">
        <f>VLOOKUP($F39,УЧАСТНИКИ!$A$29:$M$1081,3,FALSE)</f>
        <v>#N/A</v>
      </c>
      <c r="C39" s="103" t="e">
        <f>VLOOKUP($F39,УЧАСТНИКИ!$A$29:$M$1081,4,FALSE)</f>
        <v>#N/A</v>
      </c>
      <c r="D39" s="168" t="e">
        <f>VLOOKUP($F39,УЧАСТНИКИ!$A$29:$M$1081,5,FALSE)</f>
        <v>#N/A</v>
      </c>
      <c r="E39" s="385" t="e">
        <f>VLOOKUP($F39,УЧАСТНИКИ!$A$29:$M$1081,8,FALSE)</f>
        <v>#N/A</v>
      </c>
      <c r="F39" s="532" t="s">
        <v>466</v>
      </c>
      <c r="G39" s="105" t="e">
        <f>VLOOKUP($F39,УЧАСТНИКИ!$A$29:$M$1081,12,FALSE)</f>
        <v>#N/A</v>
      </c>
      <c r="H39" s="105" t="e">
        <f>VLOOKUP($F39,УЧАСТНИКИ!$A$29:$M$1081,13,FALSE)</f>
        <v>#N/A</v>
      </c>
      <c r="I39" s="548">
        <v>10.71</v>
      </c>
      <c r="J39" s="115"/>
      <c r="K39" s="104"/>
      <c r="L39" s="104"/>
      <c r="M39" s="104"/>
      <c r="N39" s="106"/>
    </row>
    <row r="40" spans="1:14" x14ac:dyDescent="0.2">
      <c r="A40" s="83"/>
      <c r="B40" s="134"/>
      <c r="C40" s="135"/>
      <c r="D40" s="134"/>
      <c r="E40" s="134"/>
      <c r="F40" s="83"/>
      <c r="G40" s="136"/>
      <c r="H40" s="136"/>
      <c r="I40" s="136"/>
      <c r="J40" s="136"/>
      <c r="K40" s="83"/>
      <c r="L40" s="83"/>
      <c r="M40" s="83"/>
      <c r="N40" s="133"/>
    </row>
    <row r="41" spans="1:14" x14ac:dyDescent="0.2">
      <c r="A41" s="83"/>
      <c r="B41" s="111" t="s">
        <v>50</v>
      </c>
      <c r="C41" s="112"/>
      <c r="D41" s="113" t="s">
        <v>44</v>
      </c>
      <c r="E41" s="113"/>
      <c r="F41" s="83"/>
      <c r="G41" s="83"/>
      <c r="H41" s="83"/>
      <c r="I41" s="83"/>
      <c r="J41" s="83"/>
      <c r="K41" s="83"/>
      <c r="L41" s="83"/>
      <c r="M41" s="83"/>
      <c r="N41" s="114"/>
    </row>
    <row r="42" spans="1:14" x14ac:dyDescent="0.2">
      <c r="A42" s="83"/>
      <c r="B42" s="113"/>
      <c r="C42" s="112"/>
      <c r="D42" s="113"/>
      <c r="E42" s="113"/>
      <c r="F42" s="83"/>
      <c r="G42" s="83"/>
      <c r="H42" s="83"/>
      <c r="I42" s="83"/>
      <c r="J42" s="83"/>
      <c r="K42" s="83"/>
      <c r="L42" s="83"/>
      <c r="M42" s="83"/>
      <c r="N42" s="114"/>
    </row>
    <row r="43" spans="1:14" x14ac:dyDescent="0.2">
      <c r="A43" s="83"/>
      <c r="B43" s="113" t="s">
        <v>42</v>
      </c>
      <c r="C43" s="112"/>
      <c r="D43" s="113" t="s">
        <v>43</v>
      </c>
      <c r="E43" s="113"/>
      <c r="F43" s="83"/>
      <c r="G43" s="83"/>
      <c r="H43" s="83"/>
      <c r="I43" s="83"/>
      <c r="J43" s="83"/>
      <c r="K43" s="83"/>
      <c r="L43" s="83"/>
      <c r="M43" s="83"/>
      <c r="N43" s="114"/>
    </row>
    <row r="45" spans="1:14" x14ac:dyDescent="0.2">
      <c r="A45" s="11"/>
      <c r="B45" s="12"/>
      <c r="C45" s="39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9"/>
    </row>
    <row r="46" spans="1:14" x14ac:dyDescent="0.2">
      <c r="A46" s="13"/>
      <c r="B46" s="14"/>
      <c r="C46" s="40"/>
      <c r="D46" s="16"/>
      <c r="E46" s="16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2">
      <c r="A47" s="13"/>
      <c r="C47" s="40"/>
      <c r="D47" s="16"/>
      <c r="E47" s="16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2">
      <c r="A48" s="13"/>
      <c r="C48" s="40"/>
      <c r="D48" s="16"/>
      <c r="E48" s="16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2">
      <c r="A49" s="13"/>
      <c r="C49" s="40"/>
      <c r="D49" s="16"/>
      <c r="E49" s="16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2">
      <c r="A50" s="13"/>
      <c r="C50" s="40"/>
      <c r="D50" s="16"/>
      <c r="E50" s="16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2">
      <c r="A51" s="13"/>
      <c r="C51" s="40"/>
      <c r="D51" s="16"/>
      <c r="E51" s="16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2">
      <c r="A52" s="13"/>
      <c r="C52" s="40"/>
      <c r="D52" s="16"/>
      <c r="E52" s="16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2">
      <c r="A53" s="13"/>
      <c r="C53" s="40"/>
      <c r="D53" s="16"/>
      <c r="E53" s="16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2">
      <c r="A54" s="11"/>
      <c r="C54" s="39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9"/>
    </row>
    <row r="55" spans="1:14" x14ac:dyDescent="0.2">
      <c r="A55" s="13"/>
      <c r="B55" s="14"/>
      <c r="C55" s="40"/>
      <c r="D55" s="16"/>
      <c r="E55" s="16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2">
      <c r="A56" s="13"/>
      <c r="B56" s="14"/>
      <c r="C56" s="40"/>
      <c r="D56" s="16"/>
      <c r="E56" s="16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2">
      <c r="A57" s="13"/>
      <c r="B57" s="14"/>
      <c r="C57" s="40"/>
      <c r="D57" s="16"/>
      <c r="E57" s="16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2">
      <c r="A58" s="13"/>
      <c r="B58" s="14"/>
      <c r="C58" s="40"/>
      <c r="D58" s="16"/>
      <c r="E58" s="16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2">
      <c r="A59" s="13"/>
      <c r="B59" s="14"/>
      <c r="C59" s="40"/>
      <c r="D59" s="16"/>
      <c r="E59" s="16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2">
      <c r="A60" s="13"/>
      <c r="B60" s="14"/>
      <c r="C60" s="40"/>
      <c r="D60" s="16"/>
      <c r="E60" s="16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2">
      <c r="A61" s="13"/>
      <c r="B61" s="14"/>
      <c r="C61" s="40"/>
      <c r="D61" s="16"/>
      <c r="E61" s="16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2">
      <c r="A62" s="13"/>
      <c r="B62" s="14"/>
      <c r="C62" s="40"/>
      <c r="D62" s="16"/>
      <c r="E62" s="16"/>
      <c r="F62" s="13"/>
      <c r="G62" s="13"/>
      <c r="H62" s="13"/>
      <c r="I62" s="13"/>
      <c r="J62" s="13"/>
      <c r="K62" s="13"/>
      <c r="L62" s="13"/>
      <c r="M62" s="13"/>
      <c r="N62" s="15"/>
    </row>
  </sheetData>
  <mergeCells count="18">
    <mergeCell ref="D8:J8"/>
    <mergeCell ref="D9:J9"/>
    <mergeCell ref="D10:J10"/>
    <mergeCell ref="C3:L3"/>
    <mergeCell ref="C1:L1"/>
    <mergeCell ref="C4:L5"/>
    <mergeCell ref="N11:N12"/>
    <mergeCell ref="I11:I12"/>
    <mergeCell ref="A11:A12"/>
    <mergeCell ref="B11:B12"/>
    <mergeCell ref="C11:C12"/>
    <mergeCell ref="D11:D12"/>
    <mergeCell ref="F11:F12"/>
    <mergeCell ref="G11:G12"/>
    <mergeCell ref="H11:H12"/>
    <mergeCell ref="J11:L11"/>
    <mergeCell ref="M11:M12"/>
    <mergeCell ref="E11:E12"/>
  </mergeCells>
  <phoneticPr fontId="2" type="noConversion"/>
  <printOptions horizontalCentered="1"/>
  <pageMargins left="0" right="0" top="0" bottom="0" header="0" footer="0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84</vt:i4>
      </vt:variant>
      <vt:variant>
        <vt:lpstr>Именованные диапазоны</vt:lpstr>
      </vt:variant>
      <vt:variant>
        <vt:i4>27</vt:i4>
      </vt:variant>
    </vt:vector>
  </HeadingPairs>
  <TitlesOfParts>
    <vt:vector size="111" baseType="lpstr">
      <vt:lpstr>УЧАСТНИКИ</vt:lpstr>
      <vt:lpstr>Заголовки</vt:lpstr>
      <vt:lpstr>И ДЛИНА Ж (2)</vt:lpstr>
      <vt:lpstr>И ДЛИНА (2)</vt:lpstr>
      <vt:lpstr>ТИТУЛ ВС</vt:lpstr>
      <vt:lpstr>ГСК ВС</vt:lpstr>
      <vt:lpstr>РОЖИ</vt:lpstr>
      <vt:lpstr>100м </vt:lpstr>
      <vt:lpstr>100м пф</vt:lpstr>
      <vt:lpstr>100м ф</vt:lpstr>
      <vt:lpstr>сп.уч</vt:lpstr>
      <vt:lpstr>200м</vt:lpstr>
      <vt:lpstr>200м пф</vt:lpstr>
      <vt:lpstr>200м ф</vt:lpstr>
      <vt:lpstr>400м </vt:lpstr>
      <vt:lpstr>400 м ПФ</vt:lpstr>
      <vt:lpstr>400 м Ф</vt:lpstr>
      <vt:lpstr>800м</vt:lpstr>
      <vt:lpstr>800 ф</vt:lpstr>
      <vt:lpstr>1500 м</vt:lpstr>
      <vt:lpstr>1500 ф</vt:lpstr>
      <vt:lpstr>5000м</vt:lpstr>
      <vt:lpstr>10000 м</vt:lpstr>
      <vt:lpstr>110м сб</vt:lpstr>
      <vt:lpstr>110м сб ПФ</vt:lpstr>
      <vt:lpstr>110 сб Ф</vt:lpstr>
      <vt:lpstr>400м сб</vt:lpstr>
      <vt:lpstr>400 сб пф</vt:lpstr>
      <vt:lpstr>400 сб ф</vt:lpstr>
      <vt:lpstr>3000м сп</vt:lpstr>
      <vt:lpstr>4х100</vt:lpstr>
      <vt:lpstr>4х400</vt:lpstr>
      <vt:lpstr>10000сх</vt:lpstr>
      <vt:lpstr>Высота А</vt:lpstr>
      <vt:lpstr>Высота Б</vt:lpstr>
      <vt:lpstr>ВЫСОТА </vt:lpstr>
      <vt:lpstr>ШЕСТ КВ</vt:lpstr>
      <vt:lpstr>ШЕСТ Ф</vt:lpstr>
      <vt:lpstr>Длина А</vt:lpstr>
      <vt:lpstr>Длина Б</vt:lpstr>
      <vt:lpstr>ДЛ-НА Ф</vt:lpstr>
      <vt:lpstr>Тройной А</vt:lpstr>
      <vt:lpstr>ТРОЙ ф</vt:lpstr>
      <vt:lpstr>ЯДРО КВАЛ</vt:lpstr>
      <vt:lpstr>ЯДРО Ф</vt:lpstr>
      <vt:lpstr>Диск КВ</vt:lpstr>
      <vt:lpstr>ДИСК ф</vt:lpstr>
      <vt:lpstr>МОЛОТ КВАЛ</vt:lpstr>
      <vt:lpstr>МОЛОТ Ф</vt:lpstr>
      <vt:lpstr>Копьё кв</vt:lpstr>
      <vt:lpstr>КОПЬЕ Ф</vt:lpstr>
      <vt:lpstr>Регионы ВС</vt:lpstr>
      <vt:lpstr>И ДЛИНА ВС</vt:lpstr>
      <vt:lpstr>И ДЛИНА ПРОФ</vt:lpstr>
      <vt:lpstr>И ДЛИНА Ж ВС</vt:lpstr>
      <vt:lpstr>И ДЛИНА Ж ПРОФ</vt:lpstr>
      <vt:lpstr>список ВС</vt:lpstr>
      <vt:lpstr>Командное</vt:lpstr>
      <vt:lpstr>Лист4</vt:lpstr>
      <vt:lpstr>И100</vt:lpstr>
      <vt:lpstr>И200</vt:lpstr>
      <vt:lpstr>И 400</vt:lpstr>
      <vt:lpstr>И800</vt:lpstr>
      <vt:lpstr>И1500</vt:lpstr>
      <vt:lpstr>И5000</vt:lpstr>
      <vt:lpstr>И10000</vt:lpstr>
      <vt:lpstr>И110 сб</vt:lpstr>
      <vt:lpstr>И400сб</vt:lpstr>
      <vt:lpstr>И3000сп</vt:lpstr>
      <vt:lpstr>И4х100</vt:lpstr>
      <vt:lpstr>И4х400</vt:lpstr>
      <vt:lpstr>сх</vt:lpstr>
      <vt:lpstr>высота кв.</vt:lpstr>
      <vt:lpstr>И ВЫСОТА</vt:lpstr>
      <vt:lpstr>шест кв.</vt:lpstr>
      <vt:lpstr>длина кв</vt:lpstr>
      <vt:lpstr>тройной кв</vt:lpstr>
      <vt:lpstr>И ТРОЙНОЙ</vt:lpstr>
      <vt:lpstr>И ЯДРО</vt:lpstr>
      <vt:lpstr>И ДИСК</vt:lpstr>
      <vt:lpstr>И МОЛОТ</vt:lpstr>
      <vt:lpstr>И КОПЬЕ</vt:lpstr>
      <vt:lpstr>Лист1</vt:lpstr>
      <vt:lpstr>10-б</vt:lpstr>
      <vt:lpstr>'200м пф'!Print_Area</vt:lpstr>
      <vt:lpstr>'400 м Ф'!Print_Area</vt:lpstr>
      <vt:lpstr>'400 сб ф'!Print_Area</vt:lpstr>
      <vt:lpstr>'ВЫСОТА '!Print_Area</vt:lpstr>
      <vt:lpstr>'ДИСК ф'!Print_Area</vt:lpstr>
      <vt:lpstr>'Длина А'!Print_Area</vt:lpstr>
      <vt:lpstr>'Длина Б'!Print_Area</vt:lpstr>
      <vt:lpstr>'длина кв'!Print_Area</vt:lpstr>
      <vt:lpstr>'ДЛ-НА Ф'!Print_Area</vt:lpstr>
      <vt:lpstr>'И 400'!Print_Area</vt:lpstr>
      <vt:lpstr>И100!Print_Area</vt:lpstr>
      <vt:lpstr>'И110 сб'!Print_Area</vt:lpstr>
      <vt:lpstr>'КОПЬЕ Ф'!Print_Area</vt:lpstr>
      <vt:lpstr>'МОЛОТ Ф'!Print_Area</vt:lpstr>
      <vt:lpstr>'ТРОЙ ф'!Print_Area</vt:lpstr>
      <vt:lpstr>'ШЕСТ Ф'!Print_Area</vt:lpstr>
      <vt:lpstr>'ЯДРО Ф'!Print_Area</vt:lpstr>
      <vt:lpstr>'ГСК ВС'!Область_печати</vt:lpstr>
      <vt:lpstr>'И ДЛИНА (2)'!Область_печати</vt:lpstr>
      <vt:lpstr>'И ДЛИНА ВС'!Область_печати</vt:lpstr>
      <vt:lpstr>'И ДЛИНА Ж (2)'!Область_печати</vt:lpstr>
      <vt:lpstr>'И ДЛИНА Ж ВС'!Область_печати</vt:lpstr>
      <vt:lpstr>'И ДЛИНА Ж ПРОФ'!Область_печати</vt:lpstr>
      <vt:lpstr>'И ДЛИНА ПРОФ'!Область_печати</vt:lpstr>
      <vt:lpstr>'Регионы ВС'!Область_печати</vt:lpstr>
      <vt:lpstr>РОЖИ!Область_печати</vt:lpstr>
      <vt:lpstr>'ТИТУЛ ВС'!Область_печати</vt:lpstr>
    </vt:vector>
  </TitlesOfParts>
  <Company>Lamers CREW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Я</cp:lastModifiedBy>
  <cp:lastPrinted>2026-08-01T12:23:29Z</cp:lastPrinted>
  <dcterms:created xsi:type="dcterms:W3CDTF">2004-05-24T08:29:48Z</dcterms:created>
  <dcterms:modified xsi:type="dcterms:W3CDTF">2026-08-05T11:09:00Z</dcterms:modified>
</cp:coreProperties>
</file>