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77" firstSheet="14" activeTab="26"/>
  </bookViews>
  <sheets>
    <sheet name="60м жен." sheetId="1" r:id="rId1"/>
    <sheet name="60м муж." sheetId="2" r:id="rId2"/>
    <sheet name="200м жен." sheetId="3" r:id="rId3"/>
    <sheet name="200м муж." sheetId="4" r:id="rId4"/>
    <sheet name="400м жен." sheetId="5" r:id="rId5"/>
    <sheet name="400м муж." sheetId="6" r:id="rId6"/>
    <sheet name="800м жен." sheetId="7" r:id="rId7"/>
    <sheet name="800м муж." sheetId="8" r:id="rId8"/>
    <sheet name="1500м жен." sheetId="9" r:id="rId9"/>
    <sheet name="1500м муж." sheetId="10" r:id="rId10"/>
    <sheet name="3000м жен." sheetId="11" r:id="rId11"/>
    <sheet name="3000м муж." sheetId="12" r:id="rId12"/>
    <sheet name="2000м сп жен." sheetId="13" r:id="rId13"/>
    <sheet name="2000м сп муж." sheetId="14" r:id="rId14"/>
    <sheet name="60сб жен." sheetId="15" r:id="rId15"/>
    <sheet name="60сб муж." sheetId="16" r:id="rId16"/>
    <sheet name="пятиб." sheetId="17" r:id="rId17"/>
    <sheet name="семиб." sheetId="18" r:id="rId18"/>
    <sheet name="ядро" sheetId="19" r:id="rId19"/>
    <sheet name="длина" sheetId="20" r:id="rId20"/>
    <sheet name="тройной" sheetId="21" r:id="rId21"/>
    <sheet name="высота" sheetId="22" r:id="rId22"/>
    <sheet name="прил. выс." sheetId="23" r:id="rId23"/>
    <sheet name="шест" sheetId="24" r:id="rId24"/>
    <sheet name="прил. шест" sheetId="25" r:id="rId25"/>
    <sheet name="эст. жен." sheetId="26" r:id="rId26"/>
    <sheet name="эст. муж." sheetId="27" r:id="rId27"/>
  </sheets>
  <externalReferences>
    <externalReference r:id="rId2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1" i="27" l="1"/>
  <c r="J191" i="27"/>
  <c r="G191" i="27"/>
  <c r="F191" i="27"/>
  <c r="E191" i="27"/>
  <c r="D191" i="27"/>
  <c r="I191" i="27" s="1"/>
  <c r="C191" i="27"/>
  <c r="H191" i="27" s="1"/>
  <c r="N190" i="27"/>
  <c r="J190" i="27"/>
  <c r="G190" i="27"/>
  <c r="F190" i="27"/>
  <c r="E190" i="27"/>
  <c r="D190" i="27"/>
  <c r="I190" i="27" s="1"/>
  <c r="C190" i="27"/>
  <c r="H190" i="27" s="1"/>
  <c r="N189" i="27"/>
  <c r="J189" i="27"/>
  <c r="G189" i="27"/>
  <c r="F189" i="27"/>
  <c r="E189" i="27"/>
  <c r="D189" i="27"/>
  <c r="I189" i="27" s="1"/>
  <c r="C189" i="27"/>
  <c r="H189" i="27" s="1"/>
  <c r="N188" i="27"/>
  <c r="L188" i="27"/>
  <c r="J188" i="27"/>
  <c r="G188" i="27"/>
  <c r="F188" i="27"/>
  <c r="E188" i="27"/>
  <c r="D188" i="27"/>
  <c r="I188" i="27" s="1"/>
  <c r="C188" i="27"/>
  <c r="H188" i="27" s="1"/>
  <c r="N142" i="27"/>
  <c r="J142" i="27"/>
  <c r="G142" i="27"/>
  <c r="F142" i="27"/>
  <c r="E142" i="27"/>
  <c r="D142" i="27"/>
  <c r="I142" i="27" s="1"/>
  <c r="C142" i="27"/>
  <c r="H142" i="27" s="1"/>
  <c r="N141" i="27"/>
  <c r="J141" i="27"/>
  <c r="G141" i="27"/>
  <c r="F141" i="27"/>
  <c r="E141" i="27"/>
  <c r="D141" i="27"/>
  <c r="I141" i="27" s="1"/>
  <c r="C141" i="27"/>
  <c r="H141" i="27" s="1"/>
  <c r="N140" i="27"/>
  <c r="J140" i="27"/>
  <c r="G140" i="27"/>
  <c r="F140" i="27"/>
  <c r="E140" i="27"/>
  <c r="D140" i="27"/>
  <c r="I140" i="27" s="1"/>
  <c r="C140" i="27"/>
  <c r="H140" i="27" s="1"/>
  <c r="N139" i="27"/>
  <c r="L139" i="27"/>
  <c r="J139" i="27"/>
  <c r="G139" i="27"/>
  <c r="F139" i="27"/>
  <c r="E139" i="27"/>
  <c r="D139" i="27"/>
  <c r="I139" i="27" s="1"/>
  <c r="C139" i="27"/>
  <c r="H139" i="27" s="1"/>
  <c r="N138" i="27"/>
  <c r="J138" i="27"/>
  <c r="G138" i="27"/>
  <c r="F138" i="27"/>
  <c r="E138" i="27"/>
  <c r="D138" i="27"/>
  <c r="I138" i="27" s="1"/>
  <c r="C138" i="27"/>
  <c r="H138" i="27" s="1"/>
  <c r="N137" i="27"/>
  <c r="J137" i="27"/>
  <c r="G137" i="27"/>
  <c r="F137" i="27"/>
  <c r="E137" i="27"/>
  <c r="D137" i="27"/>
  <c r="I137" i="27" s="1"/>
  <c r="C137" i="27"/>
  <c r="H137" i="27" s="1"/>
  <c r="N136" i="27"/>
  <c r="J136" i="27"/>
  <c r="G136" i="27"/>
  <c r="F136" i="27"/>
  <c r="E136" i="27"/>
  <c r="D136" i="27"/>
  <c r="I136" i="27" s="1"/>
  <c r="C136" i="27"/>
  <c r="H136" i="27" s="1"/>
  <c r="N135" i="27"/>
  <c r="L135" i="27"/>
  <c r="J135" i="27"/>
  <c r="G135" i="27"/>
  <c r="F135" i="27"/>
  <c r="E135" i="27"/>
  <c r="D135" i="27"/>
  <c r="I135" i="27" s="1"/>
  <c r="C135" i="27"/>
  <c r="H135" i="27" s="1"/>
  <c r="N134" i="27"/>
  <c r="J134" i="27"/>
  <c r="G134" i="27"/>
  <c r="F134" i="27"/>
  <c r="E134" i="27"/>
  <c r="D134" i="27"/>
  <c r="I134" i="27" s="1"/>
  <c r="C134" i="27"/>
  <c r="H134" i="27" s="1"/>
  <c r="N133" i="27"/>
  <c r="J133" i="27"/>
  <c r="G133" i="27"/>
  <c r="F133" i="27"/>
  <c r="E133" i="27"/>
  <c r="D133" i="27"/>
  <c r="I133" i="27" s="1"/>
  <c r="C133" i="27"/>
  <c r="H133" i="27" s="1"/>
  <c r="N132" i="27"/>
  <c r="J132" i="27"/>
  <c r="G132" i="27"/>
  <c r="F132" i="27"/>
  <c r="E132" i="27"/>
  <c r="D132" i="27"/>
  <c r="I132" i="27" s="1"/>
  <c r="C132" i="27"/>
  <c r="H132" i="27" s="1"/>
  <c r="N131" i="27"/>
  <c r="L131" i="27"/>
  <c r="J131" i="27"/>
  <c r="G131" i="27"/>
  <c r="F131" i="27"/>
  <c r="E131" i="27"/>
  <c r="D131" i="27"/>
  <c r="I131" i="27" s="1"/>
  <c r="C131" i="27"/>
  <c r="H131" i="27" s="1"/>
  <c r="N82" i="27"/>
  <c r="J82" i="27"/>
  <c r="G82" i="27"/>
  <c r="F82" i="27"/>
  <c r="E82" i="27"/>
  <c r="D82" i="27"/>
  <c r="I82" i="27" s="1"/>
  <c r="C82" i="27"/>
  <c r="H82" i="27" s="1"/>
  <c r="N81" i="27"/>
  <c r="J81" i="27"/>
  <c r="G81" i="27"/>
  <c r="F81" i="27"/>
  <c r="E81" i="27"/>
  <c r="D81" i="27"/>
  <c r="I81" i="27" s="1"/>
  <c r="C81" i="27"/>
  <c r="H81" i="27" s="1"/>
  <c r="N80" i="27"/>
  <c r="J80" i="27"/>
  <c r="G80" i="27"/>
  <c r="F80" i="27"/>
  <c r="E80" i="27"/>
  <c r="D80" i="27"/>
  <c r="I80" i="27" s="1"/>
  <c r="C80" i="27"/>
  <c r="H80" i="27" s="1"/>
  <c r="N79" i="27"/>
  <c r="L79" i="27"/>
  <c r="J79" i="27"/>
  <c r="G79" i="27"/>
  <c r="F79" i="27"/>
  <c r="E79" i="27"/>
  <c r="D79" i="27"/>
  <c r="I79" i="27" s="1"/>
  <c r="C79" i="27"/>
  <c r="H79" i="27" s="1"/>
  <c r="N78" i="27"/>
  <c r="J78" i="27"/>
  <c r="G78" i="27"/>
  <c r="F78" i="27"/>
  <c r="E78" i="27"/>
  <c r="D78" i="27"/>
  <c r="I78" i="27" s="1"/>
  <c r="C78" i="27"/>
  <c r="H78" i="27" s="1"/>
  <c r="J77" i="27"/>
  <c r="G77" i="27"/>
  <c r="F77" i="27"/>
  <c r="E77" i="27"/>
  <c r="D77" i="27"/>
  <c r="I77" i="27" s="1"/>
  <c r="C77" i="27"/>
  <c r="H77" i="27" s="1"/>
  <c r="N76" i="27"/>
  <c r="J76" i="27"/>
  <c r="G76" i="27"/>
  <c r="F76" i="27"/>
  <c r="E76" i="27"/>
  <c r="D76" i="27"/>
  <c r="I76" i="27" s="1"/>
  <c r="C76" i="27"/>
  <c r="H76" i="27" s="1"/>
  <c r="N75" i="27"/>
  <c r="L75" i="27"/>
  <c r="J75" i="27"/>
  <c r="G75" i="27"/>
  <c r="F75" i="27"/>
  <c r="E75" i="27"/>
  <c r="D75" i="27"/>
  <c r="I75" i="27" s="1"/>
  <c r="C75" i="27"/>
  <c r="H75" i="27" s="1"/>
  <c r="N38" i="27"/>
  <c r="J38" i="27"/>
  <c r="G38" i="27"/>
  <c r="F38" i="27"/>
  <c r="E38" i="27"/>
  <c r="D38" i="27"/>
  <c r="I38" i="27" s="1"/>
  <c r="C38" i="27"/>
  <c r="H38" i="27" s="1"/>
  <c r="N37" i="27"/>
  <c r="J37" i="27"/>
  <c r="G37" i="27"/>
  <c r="F37" i="27"/>
  <c r="E37" i="27"/>
  <c r="D37" i="27"/>
  <c r="I37" i="27" s="1"/>
  <c r="C37" i="27"/>
  <c r="H37" i="27" s="1"/>
  <c r="N36" i="27"/>
  <c r="J36" i="27"/>
  <c r="G36" i="27"/>
  <c r="F36" i="27"/>
  <c r="E36" i="27"/>
  <c r="D36" i="27"/>
  <c r="I36" i="27" s="1"/>
  <c r="C36" i="27"/>
  <c r="H36" i="27" s="1"/>
  <c r="N35" i="27"/>
  <c r="J35" i="27"/>
  <c r="G35" i="27"/>
  <c r="F35" i="27"/>
  <c r="E35" i="27"/>
  <c r="D35" i="27"/>
  <c r="I35" i="27" s="1"/>
  <c r="C35" i="27"/>
  <c r="H35" i="27" s="1"/>
  <c r="N34" i="27"/>
  <c r="J34" i="27"/>
  <c r="G34" i="27"/>
  <c r="F34" i="27"/>
  <c r="E34" i="27"/>
  <c r="D34" i="27"/>
  <c r="I34" i="27" s="1"/>
  <c r="C34" i="27"/>
  <c r="H34" i="27" s="1"/>
  <c r="N33" i="27"/>
  <c r="J33" i="27"/>
  <c r="G33" i="27"/>
  <c r="F33" i="27"/>
  <c r="E33" i="27"/>
  <c r="D33" i="27"/>
  <c r="I33" i="27" s="1"/>
  <c r="C33" i="27"/>
  <c r="H33" i="27" s="1"/>
  <c r="N32" i="27"/>
  <c r="J32" i="27"/>
  <c r="G32" i="27"/>
  <c r="F32" i="27"/>
  <c r="E32" i="27"/>
  <c r="D32" i="27"/>
  <c r="I32" i="27" s="1"/>
  <c r="C32" i="27"/>
  <c r="H32" i="27" s="1"/>
  <c r="N31" i="27"/>
  <c r="L31" i="27"/>
  <c r="J31" i="27"/>
  <c r="G31" i="27"/>
  <c r="F31" i="27"/>
  <c r="E31" i="27"/>
  <c r="D31" i="27"/>
  <c r="I31" i="27" s="1"/>
  <c r="C31" i="27"/>
  <c r="H31" i="27" s="1"/>
  <c r="N30" i="27"/>
  <c r="J30" i="27"/>
  <c r="G30" i="27"/>
  <c r="F30" i="27"/>
  <c r="E30" i="27"/>
  <c r="D30" i="27"/>
  <c r="I30" i="27" s="1"/>
  <c r="C30" i="27"/>
  <c r="H30" i="27" s="1"/>
  <c r="N29" i="27"/>
  <c r="J29" i="27"/>
  <c r="G29" i="27"/>
  <c r="F29" i="27"/>
  <c r="E29" i="27"/>
  <c r="D29" i="27"/>
  <c r="I29" i="27" s="1"/>
  <c r="C29" i="27"/>
  <c r="H29" i="27" s="1"/>
  <c r="J28" i="27"/>
  <c r="G28" i="27"/>
  <c r="F28" i="27"/>
  <c r="E28" i="27"/>
  <c r="D28" i="27"/>
  <c r="I28" i="27" s="1"/>
  <c r="C28" i="27"/>
  <c r="H28" i="27" s="1"/>
  <c r="N27" i="27"/>
  <c r="L27" i="27"/>
  <c r="J27" i="27"/>
  <c r="G27" i="27"/>
  <c r="F27" i="27"/>
  <c r="E27" i="27"/>
  <c r="D27" i="27"/>
  <c r="I27" i="27" s="1"/>
  <c r="C27" i="27"/>
  <c r="H27" i="27" s="1"/>
  <c r="N26" i="27"/>
  <c r="J26" i="27"/>
  <c r="G26" i="27"/>
  <c r="F26" i="27"/>
  <c r="E26" i="27"/>
  <c r="D26" i="27"/>
  <c r="I26" i="27" s="1"/>
  <c r="C26" i="27"/>
  <c r="H26" i="27" s="1"/>
  <c r="N25" i="27"/>
  <c r="J25" i="27"/>
  <c r="G25" i="27"/>
  <c r="F25" i="27"/>
  <c r="E25" i="27"/>
  <c r="D25" i="27"/>
  <c r="I25" i="27" s="1"/>
  <c r="C25" i="27"/>
  <c r="H25" i="27" s="1"/>
  <c r="N24" i="27"/>
  <c r="J24" i="27"/>
  <c r="G24" i="27"/>
  <c r="F24" i="27"/>
  <c r="E24" i="27"/>
  <c r="D24" i="27"/>
  <c r="I24" i="27" s="1"/>
  <c r="C24" i="27"/>
  <c r="H24" i="27" s="1"/>
  <c r="N23" i="27"/>
  <c r="L23" i="27"/>
  <c r="J23" i="27"/>
  <c r="G23" i="27"/>
  <c r="F23" i="27"/>
  <c r="E23" i="27"/>
  <c r="D23" i="27"/>
  <c r="I23" i="27" s="1"/>
  <c r="C23" i="27"/>
  <c r="H23" i="27" s="1"/>
  <c r="N22" i="27"/>
  <c r="J22" i="27"/>
  <c r="G22" i="27"/>
  <c r="F22" i="27"/>
  <c r="E22" i="27"/>
  <c r="D22" i="27"/>
  <c r="I22" i="27" s="1"/>
  <c r="C22" i="27"/>
  <c r="H22" i="27" s="1"/>
  <c r="J21" i="27"/>
  <c r="G21" i="27"/>
  <c r="F21" i="27"/>
  <c r="E21" i="27"/>
  <c r="D21" i="27"/>
  <c r="I21" i="27" s="1"/>
  <c r="C21" i="27"/>
  <c r="H21" i="27" s="1"/>
  <c r="N20" i="27"/>
  <c r="J20" i="27"/>
  <c r="G20" i="27"/>
  <c r="F20" i="27"/>
  <c r="E20" i="27"/>
  <c r="D20" i="27"/>
  <c r="I20" i="27" s="1"/>
  <c r="C20" i="27"/>
  <c r="H20" i="27" s="1"/>
  <c r="N19" i="27"/>
  <c r="L19" i="27"/>
  <c r="J19" i="27"/>
  <c r="G19" i="27"/>
  <c r="F19" i="27"/>
  <c r="E19" i="27"/>
  <c r="D19" i="27"/>
  <c r="I19" i="27" s="1"/>
  <c r="C19" i="27"/>
  <c r="H19" i="27" s="1"/>
  <c r="N18" i="27"/>
  <c r="J18" i="27"/>
  <c r="G18" i="27"/>
  <c r="F18" i="27"/>
  <c r="E18" i="27"/>
  <c r="D18" i="27"/>
  <c r="I18" i="27" s="1"/>
  <c r="C18" i="27"/>
  <c r="H18" i="27" s="1"/>
  <c r="N17" i="27"/>
  <c r="J17" i="27"/>
  <c r="G17" i="27"/>
  <c r="F17" i="27"/>
  <c r="E17" i="27"/>
  <c r="D17" i="27"/>
  <c r="I17" i="27" s="1"/>
  <c r="C17" i="27"/>
  <c r="H17" i="27" s="1"/>
  <c r="N16" i="27"/>
  <c r="J16" i="27"/>
  <c r="G16" i="27"/>
  <c r="F16" i="27"/>
  <c r="E16" i="27"/>
  <c r="D16" i="27"/>
  <c r="I16" i="27" s="1"/>
  <c r="C16" i="27"/>
  <c r="H16" i="27" s="1"/>
  <c r="N15" i="27"/>
  <c r="L15" i="27"/>
  <c r="J15" i="27"/>
  <c r="G15" i="27"/>
  <c r="F15" i="27"/>
  <c r="E15" i="27"/>
  <c r="D15" i="27"/>
  <c r="I15" i="27" s="1"/>
  <c r="C15" i="27"/>
  <c r="H15" i="27" s="1"/>
  <c r="N207" i="26"/>
  <c r="J207" i="26"/>
  <c r="I207" i="26"/>
  <c r="H207" i="26"/>
  <c r="G207" i="26"/>
  <c r="F207" i="26"/>
  <c r="E207" i="26"/>
  <c r="D207" i="26"/>
  <c r="C207" i="26"/>
  <c r="N206" i="26"/>
  <c r="J206" i="26"/>
  <c r="I206" i="26"/>
  <c r="H206" i="26"/>
  <c r="G206" i="26"/>
  <c r="F206" i="26"/>
  <c r="E206" i="26"/>
  <c r="D206" i="26"/>
  <c r="C206" i="26"/>
  <c r="N205" i="26"/>
  <c r="J205" i="26"/>
  <c r="I205" i="26"/>
  <c r="H205" i="26"/>
  <c r="G205" i="26"/>
  <c r="F205" i="26"/>
  <c r="E205" i="26"/>
  <c r="D205" i="26"/>
  <c r="C205" i="26"/>
  <c r="N204" i="26"/>
  <c r="L204" i="26"/>
  <c r="J204" i="26"/>
  <c r="I204" i="26"/>
  <c r="H204" i="26"/>
  <c r="G204" i="26"/>
  <c r="F204" i="26"/>
  <c r="E204" i="26"/>
  <c r="D204" i="26"/>
  <c r="C204" i="26"/>
  <c r="N203" i="26"/>
  <c r="J203" i="26"/>
  <c r="I203" i="26"/>
  <c r="H203" i="26"/>
  <c r="G203" i="26"/>
  <c r="F203" i="26"/>
  <c r="E203" i="26"/>
  <c r="D203" i="26"/>
  <c r="C203" i="26"/>
  <c r="N202" i="26"/>
  <c r="J202" i="26"/>
  <c r="I202" i="26"/>
  <c r="H202" i="26"/>
  <c r="G202" i="26"/>
  <c r="F202" i="26"/>
  <c r="E202" i="26"/>
  <c r="D202" i="26"/>
  <c r="C202" i="26"/>
  <c r="N201" i="26"/>
  <c r="J201" i="26"/>
  <c r="I201" i="26"/>
  <c r="H201" i="26"/>
  <c r="G201" i="26"/>
  <c r="F201" i="26"/>
  <c r="E201" i="26"/>
  <c r="D201" i="26"/>
  <c r="C201" i="26"/>
  <c r="N200" i="26"/>
  <c r="L200" i="26"/>
  <c r="J200" i="26"/>
  <c r="I200" i="26"/>
  <c r="H200" i="26"/>
  <c r="G200" i="26"/>
  <c r="F200" i="26"/>
  <c r="E200" i="26"/>
  <c r="D200" i="26"/>
  <c r="C200" i="26"/>
  <c r="N199" i="26"/>
  <c r="J199" i="26"/>
  <c r="I199" i="26"/>
  <c r="H199" i="26"/>
  <c r="G199" i="26"/>
  <c r="F199" i="26"/>
  <c r="E199" i="26"/>
  <c r="D199" i="26"/>
  <c r="C199" i="26"/>
  <c r="N198" i="26"/>
  <c r="J198" i="26"/>
  <c r="I198" i="26"/>
  <c r="H198" i="26"/>
  <c r="G198" i="26"/>
  <c r="F198" i="26"/>
  <c r="E198" i="26"/>
  <c r="D198" i="26"/>
  <c r="C198" i="26"/>
  <c r="N197" i="26"/>
  <c r="J197" i="26"/>
  <c r="I197" i="26"/>
  <c r="H197" i="26"/>
  <c r="G197" i="26"/>
  <c r="F197" i="26"/>
  <c r="E197" i="26"/>
  <c r="D197" i="26"/>
  <c r="C197" i="26"/>
  <c r="N196" i="26"/>
  <c r="L196" i="26"/>
  <c r="J196" i="26"/>
  <c r="I196" i="26"/>
  <c r="H196" i="26"/>
  <c r="G196" i="26"/>
  <c r="F196" i="26"/>
  <c r="E196" i="26"/>
  <c r="D196" i="26"/>
  <c r="C196" i="26"/>
  <c r="N146" i="26"/>
  <c r="J146" i="26"/>
  <c r="I146" i="26"/>
  <c r="H146" i="26"/>
  <c r="G146" i="26"/>
  <c r="F146" i="26"/>
  <c r="E146" i="26"/>
  <c r="D146" i="26"/>
  <c r="C146" i="26"/>
  <c r="N145" i="26"/>
  <c r="J145" i="26"/>
  <c r="I145" i="26"/>
  <c r="H145" i="26"/>
  <c r="G145" i="26"/>
  <c r="F145" i="26"/>
  <c r="E145" i="26"/>
  <c r="D145" i="26"/>
  <c r="C145" i="26"/>
  <c r="N144" i="26"/>
  <c r="J144" i="26"/>
  <c r="I144" i="26"/>
  <c r="H144" i="26"/>
  <c r="G144" i="26"/>
  <c r="F144" i="26"/>
  <c r="E144" i="26"/>
  <c r="D144" i="26"/>
  <c r="C144" i="26"/>
  <c r="N143" i="26"/>
  <c r="L143" i="26"/>
  <c r="J143" i="26"/>
  <c r="I143" i="26"/>
  <c r="H143" i="26"/>
  <c r="G143" i="26"/>
  <c r="F143" i="26"/>
  <c r="E143" i="26"/>
  <c r="D143" i="26"/>
  <c r="C143" i="26"/>
  <c r="N142" i="26"/>
  <c r="J142" i="26"/>
  <c r="I142" i="26"/>
  <c r="H142" i="26"/>
  <c r="G142" i="26"/>
  <c r="F142" i="26"/>
  <c r="E142" i="26"/>
  <c r="D142" i="26"/>
  <c r="C142" i="26"/>
  <c r="N141" i="26"/>
  <c r="J141" i="26"/>
  <c r="I141" i="26"/>
  <c r="H141" i="26"/>
  <c r="G141" i="26"/>
  <c r="F141" i="26"/>
  <c r="E141" i="26"/>
  <c r="D141" i="26"/>
  <c r="C141" i="26"/>
  <c r="N140" i="26"/>
  <c r="J140" i="26"/>
  <c r="I140" i="26"/>
  <c r="H140" i="26"/>
  <c r="G140" i="26"/>
  <c r="F140" i="26"/>
  <c r="E140" i="26"/>
  <c r="D140" i="26"/>
  <c r="C140" i="26"/>
  <c r="N139" i="26"/>
  <c r="L139" i="26"/>
  <c r="J139" i="26"/>
  <c r="I139" i="26"/>
  <c r="H139" i="26"/>
  <c r="G139" i="26"/>
  <c r="F139" i="26"/>
  <c r="E139" i="26"/>
  <c r="D139" i="26"/>
  <c r="C139" i="26"/>
  <c r="N86" i="26"/>
  <c r="J86" i="26"/>
  <c r="I86" i="26"/>
  <c r="H86" i="26"/>
  <c r="G86" i="26"/>
  <c r="F86" i="26"/>
  <c r="E86" i="26"/>
  <c r="D86" i="26"/>
  <c r="C86" i="26"/>
  <c r="N85" i="26"/>
  <c r="J85" i="26"/>
  <c r="I85" i="26"/>
  <c r="H85" i="26"/>
  <c r="G85" i="26"/>
  <c r="F85" i="26"/>
  <c r="E85" i="26"/>
  <c r="D85" i="26"/>
  <c r="C85" i="26"/>
  <c r="N84" i="26"/>
  <c r="J84" i="26"/>
  <c r="I84" i="26"/>
  <c r="H84" i="26"/>
  <c r="G84" i="26"/>
  <c r="F84" i="26"/>
  <c r="E84" i="26"/>
  <c r="D84" i="26"/>
  <c r="C84" i="26"/>
  <c r="N83" i="26"/>
  <c r="L83" i="26"/>
  <c r="J83" i="26"/>
  <c r="I83" i="26"/>
  <c r="H83" i="26"/>
  <c r="G83" i="26"/>
  <c r="F83" i="26"/>
  <c r="E83" i="26"/>
  <c r="D83" i="26"/>
  <c r="C83" i="26"/>
  <c r="N82" i="26"/>
  <c r="J82" i="26"/>
  <c r="I82" i="26"/>
  <c r="H82" i="26"/>
  <c r="G82" i="26"/>
  <c r="F82" i="26"/>
  <c r="E82" i="26"/>
  <c r="D82" i="26"/>
  <c r="C82" i="26"/>
  <c r="N81" i="26"/>
  <c r="J81" i="26"/>
  <c r="I81" i="26"/>
  <c r="H81" i="26"/>
  <c r="G81" i="26"/>
  <c r="F81" i="26"/>
  <c r="E81" i="26"/>
  <c r="D81" i="26"/>
  <c r="C81" i="26"/>
  <c r="N80" i="26"/>
  <c r="J80" i="26"/>
  <c r="I80" i="26"/>
  <c r="H80" i="26"/>
  <c r="G80" i="26"/>
  <c r="F80" i="26"/>
  <c r="E80" i="26"/>
  <c r="D80" i="26"/>
  <c r="C80" i="26"/>
  <c r="N79" i="26"/>
  <c r="L79" i="26"/>
  <c r="J79" i="26"/>
  <c r="I79" i="26"/>
  <c r="H79" i="26"/>
  <c r="G79" i="26"/>
  <c r="F79" i="26"/>
  <c r="E79" i="26"/>
  <c r="D79" i="26"/>
  <c r="C79" i="26"/>
  <c r="N62" i="26"/>
  <c r="J62" i="26"/>
  <c r="I62" i="26"/>
  <c r="H62" i="26"/>
  <c r="G62" i="26"/>
  <c r="F62" i="26"/>
  <c r="E62" i="26"/>
  <c r="D62" i="26"/>
  <c r="C62" i="26"/>
  <c r="N61" i="26"/>
  <c r="J61" i="26"/>
  <c r="I61" i="26"/>
  <c r="H61" i="26"/>
  <c r="G61" i="26"/>
  <c r="F61" i="26"/>
  <c r="E61" i="26"/>
  <c r="D61" i="26"/>
  <c r="C61" i="26"/>
  <c r="N60" i="26"/>
  <c r="J60" i="26"/>
  <c r="I60" i="26"/>
  <c r="H60" i="26"/>
  <c r="G60" i="26"/>
  <c r="F60" i="26"/>
  <c r="E60" i="26"/>
  <c r="D60" i="26"/>
  <c r="C60" i="26"/>
  <c r="N59" i="26"/>
  <c r="L59" i="26"/>
  <c r="J59" i="26"/>
  <c r="I59" i="26"/>
  <c r="H59" i="26"/>
  <c r="G59" i="26"/>
  <c r="F59" i="26"/>
  <c r="E59" i="26"/>
  <c r="D59" i="26"/>
  <c r="C59" i="26"/>
  <c r="N58" i="26"/>
  <c r="J58" i="26"/>
  <c r="I58" i="26"/>
  <c r="H58" i="26"/>
  <c r="G58" i="26"/>
  <c r="F58" i="26"/>
  <c r="E58" i="26"/>
  <c r="D58" i="26"/>
  <c r="C58" i="26"/>
  <c r="N57" i="26"/>
  <c r="J57" i="26"/>
  <c r="I57" i="26"/>
  <c r="H57" i="26"/>
  <c r="G57" i="26"/>
  <c r="F57" i="26"/>
  <c r="E57" i="26"/>
  <c r="D57" i="26"/>
  <c r="C57" i="26"/>
  <c r="N56" i="26"/>
  <c r="J56" i="26"/>
  <c r="I56" i="26"/>
  <c r="H56" i="26"/>
  <c r="G56" i="26"/>
  <c r="F56" i="26"/>
  <c r="E56" i="26"/>
  <c r="D56" i="26"/>
  <c r="C56" i="26"/>
  <c r="N55" i="26"/>
  <c r="L55" i="26"/>
  <c r="J55" i="26"/>
  <c r="I55" i="26"/>
  <c r="H55" i="26"/>
  <c r="G55" i="26"/>
  <c r="F55" i="26"/>
  <c r="E55" i="26"/>
  <c r="D55" i="26"/>
  <c r="C55" i="26"/>
  <c r="N54" i="26"/>
  <c r="J54" i="26"/>
  <c r="I54" i="26"/>
  <c r="H54" i="26"/>
  <c r="G54" i="26"/>
  <c r="F54" i="26"/>
  <c r="E54" i="26"/>
  <c r="D54" i="26"/>
  <c r="C54" i="26"/>
  <c r="N53" i="26"/>
  <c r="J53" i="26"/>
  <c r="I53" i="26"/>
  <c r="H53" i="26"/>
  <c r="G53" i="26"/>
  <c r="F53" i="26"/>
  <c r="E53" i="26"/>
  <c r="D53" i="26"/>
  <c r="C53" i="26"/>
  <c r="N52" i="26"/>
  <c r="J52" i="26"/>
  <c r="I52" i="26"/>
  <c r="H52" i="26"/>
  <c r="G52" i="26"/>
  <c r="F52" i="26"/>
  <c r="E52" i="26"/>
  <c r="D52" i="26"/>
  <c r="C52" i="26"/>
  <c r="N51" i="26"/>
  <c r="L51" i="26"/>
  <c r="J51" i="26"/>
  <c r="I51" i="26"/>
  <c r="H51" i="26"/>
  <c r="G51" i="26"/>
  <c r="F51" i="26"/>
  <c r="E51" i="26"/>
  <c r="D51" i="26"/>
  <c r="C51" i="26"/>
  <c r="N50" i="26"/>
  <c r="J50" i="26"/>
  <c r="I50" i="26"/>
  <c r="H50" i="26"/>
  <c r="G50" i="26"/>
  <c r="F50" i="26"/>
  <c r="E50" i="26"/>
  <c r="D50" i="26"/>
  <c r="C50" i="26"/>
  <c r="N49" i="26"/>
  <c r="J49" i="26"/>
  <c r="I49" i="26"/>
  <c r="H49" i="26"/>
  <c r="G49" i="26"/>
  <c r="F49" i="26"/>
  <c r="E49" i="26"/>
  <c r="D49" i="26"/>
  <c r="C49" i="26"/>
  <c r="N48" i="26"/>
  <c r="J48" i="26"/>
  <c r="I48" i="26"/>
  <c r="H48" i="26"/>
  <c r="G48" i="26"/>
  <c r="F48" i="26"/>
  <c r="E48" i="26"/>
  <c r="D48" i="26"/>
  <c r="C48" i="26"/>
  <c r="N47" i="26"/>
  <c r="L47" i="26"/>
  <c r="J47" i="26"/>
  <c r="I47" i="26"/>
  <c r="H47" i="26"/>
  <c r="G47" i="26"/>
  <c r="F47" i="26"/>
  <c r="E47" i="26"/>
  <c r="D47" i="26"/>
  <c r="C47" i="26"/>
  <c r="N46" i="26"/>
  <c r="J46" i="26"/>
  <c r="I46" i="26"/>
  <c r="H46" i="26"/>
  <c r="G46" i="26"/>
  <c r="F46" i="26"/>
  <c r="E46" i="26"/>
  <c r="D46" i="26"/>
  <c r="C46" i="26"/>
  <c r="J45" i="26"/>
  <c r="I45" i="26"/>
  <c r="H45" i="26"/>
  <c r="G45" i="26"/>
  <c r="F45" i="26"/>
  <c r="E45" i="26"/>
  <c r="D45" i="26"/>
  <c r="C45" i="26"/>
  <c r="N44" i="26"/>
  <c r="J44" i="26"/>
  <c r="I44" i="26"/>
  <c r="H44" i="26"/>
  <c r="G44" i="26"/>
  <c r="F44" i="26"/>
  <c r="E44" i="26"/>
  <c r="D44" i="26"/>
  <c r="C44" i="26"/>
  <c r="N43" i="26"/>
  <c r="L43" i="26"/>
  <c r="J43" i="26"/>
  <c r="I43" i="26"/>
  <c r="H43" i="26"/>
  <c r="G43" i="26"/>
  <c r="F43" i="26"/>
  <c r="E43" i="26"/>
  <c r="D43" i="26"/>
  <c r="C43" i="26"/>
  <c r="N42" i="26"/>
  <c r="J42" i="26"/>
  <c r="I42" i="26"/>
  <c r="H42" i="26"/>
  <c r="G42" i="26"/>
  <c r="F42" i="26"/>
  <c r="E42" i="26"/>
  <c r="D42" i="26"/>
  <c r="C42" i="26"/>
  <c r="N41" i="26"/>
  <c r="J41" i="26"/>
  <c r="I41" i="26"/>
  <c r="H41" i="26"/>
  <c r="G41" i="26"/>
  <c r="F41" i="26"/>
  <c r="E41" i="26"/>
  <c r="D41" i="26"/>
  <c r="C41" i="26"/>
  <c r="N40" i="26"/>
  <c r="J40" i="26"/>
  <c r="I40" i="26"/>
  <c r="H40" i="26"/>
  <c r="G40" i="26"/>
  <c r="F40" i="26"/>
  <c r="E40" i="26"/>
  <c r="D40" i="26"/>
  <c r="C40" i="26"/>
  <c r="N39" i="26"/>
  <c r="L39" i="26"/>
  <c r="J39" i="26"/>
  <c r="I39" i="26"/>
  <c r="H39" i="26"/>
  <c r="G39" i="26"/>
  <c r="F39" i="26"/>
  <c r="E39" i="26"/>
  <c r="D39" i="26"/>
  <c r="C39" i="26"/>
  <c r="N38" i="26"/>
  <c r="J38" i="26"/>
  <c r="I38" i="26"/>
  <c r="H38" i="26"/>
  <c r="G38" i="26"/>
  <c r="F38" i="26"/>
  <c r="E38" i="26"/>
  <c r="D38" i="26"/>
  <c r="C38" i="26"/>
  <c r="N37" i="26"/>
  <c r="J37" i="26"/>
  <c r="I37" i="26"/>
  <c r="H37" i="26"/>
  <c r="G37" i="26"/>
  <c r="F37" i="26"/>
  <c r="E37" i="26"/>
  <c r="D37" i="26"/>
  <c r="C37" i="26"/>
  <c r="N36" i="26"/>
  <c r="J36" i="26"/>
  <c r="I36" i="26"/>
  <c r="H36" i="26"/>
  <c r="G36" i="26"/>
  <c r="F36" i="26"/>
  <c r="E36" i="26"/>
  <c r="D36" i="26"/>
  <c r="C36" i="26"/>
  <c r="N35" i="26"/>
  <c r="L35" i="26"/>
  <c r="J35" i="26"/>
  <c r="I35" i="26"/>
  <c r="H35" i="26"/>
  <c r="G35" i="26"/>
  <c r="F35" i="26"/>
  <c r="E35" i="26"/>
  <c r="D35" i="26"/>
  <c r="C35" i="26"/>
  <c r="N34" i="26"/>
  <c r="J34" i="26"/>
  <c r="I34" i="26"/>
  <c r="H34" i="26"/>
  <c r="G34" i="26"/>
  <c r="F34" i="26"/>
  <c r="E34" i="26"/>
  <c r="D34" i="26"/>
  <c r="C34" i="26"/>
  <c r="N33" i="26"/>
  <c r="J33" i="26"/>
  <c r="I33" i="26"/>
  <c r="H33" i="26"/>
  <c r="G33" i="26"/>
  <c r="F33" i="26"/>
  <c r="E33" i="26"/>
  <c r="D33" i="26"/>
  <c r="C33" i="26"/>
  <c r="N32" i="26"/>
  <c r="J32" i="26"/>
  <c r="I32" i="26"/>
  <c r="H32" i="26"/>
  <c r="G32" i="26"/>
  <c r="F32" i="26"/>
  <c r="E32" i="26"/>
  <c r="D32" i="26"/>
  <c r="C32" i="26"/>
  <c r="N31" i="26"/>
  <c r="L31" i="26"/>
  <c r="J31" i="26"/>
  <c r="I31" i="26"/>
  <c r="H31" i="26"/>
  <c r="G31" i="26"/>
  <c r="F31" i="26"/>
  <c r="E31" i="26"/>
  <c r="D31" i="26"/>
  <c r="C31" i="26"/>
  <c r="N30" i="26"/>
  <c r="J30" i="26"/>
  <c r="I30" i="26"/>
  <c r="H30" i="26"/>
  <c r="G30" i="26"/>
  <c r="F30" i="26"/>
  <c r="E30" i="26"/>
  <c r="D30" i="26"/>
  <c r="C30" i="26"/>
  <c r="N29" i="26"/>
  <c r="J29" i="26"/>
  <c r="I29" i="26"/>
  <c r="H29" i="26"/>
  <c r="G29" i="26"/>
  <c r="F29" i="26"/>
  <c r="E29" i="26"/>
  <c r="D29" i="26"/>
  <c r="C29" i="26"/>
  <c r="N28" i="26"/>
  <c r="J28" i="26"/>
  <c r="I28" i="26"/>
  <c r="H28" i="26"/>
  <c r="G28" i="26"/>
  <c r="F28" i="26"/>
  <c r="E28" i="26"/>
  <c r="D28" i="26"/>
  <c r="C28" i="26"/>
  <c r="N27" i="26"/>
  <c r="L27" i="26"/>
  <c r="J27" i="26"/>
  <c r="I27" i="26"/>
  <c r="H27" i="26"/>
  <c r="G27" i="26"/>
  <c r="F27" i="26"/>
  <c r="E27" i="26"/>
  <c r="D27" i="26"/>
  <c r="C27" i="26"/>
  <c r="N26" i="26"/>
  <c r="J26" i="26"/>
  <c r="I26" i="26"/>
  <c r="H26" i="26"/>
  <c r="G26" i="26"/>
  <c r="F26" i="26"/>
  <c r="E26" i="26"/>
  <c r="D26" i="26"/>
  <c r="C26" i="26"/>
  <c r="N25" i="26"/>
  <c r="J25" i="26"/>
  <c r="I25" i="26"/>
  <c r="H25" i="26"/>
  <c r="G25" i="26"/>
  <c r="F25" i="26"/>
  <c r="E25" i="26"/>
  <c r="D25" i="26"/>
  <c r="C25" i="26"/>
  <c r="N24" i="26"/>
  <c r="J24" i="26"/>
  <c r="I24" i="26"/>
  <c r="H24" i="26"/>
  <c r="G24" i="26"/>
  <c r="F24" i="26"/>
  <c r="E24" i="26"/>
  <c r="D24" i="26"/>
  <c r="C24" i="26"/>
  <c r="N23" i="26"/>
  <c r="L23" i="26"/>
  <c r="J23" i="26"/>
  <c r="I23" i="26"/>
  <c r="H23" i="26"/>
  <c r="G23" i="26"/>
  <c r="F23" i="26"/>
  <c r="E23" i="26"/>
  <c r="D23" i="26"/>
  <c r="C23" i="26"/>
  <c r="N22" i="26"/>
  <c r="J22" i="26"/>
  <c r="I22" i="26"/>
  <c r="H22" i="26"/>
  <c r="G22" i="26"/>
  <c r="F22" i="26"/>
  <c r="E22" i="26"/>
  <c r="D22" i="26"/>
  <c r="C22" i="26"/>
  <c r="N21" i="26"/>
  <c r="J21" i="26"/>
  <c r="I21" i="26"/>
  <c r="H21" i="26"/>
  <c r="G21" i="26"/>
  <c r="F21" i="26"/>
  <c r="E21" i="26"/>
  <c r="D21" i="26"/>
  <c r="C21" i="26"/>
  <c r="N20" i="26"/>
  <c r="J20" i="26"/>
  <c r="I20" i="26"/>
  <c r="H20" i="26"/>
  <c r="G20" i="26"/>
  <c r="F20" i="26"/>
  <c r="E20" i="26"/>
  <c r="D20" i="26"/>
  <c r="C20" i="26"/>
  <c r="N19" i="26"/>
  <c r="L19" i="26"/>
  <c r="J19" i="26"/>
  <c r="I19" i="26"/>
  <c r="H19" i="26"/>
  <c r="G19" i="26"/>
  <c r="F19" i="26"/>
  <c r="E19" i="26"/>
  <c r="D19" i="26"/>
  <c r="C19" i="26"/>
  <c r="N18" i="26"/>
  <c r="J18" i="26"/>
  <c r="I18" i="26"/>
  <c r="H18" i="26"/>
  <c r="G18" i="26"/>
  <c r="F18" i="26"/>
  <c r="E18" i="26"/>
  <c r="D18" i="26"/>
  <c r="C18" i="26"/>
  <c r="N17" i="26"/>
  <c r="J17" i="26"/>
  <c r="I17" i="26"/>
  <c r="H17" i="26"/>
  <c r="G17" i="26"/>
  <c r="F17" i="26"/>
  <c r="E17" i="26"/>
  <c r="D17" i="26"/>
  <c r="C17" i="26"/>
  <c r="N16" i="26"/>
  <c r="J16" i="26"/>
  <c r="I16" i="26"/>
  <c r="H16" i="26"/>
  <c r="G16" i="26"/>
  <c r="F16" i="26"/>
  <c r="E16" i="26"/>
  <c r="D16" i="26"/>
  <c r="C16" i="26"/>
  <c r="N15" i="26"/>
  <c r="L15" i="26"/>
  <c r="J15" i="26"/>
  <c r="I15" i="26"/>
  <c r="H15" i="26"/>
  <c r="G15" i="26"/>
  <c r="F15" i="26"/>
  <c r="E15" i="26"/>
  <c r="D15" i="26"/>
  <c r="C15" i="26"/>
  <c r="G156" i="25"/>
  <c r="F156" i="25"/>
  <c r="E156" i="25"/>
  <c r="D156" i="25"/>
  <c r="G155" i="25"/>
  <c r="F155" i="25"/>
  <c r="E155" i="25"/>
  <c r="D155" i="25"/>
  <c r="G109" i="25"/>
  <c r="F109" i="25"/>
  <c r="E109" i="25"/>
  <c r="D109" i="25"/>
  <c r="G107" i="25"/>
  <c r="F107" i="25"/>
  <c r="E107" i="25"/>
  <c r="D107" i="25"/>
  <c r="G59" i="25"/>
  <c r="F59" i="25"/>
  <c r="E59" i="25"/>
  <c r="D59" i="25"/>
  <c r="G58" i="25"/>
  <c r="F58" i="25"/>
  <c r="E58" i="25"/>
  <c r="D58" i="25"/>
  <c r="G11" i="25"/>
  <c r="F11" i="25"/>
  <c r="E11" i="25"/>
  <c r="D11" i="25"/>
  <c r="G10" i="25"/>
  <c r="F10" i="25"/>
  <c r="E10" i="25"/>
  <c r="D10" i="25"/>
  <c r="N186" i="24"/>
  <c r="D186" i="24"/>
  <c r="F186" i="24" s="1"/>
  <c r="H186" i="24" s="1"/>
  <c r="J186" i="24" s="1"/>
  <c r="C186" i="24"/>
  <c r="E186" i="24" s="1"/>
  <c r="G186" i="24" s="1"/>
  <c r="I186" i="24" s="1"/>
  <c r="N184" i="24"/>
  <c r="D184" i="24"/>
  <c r="F184" i="24" s="1"/>
  <c r="H184" i="24" s="1"/>
  <c r="J184" i="24" s="1"/>
  <c r="C184" i="24"/>
  <c r="E184" i="24" s="1"/>
  <c r="G184" i="24" s="1"/>
  <c r="I184" i="24" s="1"/>
  <c r="N129" i="24"/>
  <c r="D129" i="24"/>
  <c r="F129" i="24" s="1"/>
  <c r="H129" i="24" s="1"/>
  <c r="J129" i="24" s="1"/>
  <c r="C129" i="24"/>
  <c r="E129" i="24" s="1"/>
  <c r="G129" i="24" s="1"/>
  <c r="I129" i="24" s="1"/>
  <c r="N73" i="24"/>
  <c r="J73" i="24"/>
  <c r="G73" i="24"/>
  <c r="F73" i="24"/>
  <c r="E73" i="24"/>
  <c r="D73" i="24"/>
  <c r="I73" i="24" s="1"/>
  <c r="C73" i="24"/>
  <c r="H73" i="24" s="1"/>
  <c r="N72" i="24"/>
  <c r="J72" i="24"/>
  <c r="G72" i="24"/>
  <c r="F72" i="24"/>
  <c r="E72" i="24"/>
  <c r="D72" i="24"/>
  <c r="I72" i="24" s="1"/>
  <c r="C72" i="24"/>
  <c r="H72" i="24" s="1"/>
  <c r="N18" i="24"/>
  <c r="J18" i="24"/>
  <c r="G18" i="24"/>
  <c r="F18" i="24"/>
  <c r="E18" i="24"/>
  <c r="D18" i="24"/>
  <c r="I18" i="24" s="1"/>
  <c r="C18" i="24"/>
  <c r="H18" i="24" s="1"/>
  <c r="N17" i="24"/>
  <c r="J17" i="24"/>
  <c r="G17" i="24"/>
  <c r="F17" i="24"/>
  <c r="E17" i="24"/>
  <c r="D17" i="24"/>
  <c r="I17" i="24" s="1"/>
  <c r="C17" i="24"/>
  <c r="H17" i="24" s="1"/>
  <c r="G253" i="23"/>
  <c r="F253" i="23"/>
  <c r="E253" i="23"/>
  <c r="D253" i="23"/>
  <c r="G252" i="23"/>
  <c r="F252" i="23"/>
  <c r="E252" i="23"/>
  <c r="D252" i="23"/>
  <c r="G251" i="23"/>
  <c r="F251" i="23"/>
  <c r="E251" i="23"/>
  <c r="D251" i="23"/>
  <c r="G206" i="23"/>
  <c r="F206" i="23"/>
  <c r="E206" i="23"/>
  <c r="D206" i="23"/>
  <c r="G205" i="23"/>
  <c r="F205" i="23"/>
  <c r="E205" i="23"/>
  <c r="D205" i="23"/>
  <c r="G204" i="23"/>
  <c r="F204" i="23"/>
  <c r="E204" i="23"/>
  <c r="D204" i="23"/>
  <c r="G203" i="23"/>
  <c r="F203" i="23"/>
  <c r="E203" i="23"/>
  <c r="D203" i="23"/>
  <c r="G162" i="23"/>
  <c r="F162" i="23"/>
  <c r="E162" i="23"/>
  <c r="D162" i="23"/>
  <c r="G161" i="23"/>
  <c r="F161" i="23"/>
  <c r="E161" i="23"/>
  <c r="D161" i="23"/>
  <c r="G160" i="23"/>
  <c r="F160" i="23"/>
  <c r="E160" i="23"/>
  <c r="D160" i="23"/>
  <c r="G159" i="23"/>
  <c r="F159" i="23"/>
  <c r="E159" i="23"/>
  <c r="D159" i="23"/>
  <c r="G158" i="23"/>
  <c r="F158" i="23"/>
  <c r="E158" i="23"/>
  <c r="D158" i="23"/>
  <c r="G157" i="23"/>
  <c r="F157" i="23"/>
  <c r="E157" i="23"/>
  <c r="D157" i="23"/>
  <c r="G156" i="23"/>
  <c r="F156" i="23"/>
  <c r="E156" i="23"/>
  <c r="D156" i="23"/>
  <c r="G155" i="23"/>
  <c r="F155" i="23"/>
  <c r="E155" i="23"/>
  <c r="D155" i="23"/>
  <c r="G154" i="23"/>
  <c r="F154" i="23"/>
  <c r="E154" i="23"/>
  <c r="D154" i="23"/>
  <c r="G109" i="23"/>
  <c r="F109" i="23"/>
  <c r="E109" i="23"/>
  <c r="D109" i="23"/>
  <c r="G108" i="23"/>
  <c r="F108" i="23"/>
  <c r="E108" i="23"/>
  <c r="D108" i="23"/>
  <c r="G60" i="23"/>
  <c r="F60" i="23"/>
  <c r="E60" i="23"/>
  <c r="D60" i="23"/>
  <c r="G59" i="23"/>
  <c r="F59" i="23"/>
  <c r="E59" i="23"/>
  <c r="D59" i="23"/>
  <c r="G20" i="23"/>
  <c r="F20" i="23"/>
  <c r="E20" i="23"/>
  <c r="D20" i="23"/>
  <c r="G19" i="23"/>
  <c r="F19" i="23"/>
  <c r="E19" i="23"/>
  <c r="D19" i="23"/>
  <c r="G18" i="23"/>
  <c r="F18" i="23"/>
  <c r="E18" i="23"/>
  <c r="D18" i="23"/>
  <c r="G17" i="23"/>
  <c r="F17" i="23"/>
  <c r="E17" i="23"/>
  <c r="D17" i="23"/>
  <c r="G16" i="23"/>
  <c r="F16" i="23"/>
  <c r="E16" i="23"/>
  <c r="D16" i="23"/>
  <c r="G15" i="23"/>
  <c r="F15" i="23"/>
  <c r="E15" i="23"/>
  <c r="D15" i="23"/>
  <c r="G14" i="23"/>
  <c r="F14" i="23"/>
  <c r="E14" i="23"/>
  <c r="D14" i="23"/>
  <c r="G13" i="23"/>
  <c r="F13" i="23"/>
  <c r="E13" i="23"/>
  <c r="D13" i="23"/>
  <c r="G12" i="23"/>
  <c r="F12" i="23"/>
  <c r="E12" i="23"/>
  <c r="D12" i="23"/>
  <c r="G11" i="23"/>
  <c r="F11" i="23"/>
  <c r="E11" i="23"/>
  <c r="D11" i="23"/>
  <c r="G10" i="23"/>
  <c r="F10" i="23"/>
  <c r="E10" i="23"/>
  <c r="D10" i="23"/>
  <c r="N288" i="22"/>
  <c r="J288" i="22"/>
  <c r="G288" i="22"/>
  <c r="F288" i="22"/>
  <c r="E288" i="22"/>
  <c r="D288" i="22"/>
  <c r="I288" i="22" s="1"/>
  <c r="C288" i="22"/>
  <c r="H288" i="22" s="1"/>
  <c r="N287" i="22"/>
  <c r="J287" i="22"/>
  <c r="G287" i="22"/>
  <c r="F287" i="22"/>
  <c r="E287" i="22"/>
  <c r="D287" i="22"/>
  <c r="I287" i="22" s="1"/>
  <c r="C287" i="22"/>
  <c r="H287" i="22" s="1"/>
  <c r="N231" i="22"/>
  <c r="L231" i="22"/>
  <c r="J231" i="22"/>
  <c r="G231" i="22"/>
  <c r="F231" i="22"/>
  <c r="E231" i="22"/>
  <c r="D231" i="22"/>
  <c r="I231" i="22" s="1"/>
  <c r="C231" i="22"/>
  <c r="H231" i="22" s="1"/>
  <c r="N230" i="22"/>
  <c r="J230" i="22"/>
  <c r="G230" i="22"/>
  <c r="F230" i="22"/>
  <c r="E230" i="22"/>
  <c r="D230" i="22"/>
  <c r="I230" i="22" s="1"/>
  <c r="C230" i="22"/>
  <c r="H230" i="22" s="1"/>
  <c r="N188" i="22"/>
  <c r="J188" i="22"/>
  <c r="G188" i="22"/>
  <c r="F188" i="22"/>
  <c r="E188" i="22"/>
  <c r="D188" i="22"/>
  <c r="I188" i="22" s="1"/>
  <c r="C188" i="22"/>
  <c r="H188" i="22" s="1"/>
  <c r="N187" i="22"/>
  <c r="J187" i="22"/>
  <c r="G187" i="22"/>
  <c r="F187" i="22"/>
  <c r="E187" i="22"/>
  <c r="D187" i="22"/>
  <c r="I187" i="22" s="1"/>
  <c r="C187" i="22"/>
  <c r="H187" i="22" s="1"/>
  <c r="N186" i="22"/>
  <c r="L186" i="22"/>
  <c r="J186" i="22"/>
  <c r="G186" i="22"/>
  <c r="F186" i="22"/>
  <c r="E186" i="22"/>
  <c r="D186" i="22"/>
  <c r="I186" i="22" s="1"/>
  <c r="C186" i="22"/>
  <c r="H186" i="22" s="1"/>
  <c r="N185" i="22"/>
  <c r="L185" i="22"/>
  <c r="J185" i="22"/>
  <c r="G185" i="22"/>
  <c r="F185" i="22"/>
  <c r="E185" i="22"/>
  <c r="D185" i="22"/>
  <c r="I185" i="22" s="1"/>
  <c r="C185" i="22"/>
  <c r="H185" i="22" s="1"/>
  <c r="N184" i="22"/>
  <c r="L184" i="22"/>
  <c r="J184" i="22"/>
  <c r="G184" i="22"/>
  <c r="F184" i="22"/>
  <c r="E184" i="22"/>
  <c r="D184" i="22"/>
  <c r="I184" i="22" s="1"/>
  <c r="C184" i="22"/>
  <c r="H184" i="22" s="1"/>
  <c r="L183" i="22"/>
  <c r="J183" i="22"/>
  <c r="G183" i="22"/>
  <c r="F183" i="22"/>
  <c r="E183" i="22"/>
  <c r="D183" i="22"/>
  <c r="I183" i="22" s="1"/>
  <c r="C183" i="22"/>
  <c r="H183" i="22" s="1"/>
  <c r="N182" i="22"/>
  <c r="L182" i="22"/>
  <c r="J182" i="22"/>
  <c r="G182" i="22"/>
  <c r="F182" i="22"/>
  <c r="E182" i="22"/>
  <c r="D182" i="22"/>
  <c r="I182" i="22" s="1"/>
  <c r="C182" i="22"/>
  <c r="H182" i="22" s="1"/>
  <c r="N181" i="22"/>
  <c r="L181" i="22"/>
  <c r="J181" i="22"/>
  <c r="G181" i="22"/>
  <c r="F181" i="22"/>
  <c r="E181" i="22"/>
  <c r="D181" i="22"/>
  <c r="I181" i="22" s="1"/>
  <c r="C181" i="22"/>
  <c r="H181" i="22" s="1"/>
  <c r="L180" i="22"/>
  <c r="J180" i="22"/>
  <c r="G180" i="22"/>
  <c r="F180" i="22"/>
  <c r="E180" i="22"/>
  <c r="D180" i="22"/>
  <c r="I180" i="22" s="1"/>
  <c r="C180" i="22"/>
  <c r="H180" i="22" s="1"/>
  <c r="N179" i="22"/>
  <c r="L179" i="22"/>
  <c r="J179" i="22"/>
  <c r="G179" i="22"/>
  <c r="F179" i="22"/>
  <c r="E179" i="22"/>
  <c r="D179" i="22"/>
  <c r="I179" i="22" s="1"/>
  <c r="C179" i="22"/>
  <c r="H179" i="22" s="1"/>
  <c r="N178" i="22"/>
  <c r="L178" i="22"/>
  <c r="J178" i="22"/>
  <c r="G178" i="22"/>
  <c r="F178" i="22"/>
  <c r="E178" i="22"/>
  <c r="D178" i="22"/>
  <c r="I178" i="22" s="1"/>
  <c r="C178" i="22"/>
  <c r="H178" i="22" s="1"/>
  <c r="N128" i="22"/>
  <c r="L128" i="22"/>
  <c r="D128" i="22"/>
  <c r="F128" i="22" s="1"/>
  <c r="H128" i="22" s="1"/>
  <c r="J128" i="22" s="1"/>
  <c r="C128" i="22"/>
  <c r="E128" i="22" s="1"/>
  <c r="G128" i="22" s="1"/>
  <c r="I128" i="22" s="1"/>
  <c r="N127" i="22"/>
  <c r="D127" i="22"/>
  <c r="F127" i="22" s="1"/>
  <c r="H127" i="22" s="1"/>
  <c r="J127" i="22" s="1"/>
  <c r="C127" i="22"/>
  <c r="E127" i="22" s="1"/>
  <c r="G127" i="22" s="1"/>
  <c r="I127" i="22" s="1"/>
  <c r="N73" i="22"/>
  <c r="D73" i="22"/>
  <c r="F73" i="22" s="1"/>
  <c r="H73" i="22" s="1"/>
  <c r="J73" i="22" s="1"/>
  <c r="C73" i="22"/>
  <c r="E73" i="22" s="1"/>
  <c r="G73" i="22" s="1"/>
  <c r="I73" i="22" s="1"/>
  <c r="N72" i="22"/>
  <c r="D72" i="22"/>
  <c r="F72" i="22" s="1"/>
  <c r="H72" i="22" s="1"/>
  <c r="J72" i="22" s="1"/>
  <c r="C72" i="22"/>
  <c r="E72" i="22" s="1"/>
  <c r="G72" i="22" s="1"/>
  <c r="I72" i="22" s="1"/>
  <c r="N71" i="22"/>
  <c r="L71" i="22"/>
  <c r="D71" i="22"/>
  <c r="F71" i="22" s="1"/>
  <c r="H71" i="22" s="1"/>
  <c r="J71" i="22" s="1"/>
  <c r="C71" i="22"/>
  <c r="E71" i="22" s="1"/>
  <c r="G71" i="22" s="1"/>
  <c r="I71" i="22" s="1"/>
  <c r="N25" i="22"/>
  <c r="L25" i="22"/>
  <c r="D25" i="22"/>
  <c r="F25" i="22" s="1"/>
  <c r="H25" i="22" s="1"/>
  <c r="J25" i="22" s="1"/>
  <c r="C25" i="22"/>
  <c r="E25" i="22" s="1"/>
  <c r="G25" i="22" s="1"/>
  <c r="I25" i="22" s="1"/>
  <c r="N24" i="22"/>
  <c r="L24" i="22"/>
  <c r="F24" i="22"/>
  <c r="H24" i="22" s="1"/>
  <c r="J24" i="22" s="1"/>
  <c r="D24" i="22"/>
  <c r="C24" i="22"/>
  <c r="E24" i="22" s="1"/>
  <c r="G24" i="22" s="1"/>
  <c r="I24" i="22" s="1"/>
  <c r="N23" i="22"/>
  <c r="L23" i="22"/>
  <c r="D23" i="22"/>
  <c r="F23" i="22" s="1"/>
  <c r="H23" i="22" s="1"/>
  <c r="J23" i="22" s="1"/>
  <c r="C23" i="22"/>
  <c r="E23" i="22" s="1"/>
  <c r="G23" i="22" s="1"/>
  <c r="I23" i="22" s="1"/>
  <c r="N22" i="22"/>
  <c r="L22" i="22"/>
  <c r="D22" i="22"/>
  <c r="F22" i="22" s="1"/>
  <c r="H22" i="22" s="1"/>
  <c r="J22" i="22" s="1"/>
  <c r="C22" i="22"/>
  <c r="E22" i="22" s="1"/>
  <c r="G22" i="22" s="1"/>
  <c r="I22" i="22" s="1"/>
  <c r="N21" i="22"/>
  <c r="L21" i="22"/>
  <c r="D21" i="22"/>
  <c r="F21" i="22" s="1"/>
  <c r="H21" i="22" s="1"/>
  <c r="J21" i="22" s="1"/>
  <c r="C21" i="22"/>
  <c r="E21" i="22" s="1"/>
  <c r="G21" i="22" s="1"/>
  <c r="I21" i="22" s="1"/>
  <c r="N20" i="22"/>
  <c r="L20" i="22"/>
  <c r="D20" i="22"/>
  <c r="F20" i="22" s="1"/>
  <c r="H20" i="22" s="1"/>
  <c r="J20" i="22" s="1"/>
  <c r="C20" i="22"/>
  <c r="E20" i="22" s="1"/>
  <c r="G20" i="22" s="1"/>
  <c r="I20" i="22" s="1"/>
  <c r="N19" i="22"/>
  <c r="D19" i="22"/>
  <c r="F19" i="22" s="1"/>
  <c r="H19" i="22" s="1"/>
  <c r="J19" i="22" s="1"/>
  <c r="C19" i="22"/>
  <c r="E19" i="22" s="1"/>
  <c r="G19" i="22" s="1"/>
  <c r="I19" i="22" s="1"/>
  <c r="N18" i="22"/>
  <c r="L18" i="22"/>
  <c r="D18" i="22"/>
  <c r="F18" i="22" s="1"/>
  <c r="H18" i="22" s="1"/>
  <c r="J18" i="22" s="1"/>
  <c r="C18" i="22"/>
  <c r="E18" i="22" s="1"/>
  <c r="G18" i="22" s="1"/>
  <c r="I18" i="22" s="1"/>
  <c r="N17" i="22"/>
  <c r="D17" i="22"/>
  <c r="F17" i="22" s="1"/>
  <c r="H17" i="22" s="1"/>
  <c r="J17" i="22" s="1"/>
  <c r="C17" i="22"/>
  <c r="E17" i="22" s="1"/>
  <c r="G17" i="22" s="1"/>
  <c r="I17" i="22" s="1"/>
  <c r="U270" i="21"/>
  <c r="D270" i="21"/>
  <c r="F270" i="21" s="1"/>
  <c r="H270" i="21" s="1"/>
  <c r="J270" i="21" s="1"/>
  <c r="C270" i="21"/>
  <c r="E270" i="21" s="1"/>
  <c r="G270" i="21" s="1"/>
  <c r="I270" i="21" s="1"/>
  <c r="D216" i="21"/>
  <c r="F216" i="21" s="1"/>
  <c r="H216" i="21" s="1"/>
  <c r="J216" i="21" s="1"/>
  <c r="C216" i="21"/>
  <c r="E216" i="21" s="1"/>
  <c r="G216" i="21" s="1"/>
  <c r="I216" i="21" s="1"/>
  <c r="U162" i="21"/>
  <c r="D162" i="21"/>
  <c r="F162" i="21" s="1"/>
  <c r="H162" i="21" s="1"/>
  <c r="J162" i="21" s="1"/>
  <c r="C162" i="21"/>
  <c r="E162" i="21" s="1"/>
  <c r="G162" i="21" s="1"/>
  <c r="I162" i="21" s="1"/>
  <c r="U116" i="21"/>
  <c r="D116" i="21"/>
  <c r="F116" i="21" s="1"/>
  <c r="H116" i="21" s="1"/>
  <c r="J116" i="21" s="1"/>
  <c r="C116" i="21"/>
  <c r="E116" i="21" s="1"/>
  <c r="G116" i="21" s="1"/>
  <c r="I116" i="21" s="1"/>
  <c r="U115" i="21"/>
  <c r="D115" i="21"/>
  <c r="F115" i="21" s="1"/>
  <c r="H115" i="21" s="1"/>
  <c r="J115" i="21" s="1"/>
  <c r="C115" i="21"/>
  <c r="E115" i="21" s="1"/>
  <c r="G115" i="21" s="1"/>
  <c r="I115" i="21" s="1"/>
  <c r="U114" i="21"/>
  <c r="D114" i="21"/>
  <c r="F114" i="21" s="1"/>
  <c r="H114" i="21" s="1"/>
  <c r="J114" i="21" s="1"/>
  <c r="C114" i="21"/>
  <c r="E114" i="21" s="1"/>
  <c r="G114" i="21" s="1"/>
  <c r="I114" i="21" s="1"/>
  <c r="U113" i="21"/>
  <c r="H113" i="21"/>
  <c r="J113" i="21" s="1"/>
  <c r="D113" i="21"/>
  <c r="C113" i="21"/>
  <c r="E113" i="21" s="1"/>
  <c r="G113" i="21" s="1"/>
  <c r="I113" i="21" s="1"/>
  <c r="U112" i="21"/>
  <c r="D112" i="21"/>
  <c r="F112" i="21" s="1"/>
  <c r="H112" i="21" s="1"/>
  <c r="J112" i="21" s="1"/>
  <c r="C112" i="21"/>
  <c r="E112" i="21" s="1"/>
  <c r="G112" i="21" s="1"/>
  <c r="I112" i="21" s="1"/>
  <c r="U111" i="21"/>
  <c r="D111" i="21"/>
  <c r="F111" i="21" s="1"/>
  <c r="H111" i="21" s="1"/>
  <c r="J111" i="21" s="1"/>
  <c r="C111" i="21"/>
  <c r="E111" i="21" s="1"/>
  <c r="G111" i="21" s="1"/>
  <c r="I111" i="21" s="1"/>
  <c r="U110" i="21"/>
  <c r="D110" i="21"/>
  <c r="F110" i="21" s="1"/>
  <c r="H110" i="21" s="1"/>
  <c r="J110" i="21" s="1"/>
  <c r="C110" i="21"/>
  <c r="E110" i="21" s="1"/>
  <c r="G110" i="21" s="1"/>
  <c r="I110" i="21" s="1"/>
  <c r="U109" i="21"/>
  <c r="D109" i="21"/>
  <c r="F109" i="21" s="1"/>
  <c r="H109" i="21" s="1"/>
  <c r="J109" i="21" s="1"/>
  <c r="C109" i="21"/>
  <c r="E109" i="21" s="1"/>
  <c r="G109" i="21" s="1"/>
  <c r="I109" i="21" s="1"/>
  <c r="U73" i="21"/>
  <c r="S73" i="21"/>
  <c r="J73" i="21"/>
  <c r="G73" i="21"/>
  <c r="F73" i="21"/>
  <c r="E73" i="21"/>
  <c r="C73" i="21"/>
  <c r="U72" i="21"/>
  <c r="J72" i="21"/>
  <c r="G72" i="21"/>
  <c r="F72" i="21"/>
  <c r="E72" i="21"/>
  <c r="D72" i="21"/>
  <c r="I72" i="21" s="1"/>
  <c r="C72" i="21"/>
  <c r="H72" i="21" s="1"/>
  <c r="U21" i="21"/>
  <c r="S21" i="21"/>
  <c r="J21" i="21"/>
  <c r="G21" i="21"/>
  <c r="F21" i="21"/>
  <c r="E21" i="21"/>
  <c r="C21" i="21"/>
  <c r="U20" i="21"/>
  <c r="J20" i="21"/>
  <c r="G20" i="21"/>
  <c r="F20" i="21"/>
  <c r="E20" i="21"/>
  <c r="D20" i="21"/>
  <c r="I20" i="21" s="1"/>
  <c r="C20" i="21"/>
  <c r="H20" i="21" s="1"/>
  <c r="U19" i="21"/>
  <c r="J19" i="21"/>
  <c r="G19" i="21"/>
  <c r="F19" i="21"/>
  <c r="E19" i="21"/>
  <c r="D19" i="21"/>
  <c r="I19" i="21" s="1"/>
  <c r="C19" i="21"/>
  <c r="H19" i="21" s="1"/>
  <c r="J18" i="21"/>
  <c r="G18" i="21"/>
  <c r="F18" i="21"/>
  <c r="E18" i="21"/>
  <c r="D18" i="21"/>
  <c r="I18" i="21" s="1"/>
  <c r="C18" i="21"/>
  <c r="H18" i="21" s="1"/>
  <c r="U17" i="21"/>
  <c r="J17" i="21"/>
  <c r="G17" i="21"/>
  <c r="F17" i="21"/>
  <c r="E17" i="21"/>
  <c r="D17" i="21"/>
  <c r="I17" i="21" s="1"/>
  <c r="C17" i="21"/>
  <c r="H17" i="21" s="1"/>
  <c r="U16" i="21"/>
  <c r="J16" i="21"/>
  <c r="G16" i="21"/>
  <c r="F16" i="21"/>
  <c r="E16" i="21"/>
  <c r="D16" i="21"/>
  <c r="I16" i="21" s="1"/>
  <c r="C16" i="21"/>
  <c r="H16" i="21" s="1"/>
  <c r="U387" i="20"/>
  <c r="J387" i="20"/>
  <c r="G387" i="20"/>
  <c r="F387" i="20"/>
  <c r="E387" i="20"/>
  <c r="C387" i="20"/>
  <c r="U386" i="20"/>
  <c r="F386" i="20"/>
  <c r="H386" i="20" s="1"/>
  <c r="J386" i="20" s="1"/>
  <c r="D386" i="20"/>
  <c r="C386" i="20"/>
  <c r="E386" i="20" s="1"/>
  <c r="G386" i="20" s="1"/>
  <c r="I386" i="20" s="1"/>
  <c r="U333" i="20"/>
  <c r="J333" i="20"/>
  <c r="G333" i="20"/>
  <c r="F333" i="20"/>
  <c r="E333" i="20"/>
  <c r="C333" i="20"/>
  <c r="E332" i="20"/>
  <c r="G332" i="20" s="1"/>
  <c r="I332" i="20" s="1"/>
  <c r="D332" i="20"/>
  <c r="F332" i="20" s="1"/>
  <c r="H332" i="20" s="1"/>
  <c r="J332" i="20" s="1"/>
  <c r="C332" i="20"/>
  <c r="U284" i="20"/>
  <c r="J284" i="20"/>
  <c r="G284" i="20"/>
  <c r="F284" i="20"/>
  <c r="E284" i="20"/>
  <c r="C284" i="20"/>
  <c r="U283" i="20"/>
  <c r="D283" i="20"/>
  <c r="F283" i="20" s="1"/>
  <c r="H283" i="20" s="1"/>
  <c r="J283" i="20" s="1"/>
  <c r="C283" i="20"/>
  <c r="E283" i="20" s="1"/>
  <c r="G283" i="20" s="1"/>
  <c r="I283" i="20" s="1"/>
  <c r="U282" i="20"/>
  <c r="E282" i="20"/>
  <c r="G282" i="20" s="1"/>
  <c r="I282" i="20" s="1"/>
  <c r="D282" i="20"/>
  <c r="F282" i="20" s="1"/>
  <c r="H282" i="20" s="1"/>
  <c r="J282" i="20" s="1"/>
  <c r="C282" i="20"/>
  <c r="U281" i="20"/>
  <c r="F281" i="20"/>
  <c r="H281" i="20" s="1"/>
  <c r="J281" i="20" s="1"/>
  <c r="E281" i="20"/>
  <c r="G281" i="20" s="1"/>
  <c r="I281" i="20" s="1"/>
  <c r="D281" i="20"/>
  <c r="C281" i="20"/>
  <c r="U280" i="20"/>
  <c r="F280" i="20"/>
  <c r="H280" i="20" s="1"/>
  <c r="J280" i="20" s="1"/>
  <c r="D280" i="20"/>
  <c r="C280" i="20"/>
  <c r="E280" i="20" s="1"/>
  <c r="G280" i="20" s="1"/>
  <c r="I280" i="20" s="1"/>
  <c r="U238" i="20"/>
  <c r="D238" i="20"/>
  <c r="F238" i="20" s="1"/>
  <c r="H238" i="20" s="1"/>
  <c r="J238" i="20" s="1"/>
  <c r="C238" i="20"/>
  <c r="E238" i="20" s="1"/>
  <c r="G238" i="20" s="1"/>
  <c r="I238" i="20" s="1"/>
  <c r="U237" i="20"/>
  <c r="E237" i="20"/>
  <c r="G237" i="20" s="1"/>
  <c r="I237" i="20" s="1"/>
  <c r="D237" i="20"/>
  <c r="F237" i="20" s="1"/>
  <c r="H237" i="20" s="1"/>
  <c r="J237" i="20" s="1"/>
  <c r="C237" i="20"/>
  <c r="U236" i="20"/>
  <c r="F236" i="20"/>
  <c r="H236" i="20" s="1"/>
  <c r="J236" i="20" s="1"/>
  <c r="E236" i="20"/>
  <c r="G236" i="20" s="1"/>
  <c r="I236" i="20" s="1"/>
  <c r="D236" i="20"/>
  <c r="C236" i="20"/>
  <c r="U235" i="20"/>
  <c r="J235" i="20"/>
  <c r="H235" i="20"/>
  <c r="E235" i="20"/>
  <c r="G235" i="20" s="1"/>
  <c r="I235" i="20" s="1"/>
  <c r="D235" i="20"/>
  <c r="C235" i="20"/>
  <c r="U234" i="20"/>
  <c r="F234" i="20"/>
  <c r="H234" i="20" s="1"/>
  <c r="J234" i="20" s="1"/>
  <c r="D234" i="20"/>
  <c r="C234" i="20"/>
  <c r="E234" i="20" s="1"/>
  <c r="G234" i="20" s="1"/>
  <c r="I234" i="20" s="1"/>
  <c r="U233" i="20"/>
  <c r="D233" i="20"/>
  <c r="F233" i="20" s="1"/>
  <c r="H233" i="20" s="1"/>
  <c r="J233" i="20" s="1"/>
  <c r="C233" i="20"/>
  <c r="E233" i="20" s="1"/>
  <c r="G233" i="20" s="1"/>
  <c r="I233" i="20" s="1"/>
  <c r="U232" i="20"/>
  <c r="E232" i="20"/>
  <c r="G232" i="20" s="1"/>
  <c r="I232" i="20" s="1"/>
  <c r="D232" i="20"/>
  <c r="F232" i="20" s="1"/>
  <c r="H232" i="20" s="1"/>
  <c r="J232" i="20" s="1"/>
  <c r="C232" i="20"/>
  <c r="U231" i="20"/>
  <c r="F231" i="20"/>
  <c r="H231" i="20" s="1"/>
  <c r="J231" i="20" s="1"/>
  <c r="E231" i="20"/>
  <c r="G231" i="20" s="1"/>
  <c r="I231" i="20" s="1"/>
  <c r="D231" i="20"/>
  <c r="C231" i="20"/>
  <c r="U230" i="20"/>
  <c r="F230" i="20"/>
  <c r="H230" i="20" s="1"/>
  <c r="J230" i="20" s="1"/>
  <c r="D230" i="20"/>
  <c r="C230" i="20"/>
  <c r="E230" i="20" s="1"/>
  <c r="G230" i="20" s="1"/>
  <c r="I230" i="20" s="1"/>
  <c r="U229" i="20"/>
  <c r="D229" i="20"/>
  <c r="F229" i="20" s="1"/>
  <c r="H229" i="20" s="1"/>
  <c r="J229" i="20" s="1"/>
  <c r="C229" i="20"/>
  <c r="E229" i="20" s="1"/>
  <c r="G229" i="20" s="1"/>
  <c r="I229" i="20" s="1"/>
  <c r="U181" i="20"/>
  <c r="S181" i="20"/>
  <c r="J181" i="20"/>
  <c r="G181" i="20"/>
  <c r="F181" i="20"/>
  <c r="E181" i="20"/>
  <c r="C181" i="20"/>
  <c r="U180" i="20"/>
  <c r="J180" i="20"/>
  <c r="G180" i="20"/>
  <c r="F180" i="20"/>
  <c r="E180" i="20"/>
  <c r="D180" i="20"/>
  <c r="I180" i="20" s="1"/>
  <c r="C180" i="20"/>
  <c r="H180" i="20" s="1"/>
  <c r="U179" i="20"/>
  <c r="J179" i="20"/>
  <c r="H179" i="20"/>
  <c r="G179" i="20"/>
  <c r="F179" i="20"/>
  <c r="E179" i="20"/>
  <c r="D179" i="20"/>
  <c r="I179" i="20" s="1"/>
  <c r="C179" i="20"/>
  <c r="U127" i="20"/>
  <c r="S127" i="20"/>
  <c r="J127" i="20"/>
  <c r="G127" i="20"/>
  <c r="F127" i="20"/>
  <c r="E127" i="20"/>
  <c r="C127" i="20"/>
  <c r="U126" i="20"/>
  <c r="J126" i="20"/>
  <c r="H126" i="20"/>
  <c r="G126" i="20"/>
  <c r="F126" i="20"/>
  <c r="E126" i="20"/>
  <c r="D126" i="20"/>
  <c r="I126" i="20" s="1"/>
  <c r="C126" i="20"/>
  <c r="U125" i="20"/>
  <c r="J125" i="20"/>
  <c r="I125" i="20"/>
  <c r="G125" i="20"/>
  <c r="F125" i="20"/>
  <c r="E125" i="20"/>
  <c r="D125" i="20"/>
  <c r="C125" i="20"/>
  <c r="H125" i="20" s="1"/>
  <c r="J124" i="20"/>
  <c r="I124" i="20"/>
  <c r="G124" i="20"/>
  <c r="F124" i="20"/>
  <c r="E124" i="20"/>
  <c r="D124" i="20"/>
  <c r="C124" i="20"/>
  <c r="H124" i="20" s="1"/>
  <c r="U69" i="20"/>
  <c r="S69" i="20"/>
  <c r="J69" i="20"/>
  <c r="G69" i="20"/>
  <c r="F69" i="20"/>
  <c r="E69" i="20"/>
  <c r="C69" i="20"/>
  <c r="U68" i="20"/>
  <c r="J68" i="20"/>
  <c r="I68" i="20"/>
  <c r="G68" i="20"/>
  <c r="F68" i="20"/>
  <c r="E68" i="20"/>
  <c r="D68" i="20"/>
  <c r="C68" i="20"/>
  <c r="H68" i="20" s="1"/>
  <c r="U67" i="20"/>
  <c r="J67" i="20"/>
  <c r="G67" i="20"/>
  <c r="F67" i="20"/>
  <c r="E67" i="20"/>
  <c r="D67" i="20"/>
  <c r="I67" i="20" s="1"/>
  <c r="C67" i="20"/>
  <c r="H67" i="20" s="1"/>
  <c r="U28" i="20"/>
  <c r="S28" i="20"/>
  <c r="J28" i="20"/>
  <c r="G28" i="20"/>
  <c r="F28" i="20"/>
  <c r="E28" i="20"/>
  <c r="C28" i="20"/>
  <c r="U27" i="20"/>
  <c r="J27" i="20"/>
  <c r="G27" i="20"/>
  <c r="F27" i="20"/>
  <c r="E27" i="20"/>
  <c r="D27" i="20"/>
  <c r="I27" i="20" s="1"/>
  <c r="C27" i="20"/>
  <c r="H27" i="20" s="1"/>
  <c r="U26" i="20"/>
  <c r="J26" i="20"/>
  <c r="G26" i="20"/>
  <c r="F26" i="20"/>
  <c r="E26" i="20"/>
  <c r="D26" i="20"/>
  <c r="I26" i="20" s="1"/>
  <c r="C26" i="20"/>
  <c r="H26" i="20" s="1"/>
  <c r="U25" i="20"/>
  <c r="J25" i="20"/>
  <c r="H25" i="20"/>
  <c r="G25" i="20"/>
  <c r="F25" i="20"/>
  <c r="E25" i="20"/>
  <c r="D25" i="20"/>
  <c r="I25" i="20" s="1"/>
  <c r="C25" i="20"/>
  <c r="U24" i="20"/>
  <c r="J24" i="20"/>
  <c r="I24" i="20"/>
  <c r="G24" i="20"/>
  <c r="F24" i="20"/>
  <c r="E24" i="20"/>
  <c r="D24" i="20"/>
  <c r="C24" i="20"/>
  <c r="H24" i="20" s="1"/>
  <c r="U23" i="20"/>
  <c r="J23" i="20"/>
  <c r="G23" i="20"/>
  <c r="F23" i="20"/>
  <c r="E23" i="20"/>
  <c r="D23" i="20"/>
  <c r="I23" i="20" s="1"/>
  <c r="C23" i="20"/>
  <c r="H23" i="20" s="1"/>
  <c r="J22" i="20"/>
  <c r="G22" i="20"/>
  <c r="F22" i="20"/>
  <c r="E22" i="20"/>
  <c r="D22" i="20"/>
  <c r="I22" i="20" s="1"/>
  <c r="C22" i="20"/>
  <c r="H22" i="20" s="1"/>
  <c r="J21" i="20"/>
  <c r="G21" i="20"/>
  <c r="F21" i="20"/>
  <c r="E21" i="20"/>
  <c r="D21" i="20"/>
  <c r="I21" i="20" s="1"/>
  <c r="C21" i="20"/>
  <c r="H21" i="20" s="1"/>
  <c r="U20" i="20"/>
  <c r="J20" i="20"/>
  <c r="G20" i="20"/>
  <c r="F20" i="20"/>
  <c r="E20" i="20"/>
  <c r="D20" i="20"/>
  <c r="I20" i="20" s="1"/>
  <c r="C20" i="20"/>
  <c r="H20" i="20" s="1"/>
  <c r="U19" i="20"/>
  <c r="J19" i="20"/>
  <c r="H19" i="20"/>
  <c r="G19" i="20"/>
  <c r="F19" i="20"/>
  <c r="E19" i="20"/>
  <c r="D19" i="20"/>
  <c r="I19" i="20" s="1"/>
  <c r="C19" i="20"/>
  <c r="U18" i="20"/>
  <c r="J18" i="20"/>
  <c r="I18" i="20"/>
  <c r="G18" i="20"/>
  <c r="F18" i="20"/>
  <c r="E18" i="20"/>
  <c r="D18" i="20"/>
  <c r="C18" i="20"/>
  <c r="H18" i="20" s="1"/>
  <c r="U17" i="20"/>
  <c r="J17" i="20"/>
  <c r="G17" i="20"/>
  <c r="F17" i="20"/>
  <c r="E17" i="20"/>
  <c r="D17" i="20"/>
  <c r="I17" i="20" s="1"/>
  <c r="C17" i="20"/>
  <c r="H17" i="20" s="1"/>
  <c r="U16" i="20"/>
  <c r="J16" i="20"/>
  <c r="G16" i="20"/>
  <c r="F16" i="20"/>
  <c r="E16" i="20"/>
  <c r="D16" i="20"/>
  <c r="I16" i="20" s="1"/>
  <c r="C16" i="20"/>
  <c r="H16" i="20" s="1"/>
  <c r="U259" i="19"/>
  <c r="J259" i="19"/>
  <c r="G259" i="19"/>
  <c r="F259" i="19"/>
  <c r="E259" i="19"/>
  <c r="C259" i="19"/>
  <c r="U258" i="19"/>
  <c r="D258" i="19"/>
  <c r="F258" i="19" s="1"/>
  <c r="H258" i="19" s="1"/>
  <c r="J258" i="19" s="1"/>
  <c r="C258" i="19"/>
  <c r="E258" i="19" s="1"/>
  <c r="G258" i="19" s="1"/>
  <c r="I258" i="19" s="1"/>
  <c r="U219" i="19"/>
  <c r="D219" i="19"/>
  <c r="F219" i="19" s="1"/>
  <c r="H219" i="19" s="1"/>
  <c r="J219" i="19" s="1"/>
  <c r="C219" i="19"/>
  <c r="E219" i="19" s="1"/>
  <c r="G219" i="19" s="1"/>
  <c r="I219" i="19" s="1"/>
  <c r="U218" i="19"/>
  <c r="D218" i="19"/>
  <c r="F218" i="19" s="1"/>
  <c r="H218" i="19" s="1"/>
  <c r="J218" i="19" s="1"/>
  <c r="C218" i="19"/>
  <c r="E218" i="19" s="1"/>
  <c r="G218" i="19" s="1"/>
  <c r="I218" i="19" s="1"/>
  <c r="U217" i="19"/>
  <c r="D217" i="19"/>
  <c r="F217" i="19" s="1"/>
  <c r="H217" i="19" s="1"/>
  <c r="J217" i="19" s="1"/>
  <c r="C217" i="19"/>
  <c r="E217" i="19" s="1"/>
  <c r="G217" i="19" s="1"/>
  <c r="I217" i="19" s="1"/>
  <c r="U216" i="19"/>
  <c r="D216" i="19"/>
  <c r="F216" i="19" s="1"/>
  <c r="H216" i="19" s="1"/>
  <c r="J216" i="19" s="1"/>
  <c r="C216" i="19"/>
  <c r="E216" i="19" s="1"/>
  <c r="G216" i="19" s="1"/>
  <c r="I216" i="19" s="1"/>
  <c r="U215" i="19"/>
  <c r="H215" i="19"/>
  <c r="J215" i="19" s="1"/>
  <c r="D215" i="19"/>
  <c r="C215" i="19"/>
  <c r="E215" i="19" s="1"/>
  <c r="G215" i="19" s="1"/>
  <c r="I215" i="19" s="1"/>
  <c r="U214" i="19"/>
  <c r="D214" i="19"/>
  <c r="F214" i="19" s="1"/>
  <c r="H214" i="19" s="1"/>
  <c r="J214" i="19" s="1"/>
  <c r="C214" i="19"/>
  <c r="E214" i="19" s="1"/>
  <c r="G214" i="19" s="1"/>
  <c r="I214" i="19" s="1"/>
  <c r="U213" i="19"/>
  <c r="D213" i="19"/>
  <c r="F213" i="19" s="1"/>
  <c r="H213" i="19" s="1"/>
  <c r="J213" i="19" s="1"/>
  <c r="C213" i="19"/>
  <c r="E213" i="19" s="1"/>
  <c r="G213" i="19" s="1"/>
  <c r="I213" i="19" s="1"/>
  <c r="U164" i="19"/>
  <c r="S164" i="19"/>
  <c r="J164" i="19"/>
  <c r="G164" i="19"/>
  <c r="F164" i="19"/>
  <c r="E164" i="19"/>
  <c r="C164" i="19"/>
  <c r="U163" i="19"/>
  <c r="J163" i="19"/>
  <c r="G163" i="19"/>
  <c r="F163" i="19"/>
  <c r="E163" i="19"/>
  <c r="D163" i="19"/>
  <c r="I163" i="19" s="1"/>
  <c r="C163" i="19"/>
  <c r="H163" i="19" s="1"/>
  <c r="U114" i="19"/>
  <c r="S114" i="19"/>
  <c r="J114" i="19"/>
  <c r="G114" i="19"/>
  <c r="F114" i="19"/>
  <c r="E114" i="19"/>
  <c r="C114" i="19"/>
  <c r="U113" i="19"/>
  <c r="S113" i="19"/>
  <c r="J113" i="19"/>
  <c r="G113" i="19"/>
  <c r="F113" i="19"/>
  <c r="E113" i="19"/>
  <c r="D113" i="19"/>
  <c r="I113" i="19" s="1"/>
  <c r="C113" i="19"/>
  <c r="H113" i="19" s="1"/>
  <c r="U66" i="19"/>
  <c r="S66" i="19"/>
  <c r="J66" i="19"/>
  <c r="G66" i="19"/>
  <c r="F66" i="19"/>
  <c r="E66" i="19"/>
  <c r="C66" i="19"/>
  <c r="U65" i="19"/>
  <c r="S65" i="19"/>
  <c r="J65" i="19"/>
  <c r="G65" i="19"/>
  <c r="F65" i="19"/>
  <c r="E65" i="19"/>
  <c r="D65" i="19"/>
  <c r="I65" i="19" s="1"/>
  <c r="C65" i="19"/>
  <c r="H65" i="19" s="1"/>
  <c r="U64" i="19"/>
  <c r="J64" i="19"/>
  <c r="G64" i="19"/>
  <c r="F64" i="19"/>
  <c r="E64" i="19"/>
  <c r="D64" i="19"/>
  <c r="I64" i="19" s="1"/>
  <c r="C64" i="19"/>
  <c r="H64" i="19" s="1"/>
  <c r="U63" i="19"/>
  <c r="J63" i="19"/>
  <c r="G63" i="19"/>
  <c r="F63" i="19"/>
  <c r="E63" i="19"/>
  <c r="D63" i="19"/>
  <c r="I63" i="19" s="1"/>
  <c r="C63" i="19"/>
  <c r="H63" i="19" s="1"/>
  <c r="U62" i="19"/>
  <c r="J62" i="19"/>
  <c r="G62" i="19"/>
  <c r="F62" i="19"/>
  <c r="E62" i="19"/>
  <c r="D62" i="19"/>
  <c r="I62" i="19" s="1"/>
  <c r="C62" i="19"/>
  <c r="H62" i="19" s="1"/>
  <c r="U61" i="19"/>
  <c r="S61" i="19"/>
  <c r="J61" i="19"/>
  <c r="G61" i="19"/>
  <c r="F61" i="19"/>
  <c r="E61" i="19"/>
  <c r="D61" i="19"/>
  <c r="I61" i="19" s="1"/>
  <c r="C61" i="19"/>
  <c r="H61" i="19" s="1"/>
  <c r="U21" i="19"/>
  <c r="S21" i="19"/>
  <c r="J21" i="19"/>
  <c r="G21" i="19"/>
  <c r="F21" i="19"/>
  <c r="E21" i="19"/>
  <c r="C21" i="19"/>
  <c r="U20" i="19"/>
  <c r="S20" i="19"/>
  <c r="J20" i="19"/>
  <c r="G20" i="19"/>
  <c r="F20" i="19"/>
  <c r="E20" i="19"/>
  <c r="D20" i="19"/>
  <c r="I20" i="19" s="1"/>
  <c r="C20" i="19"/>
  <c r="H20" i="19" s="1"/>
  <c r="U19" i="19"/>
  <c r="S19" i="19"/>
  <c r="J19" i="19"/>
  <c r="G19" i="19"/>
  <c r="F19" i="19"/>
  <c r="E19" i="19"/>
  <c r="D19" i="19"/>
  <c r="I19" i="19" s="1"/>
  <c r="C19" i="19"/>
  <c r="H19" i="19" s="1"/>
  <c r="U18" i="19"/>
  <c r="J18" i="19"/>
  <c r="G18" i="19"/>
  <c r="F18" i="19"/>
  <c r="E18" i="19"/>
  <c r="D18" i="19"/>
  <c r="I18" i="19" s="1"/>
  <c r="C18" i="19"/>
  <c r="H18" i="19" s="1"/>
  <c r="U17" i="19"/>
  <c r="S17" i="19"/>
  <c r="J17" i="19"/>
  <c r="G17" i="19"/>
  <c r="F17" i="19"/>
  <c r="E17" i="19"/>
  <c r="D17" i="19"/>
  <c r="I17" i="19" s="1"/>
  <c r="C17" i="19"/>
  <c r="H17" i="19" s="1"/>
  <c r="U16" i="19"/>
  <c r="J16" i="19"/>
  <c r="G16" i="19"/>
  <c r="F16" i="19"/>
  <c r="E16" i="19"/>
  <c r="D16" i="19"/>
  <c r="I16" i="19" s="1"/>
  <c r="C16" i="19"/>
  <c r="H16" i="19" s="1"/>
  <c r="V144" i="18"/>
  <c r="M142" i="18"/>
  <c r="N142" i="18" s="1"/>
  <c r="O142" i="18" s="1"/>
  <c r="P142" i="18" s="1"/>
  <c r="Q142" i="18" s="1"/>
  <c r="R142" i="18" s="1"/>
  <c r="J140" i="18"/>
  <c r="G140" i="18"/>
  <c r="F140" i="18"/>
  <c r="E140" i="18"/>
  <c r="D140" i="18"/>
  <c r="I140" i="18" s="1"/>
  <c r="V140" i="18" s="1"/>
  <c r="C140" i="18"/>
  <c r="H140" i="18" s="1"/>
  <c r="V83" i="18"/>
  <c r="P81" i="18"/>
  <c r="Q81" i="18" s="1"/>
  <c r="R81" i="18" s="1"/>
  <c r="O81" i="18"/>
  <c r="N81" i="18"/>
  <c r="M81" i="18"/>
  <c r="J79" i="18"/>
  <c r="G79" i="18"/>
  <c r="F79" i="18"/>
  <c r="E79" i="18"/>
  <c r="D79" i="18"/>
  <c r="I79" i="18" s="1"/>
  <c r="V79" i="18" s="1"/>
  <c r="C79" i="18"/>
  <c r="H79" i="18" s="1"/>
  <c r="V25" i="18"/>
  <c r="P23" i="18"/>
  <c r="Q23" i="18" s="1"/>
  <c r="R23" i="18" s="1"/>
  <c r="O23" i="18"/>
  <c r="N23" i="18"/>
  <c r="M23" i="18"/>
  <c r="V21" i="18"/>
  <c r="J21" i="18"/>
  <c r="I21" i="18"/>
  <c r="G21" i="18"/>
  <c r="F21" i="18"/>
  <c r="E21" i="18"/>
  <c r="D21" i="18"/>
  <c r="C21" i="18"/>
  <c r="H21" i="18" s="1"/>
  <c r="O19" i="18"/>
  <c r="P19" i="18" s="1"/>
  <c r="Q19" i="18" s="1"/>
  <c r="R19" i="18" s="1"/>
  <c r="N19" i="18"/>
  <c r="M19" i="18"/>
  <c r="J17" i="18"/>
  <c r="I17" i="18"/>
  <c r="V17" i="18" s="1"/>
  <c r="H17" i="18"/>
  <c r="G17" i="18"/>
  <c r="F17" i="18"/>
  <c r="E17" i="18"/>
  <c r="D17" i="18"/>
  <c r="C17" i="18"/>
  <c r="M41" i="17"/>
  <c r="N41" i="17" s="1"/>
  <c r="O41" i="17" s="1"/>
  <c r="P41" i="17" s="1"/>
  <c r="J39" i="17"/>
  <c r="I39" i="17"/>
  <c r="H39" i="17"/>
  <c r="G39" i="17"/>
  <c r="T39" i="17" s="1"/>
  <c r="F39" i="17"/>
  <c r="E39" i="17"/>
  <c r="D39" i="17"/>
  <c r="C39" i="17"/>
  <c r="M37" i="17"/>
  <c r="N37" i="17" s="1"/>
  <c r="O37" i="17" s="1"/>
  <c r="P37" i="17" s="1"/>
  <c r="J35" i="17"/>
  <c r="I35" i="17"/>
  <c r="H35" i="17"/>
  <c r="G35" i="17"/>
  <c r="T35" i="17" s="1"/>
  <c r="F35" i="17"/>
  <c r="E35" i="17"/>
  <c r="D35" i="17"/>
  <c r="C35" i="17"/>
  <c r="M33" i="17"/>
  <c r="N33" i="17" s="1"/>
  <c r="O33" i="17" s="1"/>
  <c r="P33" i="17" s="1"/>
  <c r="J31" i="17"/>
  <c r="I31" i="17"/>
  <c r="H31" i="17"/>
  <c r="G31" i="17"/>
  <c r="T31" i="17" s="1"/>
  <c r="F31" i="17"/>
  <c r="E31" i="17"/>
  <c r="D31" i="17"/>
  <c r="C31" i="17"/>
  <c r="M29" i="17"/>
  <c r="N29" i="17" s="1"/>
  <c r="O29" i="17" s="1"/>
  <c r="P29" i="17" s="1"/>
  <c r="J27" i="17"/>
  <c r="I27" i="17"/>
  <c r="H27" i="17"/>
  <c r="G27" i="17"/>
  <c r="T27" i="17" s="1"/>
  <c r="F27" i="17"/>
  <c r="E27" i="17"/>
  <c r="D27" i="17"/>
  <c r="C27" i="17"/>
  <c r="M25" i="17"/>
  <c r="N25" i="17" s="1"/>
  <c r="O25" i="17" s="1"/>
  <c r="P25" i="17" s="1"/>
  <c r="J23" i="17"/>
  <c r="I23" i="17"/>
  <c r="H23" i="17"/>
  <c r="G23" i="17"/>
  <c r="T23" i="17" s="1"/>
  <c r="F23" i="17"/>
  <c r="E23" i="17"/>
  <c r="D23" i="17"/>
  <c r="C23" i="17"/>
  <c r="M21" i="17"/>
  <c r="N21" i="17" s="1"/>
  <c r="O21" i="17" s="1"/>
  <c r="P21" i="17" s="1"/>
  <c r="J19" i="17"/>
  <c r="I19" i="17"/>
  <c r="H19" i="17"/>
  <c r="G19" i="17"/>
  <c r="T19" i="17" s="1"/>
  <c r="F19" i="17"/>
  <c r="E19" i="17"/>
  <c r="D19" i="17"/>
  <c r="C19" i="17"/>
  <c r="M17" i="17"/>
  <c r="N17" i="17" s="1"/>
  <c r="O17" i="17" s="1"/>
  <c r="P17" i="17" s="1"/>
  <c r="J15" i="17"/>
  <c r="I15" i="17"/>
  <c r="H15" i="17"/>
  <c r="G15" i="17"/>
  <c r="T15" i="17" s="1"/>
  <c r="F15" i="17"/>
  <c r="E15" i="17"/>
  <c r="D15" i="17"/>
  <c r="C15" i="17"/>
  <c r="O71" i="16"/>
  <c r="J71" i="16"/>
  <c r="G71" i="16"/>
  <c r="F71" i="16"/>
  <c r="E71" i="16"/>
  <c r="D71" i="16"/>
  <c r="I71" i="16" s="1"/>
  <c r="C71" i="16"/>
  <c r="H71" i="16" s="1"/>
  <c r="O70" i="16"/>
  <c r="J70" i="16"/>
  <c r="G70" i="16"/>
  <c r="F70" i="16"/>
  <c r="E70" i="16"/>
  <c r="D70" i="16"/>
  <c r="I70" i="16" s="1"/>
  <c r="C70" i="16"/>
  <c r="H70" i="16" s="1"/>
  <c r="O69" i="16"/>
  <c r="J69" i="16"/>
  <c r="G69" i="16"/>
  <c r="F69" i="16"/>
  <c r="E69" i="16"/>
  <c r="D69" i="16"/>
  <c r="I69" i="16" s="1"/>
  <c r="C69" i="16"/>
  <c r="H69" i="16" s="1"/>
  <c r="O18" i="16"/>
  <c r="J18" i="16"/>
  <c r="G18" i="16"/>
  <c r="F18" i="16"/>
  <c r="E18" i="16"/>
  <c r="D18" i="16"/>
  <c r="I18" i="16" s="1"/>
  <c r="C18" i="16"/>
  <c r="H18" i="16" s="1"/>
  <c r="O17" i="16"/>
  <c r="J17" i="16"/>
  <c r="G17" i="16"/>
  <c r="F17" i="16"/>
  <c r="E17" i="16"/>
  <c r="D17" i="16"/>
  <c r="I17" i="16" s="1"/>
  <c r="C17" i="16"/>
  <c r="H17" i="16" s="1"/>
  <c r="O16" i="16"/>
  <c r="J16" i="16"/>
  <c r="G16" i="16"/>
  <c r="F16" i="16"/>
  <c r="E16" i="16"/>
  <c r="D16" i="16"/>
  <c r="I16" i="16" s="1"/>
  <c r="C16" i="16"/>
  <c r="H16" i="16" s="1"/>
  <c r="O185" i="15"/>
  <c r="J185" i="15"/>
  <c r="I185" i="15"/>
  <c r="H185" i="15"/>
  <c r="G185" i="15"/>
  <c r="F185" i="15"/>
  <c r="E185" i="15"/>
  <c r="D185" i="15"/>
  <c r="C185" i="15"/>
  <c r="O128" i="15"/>
  <c r="J128" i="15"/>
  <c r="I128" i="15"/>
  <c r="H128" i="15"/>
  <c r="G128" i="15"/>
  <c r="F128" i="15"/>
  <c r="E128" i="15"/>
  <c r="D128" i="15"/>
  <c r="C128" i="15"/>
  <c r="O127" i="15"/>
  <c r="J127" i="15"/>
  <c r="I127" i="15"/>
  <c r="H127" i="15"/>
  <c r="G127" i="15"/>
  <c r="F127" i="15"/>
  <c r="E127" i="15"/>
  <c r="D127" i="15"/>
  <c r="C127" i="15"/>
  <c r="O67" i="15"/>
  <c r="J67" i="15"/>
  <c r="I67" i="15"/>
  <c r="H67" i="15"/>
  <c r="G67" i="15"/>
  <c r="F67" i="15"/>
  <c r="E67" i="15"/>
  <c r="D67" i="15"/>
  <c r="C67" i="15"/>
  <c r="O26" i="15"/>
  <c r="J26" i="15"/>
  <c r="I26" i="15"/>
  <c r="H26" i="15"/>
  <c r="G26" i="15"/>
  <c r="F26" i="15"/>
  <c r="E26" i="15"/>
  <c r="D26" i="15"/>
  <c r="C26" i="15"/>
  <c r="O25" i="15"/>
  <c r="J25" i="15"/>
  <c r="I25" i="15"/>
  <c r="H25" i="15"/>
  <c r="G25" i="15"/>
  <c r="F25" i="15"/>
  <c r="E25" i="15"/>
  <c r="D25" i="15"/>
  <c r="C25" i="15"/>
  <c r="O24" i="15"/>
  <c r="J24" i="15"/>
  <c r="I24" i="15"/>
  <c r="H24" i="15"/>
  <c r="G24" i="15"/>
  <c r="F24" i="15"/>
  <c r="E24" i="15"/>
  <c r="D24" i="15"/>
  <c r="C24" i="15"/>
  <c r="O23" i="15"/>
  <c r="J23" i="15"/>
  <c r="I23" i="15"/>
  <c r="H23" i="15"/>
  <c r="G23" i="15"/>
  <c r="F23" i="15"/>
  <c r="E23" i="15"/>
  <c r="D23" i="15"/>
  <c r="C23" i="15"/>
  <c r="O22" i="15"/>
  <c r="J22" i="15"/>
  <c r="I22" i="15"/>
  <c r="H22" i="15"/>
  <c r="G22" i="15"/>
  <c r="F22" i="15"/>
  <c r="E22" i="15"/>
  <c r="D22" i="15"/>
  <c r="C22" i="15"/>
  <c r="O21" i="15"/>
  <c r="J21" i="15"/>
  <c r="I21" i="15"/>
  <c r="H21" i="15"/>
  <c r="G21" i="15"/>
  <c r="F21" i="15"/>
  <c r="E21" i="15"/>
  <c r="D21" i="15"/>
  <c r="C21" i="15"/>
  <c r="O20" i="15"/>
  <c r="J20" i="15"/>
  <c r="I20" i="15"/>
  <c r="H20" i="15"/>
  <c r="G20" i="15"/>
  <c r="F20" i="15"/>
  <c r="E20" i="15"/>
  <c r="D20" i="15"/>
  <c r="C20" i="15"/>
  <c r="O19" i="15"/>
  <c r="J19" i="15"/>
  <c r="I19" i="15"/>
  <c r="H19" i="15"/>
  <c r="G19" i="15"/>
  <c r="F19" i="15"/>
  <c r="E19" i="15"/>
  <c r="D19" i="15"/>
  <c r="C19" i="15"/>
  <c r="O18" i="15"/>
  <c r="J18" i="15"/>
  <c r="I18" i="15"/>
  <c r="H18" i="15"/>
  <c r="G18" i="15"/>
  <c r="F18" i="15"/>
  <c r="E18" i="15"/>
  <c r="D18" i="15"/>
  <c r="C18" i="15"/>
  <c r="O17" i="15"/>
  <c r="J17" i="15"/>
  <c r="I17" i="15"/>
  <c r="H17" i="15"/>
  <c r="G17" i="15"/>
  <c r="F17" i="15"/>
  <c r="E17" i="15"/>
  <c r="D17" i="15"/>
  <c r="C17" i="15"/>
  <c r="O16" i="15"/>
  <c r="J16" i="15"/>
  <c r="I16" i="15"/>
  <c r="H16" i="15"/>
  <c r="G16" i="15"/>
  <c r="F16" i="15"/>
  <c r="E16" i="15"/>
  <c r="D16" i="15"/>
  <c r="C16" i="15"/>
  <c r="O169" i="14"/>
  <c r="M169" i="14"/>
  <c r="J169" i="14"/>
  <c r="G169" i="14"/>
  <c r="F169" i="14"/>
  <c r="E169" i="14"/>
  <c r="C169" i="14"/>
  <c r="O168" i="14"/>
  <c r="J168" i="14"/>
  <c r="G168" i="14"/>
  <c r="F168" i="14"/>
  <c r="E168" i="14"/>
  <c r="D168" i="14"/>
  <c r="I168" i="14" s="1"/>
  <c r="C168" i="14"/>
  <c r="H168" i="14" s="1"/>
  <c r="O167" i="14"/>
  <c r="M167" i="14"/>
  <c r="J167" i="14"/>
  <c r="G167" i="14"/>
  <c r="F167" i="14"/>
  <c r="E167" i="14"/>
  <c r="D167" i="14"/>
  <c r="I167" i="14" s="1"/>
  <c r="C167" i="14"/>
  <c r="H167" i="14" s="1"/>
  <c r="O166" i="14"/>
  <c r="J166" i="14"/>
  <c r="G166" i="14"/>
  <c r="F166" i="14"/>
  <c r="E166" i="14"/>
  <c r="D166" i="14"/>
  <c r="I166" i="14" s="1"/>
  <c r="C166" i="14"/>
  <c r="H166" i="14" s="1"/>
  <c r="O165" i="14"/>
  <c r="J165" i="14"/>
  <c r="G165" i="14"/>
  <c r="F165" i="14"/>
  <c r="E165" i="14"/>
  <c r="D165" i="14"/>
  <c r="I165" i="14" s="1"/>
  <c r="C165" i="14"/>
  <c r="H165" i="14" s="1"/>
  <c r="O118" i="14"/>
  <c r="M118" i="14"/>
  <c r="J118" i="14"/>
  <c r="G118" i="14"/>
  <c r="F118" i="14"/>
  <c r="E118" i="14"/>
  <c r="C118" i="14"/>
  <c r="O117" i="14"/>
  <c r="J117" i="14"/>
  <c r="G117" i="14"/>
  <c r="F117" i="14"/>
  <c r="E117" i="14"/>
  <c r="D117" i="14"/>
  <c r="I117" i="14" s="1"/>
  <c r="C117" i="14"/>
  <c r="H117" i="14" s="1"/>
  <c r="O116" i="14"/>
  <c r="M116" i="14"/>
  <c r="J116" i="14"/>
  <c r="G116" i="14"/>
  <c r="F116" i="14"/>
  <c r="E116" i="14"/>
  <c r="D116" i="14"/>
  <c r="I116" i="14" s="1"/>
  <c r="C116" i="14"/>
  <c r="H116" i="14" s="1"/>
  <c r="O69" i="14"/>
  <c r="M69" i="14"/>
  <c r="J69" i="14"/>
  <c r="G69" i="14"/>
  <c r="F69" i="14"/>
  <c r="E69" i="14"/>
  <c r="C69" i="14"/>
  <c r="O68" i="14"/>
  <c r="J68" i="14"/>
  <c r="G68" i="14"/>
  <c r="F68" i="14"/>
  <c r="E68" i="14"/>
  <c r="D68" i="14"/>
  <c r="I68" i="14" s="1"/>
  <c r="C68" i="14"/>
  <c r="H68" i="14" s="1"/>
  <c r="O67" i="14"/>
  <c r="M67" i="14"/>
  <c r="J67" i="14"/>
  <c r="G67" i="14"/>
  <c r="F67" i="14"/>
  <c r="E67" i="14"/>
  <c r="D67" i="14"/>
  <c r="I67" i="14" s="1"/>
  <c r="C67" i="14"/>
  <c r="H67" i="14" s="1"/>
  <c r="O20" i="14"/>
  <c r="M20" i="14"/>
  <c r="J20" i="14"/>
  <c r="G20" i="14"/>
  <c r="F20" i="14"/>
  <c r="E20" i="14"/>
  <c r="C20" i="14"/>
  <c r="O19" i="14"/>
  <c r="J19" i="14"/>
  <c r="G19" i="14"/>
  <c r="F19" i="14"/>
  <c r="E19" i="14"/>
  <c r="D19" i="14"/>
  <c r="I19" i="14" s="1"/>
  <c r="C19" i="14"/>
  <c r="H19" i="14" s="1"/>
  <c r="O18" i="14"/>
  <c r="M18" i="14"/>
  <c r="J18" i="14"/>
  <c r="G18" i="14"/>
  <c r="F18" i="14"/>
  <c r="E18" i="14"/>
  <c r="D18" i="14"/>
  <c r="I18" i="14" s="1"/>
  <c r="C18" i="14"/>
  <c r="H18" i="14" s="1"/>
  <c r="O17" i="14"/>
  <c r="M17" i="14"/>
  <c r="J17" i="14"/>
  <c r="G17" i="14"/>
  <c r="F17" i="14"/>
  <c r="E17" i="14"/>
  <c r="D17" i="14"/>
  <c r="I17" i="14" s="1"/>
  <c r="C17" i="14"/>
  <c r="H17" i="14" s="1"/>
  <c r="O64" i="13"/>
  <c r="J64" i="13"/>
  <c r="G64" i="13"/>
  <c r="F64" i="13"/>
  <c r="E64" i="13"/>
  <c r="C64" i="13"/>
  <c r="O63" i="13"/>
  <c r="J63" i="13"/>
  <c r="I63" i="13"/>
  <c r="H63" i="13"/>
  <c r="G63" i="13"/>
  <c r="F63" i="13"/>
  <c r="E63" i="13"/>
  <c r="D63" i="13"/>
  <c r="C63" i="13"/>
  <c r="O23" i="13"/>
  <c r="J23" i="13"/>
  <c r="G23" i="13"/>
  <c r="F23" i="13"/>
  <c r="E23" i="13"/>
  <c r="C23" i="13"/>
  <c r="J22" i="13"/>
  <c r="I22" i="13"/>
  <c r="H22" i="13"/>
  <c r="G22" i="13"/>
  <c r="F22" i="13"/>
  <c r="E22" i="13"/>
  <c r="D22" i="13"/>
  <c r="C22" i="13"/>
  <c r="O21" i="13"/>
  <c r="J21" i="13"/>
  <c r="I21" i="13"/>
  <c r="H21" i="13"/>
  <c r="G21" i="13"/>
  <c r="F21" i="13"/>
  <c r="E21" i="13"/>
  <c r="D21" i="13"/>
  <c r="C21" i="13"/>
  <c r="O20" i="13"/>
  <c r="J20" i="13"/>
  <c r="I20" i="13"/>
  <c r="H20" i="13"/>
  <c r="G20" i="13"/>
  <c r="F20" i="13"/>
  <c r="E20" i="13"/>
  <c r="D20" i="13"/>
  <c r="C20" i="13"/>
  <c r="J19" i="13"/>
  <c r="I19" i="13"/>
  <c r="H19" i="13"/>
  <c r="G19" i="13"/>
  <c r="F19" i="13"/>
  <c r="E19" i="13"/>
  <c r="D19" i="13"/>
  <c r="C19" i="13"/>
  <c r="O18" i="13"/>
  <c r="J18" i="13"/>
  <c r="I18" i="13"/>
  <c r="H18" i="13"/>
  <c r="G18" i="13"/>
  <c r="F18" i="13"/>
  <c r="E18" i="13"/>
  <c r="D18" i="13"/>
  <c r="C18" i="13"/>
  <c r="O17" i="13"/>
  <c r="J17" i="13"/>
  <c r="I17" i="13"/>
  <c r="H17" i="13"/>
  <c r="G17" i="13"/>
  <c r="F17" i="13"/>
  <c r="E17" i="13"/>
  <c r="D17" i="13"/>
  <c r="C17" i="13"/>
  <c r="O148" i="12"/>
  <c r="M148" i="12"/>
  <c r="J148" i="12"/>
  <c r="G148" i="12"/>
  <c r="F148" i="12"/>
  <c r="E148" i="12"/>
  <c r="D148" i="12"/>
  <c r="I148" i="12" s="1"/>
  <c r="C148" i="12"/>
  <c r="H148" i="12" s="1"/>
  <c r="M147" i="12"/>
  <c r="J147" i="12"/>
  <c r="G147" i="12"/>
  <c r="F147" i="12"/>
  <c r="E147" i="12"/>
  <c r="D147" i="12"/>
  <c r="I147" i="12" s="1"/>
  <c r="C147" i="12"/>
  <c r="H147" i="12" s="1"/>
  <c r="O146" i="12"/>
  <c r="M146" i="12"/>
  <c r="J146" i="12"/>
  <c r="G146" i="12"/>
  <c r="F146" i="12"/>
  <c r="E146" i="12"/>
  <c r="D146" i="12"/>
  <c r="I146" i="12" s="1"/>
  <c r="C146" i="12"/>
  <c r="H146" i="12" s="1"/>
  <c r="O145" i="12"/>
  <c r="M145" i="12"/>
  <c r="J145" i="12"/>
  <c r="G145" i="12"/>
  <c r="F145" i="12"/>
  <c r="E145" i="12"/>
  <c r="D145" i="12"/>
  <c r="I145" i="12" s="1"/>
  <c r="C145" i="12"/>
  <c r="H145" i="12" s="1"/>
  <c r="O144" i="12"/>
  <c r="M144" i="12"/>
  <c r="J144" i="12"/>
  <c r="G144" i="12"/>
  <c r="F144" i="12"/>
  <c r="E144" i="12"/>
  <c r="D144" i="12"/>
  <c r="I144" i="12" s="1"/>
  <c r="C144" i="12"/>
  <c r="H144" i="12" s="1"/>
  <c r="O143" i="12"/>
  <c r="M143" i="12"/>
  <c r="J143" i="12"/>
  <c r="G143" i="12"/>
  <c r="F143" i="12"/>
  <c r="E143" i="12"/>
  <c r="D143" i="12"/>
  <c r="I143" i="12" s="1"/>
  <c r="C143" i="12"/>
  <c r="H143" i="12" s="1"/>
  <c r="O142" i="12"/>
  <c r="M142" i="12"/>
  <c r="J142" i="12"/>
  <c r="G142" i="12"/>
  <c r="F142" i="12"/>
  <c r="E142" i="12"/>
  <c r="D142" i="12"/>
  <c r="I142" i="12" s="1"/>
  <c r="C142" i="12"/>
  <c r="H142" i="12" s="1"/>
  <c r="O141" i="12"/>
  <c r="M141" i="12"/>
  <c r="J141" i="12"/>
  <c r="G141" i="12"/>
  <c r="F141" i="12"/>
  <c r="E141" i="12"/>
  <c r="D141" i="12"/>
  <c r="I141" i="12" s="1"/>
  <c r="C141" i="12"/>
  <c r="H141" i="12" s="1"/>
  <c r="O140" i="12"/>
  <c r="M140" i="12"/>
  <c r="J140" i="12"/>
  <c r="G140" i="12"/>
  <c r="F140" i="12"/>
  <c r="E140" i="12"/>
  <c r="D140" i="12"/>
  <c r="I140" i="12" s="1"/>
  <c r="C140" i="12"/>
  <c r="H140" i="12" s="1"/>
  <c r="O139" i="12"/>
  <c r="M139" i="12"/>
  <c r="J139" i="12"/>
  <c r="G139" i="12"/>
  <c r="F139" i="12"/>
  <c r="E139" i="12"/>
  <c r="D139" i="12"/>
  <c r="I139" i="12" s="1"/>
  <c r="C139" i="12"/>
  <c r="H139" i="12" s="1"/>
  <c r="O138" i="12"/>
  <c r="M138" i="12"/>
  <c r="J138" i="12"/>
  <c r="G138" i="12"/>
  <c r="F138" i="12"/>
  <c r="E138" i="12"/>
  <c r="D138" i="12"/>
  <c r="I138" i="12" s="1"/>
  <c r="C138" i="12"/>
  <c r="H138" i="12" s="1"/>
  <c r="O137" i="12"/>
  <c r="M137" i="12"/>
  <c r="J137" i="12"/>
  <c r="G137" i="12"/>
  <c r="F137" i="12"/>
  <c r="E137" i="12"/>
  <c r="D137" i="12"/>
  <c r="I137" i="12" s="1"/>
  <c r="C137" i="12"/>
  <c r="H137" i="12" s="1"/>
  <c r="O79" i="12"/>
  <c r="M79" i="12"/>
  <c r="J79" i="12"/>
  <c r="G79" i="12"/>
  <c r="F79" i="12"/>
  <c r="E79" i="12"/>
  <c r="D79" i="12"/>
  <c r="I79" i="12" s="1"/>
  <c r="C79" i="12"/>
  <c r="H79" i="12" s="1"/>
  <c r="M78" i="12"/>
  <c r="J78" i="12"/>
  <c r="G78" i="12"/>
  <c r="F78" i="12"/>
  <c r="E78" i="12"/>
  <c r="D78" i="12"/>
  <c r="I78" i="12" s="1"/>
  <c r="C78" i="12"/>
  <c r="H78" i="12" s="1"/>
  <c r="O77" i="12"/>
  <c r="M77" i="12"/>
  <c r="J77" i="12"/>
  <c r="G77" i="12"/>
  <c r="F77" i="12"/>
  <c r="E77" i="12"/>
  <c r="D77" i="12"/>
  <c r="I77" i="12" s="1"/>
  <c r="C77" i="12"/>
  <c r="H77" i="12" s="1"/>
  <c r="O23" i="12"/>
  <c r="M23" i="12"/>
  <c r="J23" i="12"/>
  <c r="G23" i="12"/>
  <c r="F23" i="12"/>
  <c r="E23" i="12"/>
  <c r="D23" i="12"/>
  <c r="I23" i="12" s="1"/>
  <c r="C23" i="12"/>
  <c r="H23" i="12" s="1"/>
  <c r="O22" i="12"/>
  <c r="M22" i="12"/>
  <c r="J22" i="12"/>
  <c r="G22" i="12"/>
  <c r="F22" i="12"/>
  <c r="E22" i="12"/>
  <c r="D22" i="12"/>
  <c r="I22" i="12" s="1"/>
  <c r="C22" i="12"/>
  <c r="H22" i="12" s="1"/>
  <c r="O21" i="12"/>
  <c r="M21" i="12"/>
  <c r="J21" i="12"/>
  <c r="G21" i="12"/>
  <c r="F21" i="12"/>
  <c r="E21" i="12"/>
  <c r="D21" i="12"/>
  <c r="I21" i="12" s="1"/>
  <c r="C21" i="12"/>
  <c r="H21" i="12" s="1"/>
  <c r="O20" i="12"/>
  <c r="M20" i="12"/>
  <c r="J20" i="12"/>
  <c r="G20" i="12"/>
  <c r="F20" i="12"/>
  <c r="E20" i="12"/>
  <c r="D20" i="12"/>
  <c r="I20" i="12" s="1"/>
  <c r="C20" i="12"/>
  <c r="H20" i="12" s="1"/>
  <c r="O19" i="12"/>
  <c r="M19" i="12"/>
  <c r="J19" i="12"/>
  <c r="G19" i="12"/>
  <c r="F19" i="12"/>
  <c r="E19" i="12"/>
  <c r="D19" i="12"/>
  <c r="I19" i="12" s="1"/>
  <c r="C19" i="12"/>
  <c r="H19" i="12" s="1"/>
  <c r="O18" i="12"/>
  <c r="M18" i="12"/>
  <c r="J18" i="12"/>
  <c r="G18" i="12"/>
  <c r="F18" i="12"/>
  <c r="E18" i="12"/>
  <c r="D18" i="12"/>
  <c r="I18" i="12" s="1"/>
  <c r="C18" i="12"/>
  <c r="H18" i="12" s="1"/>
  <c r="O17" i="12"/>
  <c r="M17" i="12"/>
  <c r="J17" i="12"/>
  <c r="G17" i="12"/>
  <c r="F17" i="12"/>
  <c r="E17" i="12"/>
  <c r="D17" i="12"/>
  <c r="I17" i="12" s="1"/>
  <c r="C17" i="12"/>
  <c r="H17" i="12" s="1"/>
  <c r="O199" i="11"/>
  <c r="M199" i="11"/>
  <c r="J199" i="11"/>
  <c r="I199" i="11"/>
  <c r="H199" i="11"/>
  <c r="G199" i="11"/>
  <c r="F199" i="11"/>
  <c r="E199" i="11"/>
  <c r="D199" i="11"/>
  <c r="C199" i="11"/>
  <c r="O198" i="11"/>
  <c r="M198" i="11"/>
  <c r="J198" i="11"/>
  <c r="I198" i="11"/>
  <c r="H198" i="11"/>
  <c r="G198" i="11"/>
  <c r="F198" i="11"/>
  <c r="E198" i="11"/>
  <c r="D198" i="11"/>
  <c r="C198" i="11"/>
  <c r="M197" i="11"/>
  <c r="J197" i="11"/>
  <c r="I197" i="11"/>
  <c r="H197" i="11"/>
  <c r="G197" i="11"/>
  <c r="F197" i="11"/>
  <c r="E197" i="11"/>
  <c r="D197" i="11"/>
  <c r="C197" i="11"/>
  <c r="M196" i="11"/>
  <c r="J196" i="11"/>
  <c r="I196" i="11"/>
  <c r="H196" i="11"/>
  <c r="G196" i="11"/>
  <c r="F196" i="11"/>
  <c r="E196" i="11"/>
  <c r="D196" i="11"/>
  <c r="C196" i="11"/>
  <c r="O195" i="11"/>
  <c r="M195" i="11"/>
  <c r="J195" i="11"/>
  <c r="I195" i="11"/>
  <c r="H195" i="11"/>
  <c r="G195" i="11"/>
  <c r="F195" i="11"/>
  <c r="E195" i="11"/>
  <c r="D195" i="11"/>
  <c r="C195" i="11"/>
  <c r="O194" i="11"/>
  <c r="M194" i="11"/>
  <c r="J194" i="11"/>
  <c r="I194" i="11"/>
  <c r="H194" i="11"/>
  <c r="G194" i="11"/>
  <c r="F194" i="11"/>
  <c r="E194" i="11"/>
  <c r="D194" i="11"/>
  <c r="C194" i="11"/>
  <c r="O139" i="11"/>
  <c r="M139" i="11"/>
  <c r="J139" i="11"/>
  <c r="I139" i="11"/>
  <c r="H139" i="11"/>
  <c r="G139" i="11"/>
  <c r="F139" i="11"/>
  <c r="E139" i="11"/>
  <c r="D139" i="11"/>
  <c r="C139" i="11"/>
  <c r="O138" i="11"/>
  <c r="M138" i="11"/>
  <c r="J138" i="11"/>
  <c r="I138" i="11"/>
  <c r="H138" i="11"/>
  <c r="G138" i="11"/>
  <c r="F138" i="11"/>
  <c r="E138" i="11"/>
  <c r="D138" i="11"/>
  <c r="C138" i="11"/>
  <c r="O137" i="11"/>
  <c r="M137" i="11"/>
  <c r="J137" i="11"/>
  <c r="I137" i="11"/>
  <c r="H137" i="11"/>
  <c r="G137" i="11"/>
  <c r="F137" i="11"/>
  <c r="E137" i="11"/>
  <c r="D137" i="11"/>
  <c r="C137" i="11"/>
  <c r="O136" i="11"/>
  <c r="M136" i="11"/>
  <c r="J136" i="11"/>
  <c r="I136" i="11"/>
  <c r="H136" i="11"/>
  <c r="G136" i="11"/>
  <c r="F136" i="11"/>
  <c r="E136" i="11"/>
  <c r="D136" i="11"/>
  <c r="C136" i="11"/>
  <c r="O135" i="11"/>
  <c r="M135" i="11"/>
  <c r="J135" i="11"/>
  <c r="I135" i="11"/>
  <c r="H135" i="11"/>
  <c r="G135" i="11"/>
  <c r="F135" i="11"/>
  <c r="E135" i="11"/>
  <c r="D135" i="11"/>
  <c r="C135" i="11"/>
  <c r="O80" i="11"/>
  <c r="M80" i="11"/>
  <c r="J80" i="11"/>
  <c r="I80" i="11"/>
  <c r="H80" i="11"/>
  <c r="G80" i="11"/>
  <c r="F80" i="11"/>
  <c r="E80" i="11"/>
  <c r="D80" i="11"/>
  <c r="C80" i="11"/>
  <c r="O79" i="11"/>
  <c r="M79" i="11"/>
  <c r="J79" i="11"/>
  <c r="I79" i="11"/>
  <c r="H79" i="11"/>
  <c r="G79" i="11"/>
  <c r="F79" i="11"/>
  <c r="E79" i="11"/>
  <c r="D79" i="11"/>
  <c r="C79" i="11"/>
  <c r="O78" i="11"/>
  <c r="M78" i="11"/>
  <c r="J78" i="11"/>
  <c r="I78" i="11"/>
  <c r="H78" i="11"/>
  <c r="G78" i="11"/>
  <c r="F78" i="11"/>
  <c r="E78" i="11"/>
  <c r="D78" i="11"/>
  <c r="C78" i="11"/>
  <c r="O77" i="11"/>
  <c r="M77" i="11"/>
  <c r="J77" i="11"/>
  <c r="I77" i="11"/>
  <c r="H77" i="11"/>
  <c r="G77" i="11"/>
  <c r="F77" i="11"/>
  <c r="E77" i="11"/>
  <c r="D77" i="11"/>
  <c r="C77" i="11"/>
  <c r="O23" i="11"/>
  <c r="M23" i="11"/>
  <c r="J23" i="11"/>
  <c r="I23" i="11"/>
  <c r="H23" i="11"/>
  <c r="G23" i="11"/>
  <c r="F23" i="11"/>
  <c r="E23" i="11"/>
  <c r="D23" i="11"/>
  <c r="C23" i="11"/>
  <c r="M22" i="11"/>
  <c r="J22" i="11"/>
  <c r="I22" i="11"/>
  <c r="H22" i="11"/>
  <c r="G22" i="11"/>
  <c r="F22" i="11"/>
  <c r="E22" i="11"/>
  <c r="D22" i="11"/>
  <c r="C22" i="11"/>
  <c r="O21" i="11"/>
  <c r="M21" i="11"/>
  <c r="J21" i="11"/>
  <c r="I21" i="11"/>
  <c r="H21" i="11"/>
  <c r="G21" i="11"/>
  <c r="F21" i="11"/>
  <c r="E21" i="11"/>
  <c r="D21" i="11"/>
  <c r="C21" i="11"/>
  <c r="O20" i="11"/>
  <c r="M20" i="11"/>
  <c r="J20" i="11"/>
  <c r="I20" i="11"/>
  <c r="H20" i="11"/>
  <c r="G20" i="11"/>
  <c r="F20" i="11"/>
  <c r="E20" i="11"/>
  <c r="D20" i="11"/>
  <c r="C20" i="11"/>
  <c r="O19" i="11"/>
  <c r="M19" i="11"/>
  <c r="J19" i="11"/>
  <c r="I19" i="11"/>
  <c r="H19" i="11"/>
  <c r="G19" i="11"/>
  <c r="F19" i="11"/>
  <c r="E19" i="11"/>
  <c r="D19" i="11"/>
  <c r="C19" i="11"/>
  <c r="O18" i="11"/>
  <c r="M18" i="11"/>
  <c r="J18" i="11"/>
  <c r="I18" i="11"/>
  <c r="H18" i="11"/>
  <c r="G18" i="11"/>
  <c r="F18" i="11"/>
  <c r="E18" i="11"/>
  <c r="D18" i="11"/>
  <c r="C18" i="11"/>
  <c r="O17" i="11"/>
  <c r="M17" i="11"/>
  <c r="J17" i="11"/>
  <c r="I17" i="11"/>
  <c r="H17" i="11"/>
  <c r="G17" i="11"/>
  <c r="F17" i="11"/>
  <c r="E17" i="11"/>
  <c r="D17" i="11"/>
  <c r="C17" i="11"/>
  <c r="O196" i="10"/>
  <c r="J196" i="10"/>
  <c r="G196" i="10"/>
  <c r="F196" i="10"/>
  <c r="E196" i="10"/>
  <c r="D196" i="10"/>
  <c r="I196" i="10" s="1"/>
  <c r="C196" i="10"/>
  <c r="H196" i="10" s="1"/>
  <c r="M195" i="10"/>
  <c r="J195" i="10"/>
  <c r="G195" i="10"/>
  <c r="F195" i="10"/>
  <c r="E195" i="10"/>
  <c r="D195" i="10"/>
  <c r="I195" i="10" s="1"/>
  <c r="C195" i="10"/>
  <c r="H195" i="10" s="1"/>
  <c r="O194" i="10"/>
  <c r="M194" i="10"/>
  <c r="J194" i="10"/>
  <c r="G194" i="10"/>
  <c r="F194" i="10"/>
  <c r="E194" i="10"/>
  <c r="D194" i="10"/>
  <c r="I194" i="10" s="1"/>
  <c r="C194" i="10"/>
  <c r="H194" i="10" s="1"/>
  <c r="O193" i="10"/>
  <c r="M193" i="10"/>
  <c r="J193" i="10"/>
  <c r="G193" i="10"/>
  <c r="F193" i="10"/>
  <c r="E193" i="10"/>
  <c r="D193" i="10"/>
  <c r="I193" i="10" s="1"/>
  <c r="C193" i="10"/>
  <c r="H193" i="10" s="1"/>
  <c r="O192" i="10"/>
  <c r="M192" i="10"/>
  <c r="J192" i="10"/>
  <c r="G192" i="10"/>
  <c r="F192" i="10"/>
  <c r="E192" i="10"/>
  <c r="D192" i="10"/>
  <c r="I192" i="10" s="1"/>
  <c r="C192" i="10"/>
  <c r="H192" i="10" s="1"/>
  <c r="O191" i="10"/>
  <c r="M191" i="10"/>
  <c r="J191" i="10"/>
  <c r="G191" i="10"/>
  <c r="F191" i="10"/>
  <c r="E191" i="10"/>
  <c r="D191" i="10"/>
  <c r="I191" i="10" s="1"/>
  <c r="C191" i="10"/>
  <c r="H191" i="10" s="1"/>
  <c r="O190" i="10"/>
  <c r="M190" i="10"/>
  <c r="J190" i="10"/>
  <c r="G190" i="10"/>
  <c r="F190" i="10"/>
  <c r="E190" i="10"/>
  <c r="D190" i="10"/>
  <c r="I190" i="10" s="1"/>
  <c r="C190" i="10"/>
  <c r="H190" i="10" s="1"/>
  <c r="O189" i="10"/>
  <c r="M189" i="10"/>
  <c r="J189" i="10"/>
  <c r="G189" i="10"/>
  <c r="F189" i="10"/>
  <c r="E189" i="10"/>
  <c r="D189" i="10"/>
  <c r="I189" i="10" s="1"/>
  <c r="C189" i="10"/>
  <c r="H189" i="10" s="1"/>
  <c r="M188" i="10"/>
  <c r="J188" i="10"/>
  <c r="G188" i="10"/>
  <c r="F188" i="10"/>
  <c r="E188" i="10"/>
  <c r="D188" i="10"/>
  <c r="I188" i="10" s="1"/>
  <c r="C188" i="10"/>
  <c r="H188" i="10" s="1"/>
  <c r="O132" i="10"/>
  <c r="M132" i="10"/>
  <c r="J132" i="10"/>
  <c r="G132" i="10"/>
  <c r="F132" i="10"/>
  <c r="E132" i="10"/>
  <c r="C132" i="10"/>
  <c r="O131" i="10"/>
  <c r="M131" i="10"/>
  <c r="J131" i="10"/>
  <c r="G131" i="10"/>
  <c r="F131" i="10"/>
  <c r="E131" i="10"/>
  <c r="D131" i="10"/>
  <c r="I131" i="10" s="1"/>
  <c r="C131" i="10"/>
  <c r="H131" i="10" s="1"/>
  <c r="O130" i="10"/>
  <c r="M130" i="10"/>
  <c r="J130" i="10"/>
  <c r="G130" i="10"/>
  <c r="F130" i="10"/>
  <c r="E130" i="10"/>
  <c r="D130" i="10"/>
  <c r="I130" i="10" s="1"/>
  <c r="C130" i="10"/>
  <c r="H130" i="10" s="1"/>
  <c r="O129" i="10"/>
  <c r="M129" i="10"/>
  <c r="J129" i="10"/>
  <c r="G129" i="10"/>
  <c r="F129" i="10"/>
  <c r="E129" i="10"/>
  <c r="D129" i="10"/>
  <c r="I129" i="10" s="1"/>
  <c r="C129" i="10"/>
  <c r="H129" i="10" s="1"/>
  <c r="O75" i="10"/>
  <c r="M75" i="10"/>
  <c r="J75" i="10"/>
  <c r="G75" i="10"/>
  <c r="F75" i="10"/>
  <c r="E75" i="10"/>
  <c r="C75" i="10"/>
  <c r="O74" i="10"/>
  <c r="M74" i="10"/>
  <c r="J74" i="10"/>
  <c r="G74" i="10"/>
  <c r="F74" i="10"/>
  <c r="E74" i="10"/>
  <c r="D74" i="10"/>
  <c r="I74" i="10" s="1"/>
  <c r="C74" i="10"/>
  <c r="H74" i="10" s="1"/>
  <c r="O73" i="10"/>
  <c r="M73" i="10"/>
  <c r="J73" i="10"/>
  <c r="G73" i="10"/>
  <c r="F73" i="10"/>
  <c r="E73" i="10"/>
  <c r="D73" i="10"/>
  <c r="I73" i="10" s="1"/>
  <c r="C73" i="10"/>
  <c r="H73" i="10" s="1"/>
  <c r="O24" i="10"/>
  <c r="M24" i="10"/>
  <c r="J24" i="10"/>
  <c r="G24" i="10"/>
  <c r="F24" i="10"/>
  <c r="E24" i="10"/>
  <c r="C24" i="10"/>
  <c r="O23" i="10"/>
  <c r="M23" i="10"/>
  <c r="J23" i="10"/>
  <c r="G23" i="10"/>
  <c r="F23" i="10"/>
  <c r="E23" i="10"/>
  <c r="D23" i="10"/>
  <c r="I23" i="10" s="1"/>
  <c r="C23" i="10"/>
  <c r="H23" i="10" s="1"/>
  <c r="O22" i="10"/>
  <c r="M22" i="10"/>
  <c r="J22" i="10"/>
  <c r="G22" i="10"/>
  <c r="F22" i="10"/>
  <c r="E22" i="10"/>
  <c r="D22" i="10"/>
  <c r="I22" i="10" s="1"/>
  <c r="C22" i="10"/>
  <c r="H22" i="10" s="1"/>
  <c r="O21" i="10"/>
  <c r="M21" i="10"/>
  <c r="J21" i="10"/>
  <c r="G21" i="10"/>
  <c r="F21" i="10"/>
  <c r="E21" i="10"/>
  <c r="D21" i="10"/>
  <c r="I21" i="10" s="1"/>
  <c r="C21" i="10"/>
  <c r="H21" i="10" s="1"/>
  <c r="O20" i="10"/>
  <c r="M20" i="10"/>
  <c r="J20" i="10"/>
  <c r="G20" i="10"/>
  <c r="F20" i="10"/>
  <c r="E20" i="10"/>
  <c r="D20" i="10"/>
  <c r="I20" i="10" s="1"/>
  <c r="C20" i="10"/>
  <c r="H20" i="10" s="1"/>
  <c r="O19" i="10"/>
  <c r="M19" i="10"/>
  <c r="J19" i="10"/>
  <c r="G19" i="10"/>
  <c r="F19" i="10"/>
  <c r="E19" i="10"/>
  <c r="D19" i="10"/>
  <c r="I19" i="10" s="1"/>
  <c r="C19" i="10"/>
  <c r="H19" i="10" s="1"/>
  <c r="O18" i="10"/>
  <c r="M18" i="10"/>
  <c r="J18" i="10"/>
  <c r="G18" i="10"/>
  <c r="F18" i="10"/>
  <c r="E18" i="10"/>
  <c r="D18" i="10"/>
  <c r="I18" i="10" s="1"/>
  <c r="C18" i="10"/>
  <c r="H18" i="10" s="1"/>
  <c r="O17" i="10"/>
  <c r="M17" i="10"/>
  <c r="J17" i="10"/>
  <c r="G17" i="10"/>
  <c r="F17" i="10"/>
  <c r="E17" i="10"/>
  <c r="D17" i="10"/>
  <c r="I17" i="10" s="1"/>
  <c r="C17" i="10"/>
  <c r="H17" i="10" s="1"/>
  <c r="O16" i="10"/>
  <c r="M16" i="10"/>
  <c r="J16" i="10"/>
  <c r="G16" i="10"/>
  <c r="F16" i="10"/>
  <c r="E16" i="10"/>
  <c r="D16" i="10"/>
  <c r="I16" i="10" s="1"/>
  <c r="C16" i="10"/>
  <c r="H16" i="10" s="1"/>
  <c r="O193" i="9"/>
  <c r="J193" i="9"/>
  <c r="G193" i="9"/>
  <c r="F193" i="9"/>
  <c r="E193" i="9"/>
  <c r="C193" i="9"/>
  <c r="O192" i="9"/>
  <c r="M192" i="9"/>
  <c r="J192" i="9"/>
  <c r="I192" i="9"/>
  <c r="H192" i="9"/>
  <c r="G192" i="9"/>
  <c r="F192" i="9"/>
  <c r="E192" i="9"/>
  <c r="D192" i="9"/>
  <c r="C192" i="9"/>
  <c r="M191" i="9"/>
  <c r="J191" i="9"/>
  <c r="I191" i="9"/>
  <c r="H191" i="9"/>
  <c r="G191" i="9"/>
  <c r="F191" i="9"/>
  <c r="E191" i="9"/>
  <c r="D191" i="9"/>
  <c r="C191" i="9"/>
  <c r="O190" i="9"/>
  <c r="M190" i="9"/>
  <c r="J190" i="9"/>
  <c r="I190" i="9"/>
  <c r="H190" i="9"/>
  <c r="G190" i="9"/>
  <c r="F190" i="9"/>
  <c r="E190" i="9"/>
  <c r="D190" i="9"/>
  <c r="C190" i="9"/>
  <c r="M189" i="9"/>
  <c r="J189" i="9"/>
  <c r="I189" i="9"/>
  <c r="H189" i="9"/>
  <c r="G189" i="9"/>
  <c r="F189" i="9"/>
  <c r="E189" i="9"/>
  <c r="D189" i="9"/>
  <c r="C189" i="9"/>
  <c r="O188" i="9"/>
  <c r="M188" i="9"/>
  <c r="J188" i="9"/>
  <c r="I188" i="9"/>
  <c r="H188" i="9"/>
  <c r="G188" i="9"/>
  <c r="F188" i="9"/>
  <c r="E188" i="9"/>
  <c r="D188" i="9"/>
  <c r="C188" i="9"/>
  <c r="O187" i="9"/>
  <c r="M187" i="9"/>
  <c r="J187" i="9"/>
  <c r="I187" i="9"/>
  <c r="H187" i="9"/>
  <c r="G187" i="9"/>
  <c r="F187" i="9"/>
  <c r="E187" i="9"/>
  <c r="D187" i="9"/>
  <c r="C187" i="9"/>
  <c r="O132" i="9"/>
  <c r="J132" i="9"/>
  <c r="G132" i="9"/>
  <c r="F132" i="9"/>
  <c r="E132" i="9"/>
  <c r="C132" i="9"/>
  <c r="O131" i="9"/>
  <c r="M131" i="9"/>
  <c r="J131" i="9"/>
  <c r="I131" i="9"/>
  <c r="H131" i="9"/>
  <c r="G131" i="9"/>
  <c r="F131" i="9"/>
  <c r="E131" i="9"/>
  <c r="D131" i="9"/>
  <c r="C131" i="9"/>
  <c r="O130" i="9"/>
  <c r="M130" i="9"/>
  <c r="J130" i="9"/>
  <c r="I130" i="9"/>
  <c r="H130" i="9"/>
  <c r="G130" i="9"/>
  <c r="F130" i="9"/>
  <c r="E130" i="9"/>
  <c r="D130" i="9"/>
  <c r="C130" i="9"/>
  <c r="O129" i="9"/>
  <c r="M129" i="9"/>
  <c r="J129" i="9"/>
  <c r="I129" i="9"/>
  <c r="H129" i="9"/>
  <c r="G129" i="9"/>
  <c r="F129" i="9"/>
  <c r="E129" i="9"/>
  <c r="D129" i="9"/>
  <c r="C129" i="9"/>
  <c r="O77" i="9"/>
  <c r="J77" i="9"/>
  <c r="G77" i="9"/>
  <c r="F77" i="9"/>
  <c r="E77" i="9"/>
  <c r="C77" i="9"/>
  <c r="O76" i="9"/>
  <c r="J76" i="9"/>
  <c r="I76" i="9"/>
  <c r="H76" i="9"/>
  <c r="G76" i="9"/>
  <c r="F76" i="9"/>
  <c r="E76" i="9"/>
  <c r="D76" i="9"/>
  <c r="C76" i="9"/>
  <c r="O75" i="9"/>
  <c r="M75" i="9"/>
  <c r="J75" i="9"/>
  <c r="I75" i="9"/>
  <c r="H75" i="9"/>
  <c r="G75" i="9"/>
  <c r="F75" i="9"/>
  <c r="E75" i="9"/>
  <c r="D75" i="9"/>
  <c r="C75" i="9"/>
  <c r="O74" i="9"/>
  <c r="M74" i="9"/>
  <c r="J74" i="9"/>
  <c r="I74" i="9"/>
  <c r="H74" i="9"/>
  <c r="G74" i="9"/>
  <c r="F74" i="9"/>
  <c r="E74" i="9"/>
  <c r="D74" i="9"/>
  <c r="C74" i="9"/>
  <c r="O73" i="9"/>
  <c r="M73" i="9"/>
  <c r="J73" i="9"/>
  <c r="I73" i="9"/>
  <c r="H73" i="9"/>
  <c r="G73" i="9"/>
  <c r="F73" i="9"/>
  <c r="E73" i="9"/>
  <c r="D73" i="9"/>
  <c r="C73" i="9"/>
  <c r="O24" i="9"/>
  <c r="J24" i="9"/>
  <c r="G24" i="9"/>
  <c r="F24" i="9"/>
  <c r="E24" i="9"/>
  <c r="C24" i="9"/>
  <c r="O23" i="9"/>
  <c r="J23" i="9"/>
  <c r="I23" i="9"/>
  <c r="H23" i="9"/>
  <c r="G23" i="9"/>
  <c r="F23" i="9"/>
  <c r="E23" i="9"/>
  <c r="D23" i="9"/>
  <c r="C23" i="9"/>
  <c r="O22" i="9"/>
  <c r="M22" i="9"/>
  <c r="J22" i="9"/>
  <c r="I22" i="9"/>
  <c r="H22" i="9"/>
  <c r="G22" i="9"/>
  <c r="F22" i="9"/>
  <c r="E22" i="9"/>
  <c r="D22" i="9"/>
  <c r="C22" i="9"/>
  <c r="O21" i="9"/>
  <c r="M21" i="9"/>
  <c r="J21" i="9"/>
  <c r="I21" i="9"/>
  <c r="H21" i="9"/>
  <c r="G21" i="9"/>
  <c r="F21" i="9"/>
  <c r="E21" i="9"/>
  <c r="D21" i="9"/>
  <c r="C21" i="9"/>
  <c r="O20" i="9"/>
  <c r="M20" i="9"/>
  <c r="J20" i="9"/>
  <c r="I20" i="9"/>
  <c r="H20" i="9"/>
  <c r="G20" i="9"/>
  <c r="F20" i="9"/>
  <c r="E20" i="9"/>
  <c r="D20" i="9"/>
  <c r="C20" i="9"/>
  <c r="O19" i="9"/>
  <c r="M19" i="9"/>
  <c r="J19" i="9"/>
  <c r="I19" i="9"/>
  <c r="H19" i="9"/>
  <c r="G19" i="9"/>
  <c r="F19" i="9"/>
  <c r="E19" i="9"/>
  <c r="D19" i="9"/>
  <c r="C19" i="9"/>
  <c r="O18" i="9"/>
  <c r="M18" i="9"/>
  <c r="J18" i="9"/>
  <c r="I18" i="9"/>
  <c r="H18" i="9"/>
  <c r="G18" i="9"/>
  <c r="F18" i="9"/>
  <c r="E18" i="9"/>
  <c r="D18" i="9"/>
  <c r="C18" i="9"/>
  <c r="O17" i="9"/>
  <c r="M17" i="9"/>
  <c r="J17" i="9"/>
  <c r="I17" i="9"/>
  <c r="H17" i="9"/>
  <c r="G17" i="9"/>
  <c r="F17" i="9"/>
  <c r="E17" i="9"/>
  <c r="D17" i="9"/>
  <c r="C17" i="9"/>
  <c r="O16" i="9"/>
  <c r="M16" i="9"/>
  <c r="J16" i="9"/>
  <c r="I16" i="9"/>
  <c r="H16" i="9"/>
  <c r="G16" i="9"/>
  <c r="F16" i="9"/>
  <c r="E16" i="9"/>
  <c r="D16" i="9"/>
  <c r="C16" i="9"/>
  <c r="O198" i="8"/>
  <c r="J198" i="8"/>
  <c r="G198" i="8"/>
  <c r="F198" i="8"/>
  <c r="E198" i="8"/>
  <c r="D198" i="8"/>
  <c r="I198" i="8" s="1"/>
  <c r="C198" i="8"/>
  <c r="H198" i="8" s="1"/>
  <c r="O197" i="8"/>
  <c r="M197" i="8"/>
  <c r="J197" i="8"/>
  <c r="G197" i="8"/>
  <c r="F197" i="8"/>
  <c r="E197" i="8"/>
  <c r="D197" i="8"/>
  <c r="I197" i="8" s="1"/>
  <c r="C197" i="8"/>
  <c r="H197" i="8" s="1"/>
  <c r="O196" i="8"/>
  <c r="M196" i="8"/>
  <c r="J196" i="8"/>
  <c r="G196" i="8"/>
  <c r="F196" i="8"/>
  <c r="E196" i="8"/>
  <c r="D196" i="8"/>
  <c r="I196" i="8" s="1"/>
  <c r="C196" i="8"/>
  <c r="H196" i="8" s="1"/>
  <c r="M195" i="8"/>
  <c r="J195" i="8"/>
  <c r="G195" i="8"/>
  <c r="F195" i="8"/>
  <c r="E195" i="8"/>
  <c r="D195" i="8"/>
  <c r="I195" i="8" s="1"/>
  <c r="C195" i="8"/>
  <c r="H195" i="8" s="1"/>
  <c r="O194" i="8"/>
  <c r="M194" i="8"/>
  <c r="J194" i="8"/>
  <c r="G194" i="8"/>
  <c r="F194" i="8"/>
  <c r="E194" i="8"/>
  <c r="D194" i="8"/>
  <c r="I194" i="8" s="1"/>
  <c r="C194" i="8"/>
  <c r="H194" i="8" s="1"/>
  <c r="O193" i="8"/>
  <c r="M193" i="8"/>
  <c r="J193" i="8"/>
  <c r="G193" i="8"/>
  <c r="F193" i="8"/>
  <c r="E193" i="8"/>
  <c r="D193" i="8"/>
  <c r="I193" i="8" s="1"/>
  <c r="C193" i="8"/>
  <c r="H193" i="8" s="1"/>
  <c r="O192" i="8"/>
  <c r="M192" i="8"/>
  <c r="J192" i="8"/>
  <c r="G192" i="8"/>
  <c r="F192" i="8"/>
  <c r="E192" i="8"/>
  <c r="D192" i="8"/>
  <c r="I192" i="8" s="1"/>
  <c r="C192" i="8"/>
  <c r="H192" i="8" s="1"/>
  <c r="M138" i="8"/>
  <c r="J138" i="8"/>
  <c r="G138" i="8"/>
  <c r="F138" i="8"/>
  <c r="E138" i="8"/>
  <c r="D138" i="8"/>
  <c r="I138" i="8" s="1"/>
  <c r="C138" i="8"/>
  <c r="H138" i="8" s="1"/>
  <c r="M137" i="8"/>
  <c r="J137" i="8"/>
  <c r="G137" i="8"/>
  <c r="F137" i="8"/>
  <c r="E137" i="8"/>
  <c r="D137" i="8"/>
  <c r="I137" i="8" s="1"/>
  <c r="C137" i="8"/>
  <c r="H137" i="8" s="1"/>
  <c r="O136" i="8"/>
  <c r="M136" i="8"/>
  <c r="J136" i="8"/>
  <c r="G136" i="8"/>
  <c r="F136" i="8"/>
  <c r="E136" i="8"/>
  <c r="D136" i="8"/>
  <c r="I136" i="8" s="1"/>
  <c r="C136" i="8"/>
  <c r="H136" i="8" s="1"/>
  <c r="O135" i="8"/>
  <c r="M135" i="8"/>
  <c r="J135" i="8"/>
  <c r="G135" i="8"/>
  <c r="F135" i="8"/>
  <c r="E135" i="8"/>
  <c r="D135" i="8"/>
  <c r="I135" i="8" s="1"/>
  <c r="C135" i="8"/>
  <c r="H135" i="8" s="1"/>
  <c r="O134" i="8"/>
  <c r="M134" i="8"/>
  <c r="J134" i="8"/>
  <c r="G134" i="8"/>
  <c r="F134" i="8"/>
  <c r="E134" i="8"/>
  <c r="D134" i="8"/>
  <c r="I134" i="8" s="1"/>
  <c r="C134" i="8"/>
  <c r="H134" i="8" s="1"/>
  <c r="M133" i="8"/>
  <c r="J133" i="8"/>
  <c r="G133" i="8"/>
  <c r="F133" i="8"/>
  <c r="E133" i="8"/>
  <c r="D133" i="8"/>
  <c r="I133" i="8" s="1"/>
  <c r="C133" i="8"/>
  <c r="H133" i="8" s="1"/>
  <c r="O87" i="8"/>
  <c r="J87" i="8"/>
  <c r="G87" i="8"/>
  <c r="F87" i="8"/>
  <c r="E87" i="8"/>
  <c r="D87" i="8"/>
  <c r="I87" i="8" s="1"/>
  <c r="C87" i="8"/>
  <c r="H87" i="8" s="1"/>
  <c r="O86" i="8"/>
  <c r="J86" i="8"/>
  <c r="G86" i="8"/>
  <c r="F86" i="8"/>
  <c r="E86" i="8"/>
  <c r="D86" i="8"/>
  <c r="I86" i="8" s="1"/>
  <c r="C86" i="8"/>
  <c r="H86" i="8" s="1"/>
  <c r="O85" i="8"/>
  <c r="J85" i="8"/>
  <c r="G85" i="8"/>
  <c r="F85" i="8"/>
  <c r="E85" i="8"/>
  <c r="D85" i="8"/>
  <c r="I85" i="8" s="1"/>
  <c r="C85" i="8"/>
  <c r="H85" i="8" s="1"/>
  <c r="O84" i="8"/>
  <c r="M84" i="8"/>
  <c r="J84" i="8"/>
  <c r="G84" i="8"/>
  <c r="F84" i="8"/>
  <c r="E84" i="8"/>
  <c r="D84" i="8"/>
  <c r="I84" i="8" s="1"/>
  <c r="C84" i="8"/>
  <c r="H84" i="8" s="1"/>
  <c r="M83" i="8"/>
  <c r="J83" i="8"/>
  <c r="G83" i="8"/>
  <c r="F83" i="8"/>
  <c r="E83" i="8"/>
  <c r="D83" i="8"/>
  <c r="I83" i="8" s="1"/>
  <c r="C83" i="8"/>
  <c r="H83" i="8" s="1"/>
  <c r="O82" i="8"/>
  <c r="M82" i="8"/>
  <c r="J82" i="8"/>
  <c r="G82" i="8"/>
  <c r="F82" i="8"/>
  <c r="E82" i="8"/>
  <c r="D82" i="8"/>
  <c r="I82" i="8" s="1"/>
  <c r="C82" i="8"/>
  <c r="H82" i="8" s="1"/>
  <c r="O81" i="8"/>
  <c r="M81" i="8"/>
  <c r="J81" i="8"/>
  <c r="G81" i="8"/>
  <c r="F81" i="8"/>
  <c r="E81" i="8"/>
  <c r="D81" i="8"/>
  <c r="I81" i="8" s="1"/>
  <c r="C81" i="8"/>
  <c r="H81" i="8" s="1"/>
  <c r="O80" i="8"/>
  <c r="M80" i="8"/>
  <c r="J80" i="8"/>
  <c r="G80" i="8"/>
  <c r="F80" i="8"/>
  <c r="E80" i="8"/>
  <c r="D80" i="8"/>
  <c r="I80" i="8" s="1"/>
  <c r="C80" i="8"/>
  <c r="H80" i="8" s="1"/>
  <c r="O79" i="8"/>
  <c r="M79" i="8"/>
  <c r="J79" i="8"/>
  <c r="G79" i="8"/>
  <c r="F79" i="8"/>
  <c r="E79" i="8"/>
  <c r="D79" i="8"/>
  <c r="I79" i="8" s="1"/>
  <c r="C79" i="8"/>
  <c r="H79" i="8" s="1"/>
  <c r="O78" i="8"/>
  <c r="M78" i="8"/>
  <c r="J78" i="8"/>
  <c r="G78" i="8"/>
  <c r="F78" i="8"/>
  <c r="E78" i="8"/>
  <c r="D78" i="8"/>
  <c r="I78" i="8" s="1"/>
  <c r="C78" i="8"/>
  <c r="H78" i="8" s="1"/>
  <c r="O77" i="8"/>
  <c r="M77" i="8"/>
  <c r="J77" i="8"/>
  <c r="G77" i="8"/>
  <c r="F77" i="8"/>
  <c r="E77" i="8"/>
  <c r="D77" i="8"/>
  <c r="I77" i="8" s="1"/>
  <c r="C77" i="8"/>
  <c r="H77" i="8" s="1"/>
  <c r="O76" i="8"/>
  <c r="M76" i="8"/>
  <c r="J76" i="8"/>
  <c r="G76" i="8"/>
  <c r="F76" i="8"/>
  <c r="E76" i="8"/>
  <c r="D76" i="8"/>
  <c r="I76" i="8" s="1"/>
  <c r="C76" i="8"/>
  <c r="H76" i="8" s="1"/>
  <c r="O36" i="8"/>
  <c r="J36" i="8"/>
  <c r="G36" i="8"/>
  <c r="F36" i="8"/>
  <c r="E36" i="8"/>
  <c r="D36" i="8"/>
  <c r="I36" i="8" s="1"/>
  <c r="C36" i="8"/>
  <c r="H36" i="8" s="1"/>
  <c r="O35" i="8"/>
  <c r="M35" i="8"/>
  <c r="J35" i="8"/>
  <c r="G35" i="8"/>
  <c r="F35" i="8"/>
  <c r="E35" i="8"/>
  <c r="D35" i="8"/>
  <c r="I35" i="8" s="1"/>
  <c r="C35" i="8"/>
  <c r="H35" i="8" s="1"/>
  <c r="O34" i="8"/>
  <c r="M34" i="8"/>
  <c r="J34" i="8"/>
  <c r="G34" i="8"/>
  <c r="F34" i="8"/>
  <c r="E34" i="8"/>
  <c r="D34" i="8"/>
  <c r="I34" i="8" s="1"/>
  <c r="C34" i="8"/>
  <c r="H34" i="8" s="1"/>
  <c r="O33" i="8"/>
  <c r="M33" i="8"/>
  <c r="J33" i="8"/>
  <c r="G33" i="8"/>
  <c r="F33" i="8"/>
  <c r="E33" i="8"/>
  <c r="D33" i="8"/>
  <c r="I33" i="8" s="1"/>
  <c r="C33" i="8"/>
  <c r="H33" i="8" s="1"/>
  <c r="O32" i="8"/>
  <c r="M32" i="8"/>
  <c r="J32" i="8"/>
  <c r="G32" i="8"/>
  <c r="F32" i="8"/>
  <c r="E32" i="8"/>
  <c r="D32" i="8"/>
  <c r="I32" i="8" s="1"/>
  <c r="C32" i="8"/>
  <c r="H32" i="8" s="1"/>
  <c r="O31" i="8"/>
  <c r="M31" i="8"/>
  <c r="J31" i="8"/>
  <c r="G31" i="8"/>
  <c r="F31" i="8"/>
  <c r="E31" i="8"/>
  <c r="D31" i="8"/>
  <c r="I31" i="8" s="1"/>
  <c r="C31" i="8"/>
  <c r="H31" i="8" s="1"/>
  <c r="O30" i="8"/>
  <c r="M30" i="8"/>
  <c r="J30" i="8"/>
  <c r="G30" i="8"/>
  <c r="F30" i="8"/>
  <c r="E30" i="8"/>
  <c r="D30" i="8"/>
  <c r="I30" i="8" s="1"/>
  <c r="C30" i="8"/>
  <c r="H30" i="8" s="1"/>
  <c r="O29" i="8"/>
  <c r="M29" i="8"/>
  <c r="J29" i="8"/>
  <c r="G29" i="8"/>
  <c r="F29" i="8"/>
  <c r="E29" i="8"/>
  <c r="D29" i="8"/>
  <c r="I29" i="8" s="1"/>
  <c r="C29" i="8"/>
  <c r="H29" i="8" s="1"/>
  <c r="O28" i="8"/>
  <c r="M28" i="8"/>
  <c r="J28" i="8"/>
  <c r="G28" i="8"/>
  <c r="F28" i="8"/>
  <c r="E28" i="8"/>
  <c r="D28" i="8"/>
  <c r="I28" i="8" s="1"/>
  <c r="C28" i="8"/>
  <c r="H28" i="8" s="1"/>
  <c r="O27" i="8"/>
  <c r="M27" i="8"/>
  <c r="J27" i="8"/>
  <c r="G27" i="8"/>
  <c r="F27" i="8"/>
  <c r="E27" i="8"/>
  <c r="D27" i="8"/>
  <c r="I27" i="8" s="1"/>
  <c r="C27" i="8"/>
  <c r="H27" i="8" s="1"/>
  <c r="O26" i="8"/>
  <c r="M26" i="8"/>
  <c r="J26" i="8"/>
  <c r="G26" i="8"/>
  <c r="F26" i="8"/>
  <c r="E26" i="8"/>
  <c r="D26" i="8"/>
  <c r="I26" i="8" s="1"/>
  <c r="C26" i="8"/>
  <c r="H26" i="8" s="1"/>
  <c r="O25" i="8"/>
  <c r="M25" i="8"/>
  <c r="J25" i="8"/>
  <c r="G25" i="8"/>
  <c r="F25" i="8"/>
  <c r="E25" i="8"/>
  <c r="D25" i="8"/>
  <c r="I25" i="8" s="1"/>
  <c r="C25" i="8"/>
  <c r="H25" i="8" s="1"/>
  <c r="O24" i="8"/>
  <c r="M24" i="8"/>
  <c r="J24" i="8"/>
  <c r="H24" i="8"/>
  <c r="G24" i="8"/>
  <c r="F24" i="8"/>
  <c r="E24" i="8"/>
  <c r="D24" i="8"/>
  <c r="I24" i="8" s="1"/>
  <c r="C24" i="8"/>
  <c r="O23" i="8"/>
  <c r="M23" i="8"/>
  <c r="J23" i="8"/>
  <c r="G23" i="8"/>
  <c r="F23" i="8"/>
  <c r="E23" i="8"/>
  <c r="D23" i="8"/>
  <c r="I23" i="8" s="1"/>
  <c r="C23" i="8"/>
  <c r="H23" i="8" s="1"/>
  <c r="O22" i="8"/>
  <c r="M22" i="8"/>
  <c r="J22" i="8"/>
  <c r="G22" i="8"/>
  <c r="F22" i="8"/>
  <c r="E22" i="8"/>
  <c r="D22" i="8"/>
  <c r="I22" i="8" s="1"/>
  <c r="C22" i="8"/>
  <c r="H22" i="8" s="1"/>
  <c r="O21" i="8"/>
  <c r="M21" i="8"/>
  <c r="J21" i="8"/>
  <c r="G21" i="8"/>
  <c r="F21" i="8"/>
  <c r="E21" i="8"/>
  <c r="D21" i="8"/>
  <c r="I21" i="8" s="1"/>
  <c r="C21" i="8"/>
  <c r="H21" i="8" s="1"/>
  <c r="O20" i="8"/>
  <c r="M20" i="8"/>
  <c r="J20" i="8"/>
  <c r="G20" i="8"/>
  <c r="F20" i="8"/>
  <c r="E20" i="8"/>
  <c r="D20" i="8"/>
  <c r="I20" i="8" s="1"/>
  <c r="C20" i="8"/>
  <c r="H20" i="8" s="1"/>
  <c r="O19" i="8"/>
  <c r="M19" i="8"/>
  <c r="J19" i="8"/>
  <c r="G19" i="8"/>
  <c r="F19" i="8"/>
  <c r="E19" i="8"/>
  <c r="D19" i="8"/>
  <c r="I19" i="8" s="1"/>
  <c r="C19" i="8"/>
  <c r="H19" i="8" s="1"/>
  <c r="O18" i="8"/>
  <c r="M18" i="8"/>
  <c r="J18" i="8"/>
  <c r="G18" i="8"/>
  <c r="F18" i="8"/>
  <c r="E18" i="8"/>
  <c r="D18" i="8"/>
  <c r="I18" i="8" s="1"/>
  <c r="C18" i="8"/>
  <c r="H18" i="8" s="1"/>
  <c r="M17" i="8"/>
  <c r="J17" i="8"/>
  <c r="G17" i="8"/>
  <c r="F17" i="8"/>
  <c r="E17" i="8"/>
  <c r="D17" i="8"/>
  <c r="I17" i="8" s="1"/>
  <c r="C17" i="8"/>
  <c r="H17" i="8" s="1"/>
  <c r="M200" i="7"/>
  <c r="J200" i="7"/>
  <c r="I200" i="7"/>
  <c r="H200" i="7"/>
  <c r="G200" i="7"/>
  <c r="F200" i="7"/>
  <c r="E200" i="7"/>
  <c r="D200" i="7"/>
  <c r="C200" i="7"/>
  <c r="O199" i="7"/>
  <c r="M199" i="7"/>
  <c r="J199" i="7"/>
  <c r="I199" i="7"/>
  <c r="H199" i="7"/>
  <c r="G199" i="7"/>
  <c r="F199" i="7"/>
  <c r="E199" i="7"/>
  <c r="D199" i="7"/>
  <c r="C199" i="7"/>
  <c r="O198" i="7"/>
  <c r="M198" i="7"/>
  <c r="J198" i="7"/>
  <c r="I198" i="7"/>
  <c r="H198" i="7"/>
  <c r="G198" i="7"/>
  <c r="F198" i="7"/>
  <c r="E198" i="7"/>
  <c r="D198" i="7"/>
  <c r="C198" i="7"/>
  <c r="O197" i="7"/>
  <c r="M197" i="7"/>
  <c r="J197" i="7"/>
  <c r="I197" i="7"/>
  <c r="H197" i="7"/>
  <c r="G197" i="7"/>
  <c r="F197" i="7"/>
  <c r="E197" i="7"/>
  <c r="D197" i="7"/>
  <c r="C197" i="7"/>
  <c r="O196" i="7"/>
  <c r="M196" i="7"/>
  <c r="J196" i="7"/>
  <c r="I196" i="7"/>
  <c r="H196" i="7"/>
  <c r="G196" i="7"/>
  <c r="F196" i="7"/>
  <c r="E196" i="7"/>
  <c r="D196" i="7"/>
  <c r="C196" i="7"/>
  <c r="O195" i="7"/>
  <c r="M195" i="7"/>
  <c r="J195" i="7"/>
  <c r="I195" i="7"/>
  <c r="H195" i="7"/>
  <c r="G195" i="7"/>
  <c r="F195" i="7"/>
  <c r="E195" i="7"/>
  <c r="D195" i="7"/>
  <c r="C195" i="7"/>
  <c r="O138" i="7"/>
  <c r="M138" i="7"/>
  <c r="J138" i="7"/>
  <c r="I138" i="7"/>
  <c r="H138" i="7"/>
  <c r="G138" i="7"/>
  <c r="F138" i="7"/>
  <c r="E138" i="7"/>
  <c r="D138" i="7"/>
  <c r="C138" i="7"/>
  <c r="O137" i="7"/>
  <c r="M137" i="7"/>
  <c r="J137" i="7"/>
  <c r="I137" i="7"/>
  <c r="H137" i="7"/>
  <c r="G137" i="7"/>
  <c r="F137" i="7"/>
  <c r="E137" i="7"/>
  <c r="D137" i="7"/>
  <c r="C137" i="7"/>
  <c r="O136" i="7"/>
  <c r="M136" i="7"/>
  <c r="J136" i="7"/>
  <c r="I136" i="7"/>
  <c r="H136" i="7"/>
  <c r="G136" i="7"/>
  <c r="F136" i="7"/>
  <c r="E136" i="7"/>
  <c r="D136" i="7"/>
  <c r="C136" i="7"/>
  <c r="O135" i="7"/>
  <c r="M135" i="7"/>
  <c r="J135" i="7"/>
  <c r="I135" i="7"/>
  <c r="H135" i="7"/>
  <c r="G135" i="7"/>
  <c r="F135" i="7"/>
  <c r="E135" i="7"/>
  <c r="D135" i="7"/>
  <c r="C135" i="7"/>
  <c r="O82" i="7"/>
  <c r="M82" i="7"/>
  <c r="J82" i="7"/>
  <c r="I82" i="7"/>
  <c r="H82" i="7"/>
  <c r="G82" i="7"/>
  <c r="F82" i="7"/>
  <c r="E82" i="7"/>
  <c r="D82" i="7"/>
  <c r="C82" i="7"/>
  <c r="O81" i="7"/>
  <c r="M81" i="7"/>
  <c r="J81" i="7"/>
  <c r="I81" i="7"/>
  <c r="H81" i="7"/>
  <c r="G81" i="7"/>
  <c r="F81" i="7"/>
  <c r="E81" i="7"/>
  <c r="D81" i="7"/>
  <c r="C81" i="7"/>
  <c r="O80" i="7"/>
  <c r="M80" i="7"/>
  <c r="J80" i="7"/>
  <c r="I80" i="7"/>
  <c r="H80" i="7"/>
  <c r="G80" i="7"/>
  <c r="F80" i="7"/>
  <c r="E80" i="7"/>
  <c r="D80" i="7"/>
  <c r="C80" i="7"/>
  <c r="O79" i="7"/>
  <c r="M79" i="7"/>
  <c r="J79" i="7"/>
  <c r="I79" i="7"/>
  <c r="H79" i="7"/>
  <c r="G79" i="7"/>
  <c r="F79" i="7"/>
  <c r="E79" i="7"/>
  <c r="D79" i="7"/>
  <c r="C79" i="7"/>
  <c r="O78" i="7"/>
  <c r="M78" i="7"/>
  <c r="J78" i="7"/>
  <c r="I78" i="7"/>
  <c r="H78" i="7"/>
  <c r="G78" i="7"/>
  <c r="F78" i="7"/>
  <c r="E78" i="7"/>
  <c r="D78" i="7"/>
  <c r="C78" i="7"/>
  <c r="O77" i="7"/>
  <c r="M77" i="7"/>
  <c r="J77" i="7"/>
  <c r="I77" i="7"/>
  <c r="H77" i="7"/>
  <c r="G77" i="7"/>
  <c r="F77" i="7"/>
  <c r="E77" i="7"/>
  <c r="D77" i="7"/>
  <c r="C77" i="7"/>
  <c r="O76" i="7"/>
  <c r="M76" i="7"/>
  <c r="J76" i="7"/>
  <c r="I76" i="7"/>
  <c r="H76" i="7"/>
  <c r="G76" i="7"/>
  <c r="F76" i="7"/>
  <c r="E76" i="7"/>
  <c r="D76" i="7"/>
  <c r="C76" i="7"/>
  <c r="O43" i="7"/>
  <c r="J43" i="7"/>
  <c r="I43" i="7"/>
  <c r="H43" i="7"/>
  <c r="G43" i="7"/>
  <c r="F43" i="7"/>
  <c r="E43" i="7"/>
  <c r="D43" i="7"/>
  <c r="C43" i="7"/>
  <c r="O42" i="7"/>
  <c r="J42" i="7"/>
  <c r="I42" i="7"/>
  <c r="H42" i="7"/>
  <c r="G42" i="7"/>
  <c r="F42" i="7"/>
  <c r="E42" i="7"/>
  <c r="D42" i="7"/>
  <c r="C42" i="7"/>
  <c r="M41" i="7"/>
  <c r="J41" i="7"/>
  <c r="I41" i="7"/>
  <c r="H41" i="7"/>
  <c r="G41" i="7"/>
  <c r="F41" i="7"/>
  <c r="E41" i="7"/>
  <c r="D41" i="7"/>
  <c r="C41" i="7"/>
  <c r="O40" i="7"/>
  <c r="M40" i="7"/>
  <c r="J40" i="7"/>
  <c r="I40" i="7"/>
  <c r="H40" i="7"/>
  <c r="G40" i="7"/>
  <c r="F40" i="7"/>
  <c r="E40" i="7"/>
  <c r="D40" i="7"/>
  <c r="C40" i="7"/>
  <c r="O39" i="7"/>
  <c r="M39" i="7"/>
  <c r="J39" i="7"/>
  <c r="I39" i="7"/>
  <c r="H39" i="7"/>
  <c r="G39" i="7"/>
  <c r="F39" i="7"/>
  <c r="E39" i="7"/>
  <c r="D39" i="7"/>
  <c r="C39" i="7"/>
  <c r="O38" i="7"/>
  <c r="M38" i="7"/>
  <c r="J38" i="7"/>
  <c r="I38" i="7"/>
  <c r="H38" i="7"/>
  <c r="G38" i="7"/>
  <c r="F38" i="7"/>
  <c r="E38" i="7"/>
  <c r="D38" i="7"/>
  <c r="C38" i="7"/>
  <c r="O37" i="7"/>
  <c r="M37" i="7"/>
  <c r="J37" i="7"/>
  <c r="I37" i="7"/>
  <c r="H37" i="7"/>
  <c r="G37" i="7"/>
  <c r="F37" i="7"/>
  <c r="E37" i="7"/>
  <c r="D37" i="7"/>
  <c r="C37" i="7"/>
  <c r="O36" i="7"/>
  <c r="M36" i="7"/>
  <c r="J36" i="7"/>
  <c r="I36" i="7"/>
  <c r="H36" i="7"/>
  <c r="G36" i="7"/>
  <c r="F36" i="7"/>
  <c r="E36" i="7"/>
  <c r="D36" i="7"/>
  <c r="C36" i="7"/>
  <c r="O35" i="7"/>
  <c r="M35" i="7"/>
  <c r="J35" i="7"/>
  <c r="I35" i="7"/>
  <c r="H35" i="7"/>
  <c r="G35" i="7"/>
  <c r="F35" i="7"/>
  <c r="E35" i="7"/>
  <c r="D35" i="7"/>
  <c r="C35" i="7"/>
  <c r="O34" i="7"/>
  <c r="M34" i="7"/>
  <c r="J34" i="7"/>
  <c r="I34" i="7"/>
  <c r="H34" i="7"/>
  <c r="G34" i="7"/>
  <c r="F34" i="7"/>
  <c r="E34" i="7"/>
  <c r="D34" i="7"/>
  <c r="C34" i="7"/>
  <c r="O33" i="7"/>
  <c r="M33" i="7"/>
  <c r="J33" i="7"/>
  <c r="I33" i="7"/>
  <c r="H33" i="7"/>
  <c r="G33" i="7"/>
  <c r="F33" i="7"/>
  <c r="E33" i="7"/>
  <c r="D33" i="7"/>
  <c r="C33" i="7"/>
  <c r="O32" i="7"/>
  <c r="M32" i="7"/>
  <c r="J32" i="7"/>
  <c r="I32" i="7"/>
  <c r="H32" i="7"/>
  <c r="G32" i="7"/>
  <c r="F32" i="7"/>
  <c r="E32" i="7"/>
  <c r="D32" i="7"/>
  <c r="C32" i="7"/>
  <c r="O31" i="7"/>
  <c r="M31" i="7"/>
  <c r="J31" i="7"/>
  <c r="I31" i="7"/>
  <c r="H31" i="7"/>
  <c r="G31" i="7"/>
  <c r="F31" i="7"/>
  <c r="E31" i="7"/>
  <c r="D31" i="7"/>
  <c r="C31" i="7"/>
  <c r="O30" i="7"/>
  <c r="M30" i="7"/>
  <c r="J30" i="7"/>
  <c r="I30" i="7"/>
  <c r="H30" i="7"/>
  <c r="G30" i="7"/>
  <c r="F30" i="7"/>
  <c r="E30" i="7"/>
  <c r="D30" i="7"/>
  <c r="C30" i="7"/>
  <c r="O29" i="7"/>
  <c r="M29" i="7"/>
  <c r="J29" i="7"/>
  <c r="G29" i="7"/>
  <c r="F29" i="7"/>
  <c r="E29" i="7"/>
  <c r="D29" i="7"/>
  <c r="C29" i="7"/>
  <c r="O28" i="7"/>
  <c r="M28" i="7"/>
  <c r="J28" i="7"/>
  <c r="I28" i="7"/>
  <c r="H28" i="7"/>
  <c r="G28" i="7"/>
  <c r="F28" i="7"/>
  <c r="E28" i="7"/>
  <c r="D28" i="7"/>
  <c r="C28" i="7"/>
  <c r="O27" i="7"/>
  <c r="M27" i="7"/>
  <c r="J27" i="7"/>
  <c r="I27" i="7"/>
  <c r="H27" i="7"/>
  <c r="G27" i="7"/>
  <c r="F27" i="7"/>
  <c r="E27" i="7"/>
  <c r="D27" i="7"/>
  <c r="C27" i="7"/>
  <c r="O26" i="7"/>
  <c r="M26" i="7"/>
  <c r="J26" i="7"/>
  <c r="I26" i="7"/>
  <c r="H26" i="7"/>
  <c r="G26" i="7"/>
  <c r="F26" i="7"/>
  <c r="E26" i="7"/>
  <c r="D26" i="7"/>
  <c r="C26" i="7"/>
  <c r="O25" i="7"/>
  <c r="M25" i="7"/>
  <c r="J25" i="7"/>
  <c r="I25" i="7"/>
  <c r="H25" i="7"/>
  <c r="G25" i="7"/>
  <c r="F25" i="7"/>
  <c r="E25" i="7"/>
  <c r="D25" i="7"/>
  <c r="C25" i="7"/>
  <c r="M24" i="7"/>
  <c r="J24" i="7"/>
  <c r="I24" i="7"/>
  <c r="H24" i="7"/>
  <c r="G24" i="7"/>
  <c r="F24" i="7"/>
  <c r="E24" i="7"/>
  <c r="D24" i="7"/>
  <c r="C24" i="7"/>
  <c r="O23" i="7"/>
  <c r="M23" i="7"/>
  <c r="J23" i="7"/>
  <c r="I23" i="7"/>
  <c r="H23" i="7"/>
  <c r="G23" i="7"/>
  <c r="F23" i="7"/>
  <c r="E23" i="7"/>
  <c r="D23" i="7"/>
  <c r="C23" i="7"/>
  <c r="O22" i="7"/>
  <c r="M22" i="7"/>
  <c r="J22" i="7"/>
  <c r="I22" i="7"/>
  <c r="H22" i="7"/>
  <c r="G22" i="7"/>
  <c r="F22" i="7"/>
  <c r="E22" i="7"/>
  <c r="D22" i="7"/>
  <c r="C22" i="7"/>
  <c r="O21" i="7"/>
  <c r="M21" i="7"/>
  <c r="J21" i="7"/>
  <c r="I21" i="7"/>
  <c r="H21" i="7"/>
  <c r="G21" i="7"/>
  <c r="F21" i="7"/>
  <c r="E21" i="7"/>
  <c r="D21" i="7"/>
  <c r="C21" i="7"/>
  <c r="O20" i="7"/>
  <c r="M20" i="7"/>
  <c r="J20" i="7"/>
  <c r="I20" i="7"/>
  <c r="H20" i="7"/>
  <c r="G20" i="7"/>
  <c r="F20" i="7"/>
  <c r="E20" i="7"/>
  <c r="D20" i="7"/>
  <c r="C20" i="7"/>
  <c r="O19" i="7"/>
  <c r="M19" i="7"/>
  <c r="J19" i="7"/>
  <c r="I19" i="7"/>
  <c r="H19" i="7"/>
  <c r="G19" i="7"/>
  <c r="F19" i="7"/>
  <c r="E19" i="7"/>
  <c r="D19" i="7"/>
  <c r="C19" i="7"/>
  <c r="O18" i="7"/>
  <c r="M18" i="7"/>
  <c r="J18" i="7"/>
  <c r="I18" i="7"/>
  <c r="H18" i="7"/>
  <c r="G18" i="7"/>
  <c r="F18" i="7"/>
  <c r="E18" i="7"/>
  <c r="D18" i="7"/>
  <c r="C18" i="7"/>
  <c r="O17" i="7"/>
  <c r="M17" i="7"/>
  <c r="J17" i="7"/>
  <c r="I17" i="7"/>
  <c r="H17" i="7"/>
  <c r="G17" i="7"/>
  <c r="F17" i="7"/>
  <c r="E17" i="7"/>
  <c r="D17" i="7"/>
  <c r="C17" i="7"/>
  <c r="O195" i="6"/>
  <c r="J195" i="6"/>
  <c r="G195" i="6"/>
  <c r="F195" i="6"/>
  <c r="E195" i="6"/>
  <c r="D195" i="6"/>
  <c r="I195" i="6" s="1"/>
  <c r="C195" i="6"/>
  <c r="H195" i="6" s="1"/>
  <c r="O194" i="6"/>
  <c r="M194" i="6"/>
  <c r="J194" i="6"/>
  <c r="G194" i="6"/>
  <c r="F194" i="6"/>
  <c r="E194" i="6"/>
  <c r="D194" i="6"/>
  <c r="I194" i="6" s="1"/>
  <c r="C194" i="6"/>
  <c r="H194" i="6" s="1"/>
  <c r="O193" i="6"/>
  <c r="M193" i="6"/>
  <c r="J193" i="6"/>
  <c r="G193" i="6"/>
  <c r="F193" i="6"/>
  <c r="E193" i="6"/>
  <c r="D193" i="6"/>
  <c r="I193" i="6" s="1"/>
  <c r="C193" i="6"/>
  <c r="H193" i="6" s="1"/>
  <c r="O192" i="6"/>
  <c r="M192" i="6"/>
  <c r="J192" i="6"/>
  <c r="G192" i="6"/>
  <c r="F192" i="6"/>
  <c r="E192" i="6"/>
  <c r="D192" i="6"/>
  <c r="I192" i="6" s="1"/>
  <c r="C192" i="6"/>
  <c r="H192" i="6" s="1"/>
  <c r="O191" i="6"/>
  <c r="M191" i="6"/>
  <c r="J191" i="6"/>
  <c r="G191" i="6"/>
  <c r="F191" i="6"/>
  <c r="E191" i="6"/>
  <c r="D191" i="6"/>
  <c r="I191" i="6" s="1"/>
  <c r="C191" i="6"/>
  <c r="H191" i="6" s="1"/>
  <c r="O190" i="6"/>
  <c r="M190" i="6"/>
  <c r="J190" i="6"/>
  <c r="G190" i="6"/>
  <c r="F190" i="6"/>
  <c r="E190" i="6"/>
  <c r="D190" i="6"/>
  <c r="I190" i="6" s="1"/>
  <c r="C190" i="6"/>
  <c r="H190" i="6" s="1"/>
  <c r="M141" i="6"/>
  <c r="J141" i="6"/>
  <c r="G141" i="6"/>
  <c r="F141" i="6"/>
  <c r="E141" i="6"/>
  <c r="D141" i="6"/>
  <c r="I141" i="6" s="1"/>
  <c r="C141" i="6"/>
  <c r="H141" i="6" s="1"/>
  <c r="M140" i="6"/>
  <c r="J140" i="6"/>
  <c r="G140" i="6"/>
  <c r="F140" i="6"/>
  <c r="E140" i="6"/>
  <c r="D140" i="6"/>
  <c r="I140" i="6" s="1"/>
  <c r="C140" i="6"/>
  <c r="H140" i="6" s="1"/>
  <c r="O139" i="6"/>
  <c r="M139" i="6"/>
  <c r="J139" i="6"/>
  <c r="G139" i="6"/>
  <c r="F139" i="6"/>
  <c r="E139" i="6"/>
  <c r="D139" i="6"/>
  <c r="I139" i="6" s="1"/>
  <c r="C139" i="6"/>
  <c r="H139" i="6" s="1"/>
  <c r="O138" i="6"/>
  <c r="M138" i="6"/>
  <c r="J138" i="6"/>
  <c r="G138" i="6"/>
  <c r="F138" i="6"/>
  <c r="E138" i="6"/>
  <c r="D138" i="6"/>
  <c r="I138" i="6" s="1"/>
  <c r="C138" i="6"/>
  <c r="H138" i="6" s="1"/>
  <c r="O137" i="6"/>
  <c r="M137" i="6"/>
  <c r="J137" i="6"/>
  <c r="G137" i="6"/>
  <c r="F137" i="6"/>
  <c r="E137" i="6"/>
  <c r="D137" i="6"/>
  <c r="I137" i="6" s="1"/>
  <c r="C137" i="6"/>
  <c r="H137" i="6" s="1"/>
  <c r="O136" i="6"/>
  <c r="M136" i="6"/>
  <c r="J136" i="6"/>
  <c r="G136" i="6"/>
  <c r="F136" i="6"/>
  <c r="E136" i="6"/>
  <c r="D136" i="6"/>
  <c r="I136" i="6" s="1"/>
  <c r="C136" i="6"/>
  <c r="H136" i="6" s="1"/>
  <c r="O135" i="6"/>
  <c r="M135" i="6"/>
  <c r="J135" i="6"/>
  <c r="G135" i="6"/>
  <c r="F135" i="6"/>
  <c r="E135" i="6"/>
  <c r="D135" i="6"/>
  <c r="I135" i="6" s="1"/>
  <c r="C135" i="6"/>
  <c r="H135" i="6" s="1"/>
  <c r="O134" i="6"/>
  <c r="M134" i="6"/>
  <c r="J134" i="6"/>
  <c r="G134" i="6"/>
  <c r="F134" i="6"/>
  <c r="E134" i="6"/>
  <c r="D134" i="6"/>
  <c r="I134" i="6" s="1"/>
  <c r="C134" i="6"/>
  <c r="H134" i="6" s="1"/>
  <c r="O133" i="6"/>
  <c r="M133" i="6"/>
  <c r="J133" i="6"/>
  <c r="G133" i="6"/>
  <c r="F133" i="6"/>
  <c r="E133" i="6"/>
  <c r="D133" i="6"/>
  <c r="I133" i="6" s="1"/>
  <c r="C133" i="6"/>
  <c r="H133" i="6" s="1"/>
  <c r="O132" i="6"/>
  <c r="M132" i="6"/>
  <c r="J132" i="6"/>
  <c r="G132" i="6"/>
  <c r="F132" i="6"/>
  <c r="E132" i="6"/>
  <c r="D132" i="6"/>
  <c r="I132" i="6" s="1"/>
  <c r="C132" i="6"/>
  <c r="H132" i="6" s="1"/>
  <c r="O89" i="6"/>
  <c r="J89" i="6"/>
  <c r="G89" i="6"/>
  <c r="F89" i="6"/>
  <c r="E89" i="6"/>
  <c r="D89" i="6"/>
  <c r="I89" i="6" s="1"/>
  <c r="C89" i="6"/>
  <c r="H89" i="6" s="1"/>
  <c r="O88" i="6"/>
  <c r="M88" i="6"/>
  <c r="J88" i="6"/>
  <c r="G88" i="6"/>
  <c r="F88" i="6"/>
  <c r="E88" i="6"/>
  <c r="D88" i="6"/>
  <c r="I88" i="6" s="1"/>
  <c r="C88" i="6"/>
  <c r="H88" i="6" s="1"/>
  <c r="O87" i="6"/>
  <c r="M87" i="6"/>
  <c r="J87" i="6"/>
  <c r="G87" i="6"/>
  <c r="F87" i="6"/>
  <c r="E87" i="6"/>
  <c r="D87" i="6"/>
  <c r="I87" i="6" s="1"/>
  <c r="C87" i="6"/>
  <c r="H87" i="6" s="1"/>
  <c r="O86" i="6"/>
  <c r="M86" i="6"/>
  <c r="J86" i="6"/>
  <c r="G86" i="6"/>
  <c r="F86" i="6"/>
  <c r="E86" i="6"/>
  <c r="D86" i="6"/>
  <c r="I86" i="6" s="1"/>
  <c r="C86" i="6"/>
  <c r="H86" i="6" s="1"/>
  <c r="O85" i="6"/>
  <c r="M85" i="6"/>
  <c r="J85" i="6"/>
  <c r="G85" i="6"/>
  <c r="F85" i="6"/>
  <c r="E85" i="6"/>
  <c r="D85" i="6"/>
  <c r="I85" i="6" s="1"/>
  <c r="C85" i="6"/>
  <c r="H85" i="6" s="1"/>
  <c r="O84" i="6"/>
  <c r="M84" i="6"/>
  <c r="J84" i="6"/>
  <c r="G84" i="6"/>
  <c r="F84" i="6"/>
  <c r="E84" i="6"/>
  <c r="D84" i="6"/>
  <c r="I84" i="6" s="1"/>
  <c r="C84" i="6"/>
  <c r="H84" i="6" s="1"/>
  <c r="O83" i="6"/>
  <c r="M83" i="6"/>
  <c r="J83" i="6"/>
  <c r="G83" i="6"/>
  <c r="F83" i="6"/>
  <c r="E83" i="6"/>
  <c r="D83" i="6"/>
  <c r="I83" i="6" s="1"/>
  <c r="C83" i="6"/>
  <c r="H83" i="6" s="1"/>
  <c r="O82" i="6"/>
  <c r="M82" i="6"/>
  <c r="J82" i="6"/>
  <c r="G82" i="6"/>
  <c r="F82" i="6"/>
  <c r="E82" i="6"/>
  <c r="D82" i="6"/>
  <c r="I82" i="6" s="1"/>
  <c r="C82" i="6"/>
  <c r="H82" i="6" s="1"/>
  <c r="M81" i="6"/>
  <c r="J81" i="6"/>
  <c r="G81" i="6"/>
  <c r="F81" i="6"/>
  <c r="E81" i="6"/>
  <c r="D81" i="6"/>
  <c r="I81" i="6" s="1"/>
  <c r="C81" i="6"/>
  <c r="H81" i="6" s="1"/>
  <c r="O80" i="6"/>
  <c r="M80" i="6"/>
  <c r="J80" i="6"/>
  <c r="G80" i="6"/>
  <c r="F80" i="6"/>
  <c r="E80" i="6"/>
  <c r="D80" i="6"/>
  <c r="I80" i="6" s="1"/>
  <c r="C80" i="6"/>
  <c r="H80" i="6" s="1"/>
  <c r="O79" i="6"/>
  <c r="M79" i="6"/>
  <c r="J79" i="6"/>
  <c r="G79" i="6"/>
  <c r="F79" i="6"/>
  <c r="E79" i="6"/>
  <c r="D79" i="6"/>
  <c r="I79" i="6" s="1"/>
  <c r="C79" i="6"/>
  <c r="H79" i="6" s="1"/>
  <c r="O78" i="6"/>
  <c r="M78" i="6"/>
  <c r="J78" i="6"/>
  <c r="G78" i="6"/>
  <c r="F78" i="6"/>
  <c r="E78" i="6"/>
  <c r="D78" i="6"/>
  <c r="I78" i="6" s="1"/>
  <c r="C78" i="6"/>
  <c r="H78" i="6" s="1"/>
  <c r="O77" i="6"/>
  <c r="M77" i="6"/>
  <c r="J77" i="6"/>
  <c r="G77" i="6"/>
  <c r="F77" i="6"/>
  <c r="E77" i="6"/>
  <c r="D77" i="6"/>
  <c r="I77" i="6" s="1"/>
  <c r="C77" i="6"/>
  <c r="H77" i="6" s="1"/>
  <c r="O76" i="6"/>
  <c r="M76" i="6"/>
  <c r="J76" i="6"/>
  <c r="G76" i="6"/>
  <c r="F76" i="6"/>
  <c r="E76" i="6"/>
  <c r="D76" i="6"/>
  <c r="I76" i="6" s="1"/>
  <c r="C76" i="6"/>
  <c r="H76" i="6" s="1"/>
  <c r="O49" i="6"/>
  <c r="M49" i="6"/>
  <c r="J49" i="6"/>
  <c r="G49" i="6"/>
  <c r="F49" i="6"/>
  <c r="E49" i="6"/>
  <c r="D49" i="6"/>
  <c r="I49" i="6" s="1"/>
  <c r="C49" i="6"/>
  <c r="H49" i="6" s="1"/>
  <c r="O48" i="6"/>
  <c r="M48" i="6"/>
  <c r="J48" i="6"/>
  <c r="G48" i="6"/>
  <c r="F48" i="6"/>
  <c r="E48" i="6"/>
  <c r="D48" i="6"/>
  <c r="I48" i="6" s="1"/>
  <c r="C48" i="6"/>
  <c r="H48" i="6" s="1"/>
  <c r="O47" i="6"/>
  <c r="M47" i="6"/>
  <c r="J47" i="6"/>
  <c r="G47" i="6"/>
  <c r="F47" i="6"/>
  <c r="E47" i="6"/>
  <c r="D47" i="6"/>
  <c r="I47" i="6" s="1"/>
  <c r="C47" i="6"/>
  <c r="H47" i="6" s="1"/>
  <c r="O46" i="6"/>
  <c r="M46" i="6"/>
  <c r="J46" i="6"/>
  <c r="G46" i="6"/>
  <c r="F46" i="6"/>
  <c r="E46" i="6"/>
  <c r="D46" i="6"/>
  <c r="I46" i="6" s="1"/>
  <c r="C46" i="6"/>
  <c r="H46" i="6" s="1"/>
  <c r="O45" i="6"/>
  <c r="M45" i="6"/>
  <c r="J45" i="6"/>
  <c r="G45" i="6"/>
  <c r="F45" i="6"/>
  <c r="E45" i="6"/>
  <c r="D45" i="6"/>
  <c r="I45" i="6" s="1"/>
  <c r="C45" i="6"/>
  <c r="H45" i="6" s="1"/>
  <c r="O44" i="6"/>
  <c r="M44" i="6"/>
  <c r="J44" i="6"/>
  <c r="G44" i="6"/>
  <c r="F44" i="6"/>
  <c r="E44" i="6"/>
  <c r="D44" i="6"/>
  <c r="I44" i="6" s="1"/>
  <c r="C44" i="6"/>
  <c r="H44" i="6" s="1"/>
  <c r="O43" i="6"/>
  <c r="M43" i="6"/>
  <c r="J43" i="6"/>
  <c r="G43" i="6"/>
  <c r="F43" i="6"/>
  <c r="E43" i="6"/>
  <c r="D43" i="6"/>
  <c r="I43" i="6" s="1"/>
  <c r="C43" i="6"/>
  <c r="H43" i="6" s="1"/>
  <c r="O42" i="6"/>
  <c r="M42" i="6"/>
  <c r="J42" i="6"/>
  <c r="G42" i="6"/>
  <c r="F42" i="6"/>
  <c r="E42" i="6"/>
  <c r="D42" i="6"/>
  <c r="I42" i="6" s="1"/>
  <c r="C42" i="6"/>
  <c r="H42" i="6" s="1"/>
  <c r="O41" i="6"/>
  <c r="M41" i="6"/>
  <c r="J41" i="6"/>
  <c r="G41" i="6"/>
  <c r="F41" i="6"/>
  <c r="E41" i="6"/>
  <c r="D41" i="6"/>
  <c r="I41" i="6" s="1"/>
  <c r="C41" i="6"/>
  <c r="H41" i="6" s="1"/>
  <c r="O40" i="6"/>
  <c r="M40" i="6"/>
  <c r="J40" i="6"/>
  <c r="G40" i="6"/>
  <c r="F40" i="6"/>
  <c r="E40" i="6"/>
  <c r="D40" i="6"/>
  <c r="I40" i="6" s="1"/>
  <c r="C40" i="6"/>
  <c r="H40" i="6" s="1"/>
  <c r="M39" i="6"/>
  <c r="J39" i="6"/>
  <c r="G39" i="6"/>
  <c r="F39" i="6"/>
  <c r="E39" i="6"/>
  <c r="D39" i="6"/>
  <c r="I39" i="6" s="1"/>
  <c r="C39" i="6"/>
  <c r="H39" i="6" s="1"/>
  <c r="O38" i="6"/>
  <c r="M38" i="6"/>
  <c r="J38" i="6"/>
  <c r="G38" i="6"/>
  <c r="F38" i="6"/>
  <c r="E38" i="6"/>
  <c r="D38" i="6"/>
  <c r="I38" i="6" s="1"/>
  <c r="C38" i="6"/>
  <c r="H38" i="6" s="1"/>
  <c r="O37" i="6"/>
  <c r="M37" i="6"/>
  <c r="J37" i="6"/>
  <c r="G37" i="6"/>
  <c r="F37" i="6"/>
  <c r="E37" i="6"/>
  <c r="D37" i="6"/>
  <c r="I37" i="6" s="1"/>
  <c r="C37" i="6"/>
  <c r="H37" i="6" s="1"/>
  <c r="O36" i="6"/>
  <c r="M36" i="6"/>
  <c r="J36" i="6"/>
  <c r="G36" i="6"/>
  <c r="F36" i="6"/>
  <c r="E36" i="6"/>
  <c r="D36" i="6"/>
  <c r="I36" i="6" s="1"/>
  <c r="C36" i="6"/>
  <c r="H36" i="6" s="1"/>
  <c r="O35" i="6"/>
  <c r="M35" i="6"/>
  <c r="J35" i="6"/>
  <c r="G35" i="6"/>
  <c r="F35" i="6"/>
  <c r="E35" i="6"/>
  <c r="D35" i="6"/>
  <c r="I35" i="6" s="1"/>
  <c r="C35" i="6"/>
  <c r="H35" i="6" s="1"/>
  <c r="O34" i="6"/>
  <c r="M34" i="6"/>
  <c r="J34" i="6"/>
  <c r="G34" i="6"/>
  <c r="F34" i="6"/>
  <c r="E34" i="6"/>
  <c r="D34" i="6"/>
  <c r="I34" i="6" s="1"/>
  <c r="C34" i="6"/>
  <c r="H34" i="6" s="1"/>
  <c r="O33" i="6"/>
  <c r="M33" i="6"/>
  <c r="J33" i="6"/>
  <c r="G33" i="6"/>
  <c r="F33" i="6"/>
  <c r="E33" i="6"/>
  <c r="D33" i="6"/>
  <c r="I33" i="6" s="1"/>
  <c r="C33" i="6"/>
  <c r="H33" i="6" s="1"/>
  <c r="O32" i="6"/>
  <c r="M32" i="6"/>
  <c r="J32" i="6"/>
  <c r="G32" i="6"/>
  <c r="F32" i="6"/>
  <c r="E32" i="6"/>
  <c r="D32" i="6"/>
  <c r="I32" i="6" s="1"/>
  <c r="C32" i="6"/>
  <c r="H32" i="6" s="1"/>
  <c r="O31" i="6"/>
  <c r="M31" i="6"/>
  <c r="J31" i="6"/>
  <c r="G31" i="6"/>
  <c r="F31" i="6"/>
  <c r="E31" i="6"/>
  <c r="D31" i="6"/>
  <c r="I31" i="6" s="1"/>
  <c r="C31" i="6"/>
  <c r="H31" i="6" s="1"/>
  <c r="O30" i="6"/>
  <c r="M30" i="6"/>
  <c r="J30" i="6"/>
  <c r="G30" i="6"/>
  <c r="F30" i="6"/>
  <c r="E30" i="6"/>
  <c r="D30" i="6"/>
  <c r="I30" i="6" s="1"/>
  <c r="C30" i="6"/>
  <c r="H30" i="6" s="1"/>
  <c r="O29" i="6"/>
  <c r="M29" i="6"/>
  <c r="J29" i="6"/>
  <c r="G29" i="6"/>
  <c r="F29" i="6"/>
  <c r="E29" i="6"/>
  <c r="D29" i="6"/>
  <c r="I29" i="6" s="1"/>
  <c r="C29" i="6"/>
  <c r="H29" i="6" s="1"/>
  <c r="O28" i="6"/>
  <c r="M28" i="6"/>
  <c r="J28" i="6"/>
  <c r="G28" i="6"/>
  <c r="F28" i="6"/>
  <c r="E28" i="6"/>
  <c r="D28" i="6"/>
  <c r="I28" i="6" s="1"/>
  <c r="C28" i="6"/>
  <c r="H28" i="6" s="1"/>
  <c r="O27" i="6"/>
  <c r="M27" i="6"/>
  <c r="J27" i="6"/>
  <c r="G27" i="6"/>
  <c r="F27" i="6"/>
  <c r="E27" i="6"/>
  <c r="D27" i="6"/>
  <c r="I27" i="6" s="1"/>
  <c r="C27" i="6"/>
  <c r="H27" i="6" s="1"/>
  <c r="O26" i="6"/>
  <c r="M26" i="6"/>
  <c r="J26" i="6"/>
  <c r="G26" i="6"/>
  <c r="F26" i="6"/>
  <c r="E26" i="6"/>
  <c r="D26" i="6"/>
  <c r="I26" i="6" s="1"/>
  <c r="C26" i="6"/>
  <c r="H26" i="6" s="1"/>
  <c r="O25" i="6"/>
  <c r="M25" i="6"/>
  <c r="J25" i="6"/>
  <c r="G25" i="6"/>
  <c r="F25" i="6"/>
  <c r="E25" i="6"/>
  <c r="D25" i="6"/>
  <c r="I25" i="6" s="1"/>
  <c r="C25" i="6"/>
  <c r="H25" i="6" s="1"/>
  <c r="M24" i="6"/>
  <c r="J24" i="6"/>
  <c r="G24" i="6"/>
  <c r="F24" i="6"/>
  <c r="E24" i="6"/>
  <c r="D24" i="6"/>
  <c r="I24" i="6" s="1"/>
  <c r="C24" i="6"/>
  <c r="H24" i="6" s="1"/>
  <c r="O23" i="6"/>
  <c r="M23" i="6"/>
  <c r="J23" i="6"/>
  <c r="G23" i="6"/>
  <c r="F23" i="6"/>
  <c r="E23" i="6"/>
  <c r="D23" i="6"/>
  <c r="I23" i="6" s="1"/>
  <c r="C23" i="6"/>
  <c r="H23" i="6" s="1"/>
  <c r="O22" i="6"/>
  <c r="M22" i="6"/>
  <c r="J22" i="6"/>
  <c r="G22" i="6"/>
  <c r="F22" i="6"/>
  <c r="E22" i="6"/>
  <c r="D22" i="6"/>
  <c r="I22" i="6" s="1"/>
  <c r="C22" i="6"/>
  <c r="H22" i="6" s="1"/>
  <c r="O21" i="6"/>
  <c r="M21" i="6"/>
  <c r="J21" i="6"/>
  <c r="G21" i="6"/>
  <c r="F21" i="6"/>
  <c r="E21" i="6"/>
  <c r="D21" i="6"/>
  <c r="I21" i="6" s="1"/>
  <c r="C21" i="6"/>
  <c r="H21" i="6" s="1"/>
  <c r="O20" i="6"/>
  <c r="M20" i="6"/>
  <c r="J20" i="6"/>
  <c r="G20" i="6"/>
  <c r="F20" i="6"/>
  <c r="E20" i="6"/>
  <c r="D20" i="6"/>
  <c r="I20" i="6" s="1"/>
  <c r="C20" i="6"/>
  <c r="H20" i="6" s="1"/>
  <c r="O19" i="6"/>
  <c r="M19" i="6"/>
  <c r="J19" i="6"/>
  <c r="G19" i="6"/>
  <c r="F19" i="6"/>
  <c r="E19" i="6"/>
  <c r="D19" i="6"/>
  <c r="I19" i="6" s="1"/>
  <c r="C19" i="6"/>
  <c r="H19" i="6" s="1"/>
  <c r="O18" i="6"/>
  <c r="M18" i="6"/>
  <c r="J18" i="6"/>
  <c r="G18" i="6"/>
  <c r="F18" i="6"/>
  <c r="E18" i="6"/>
  <c r="D18" i="6"/>
  <c r="I18" i="6" s="1"/>
  <c r="C18" i="6"/>
  <c r="H18" i="6" s="1"/>
  <c r="O17" i="6"/>
  <c r="M17" i="6"/>
  <c r="J17" i="6"/>
  <c r="G17" i="6"/>
  <c r="F17" i="6"/>
  <c r="E17" i="6"/>
  <c r="D17" i="6"/>
  <c r="I17" i="6" s="1"/>
  <c r="C17" i="6"/>
  <c r="H17" i="6" s="1"/>
  <c r="O16" i="6"/>
  <c r="M16" i="6"/>
  <c r="J16" i="6"/>
  <c r="G16" i="6"/>
  <c r="F16" i="6"/>
  <c r="E16" i="6"/>
  <c r="D16" i="6"/>
  <c r="I16" i="6" s="1"/>
  <c r="C16" i="6"/>
  <c r="H16" i="6" s="1"/>
  <c r="M15" i="6"/>
  <c r="J15" i="6"/>
  <c r="G15" i="6"/>
  <c r="F15" i="6"/>
  <c r="E15" i="6"/>
  <c r="D15" i="6"/>
  <c r="I15" i="6" s="1"/>
  <c r="C15" i="6"/>
  <c r="H15" i="6" s="1"/>
  <c r="O196" i="5"/>
  <c r="M196" i="5"/>
  <c r="J196" i="5"/>
  <c r="I196" i="5"/>
  <c r="H196" i="5"/>
  <c r="G196" i="5"/>
  <c r="F196" i="5"/>
  <c r="E196" i="5"/>
  <c r="D196" i="5"/>
  <c r="C196" i="5"/>
  <c r="O195" i="5"/>
  <c r="M195" i="5"/>
  <c r="J195" i="5"/>
  <c r="I195" i="5"/>
  <c r="H195" i="5"/>
  <c r="G195" i="5"/>
  <c r="F195" i="5"/>
  <c r="E195" i="5"/>
  <c r="D195" i="5"/>
  <c r="C195" i="5"/>
  <c r="O194" i="5"/>
  <c r="M194" i="5"/>
  <c r="J194" i="5"/>
  <c r="I194" i="5"/>
  <c r="H194" i="5"/>
  <c r="G194" i="5"/>
  <c r="F194" i="5"/>
  <c r="E194" i="5"/>
  <c r="D194" i="5"/>
  <c r="C194" i="5"/>
  <c r="O193" i="5"/>
  <c r="M193" i="5"/>
  <c r="J193" i="5"/>
  <c r="I193" i="5"/>
  <c r="H193" i="5"/>
  <c r="G193" i="5"/>
  <c r="F193" i="5"/>
  <c r="E193" i="5"/>
  <c r="D193" i="5"/>
  <c r="C193" i="5"/>
  <c r="O192" i="5"/>
  <c r="M192" i="5"/>
  <c r="J192" i="5"/>
  <c r="I192" i="5"/>
  <c r="H192" i="5"/>
  <c r="G192" i="5"/>
  <c r="F192" i="5"/>
  <c r="E192" i="5"/>
  <c r="D192" i="5"/>
  <c r="C192" i="5"/>
  <c r="O191" i="5"/>
  <c r="M191" i="5"/>
  <c r="J191" i="5"/>
  <c r="I191" i="5"/>
  <c r="H191" i="5"/>
  <c r="G191" i="5"/>
  <c r="F191" i="5"/>
  <c r="E191" i="5"/>
  <c r="D191" i="5"/>
  <c r="C191" i="5"/>
  <c r="O190" i="5"/>
  <c r="M190" i="5"/>
  <c r="J190" i="5"/>
  <c r="I190" i="5"/>
  <c r="H190" i="5"/>
  <c r="G190" i="5"/>
  <c r="F190" i="5"/>
  <c r="E190" i="5"/>
  <c r="D190" i="5"/>
  <c r="C190" i="5"/>
  <c r="O189" i="5"/>
  <c r="M189" i="5"/>
  <c r="J189" i="5"/>
  <c r="I189" i="5"/>
  <c r="H189" i="5"/>
  <c r="G189" i="5"/>
  <c r="F189" i="5"/>
  <c r="E189" i="5"/>
  <c r="D189" i="5"/>
  <c r="C189" i="5"/>
  <c r="O142" i="5"/>
  <c r="J142" i="5"/>
  <c r="I142" i="5"/>
  <c r="H142" i="5"/>
  <c r="G142" i="5"/>
  <c r="F142" i="5"/>
  <c r="E142" i="5"/>
  <c r="D142" i="5"/>
  <c r="C142" i="5"/>
  <c r="O141" i="5"/>
  <c r="M141" i="5"/>
  <c r="J141" i="5"/>
  <c r="I141" i="5"/>
  <c r="H141" i="5"/>
  <c r="G141" i="5"/>
  <c r="F141" i="5"/>
  <c r="E141" i="5"/>
  <c r="D141" i="5"/>
  <c r="C141" i="5"/>
  <c r="O140" i="5"/>
  <c r="M140" i="5"/>
  <c r="J140" i="5"/>
  <c r="I140" i="5"/>
  <c r="H140" i="5"/>
  <c r="G140" i="5"/>
  <c r="F140" i="5"/>
  <c r="E140" i="5"/>
  <c r="D140" i="5"/>
  <c r="C140" i="5"/>
  <c r="O139" i="5"/>
  <c r="M139" i="5"/>
  <c r="J139" i="5"/>
  <c r="I139" i="5"/>
  <c r="H139" i="5"/>
  <c r="G139" i="5"/>
  <c r="F139" i="5"/>
  <c r="E139" i="5"/>
  <c r="D139" i="5"/>
  <c r="C139" i="5"/>
  <c r="O138" i="5"/>
  <c r="M138" i="5"/>
  <c r="J138" i="5"/>
  <c r="I138" i="5"/>
  <c r="H138" i="5"/>
  <c r="G138" i="5"/>
  <c r="F138" i="5"/>
  <c r="E138" i="5"/>
  <c r="D138" i="5"/>
  <c r="C138" i="5"/>
  <c r="O137" i="5"/>
  <c r="M137" i="5"/>
  <c r="J137" i="5"/>
  <c r="I137" i="5"/>
  <c r="H137" i="5"/>
  <c r="G137" i="5"/>
  <c r="F137" i="5"/>
  <c r="E137" i="5"/>
  <c r="D137" i="5"/>
  <c r="C137" i="5"/>
  <c r="O136" i="5"/>
  <c r="M136" i="5"/>
  <c r="J136" i="5"/>
  <c r="I136" i="5"/>
  <c r="H136" i="5"/>
  <c r="G136" i="5"/>
  <c r="F136" i="5"/>
  <c r="E136" i="5"/>
  <c r="D136" i="5"/>
  <c r="C136" i="5"/>
  <c r="O135" i="5"/>
  <c r="M135" i="5"/>
  <c r="J135" i="5"/>
  <c r="I135" i="5"/>
  <c r="H135" i="5"/>
  <c r="G135" i="5"/>
  <c r="F135" i="5"/>
  <c r="E135" i="5"/>
  <c r="D135" i="5"/>
  <c r="C135" i="5"/>
  <c r="O134" i="5"/>
  <c r="M134" i="5"/>
  <c r="J134" i="5"/>
  <c r="I134" i="5"/>
  <c r="H134" i="5"/>
  <c r="G134" i="5"/>
  <c r="F134" i="5"/>
  <c r="E134" i="5"/>
  <c r="D134" i="5"/>
  <c r="C134" i="5"/>
  <c r="O133" i="5"/>
  <c r="M133" i="5"/>
  <c r="J133" i="5"/>
  <c r="I133" i="5"/>
  <c r="H133" i="5"/>
  <c r="G133" i="5"/>
  <c r="F133" i="5"/>
  <c r="E133" i="5"/>
  <c r="D133" i="5"/>
  <c r="C133" i="5"/>
  <c r="O87" i="5"/>
  <c r="M87" i="5"/>
  <c r="J87" i="5"/>
  <c r="I87" i="5"/>
  <c r="H87" i="5"/>
  <c r="G87" i="5"/>
  <c r="F87" i="5"/>
  <c r="E87" i="5"/>
  <c r="D87" i="5"/>
  <c r="C87" i="5"/>
  <c r="O86" i="5"/>
  <c r="M86" i="5"/>
  <c r="J86" i="5"/>
  <c r="I86" i="5"/>
  <c r="H86" i="5"/>
  <c r="G86" i="5"/>
  <c r="F86" i="5"/>
  <c r="E86" i="5"/>
  <c r="D86" i="5"/>
  <c r="C86" i="5"/>
  <c r="O85" i="5"/>
  <c r="M85" i="5"/>
  <c r="J85" i="5"/>
  <c r="I85" i="5"/>
  <c r="H85" i="5"/>
  <c r="G85" i="5"/>
  <c r="F85" i="5"/>
  <c r="E85" i="5"/>
  <c r="D85" i="5"/>
  <c r="C85" i="5"/>
  <c r="O84" i="5"/>
  <c r="M84" i="5"/>
  <c r="J84" i="5"/>
  <c r="I84" i="5"/>
  <c r="H84" i="5"/>
  <c r="G84" i="5"/>
  <c r="F84" i="5"/>
  <c r="E84" i="5"/>
  <c r="D84" i="5"/>
  <c r="C84" i="5"/>
  <c r="O83" i="5"/>
  <c r="M83" i="5"/>
  <c r="J83" i="5"/>
  <c r="I83" i="5"/>
  <c r="H83" i="5"/>
  <c r="G83" i="5"/>
  <c r="F83" i="5"/>
  <c r="E83" i="5"/>
  <c r="D83" i="5"/>
  <c r="C83" i="5"/>
  <c r="O82" i="5"/>
  <c r="M82" i="5"/>
  <c r="J82" i="5"/>
  <c r="I82" i="5"/>
  <c r="H82" i="5"/>
  <c r="G82" i="5"/>
  <c r="F82" i="5"/>
  <c r="E82" i="5"/>
  <c r="D82" i="5"/>
  <c r="C82" i="5"/>
  <c r="O81" i="5"/>
  <c r="M81" i="5"/>
  <c r="J81" i="5"/>
  <c r="I81" i="5"/>
  <c r="H81" i="5"/>
  <c r="G81" i="5"/>
  <c r="F81" i="5"/>
  <c r="E81" i="5"/>
  <c r="D81" i="5"/>
  <c r="C81" i="5"/>
  <c r="O80" i="5"/>
  <c r="M80" i="5"/>
  <c r="J80" i="5"/>
  <c r="I80" i="5"/>
  <c r="H80" i="5"/>
  <c r="G80" i="5"/>
  <c r="F80" i="5"/>
  <c r="E80" i="5"/>
  <c r="D80" i="5"/>
  <c r="C80" i="5"/>
  <c r="O79" i="5"/>
  <c r="M79" i="5"/>
  <c r="J79" i="5"/>
  <c r="I79" i="5"/>
  <c r="H79" i="5"/>
  <c r="G79" i="5"/>
  <c r="F79" i="5"/>
  <c r="E79" i="5"/>
  <c r="D79" i="5"/>
  <c r="C79" i="5"/>
  <c r="O78" i="5"/>
  <c r="M78" i="5"/>
  <c r="J78" i="5"/>
  <c r="I78" i="5"/>
  <c r="H78" i="5"/>
  <c r="G78" i="5"/>
  <c r="F78" i="5"/>
  <c r="E78" i="5"/>
  <c r="D78" i="5"/>
  <c r="C78" i="5"/>
  <c r="O77" i="5"/>
  <c r="M77" i="5"/>
  <c r="J77" i="5"/>
  <c r="I77" i="5"/>
  <c r="H77" i="5"/>
  <c r="G77" i="5"/>
  <c r="F77" i="5"/>
  <c r="E77" i="5"/>
  <c r="D77" i="5"/>
  <c r="C77" i="5"/>
  <c r="O76" i="5"/>
  <c r="M76" i="5"/>
  <c r="J76" i="5"/>
  <c r="I76" i="5"/>
  <c r="H76" i="5"/>
  <c r="G76" i="5"/>
  <c r="F76" i="5"/>
  <c r="E76" i="5"/>
  <c r="D76" i="5"/>
  <c r="C76" i="5"/>
  <c r="O54" i="5"/>
  <c r="J54" i="5"/>
  <c r="I54" i="5"/>
  <c r="H54" i="5"/>
  <c r="G54" i="5"/>
  <c r="F54" i="5"/>
  <c r="E54" i="5"/>
  <c r="D54" i="5"/>
  <c r="C54" i="5"/>
  <c r="O53" i="5"/>
  <c r="J53" i="5"/>
  <c r="I53" i="5"/>
  <c r="H53" i="5"/>
  <c r="G53" i="5"/>
  <c r="F53" i="5"/>
  <c r="E53" i="5"/>
  <c r="D53" i="5"/>
  <c r="C53" i="5"/>
  <c r="O52" i="5"/>
  <c r="M52" i="5"/>
  <c r="J52" i="5"/>
  <c r="I52" i="5"/>
  <c r="H52" i="5"/>
  <c r="G52" i="5"/>
  <c r="F52" i="5"/>
  <c r="E52" i="5"/>
  <c r="D52" i="5"/>
  <c r="C52" i="5"/>
  <c r="O51" i="5"/>
  <c r="M51" i="5"/>
  <c r="J51" i="5"/>
  <c r="I51" i="5"/>
  <c r="H51" i="5"/>
  <c r="G51" i="5"/>
  <c r="F51" i="5"/>
  <c r="E51" i="5"/>
  <c r="D51" i="5"/>
  <c r="C51" i="5"/>
  <c r="O50" i="5"/>
  <c r="M50" i="5"/>
  <c r="J50" i="5"/>
  <c r="I50" i="5"/>
  <c r="H50" i="5"/>
  <c r="G50" i="5"/>
  <c r="F50" i="5"/>
  <c r="E50" i="5"/>
  <c r="D50" i="5"/>
  <c r="C50" i="5"/>
  <c r="O49" i="5"/>
  <c r="M49" i="5"/>
  <c r="J49" i="5"/>
  <c r="I49" i="5"/>
  <c r="H49" i="5"/>
  <c r="G49" i="5"/>
  <c r="F49" i="5"/>
  <c r="E49" i="5"/>
  <c r="D49" i="5"/>
  <c r="C49" i="5"/>
  <c r="O48" i="5"/>
  <c r="M48" i="5"/>
  <c r="J48" i="5"/>
  <c r="I48" i="5"/>
  <c r="H48" i="5"/>
  <c r="G48" i="5"/>
  <c r="F48" i="5"/>
  <c r="E48" i="5"/>
  <c r="D48" i="5"/>
  <c r="C48" i="5"/>
  <c r="O47" i="5"/>
  <c r="M47" i="5"/>
  <c r="J47" i="5"/>
  <c r="I47" i="5"/>
  <c r="H47" i="5"/>
  <c r="G47" i="5"/>
  <c r="F47" i="5"/>
  <c r="E47" i="5"/>
  <c r="D47" i="5"/>
  <c r="C47" i="5"/>
  <c r="O46" i="5"/>
  <c r="M46" i="5"/>
  <c r="J46" i="5"/>
  <c r="I46" i="5"/>
  <c r="H46" i="5"/>
  <c r="G46" i="5"/>
  <c r="F46" i="5"/>
  <c r="E46" i="5"/>
  <c r="D46" i="5"/>
  <c r="C46" i="5"/>
  <c r="O45" i="5"/>
  <c r="M45" i="5"/>
  <c r="J45" i="5"/>
  <c r="I45" i="5"/>
  <c r="H45" i="5"/>
  <c r="G45" i="5"/>
  <c r="F45" i="5"/>
  <c r="E45" i="5"/>
  <c r="D45" i="5"/>
  <c r="C45" i="5"/>
  <c r="O44" i="5"/>
  <c r="M44" i="5"/>
  <c r="J44" i="5"/>
  <c r="I44" i="5"/>
  <c r="H44" i="5"/>
  <c r="G44" i="5"/>
  <c r="F44" i="5"/>
  <c r="E44" i="5"/>
  <c r="D44" i="5"/>
  <c r="C44" i="5"/>
  <c r="O43" i="5"/>
  <c r="M43" i="5"/>
  <c r="J43" i="5"/>
  <c r="I43" i="5"/>
  <c r="H43" i="5"/>
  <c r="G43" i="5"/>
  <c r="F43" i="5"/>
  <c r="E43" i="5"/>
  <c r="D43" i="5"/>
  <c r="C43" i="5"/>
  <c r="O42" i="5"/>
  <c r="M42" i="5"/>
  <c r="J42" i="5"/>
  <c r="I42" i="5"/>
  <c r="H42" i="5"/>
  <c r="G42" i="5"/>
  <c r="F42" i="5"/>
  <c r="E42" i="5"/>
  <c r="D42" i="5"/>
  <c r="C42" i="5"/>
  <c r="M41" i="5"/>
  <c r="J41" i="5"/>
  <c r="I41" i="5"/>
  <c r="H41" i="5"/>
  <c r="G41" i="5"/>
  <c r="F41" i="5"/>
  <c r="E41" i="5"/>
  <c r="D41" i="5"/>
  <c r="C41" i="5"/>
  <c r="O40" i="5"/>
  <c r="M40" i="5"/>
  <c r="J40" i="5"/>
  <c r="I40" i="5"/>
  <c r="H40" i="5"/>
  <c r="G40" i="5"/>
  <c r="F40" i="5"/>
  <c r="E40" i="5"/>
  <c r="D40" i="5"/>
  <c r="C40" i="5"/>
  <c r="O39" i="5"/>
  <c r="M39" i="5"/>
  <c r="J39" i="5"/>
  <c r="I39" i="5"/>
  <c r="H39" i="5"/>
  <c r="G39" i="5"/>
  <c r="F39" i="5"/>
  <c r="E39" i="5"/>
  <c r="D39" i="5"/>
  <c r="C39" i="5"/>
  <c r="O38" i="5"/>
  <c r="M38" i="5"/>
  <c r="J38" i="5"/>
  <c r="I38" i="5"/>
  <c r="H38" i="5"/>
  <c r="G38" i="5"/>
  <c r="F38" i="5"/>
  <c r="E38" i="5"/>
  <c r="D38" i="5"/>
  <c r="C38" i="5"/>
  <c r="O37" i="5"/>
  <c r="M37" i="5"/>
  <c r="J37" i="5"/>
  <c r="I37" i="5"/>
  <c r="H37" i="5"/>
  <c r="G37" i="5"/>
  <c r="F37" i="5"/>
  <c r="E37" i="5"/>
  <c r="D37" i="5"/>
  <c r="C37" i="5"/>
  <c r="O36" i="5"/>
  <c r="M36" i="5"/>
  <c r="J36" i="5"/>
  <c r="I36" i="5"/>
  <c r="H36" i="5"/>
  <c r="G36" i="5"/>
  <c r="F36" i="5"/>
  <c r="E36" i="5"/>
  <c r="D36" i="5"/>
  <c r="C36" i="5"/>
  <c r="O35" i="5"/>
  <c r="M35" i="5"/>
  <c r="J35" i="5"/>
  <c r="I35" i="5"/>
  <c r="H35" i="5"/>
  <c r="G35" i="5"/>
  <c r="F35" i="5"/>
  <c r="E35" i="5"/>
  <c r="D35" i="5"/>
  <c r="C35" i="5"/>
  <c r="O34" i="5"/>
  <c r="M34" i="5"/>
  <c r="J34" i="5"/>
  <c r="G34" i="5"/>
  <c r="F34" i="5"/>
  <c r="E34" i="5"/>
  <c r="D34" i="5"/>
  <c r="C34" i="5"/>
  <c r="O33" i="5"/>
  <c r="M33" i="5"/>
  <c r="J33" i="5"/>
  <c r="I33" i="5"/>
  <c r="H33" i="5"/>
  <c r="G33" i="5"/>
  <c r="F33" i="5"/>
  <c r="E33" i="5"/>
  <c r="D33" i="5"/>
  <c r="C33" i="5"/>
  <c r="M32" i="5"/>
  <c r="J32" i="5"/>
  <c r="I32" i="5"/>
  <c r="H32" i="5"/>
  <c r="G32" i="5"/>
  <c r="F32" i="5"/>
  <c r="E32" i="5"/>
  <c r="D32" i="5"/>
  <c r="C32" i="5"/>
  <c r="O31" i="5"/>
  <c r="M31" i="5"/>
  <c r="J31" i="5"/>
  <c r="I31" i="5"/>
  <c r="H31" i="5"/>
  <c r="G31" i="5"/>
  <c r="F31" i="5"/>
  <c r="E31" i="5"/>
  <c r="D31" i="5"/>
  <c r="C31" i="5"/>
  <c r="O30" i="5"/>
  <c r="M30" i="5"/>
  <c r="J30" i="5"/>
  <c r="I30" i="5"/>
  <c r="H30" i="5"/>
  <c r="G30" i="5"/>
  <c r="F30" i="5"/>
  <c r="E30" i="5"/>
  <c r="D30" i="5"/>
  <c r="C30" i="5"/>
  <c r="O29" i="5"/>
  <c r="M29" i="5"/>
  <c r="J29" i="5"/>
  <c r="I29" i="5"/>
  <c r="H29" i="5"/>
  <c r="G29" i="5"/>
  <c r="F29" i="5"/>
  <c r="E29" i="5"/>
  <c r="D29" i="5"/>
  <c r="C29" i="5"/>
  <c r="O28" i="5"/>
  <c r="M28" i="5"/>
  <c r="J28" i="5"/>
  <c r="I28" i="5"/>
  <c r="H28" i="5"/>
  <c r="G28" i="5"/>
  <c r="F28" i="5"/>
  <c r="E28" i="5"/>
  <c r="D28" i="5"/>
  <c r="C28" i="5"/>
  <c r="O27" i="5"/>
  <c r="M27" i="5"/>
  <c r="J27" i="5"/>
  <c r="I27" i="5"/>
  <c r="H27" i="5"/>
  <c r="G27" i="5"/>
  <c r="F27" i="5"/>
  <c r="E27" i="5"/>
  <c r="D27" i="5"/>
  <c r="C27" i="5"/>
  <c r="O26" i="5"/>
  <c r="M26" i="5"/>
  <c r="J26" i="5"/>
  <c r="I26" i="5"/>
  <c r="H26" i="5"/>
  <c r="G26" i="5"/>
  <c r="F26" i="5"/>
  <c r="E26" i="5"/>
  <c r="D26" i="5"/>
  <c r="C26" i="5"/>
  <c r="O25" i="5"/>
  <c r="M25" i="5"/>
  <c r="J25" i="5"/>
  <c r="I25" i="5"/>
  <c r="H25" i="5"/>
  <c r="G25" i="5"/>
  <c r="F25" i="5"/>
  <c r="E25" i="5"/>
  <c r="D25" i="5"/>
  <c r="C25" i="5"/>
  <c r="O24" i="5"/>
  <c r="M24" i="5"/>
  <c r="J24" i="5"/>
  <c r="I24" i="5"/>
  <c r="H24" i="5"/>
  <c r="G24" i="5"/>
  <c r="F24" i="5"/>
  <c r="E24" i="5"/>
  <c r="D24" i="5"/>
  <c r="C24" i="5"/>
  <c r="O23" i="5"/>
  <c r="M23" i="5"/>
  <c r="J23" i="5"/>
  <c r="I23" i="5"/>
  <c r="H23" i="5"/>
  <c r="G23" i="5"/>
  <c r="F23" i="5"/>
  <c r="E23" i="5"/>
  <c r="D23" i="5"/>
  <c r="C23" i="5"/>
  <c r="O22" i="5"/>
  <c r="M22" i="5"/>
  <c r="J22" i="5"/>
  <c r="I22" i="5"/>
  <c r="H22" i="5"/>
  <c r="G22" i="5"/>
  <c r="F22" i="5"/>
  <c r="E22" i="5"/>
  <c r="D22" i="5"/>
  <c r="C22" i="5"/>
  <c r="O21" i="5"/>
  <c r="M21" i="5"/>
  <c r="J21" i="5"/>
  <c r="I21" i="5"/>
  <c r="H21" i="5"/>
  <c r="G21" i="5"/>
  <c r="F21" i="5"/>
  <c r="E21" i="5"/>
  <c r="D21" i="5"/>
  <c r="C21" i="5"/>
  <c r="O20" i="5"/>
  <c r="M20" i="5"/>
  <c r="J20" i="5"/>
  <c r="I20" i="5"/>
  <c r="H20" i="5"/>
  <c r="G20" i="5"/>
  <c r="F20" i="5"/>
  <c r="E20" i="5"/>
  <c r="D20" i="5"/>
  <c r="C20" i="5"/>
  <c r="O19" i="5"/>
  <c r="M19" i="5"/>
  <c r="J19" i="5"/>
  <c r="I19" i="5"/>
  <c r="H19" i="5"/>
  <c r="G19" i="5"/>
  <c r="F19" i="5"/>
  <c r="E19" i="5"/>
  <c r="D19" i="5"/>
  <c r="C19" i="5"/>
  <c r="O18" i="5"/>
  <c r="M18" i="5"/>
  <c r="J18" i="5"/>
  <c r="I18" i="5"/>
  <c r="H18" i="5"/>
  <c r="G18" i="5"/>
  <c r="F18" i="5"/>
  <c r="E18" i="5"/>
  <c r="D18" i="5"/>
  <c r="C18" i="5"/>
  <c r="O17" i="5"/>
  <c r="M17" i="5"/>
  <c r="J17" i="5"/>
  <c r="I17" i="5"/>
  <c r="H17" i="5"/>
  <c r="G17" i="5"/>
  <c r="F17" i="5"/>
  <c r="E17" i="5"/>
  <c r="D17" i="5"/>
  <c r="C17" i="5"/>
  <c r="O16" i="5"/>
  <c r="M16" i="5"/>
  <c r="J16" i="5"/>
  <c r="I16" i="5"/>
  <c r="H16" i="5"/>
  <c r="G16" i="5"/>
  <c r="F16" i="5"/>
  <c r="E16" i="5"/>
  <c r="D16" i="5"/>
  <c r="C16" i="5"/>
  <c r="O15" i="5"/>
  <c r="M15" i="5"/>
  <c r="J15" i="5"/>
  <c r="I15" i="5"/>
  <c r="H15" i="5"/>
  <c r="G15" i="5"/>
  <c r="F15" i="5"/>
  <c r="E15" i="5"/>
  <c r="D15" i="5"/>
  <c r="C15" i="5"/>
  <c r="O201" i="4"/>
  <c r="J201" i="4"/>
  <c r="G201" i="4"/>
  <c r="F201" i="4"/>
  <c r="E201" i="4"/>
  <c r="D201" i="4"/>
  <c r="I201" i="4" s="1"/>
  <c r="C201" i="4"/>
  <c r="H201" i="4" s="1"/>
  <c r="O200" i="4"/>
  <c r="M200" i="4"/>
  <c r="J200" i="4"/>
  <c r="G200" i="4"/>
  <c r="F200" i="4"/>
  <c r="E200" i="4"/>
  <c r="D200" i="4"/>
  <c r="I200" i="4" s="1"/>
  <c r="C200" i="4"/>
  <c r="H200" i="4" s="1"/>
  <c r="O199" i="4"/>
  <c r="M199" i="4"/>
  <c r="J199" i="4"/>
  <c r="G199" i="4"/>
  <c r="F199" i="4"/>
  <c r="E199" i="4"/>
  <c r="D199" i="4"/>
  <c r="I199" i="4" s="1"/>
  <c r="C199" i="4"/>
  <c r="H199" i="4" s="1"/>
  <c r="O198" i="4"/>
  <c r="M198" i="4"/>
  <c r="J198" i="4"/>
  <c r="G198" i="4"/>
  <c r="F198" i="4"/>
  <c r="E198" i="4"/>
  <c r="D198" i="4"/>
  <c r="I198" i="4" s="1"/>
  <c r="C198" i="4"/>
  <c r="H198" i="4" s="1"/>
  <c r="O197" i="4"/>
  <c r="M197" i="4"/>
  <c r="J197" i="4"/>
  <c r="G197" i="4"/>
  <c r="F197" i="4"/>
  <c r="E197" i="4"/>
  <c r="D197" i="4"/>
  <c r="I197" i="4" s="1"/>
  <c r="C197" i="4"/>
  <c r="H197" i="4" s="1"/>
  <c r="O196" i="4"/>
  <c r="M196" i="4"/>
  <c r="J196" i="4"/>
  <c r="G196" i="4"/>
  <c r="F196" i="4"/>
  <c r="E196" i="4"/>
  <c r="D196" i="4"/>
  <c r="I196" i="4" s="1"/>
  <c r="C196" i="4"/>
  <c r="H196" i="4" s="1"/>
  <c r="O195" i="4"/>
  <c r="M195" i="4"/>
  <c r="J195" i="4"/>
  <c r="G195" i="4"/>
  <c r="F195" i="4"/>
  <c r="E195" i="4"/>
  <c r="D195" i="4"/>
  <c r="I195" i="4" s="1"/>
  <c r="C195" i="4"/>
  <c r="H195" i="4" s="1"/>
  <c r="O194" i="4"/>
  <c r="M194" i="4"/>
  <c r="J194" i="4"/>
  <c r="G194" i="4"/>
  <c r="F194" i="4"/>
  <c r="E194" i="4"/>
  <c r="D194" i="4"/>
  <c r="I194" i="4" s="1"/>
  <c r="C194" i="4"/>
  <c r="H194" i="4" s="1"/>
  <c r="O193" i="4"/>
  <c r="M193" i="4"/>
  <c r="J193" i="4"/>
  <c r="G193" i="4"/>
  <c r="F193" i="4"/>
  <c r="E193" i="4"/>
  <c r="D193" i="4"/>
  <c r="I193" i="4" s="1"/>
  <c r="C193" i="4"/>
  <c r="H193" i="4" s="1"/>
  <c r="O192" i="4"/>
  <c r="M192" i="4"/>
  <c r="J192" i="4"/>
  <c r="G192" i="4"/>
  <c r="F192" i="4"/>
  <c r="E192" i="4"/>
  <c r="D192" i="4"/>
  <c r="I192" i="4" s="1"/>
  <c r="C192" i="4"/>
  <c r="H192" i="4" s="1"/>
  <c r="O191" i="4"/>
  <c r="M191" i="4"/>
  <c r="J191" i="4"/>
  <c r="G191" i="4"/>
  <c r="F191" i="4"/>
  <c r="E191" i="4"/>
  <c r="D191" i="4"/>
  <c r="I191" i="4" s="1"/>
  <c r="C191" i="4"/>
  <c r="H191" i="4" s="1"/>
  <c r="O190" i="4"/>
  <c r="M190" i="4"/>
  <c r="J190" i="4"/>
  <c r="G190" i="4"/>
  <c r="F190" i="4"/>
  <c r="E190" i="4"/>
  <c r="D190" i="4"/>
  <c r="I190" i="4" s="1"/>
  <c r="C190" i="4"/>
  <c r="H190" i="4" s="1"/>
  <c r="O149" i="4"/>
  <c r="M149" i="4"/>
  <c r="J149" i="4"/>
  <c r="G149" i="4"/>
  <c r="F149" i="4"/>
  <c r="E149" i="4"/>
  <c r="D149" i="4"/>
  <c r="I149" i="4" s="1"/>
  <c r="C149" i="4"/>
  <c r="H149" i="4" s="1"/>
  <c r="O148" i="4"/>
  <c r="M148" i="4"/>
  <c r="J148" i="4"/>
  <c r="G148" i="4"/>
  <c r="F148" i="4"/>
  <c r="E148" i="4"/>
  <c r="D148" i="4"/>
  <c r="I148" i="4" s="1"/>
  <c r="C148" i="4"/>
  <c r="H148" i="4" s="1"/>
  <c r="O147" i="4"/>
  <c r="M147" i="4"/>
  <c r="J147" i="4"/>
  <c r="H147" i="4"/>
  <c r="G147" i="4"/>
  <c r="F147" i="4"/>
  <c r="E147" i="4"/>
  <c r="D147" i="4"/>
  <c r="I147" i="4" s="1"/>
  <c r="C147" i="4"/>
  <c r="O146" i="4"/>
  <c r="M146" i="4"/>
  <c r="J146" i="4"/>
  <c r="G146" i="4"/>
  <c r="F146" i="4"/>
  <c r="E146" i="4"/>
  <c r="D146" i="4"/>
  <c r="I146" i="4" s="1"/>
  <c r="C146" i="4"/>
  <c r="H146" i="4" s="1"/>
  <c r="O145" i="4"/>
  <c r="M145" i="4"/>
  <c r="J145" i="4"/>
  <c r="G145" i="4"/>
  <c r="F145" i="4"/>
  <c r="E145" i="4"/>
  <c r="D145" i="4"/>
  <c r="I145" i="4" s="1"/>
  <c r="C145" i="4"/>
  <c r="H145" i="4" s="1"/>
  <c r="O144" i="4"/>
  <c r="M144" i="4"/>
  <c r="J144" i="4"/>
  <c r="G144" i="4"/>
  <c r="F144" i="4"/>
  <c r="E144" i="4"/>
  <c r="D144" i="4"/>
  <c r="I144" i="4" s="1"/>
  <c r="C144" i="4"/>
  <c r="H144" i="4" s="1"/>
  <c r="O143" i="4"/>
  <c r="M143" i="4"/>
  <c r="J143" i="4"/>
  <c r="G143" i="4"/>
  <c r="F143" i="4"/>
  <c r="E143" i="4"/>
  <c r="D143" i="4"/>
  <c r="I143" i="4" s="1"/>
  <c r="C143" i="4"/>
  <c r="H143" i="4" s="1"/>
  <c r="O142" i="4"/>
  <c r="M142" i="4"/>
  <c r="J142" i="4"/>
  <c r="G142" i="4"/>
  <c r="F142" i="4"/>
  <c r="E142" i="4"/>
  <c r="D142" i="4"/>
  <c r="I142" i="4" s="1"/>
  <c r="C142" i="4"/>
  <c r="H142" i="4" s="1"/>
  <c r="O141" i="4"/>
  <c r="M141" i="4"/>
  <c r="J141" i="4"/>
  <c r="G141" i="4"/>
  <c r="F141" i="4"/>
  <c r="E141" i="4"/>
  <c r="D141" i="4"/>
  <c r="I141" i="4" s="1"/>
  <c r="C141" i="4"/>
  <c r="H141" i="4" s="1"/>
  <c r="O140" i="4"/>
  <c r="M140" i="4"/>
  <c r="J140" i="4"/>
  <c r="G140" i="4"/>
  <c r="F140" i="4"/>
  <c r="E140" i="4"/>
  <c r="D140" i="4"/>
  <c r="I140" i="4" s="1"/>
  <c r="C140" i="4"/>
  <c r="H140" i="4" s="1"/>
  <c r="O139" i="4"/>
  <c r="M139" i="4"/>
  <c r="J139" i="4"/>
  <c r="G139" i="4"/>
  <c r="F139" i="4"/>
  <c r="E139" i="4"/>
  <c r="D139" i="4"/>
  <c r="I139" i="4" s="1"/>
  <c r="C139" i="4"/>
  <c r="H139" i="4" s="1"/>
  <c r="O138" i="4"/>
  <c r="M138" i="4"/>
  <c r="J138" i="4"/>
  <c r="G138" i="4"/>
  <c r="F138" i="4"/>
  <c r="E138" i="4"/>
  <c r="D138" i="4"/>
  <c r="I138" i="4" s="1"/>
  <c r="C138" i="4"/>
  <c r="H138" i="4" s="1"/>
  <c r="O137" i="4"/>
  <c r="M137" i="4"/>
  <c r="J137" i="4"/>
  <c r="G137" i="4"/>
  <c r="F137" i="4"/>
  <c r="E137" i="4"/>
  <c r="D137" i="4"/>
  <c r="I137" i="4" s="1"/>
  <c r="C137" i="4"/>
  <c r="H137" i="4" s="1"/>
  <c r="O136" i="4"/>
  <c r="M136" i="4"/>
  <c r="J136" i="4"/>
  <c r="G136" i="4"/>
  <c r="F136" i="4"/>
  <c r="E136" i="4"/>
  <c r="D136" i="4"/>
  <c r="I136" i="4" s="1"/>
  <c r="C136" i="4"/>
  <c r="H136" i="4" s="1"/>
  <c r="O135" i="4"/>
  <c r="M135" i="4"/>
  <c r="J135" i="4"/>
  <c r="G135" i="4"/>
  <c r="F135" i="4"/>
  <c r="E135" i="4"/>
  <c r="D135" i="4"/>
  <c r="I135" i="4" s="1"/>
  <c r="C135" i="4"/>
  <c r="H135" i="4" s="1"/>
  <c r="O134" i="4"/>
  <c r="M134" i="4"/>
  <c r="J134" i="4"/>
  <c r="G134" i="4"/>
  <c r="F134" i="4"/>
  <c r="E134" i="4"/>
  <c r="D134" i="4"/>
  <c r="I134" i="4" s="1"/>
  <c r="C134" i="4"/>
  <c r="H134" i="4" s="1"/>
  <c r="O98" i="4"/>
  <c r="J98" i="4"/>
  <c r="G98" i="4"/>
  <c r="F98" i="4"/>
  <c r="E98" i="4"/>
  <c r="D98" i="4"/>
  <c r="I98" i="4" s="1"/>
  <c r="C98" i="4"/>
  <c r="H98" i="4" s="1"/>
  <c r="J97" i="4"/>
  <c r="G97" i="4"/>
  <c r="F97" i="4"/>
  <c r="E97" i="4"/>
  <c r="D97" i="4"/>
  <c r="I97" i="4" s="1"/>
  <c r="C97" i="4"/>
  <c r="H97" i="4" s="1"/>
  <c r="O96" i="4"/>
  <c r="M96" i="4"/>
  <c r="J96" i="4"/>
  <c r="G96" i="4"/>
  <c r="F96" i="4"/>
  <c r="E96" i="4"/>
  <c r="D96" i="4"/>
  <c r="I96" i="4" s="1"/>
  <c r="C96" i="4"/>
  <c r="H96" i="4" s="1"/>
  <c r="O95" i="4"/>
  <c r="M95" i="4"/>
  <c r="J95" i="4"/>
  <c r="G95" i="4"/>
  <c r="F95" i="4"/>
  <c r="E95" i="4"/>
  <c r="D95" i="4"/>
  <c r="I95" i="4" s="1"/>
  <c r="C95" i="4"/>
  <c r="H95" i="4" s="1"/>
  <c r="O94" i="4"/>
  <c r="M94" i="4"/>
  <c r="J94" i="4"/>
  <c r="G94" i="4"/>
  <c r="F94" i="4"/>
  <c r="E94" i="4"/>
  <c r="D94" i="4"/>
  <c r="I94" i="4" s="1"/>
  <c r="C94" i="4"/>
  <c r="H94" i="4" s="1"/>
  <c r="O93" i="4"/>
  <c r="M93" i="4"/>
  <c r="J93" i="4"/>
  <c r="G93" i="4"/>
  <c r="F93" i="4"/>
  <c r="E93" i="4"/>
  <c r="D93" i="4"/>
  <c r="I93" i="4" s="1"/>
  <c r="C93" i="4"/>
  <c r="H93" i="4" s="1"/>
  <c r="O92" i="4"/>
  <c r="M92" i="4"/>
  <c r="J92" i="4"/>
  <c r="G92" i="4"/>
  <c r="F92" i="4"/>
  <c r="E92" i="4"/>
  <c r="D92" i="4"/>
  <c r="I92" i="4" s="1"/>
  <c r="C92" i="4"/>
  <c r="H92" i="4" s="1"/>
  <c r="O91" i="4"/>
  <c r="M91" i="4"/>
  <c r="J91" i="4"/>
  <c r="G91" i="4"/>
  <c r="F91" i="4"/>
  <c r="E91" i="4"/>
  <c r="D91" i="4"/>
  <c r="I91" i="4" s="1"/>
  <c r="C91" i="4"/>
  <c r="H91" i="4" s="1"/>
  <c r="O90" i="4"/>
  <c r="M90" i="4"/>
  <c r="J90" i="4"/>
  <c r="G90" i="4"/>
  <c r="F90" i="4"/>
  <c r="E90" i="4"/>
  <c r="D90" i="4"/>
  <c r="I90" i="4" s="1"/>
  <c r="C90" i="4"/>
  <c r="H90" i="4" s="1"/>
  <c r="O89" i="4"/>
  <c r="M89" i="4"/>
  <c r="J89" i="4"/>
  <c r="G89" i="4"/>
  <c r="F89" i="4"/>
  <c r="E89" i="4"/>
  <c r="D89" i="4"/>
  <c r="I89" i="4" s="1"/>
  <c r="C89" i="4"/>
  <c r="H89" i="4" s="1"/>
  <c r="M88" i="4"/>
  <c r="J88" i="4"/>
  <c r="G88" i="4"/>
  <c r="F88" i="4"/>
  <c r="E88" i="4"/>
  <c r="D88" i="4"/>
  <c r="I88" i="4" s="1"/>
  <c r="C88" i="4"/>
  <c r="H88" i="4" s="1"/>
  <c r="O87" i="4"/>
  <c r="M87" i="4"/>
  <c r="J87" i="4"/>
  <c r="G87" i="4"/>
  <c r="F87" i="4"/>
  <c r="E87" i="4"/>
  <c r="D87" i="4"/>
  <c r="I87" i="4" s="1"/>
  <c r="C87" i="4"/>
  <c r="H87" i="4" s="1"/>
  <c r="O86" i="4"/>
  <c r="M86" i="4"/>
  <c r="J86" i="4"/>
  <c r="G86" i="4"/>
  <c r="F86" i="4"/>
  <c r="E86" i="4"/>
  <c r="D86" i="4"/>
  <c r="I86" i="4" s="1"/>
  <c r="C86" i="4"/>
  <c r="H86" i="4" s="1"/>
  <c r="O85" i="4"/>
  <c r="M85" i="4"/>
  <c r="J85" i="4"/>
  <c r="G85" i="4"/>
  <c r="F85" i="4"/>
  <c r="E85" i="4"/>
  <c r="D85" i="4"/>
  <c r="I85" i="4" s="1"/>
  <c r="C85" i="4"/>
  <c r="H85" i="4" s="1"/>
  <c r="O84" i="4"/>
  <c r="M84" i="4"/>
  <c r="J84" i="4"/>
  <c r="G84" i="4"/>
  <c r="F84" i="4"/>
  <c r="E84" i="4"/>
  <c r="D84" i="4"/>
  <c r="I84" i="4" s="1"/>
  <c r="C84" i="4"/>
  <c r="H84" i="4" s="1"/>
  <c r="O83" i="4"/>
  <c r="M83" i="4"/>
  <c r="J83" i="4"/>
  <c r="G83" i="4"/>
  <c r="F83" i="4"/>
  <c r="E83" i="4"/>
  <c r="D83" i="4"/>
  <c r="I83" i="4" s="1"/>
  <c r="C83" i="4"/>
  <c r="H83" i="4" s="1"/>
  <c r="O82" i="4"/>
  <c r="M82" i="4"/>
  <c r="J82" i="4"/>
  <c r="G82" i="4"/>
  <c r="F82" i="4"/>
  <c r="E82" i="4"/>
  <c r="D82" i="4"/>
  <c r="I82" i="4" s="1"/>
  <c r="C82" i="4"/>
  <c r="H82" i="4" s="1"/>
  <c r="O81" i="4"/>
  <c r="M81" i="4"/>
  <c r="J81" i="4"/>
  <c r="G81" i="4"/>
  <c r="F81" i="4"/>
  <c r="E81" i="4"/>
  <c r="D81" i="4"/>
  <c r="I81" i="4" s="1"/>
  <c r="C81" i="4"/>
  <c r="H81" i="4" s="1"/>
  <c r="O80" i="4"/>
  <c r="M80" i="4"/>
  <c r="J80" i="4"/>
  <c r="G80" i="4"/>
  <c r="F80" i="4"/>
  <c r="E80" i="4"/>
  <c r="D80" i="4"/>
  <c r="I80" i="4" s="1"/>
  <c r="C80" i="4"/>
  <c r="H80" i="4" s="1"/>
  <c r="O79" i="4"/>
  <c r="M79" i="4"/>
  <c r="J79" i="4"/>
  <c r="G79" i="4"/>
  <c r="F79" i="4"/>
  <c r="E79" i="4"/>
  <c r="D79" i="4"/>
  <c r="I79" i="4" s="1"/>
  <c r="C79" i="4"/>
  <c r="H79" i="4" s="1"/>
  <c r="O78" i="4"/>
  <c r="M78" i="4"/>
  <c r="J78" i="4"/>
  <c r="G78" i="4"/>
  <c r="F78" i="4"/>
  <c r="E78" i="4"/>
  <c r="D78" i="4"/>
  <c r="I78" i="4" s="1"/>
  <c r="C78" i="4"/>
  <c r="H78" i="4" s="1"/>
  <c r="O77" i="4"/>
  <c r="M77" i="4"/>
  <c r="J77" i="4"/>
  <c r="G77" i="4"/>
  <c r="F77" i="4"/>
  <c r="E77" i="4"/>
  <c r="D77" i="4"/>
  <c r="I77" i="4" s="1"/>
  <c r="C77" i="4"/>
  <c r="H77" i="4" s="1"/>
  <c r="O48" i="4"/>
  <c r="J48" i="4"/>
  <c r="G48" i="4"/>
  <c r="F48" i="4"/>
  <c r="E48" i="4"/>
  <c r="D48" i="4"/>
  <c r="I48" i="4" s="1"/>
  <c r="C48" i="4"/>
  <c r="H48" i="4" s="1"/>
  <c r="O47" i="4"/>
  <c r="M47" i="4"/>
  <c r="J47" i="4"/>
  <c r="G47" i="4"/>
  <c r="F47" i="4"/>
  <c r="E47" i="4"/>
  <c r="D47" i="4"/>
  <c r="I47" i="4" s="1"/>
  <c r="C47" i="4"/>
  <c r="H47" i="4" s="1"/>
  <c r="O46" i="4"/>
  <c r="M46" i="4"/>
  <c r="J46" i="4"/>
  <c r="G46" i="4"/>
  <c r="F46" i="4"/>
  <c r="E46" i="4"/>
  <c r="D46" i="4"/>
  <c r="I46" i="4" s="1"/>
  <c r="C46" i="4"/>
  <c r="H46" i="4" s="1"/>
  <c r="O45" i="4"/>
  <c r="M45" i="4"/>
  <c r="J45" i="4"/>
  <c r="G45" i="4"/>
  <c r="F45" i="4"/>
  <c r="E45" i="4"/>
  <c r="D45" i="4"/>
  <c r="I45" i="4" s="1"/>
  <c r="C45" i="4"/>
  <c r="H45" i="4" s="1"/>
  <c r="O44" i="4"/>
  <c r="M44" i="4"/>
  <c r="J44" i="4"/>
  <c r="G44" i="4"/>
  <c r="F44" i="4"/>
  <c r="E44" i="4"/>
  <c r="D44" i="4"/>
  <c r="I44" i="4" s="1"/>
  <c r="C44" i="4"/>
  <c r="H44" i="4" s="1"/>
  <c r="M43" i="4"/>
  <c r="J43" i="4"/>
  <c r="G43" i="4"/>
  <c r="F43" i="4"/>
  <c r="E43" i="4"/>
  <c r="D43" i="4"/>
  <c r="I43" i="4" s="1"/>
  <c r="C43" i="4"/>
  <c r="H43" i="4" s="1"/>
  <c r="O42" i="4"/>
  <c r="M42" i="4"/>
  <c r="J42" i="4"/>
  <c r="G42" i="4"/>
  <c r="F42" i="4"/>
  <c r="E42" i="4"/>
  <c r="D42" i="4"/>
  <c r="I42" i="4" s="1"/>
  <c r="C42" i="4"/>
  <c r="H42" i="4" s="1"/>
  <c r="O41" i="4"/>
  <c r="M41" i="4"/>
  <c r="J41" i="4"/>
  <c r="G41" i="4"/>
  <c r="F41" i="4"/>
  <c r="E41" i="4"/>
  <c r="D41" i="4"/>
  <c r="I41" i="4" s="1"/>
  <c r="C41" i="4"/>
  <c r="H41" i="4" s="1"/>
  <c r="O40" i="4"/>
  <c r="M40" i="4"/>
  <c r="J40" i="4"/>
  <c r="G40" i="4"/>
  <c r="F40" i="4"/>
  <c r="E40" i="4"/>
  <c r="D40" i="4"/>
  <c r="I40" i="4" s="1"/>
  <c r="C40" i="4"/>
  <c r="H40" i="4" s="1"/>
  <c r="O39" i="4"/>
  <c r="M39" i="4"/>
  <c r="J39" i="4"/>
  <c r="G39" i="4"/>
  <c r="F39" i="4"/>
  <c r="E39" i="4"/>
  <c r="D39" i="4"/>
  <c r="I39" i="4" s="1"/>
  <c r="C39" i="4"/>
  <c r="H39" i="4" s="1"/>
  <c r="O38" i="4"/>
  <c r="M38" i="4"/>
  <c r="J38" i="4"/>
  <c r="G38" i="4"/>
  <c r="F38" i="4"/>
  <c r="E38" i="4"/>
  <c r="D38" i="4"/>
  <c r="I38" i="4" s="1"/>
  <c r="C38" i="4"/>
  <c r="H38" i="4" s="1"/>
  <c r="O37" i="4"/>
  <c r="M37" i="4"/>
  <c r="J37" i="4"/>
  <c r="G37" i="4"/>
  <c r="F37" i="4"/>
  <c r="E37" i="4"/>
  <c r="D37" i="4"/>
  <c r="I37" i="4" s="1"/>
  <c r="C37" i="4"/>
  <c r="H37" i="4" s="1"/>
  <c r="O36" i="4"/>
  <c r="M36" i="4"/>
  <c r="J36" i="4"/>
  <c r="G36" i="4"/>
  <c r="F36" i="4"/>
  <c r="E36" i="4"/>
  <c r="D36" i="4"/>
  <c r="I36" i="4" s="1"/>
  <c r="C36" i="4"/>
  <c r="H36" i="4" s="1"/>
  <c r="O35" i="4"/>
  <c r="M35" i="4"/>
  <c r="J35" i="4"/>
  <c r="G35" i="4"/>
  <c r="F35" i="4"/>
  <c r="E35" i="4"/>
  <c r="D35" i="4"/>
  <c r="I35" i="4" s="1"/>
  <c r="C35" i="4"/>
  <c r="H35" i="4" s="1"/>
  <c r="O34" i="4"/>
  <c r="M34" i="4"/>
  <c r="J34" i="4"/>
  <c r="G34" i="4"/>
  <c r="F34" i="4"/>
  <c r="E34" i="4"/>
  <c r="D34" i="4"/>
  <c r="I34" i="4" s="1"/>
  <c r="C34" i="4"/>
  <c r="H34" i="4" s="1"/>
  <c r="O33" i="4"/>
  <c r="M33" i="4"/>
  <c r="J33" i="4"/>
  <c r="G33" i="4"/>
  <c r="F33" i="4"/>
  <c r="E33" i="4"/>
  <c r="D33" i="4"/>
  <c r="I33" i="4" s="1"/>
  <c r="C33" i="4"/>
  <c r="H33" i="4" s="1"/>
  <c r="O32" i="4"/>
  <c r="M32" i="4"/>
  <c r="J32" i="4"/>
  <c r="G32" i="4"/>
  <c r="F32" i="4"/>
  <c r="E32" i="4"/>
  <c r="D32" i="4"/>
  <c r="I32" i="4" s="1"/>
  <c r="C32" i="4"/>
  <c r="H32" i="4" s="1"/>
  <c r="O31" i="4"/>
  <c r="M31" i="4"/>
  <c r="J31" i="4"/>
  <c r="G31" i="4"/>
  <c r="F31" i="4"/>
  <c r="E31" i="4"/>
  <c r="D31" i="4"/>
  <c r="I31" i="4" s="1"/>
  <c r="C31" i="4"/>
  <c r="H31" i="4" s="1"/>
  <c r="O30" i="4"/>
  <c r="M30" i="4"/>
  <c r="J30" i="4"/>
  <c r="G30" i="4"/>
  <c r="F30" i="4"/>
  <c r="E30" i="4"/>
  <c r="D30" i="4"/>
  <c r="I30" i="4" s="1"/>
  <c r="C30" i="4"/>
  <c r="H30" i="4" s="1"/>
  <c r="O29" i="4"/>
  <c r="M29" i="4"/>
  <c r="J29" i="4"/>
  <c r="G29" i="4"/>
  <c r="F29" i="4"/>
  <c r="E29" i="4"/>
  <c r="D29" i="4"/>
  <c r="I29" i="4" s="1"/>
  <c r="C29" i="4"/>
  <c r="H29" i="4" s="1"/>
  <c r="O28" i="4"/>
  <c r="M28" i="4"/>
  <c r="J28" i="4"/>
  <c r="G28" i="4"/>
  <c r="F28" i="4"/>
  <c r="E28" i="4"/>
  <c r="D28" i="4"/>
  <c r="I28" i="4" s="1"/>
  <c r="C28" i="4"/>
  <c r="H28" i="4" s="1"/>
  <c r="O27" i="4"/>
  <c r="M27" i="4"/>
  <c r="J27" i="4"/>
  <c r="G27" i="4"/>
  <c r="F27" i="4"/>
  <c r="E27" i="4"/>
  <c r="D27" i="4"/>
  <c r="I27" i="4" s="1"/>
  <c r="C27" i="4"/>
  <c r="H27" i="4" s="1"/>
  <c r="O26" i="4"/>
  <c r="M26" i="4"/>
  <c r="J26" i="4"/>
  <c r="G26" i="4"/>
  <c r="F26" i="4"/>
  <c r="E26" i="4"/>
  <c r="D26" i="4"/>
  <c r="I26" i="4" s="1"/>
  <c r="C26" i="4"/>
  <c r="H26" i="4" s="1"/>
  <c r="O25" i="4"/>
  <c r="M25" i="4"/>
  <c r="J25" i="4"/>
  <c r="G25" i="4"/>
  <c r="F25" i="4"/>
  <c r="E25" i="4"/>
  <c r="D25" i="4"/>
  <c r="I25" i="4" s="1"/>
  <c r="C25" i="4"/>
  <c r="H25" i="4" s="1"/>
  <c r="O24" i="4"/>
  <c r="M24" i="4"/>
  <c r="J24" i="4"/>
  <c r="G24" i="4"/>
  <c r="F24" i="4"/>
  <c r="E24" i="4"/>
  <c r="D24" i="4"/>
  <c r="I24" i="4" s="1"/>
  <c r="C24" i="4"/>
  <c r="H24" i="4" s="1"/>
  <c r="O23" i="4"/>
  <c r="M23" i="4"/>
  <c r="J23" i="4"/>
  <c r="G23" i="4"/>
  <c r="F23" i="4"/>
  <c r="E23" i="4"/>
  <c r="D23" i="4"/>
  <c r="I23" i="4" s="1"/>
  <c r="C23" i="4"/>
  <c r="H23" i="4" s="1"/>
  <c r="M22" i="4"/>
  <c r="J22" i="4"/>
  <c r="G22" i="4"/>
  <c r="F22" i="4"/>
  <c r="E22" i="4"/>
  <c r="D22" i="4"/>
  <c r="I22" i="4" s="1"/>
  <c r="C22" i="4"/>
  <c r="H22" i="4" s="1"/>
  <c r="O21" i="4"/>
  <c r="M21" i="4"/>
  <c r="J21" i="4"/>
  <c r="G21" i="4"/>
  <c r="F21" i="4"/>
  <c r="E21" i="4"/>
  <c r="D21" i="4"/>
  <c r="I21" i="4" s="1"/>
  <c r="C21" i="4"/>
  <c r="H21" i="4" s="1"/>
  <c r="O20" i="4"/>
  <c r="M20" i="4"/>
  <c r="J20" i="4"/>
  <c r="G20" i="4"/>
  <c r="F20" i="4"/>
  <c r="E20" i="4"/>
  <c r="D20" i="4"/>
  <c r="I20" i="4" s="1"/>
  <c r="C20" i="4"/>
  <c r="H20" i="4" s="1"/>
  <c r="O19" i="4"/>
  <c r="M19" i="4"/>
  <c r="J19" i="4"/>
  <c r="G19" i="4"/>
  <c r="F19" i="4"/>
  <c r="E19" i="4"/>
  <c r="D19" i="4"/>
  <c r="I19" i="4" s="1"/>
  <c r="C19" i="4"/>
  <c r="H19" i="4" s="1"/>
  <c r="O18" i="4"/>
  <c r="M18" i="4"/>
  <c r="J18" i="4"/>
  <c r="G18" i="4"/>
  <c r="F18" i="4"/>
  <c r="E18" i="4"/>
  <c r="D18" i="4"/>
  <c r="I18" i="4" s="1"/>
  <c r="C18" i="4"/>
  <c r="H18" i="4" s="1"/>
  <c r="O17" i="4"/>
  <c r="M17" i="4"/>
  <c r="J17" i="4"/>
  <c r="G17" i="4"/>
  <c r="F17" i="4"/>
  <c r="E17" i="4"/>
  <c r="D17" i="4"/>
  <c r="I17" i="4" s="1"/>
  <c r="C17" i="4"/>
  <c r="H17" i="4" s="1"/>
  <c r="M262" i="3"/>
  <c r="J262" i="3"/>
  <c r="I262" i="3"/>
  <c r="H262" i="3"/>
  <c r="G262" i="3"/>
  <c r="F262" i="3"/>
  <c r="E262" i="3"/>
  <c r="D262" i="3"/>
  <c r="C262" i="3"/>
  <c r="O261" i="3"/>
  <c r="M261" i="3"/>
  <c r="J261" i="3"/>
  <c r="I261" i="3"/>
  <c r="H261" i="3"/>
  <c r="G261" i="3"/>
  <c r="F261" i="3"/>
  <c r="E261" i="3"/>
  <c r="D261" i="3"/>
  <c r="C261" i="3"/>
  <c r="O260" i="3"/>
  <c r="M260" i="3"/>
  <c r="J260" i="3"/>
  <c r="I260" i="3"/>
  <c r="H260" i="3"/>
  <c r="G260" i="3"/>
  <c r="F260" i="3"/>
  <c r="E260" i="3"/>
  <c r="D260" i="3"/>
  <c r="C260" i="3"/>
  <c r="O259" i="3"/>
  <c r="M259" i="3"/>
  <c r="J259" i="3"/>
  <c r="I259" i="3"/>
  <c r="H259" i="3"/>
  <c r="G259" i="3"/>
  <c r="F259" i="3"/>
  <c r="E259" i="3"/>
  <c r="D259" i="3"/>
  <c r="C259" i="3"/>
  <c r="O258" i="3"/>
  <c r="M258" i="3"/>
  <c r="J258" i="3"/>
  <c r="I258" i="3"/>
  <c r="H258" i="3"/>
  <c r="G258" i="3"/>
  <c r="F258" i="3"/>
  <c r="E258" i="3"/>
  <c r="D258" i="3"/>
  <c r="C258" i="3"/>
  <c r="O257" i="3"/>
  <c r="M257" i="3"/>
  <c r="J257" i="3"/>
  <c r="I257" i="3"/>
  <c r="H257" i="3"/>
  <c r="G257" i="3"/>
  <c r="F257" i="3"/>
  <c r="E257" i="3"/>
  <c r="D257" i="3"/>
  <c r="C257" i="3"/>
  <c r="O256" i="3"/>
  <c r="M256" i="3"/>
  <c r="J256" i="3"/>
  <c r="I256" i="3"/>
  <c r="H256" i="3"/>
  <c r="G256" i="3"/>
  <c r="F256" i="3"/>
  <c r="E256" i="3"/>
  <c r="D256" i="3"/>
  <c r="C256" i="3"/>
  <c r="O255" i="3"/>
  <c r="M255" i="3"/>
  <c r="J255" i="3"/>
  <c r="I255" i="3"/>
  <c r="H255" i="3"/>
  <c r="G255" i="3"/>
  <c r="F255" i="3"/>
  <c r="E255" i="3"/>
  <c r="D255" i="3"/>
  <c r="C255" i="3"/>
  <c r="O254" i="3"/>
  <c r="M254" i="3"/>
  <c r="J254" i="3"/>
  <c r="I254" i="3"/>
  <c r="H254" i="3"/>
  <c r="G254" i="3"/>
  <c r="F254" i="3"/>
  <c r="E254" i="3"/>
  <c r="D254" i="3"/>
  <c r="C254" i="3"/>
  <c r="O253" i="3"/>
  <c r="M253" i="3"/>
  <c r="J253" i="3"/>
  <c r="I253" i="3"/>
  <c r="H253" i="3"/>
  <c r="G253" i="3"/>
  <c r="F253" i="3"/>
  <c r="E253" i="3"/>
  <c r="D253" i="3"/>
  <c r="C253" i="3"/>
  <c r="O252" i="3"/>
  <c r="J252" i="3"/>
  <c r="I252" i="3"/>
  <c r="H252" i="3"/>
  <c r="G252" i="3"/>
  <c r="F252" i="3"/>
  <c r="E252" i="3"/>
  <c r="D252" i="3"/>
  <c r="C252" i="3"/>
  <c r="O209" i="3"/>
  <c r="J209" i="3"/>
  <c r="I209" i="3"/>
  <c r="H209" i="3"/>
  <c r="G209" i="3"/>
  <c r="F209" i="3"/>
  <c r="E209" i="3"/>
  <c r="D209" i="3"/>
  <c r="C209" i="3"/>
  <c r="O208" i="3"/>
  <c r="M208" i="3"/>
  <c r="J208" i="3"/>
  <c r="I208" i="3"/>
  <c r="H208" i="3"/>
  <c r="G208" i="3"/>
  <c r="F208" i="3"/>
  <c r="E208" i="3"/>
  <c r="D208" i="3"/>
  <c r="C208" i="3"/>
  <c r="O207" i="3"/>
  <c r="M207" i="3"/>
  <c r="J207" i="3"/>
  <c r="I207" i="3"/>
  <c r="H207" i="3"/>
  <c r="G207" i="3"/>
  <c r="F207" i="3"/>
  <c r="E207" i="3"/>
  <c r="D207" i="3"/>
  <c r="C207" i="3"/>
  <c r="O206" i="3"/>
  <c r="M206" i="3"/>
  <c r="J206" i="3"/>
  <c r="I206" i="3"/>
  <c r="H206" i="3"/>
  <c r="G206" i="3"/>
  <c r="F206" i="3"/>
  <c r="E206" i="3"/>
  <c r="D206" i="3"/>
  <c r="C206" i="3"/>
  <c r="O205" i="3"/>
  <c r="M205" i="3"/>
  <c r="J205" i="3"/>
  <c r="I205" i="3"/>
  <c r="H205" i="3"/>
  <c r="G205" i="3"/>
  <c r="F205" i="3"/>
  <c r="E205" i="3"/>
  <c r="D205" i="3"/>
  <c r="C205" i="3"/>
  <c r="O204" i="3"/>
  <c r="M204" i="3"/>
  <c r="J204" i="3"/>
  <c r="I204" i="3"/>
  <c r="H204" i="3"/>
  <c r="G204" i="3"/>
  <c r="F204" i="3"/>
  <c r="E204" i="3"/>
  <c r="D204" i="3"/>
  <c r="C204" i="3"/>
  <c r="O203" i="3"/>
  <c r="M203" i="3"/>
  <c r="J203" i="3"/>
  <c r="I203" i="3"/>
  <c r="H203" i="3"/>
  <c r="G203" i="3"/>
  <c r="F203" i="3"/>
  <c r="E203" i="3"/>
  <c r="D203" i="3"/>
  <c r="C203" i="3"/>
  <c r="O202" i="3"/>
  <c r="M202" i="3"/>
  <c r="J202" i="3"/>
  <c r="I202" i="3"/>
  <c r="H202" i="3"/>
  <c r="G202" i="3"/>
  <c r="F202" i="3"/>
  <c r="E202" i="3"/>
  <c r="D202" i="3"/>
  <c r="C202" i="3"/>
  <c r="O201" i="3"/>
  <c r="M201" i="3"/>
  <c r="J201" i="3"/>
  <c r="I201" i="3"/>
  <c r="H201" i="3"/>
  <c r="G201" i="3"/>
  <c r="F201" i="3"/>
  <c r="E201" i="3"/>
  <c r="D201" i="3"/>
  <c r="C201" i="3"/>
  <c r="O200" i="3"/>
  <c r="M200" i="3"/>
  <c r="J200" i="3"/>
  <c r="I200" i="3"/>
  <c r="H200" i="3"/>
  <c r="G200" i="3"/>
  <c r="F200" i="3"/>
  <c r="E200" i="3"/>
  <c r="D200" i="3"/>
  <c r="C200" i="3"/>
  <c r="O199" i="3"/>
  <c r="M199" i="3"/>
  <c r="J199" i="3"/>
  <c r="I199" i="3"/>
  <c r="H199" i="3"/>
  <c r="G199" i="3"/>
  <c r="F199" i="3"/>
  <c r="E199" i="3"/>
  <c r="D199" i="3"/>
  <c r="C199" i="3"/>
  <c r="O198" i="3"/>
  <c r="M198" i="3"/>
  <c r="J198" i="3"/>
  <c r="I198" i="3"/>
  <c r="H198" i="3"/>
  <c r="G198" i="3"/>
  <c r="F198" i="3"/>
  <c r="E198" i="3"/>
  <c r="D198" i="3"/>
  <c r="C198" i="3"/>
  <c r="O197" i="3"/>
  <c r="M197" i="3"/>
  <c r="J197" i="3"/>
  <c r="I197" i="3"/>
  <c r="H197" i="3"/>
  <c r="G197" i="3"/>
  <c r="F197" i="3"/>
  <c r="E197" i="3"/>
  <c r="D197" i="3"/>
  <c r="C197" i="3"/>
  <c r="O196" i="3"/>
  <c r="M196" i="3"/>
  <c r="J196" i="3"/>
  <c r="I196" i="3"/>
  <c r="H196" i="3"/>
  <c r="G196" i="3"/>
  <c r="F196" i="3"/>
  <c r="E196" i="3"/>
  <c r="D196" i="3"/>
  <c r="C196" i="3"/>
  <c r="O163" i="3"/>
  <c r="J163" i="3"/>
  <c r="I163" i="3"/>
  <c r="H163" i="3"/>
  <c r="G163" i="3"/>
  <c r="F163" i="3"/>
  <c r="E163" i="3"/>
  <c r="D163" i="3"/>
  <c r="C163" i="3"/>
  <c r="O162" i="3"/>
  <c r="J162" i="3"/>
  <c r="I162" i="3"/>
  <c r="H162" i="3"/>
  <c r="G162" i="3"/>
  <c r="F162" i="3"/>
  <c r="E162" i="3"/>
  <c r="D162" i="3"/>
  <c r="C162" i="3"/>
  <c r="O161" i="3"/>
  <c r="J161" i="3"/>
  <c r="I161" i="3"/>
  <c r="H161" i="3"/>
  <c r="G161" i="3"/>
  <c r="F161" i="3"/>
  <c r="E161" i="3"/>
  <c r="D161" i="3"/>
  <c r="C161" i="3"/>
  <c r="O160" i="3"/>
  <c r="J160" i="3"/>
  <c r="I160" i="3"/>
  <c r="H160" i="3"/>
  <c r="G160" i="3"/>
  <c r="F160" i="3"/>
  <c r="E160" i="3"/>
  <c r="D160" i="3"/>
  <c r="C160" i="3"/>
  <c r="O159" i="3"/>
  <c r="J159" i="3"/>
  <c r="I159" i="3"/>
  <c r="H159" i="3"/>
  <c r="G159" i="3"/>
  <c r="F159" i="3"/>
  <c r="E159" i="3"/>
  <c r="D159" i="3"/>
  <c r="C159" i="3"/>
  <c r="O158" i="3"/>
  <c r="J158" i="3"/>
  <c r="I158" i="3"/>
  <c r="H158" i="3"/>
  <c r="G158" i="3"/>
  <c r="F158" i="3"/>
  <c r="E158" i="3"/>
  <c r="D158" i="3"/>
  <c r="C158" i="3"/>
  <c r="O157" i="3"/>
  <c r="M157" i="3"/>
  <c r="J157" i="3"/>
  <c r="I157" i="3"/>
  <c r="H157" i="3"/>
  <c r="G157" i="3"/>
  <c r="F157" i="3"/>
  <c r="E157" i="3"/>
  <c r="D157" i="3"/>
  <c r="C157" i="3"/>
  <c r="O156" i="3"/>
  <c r="M156" i="3"/>
  <c r="J156" i="3"/>
  <c r="I156" i="3"/>
  <c r="H156" i="3"/>
  <c r="G156" i="3"/>
  <c r="F156" i="3"/>
  <c r="E156" i="3"/>
  <c r="D156" i="3"/>
  <c r="C156" i="3"/>
  <c r="O155" i="3"/>
  <c r="M155" i="3"/>
  <c r="J155" i="3"/>
  <c r="I155" i="3"/>
  <c r="H155" i="3"/>
  <c r="G155" i="3"/>
  <c r="F155" i="3"/>
  <c r="E155" i="3"/>
  <c r="D155" i="3"/>
  <c r="C155" i="3"/>
  <c r="O154" i="3"/>
  <c r="M154" i="3"/>
  <c r="J154" i="3"/>
  <c r="I154" i="3"/>
  <c r="H154" i="3"/>
  <c r="G154" i="3"/>
  <c r="F154" i="3"/>
  <c r="E154" i="3"/>
  <c r="D154" i="3"/>
  <c r="C154" i="3"/>
  <c r="O153" i="3"/>
  <c r="M153" i="3"/>
  <c r="J153" i="3"/>
  <c r="I153" i="3"/>
  <c r="H153" i="3"/>
  <c r="G153" i="3"/>
  <c r="F153" i="3"/>
  <c r="E153" i="3"/>
  <c r="D153" i="3"/>
  <c r="C153" i="3"/>
  <c r="O152" i="3"/>
  <c r="M152" i="3"/>
  <c r="J152" i="3"/>
  <c r="I152" i="3"/>
  <c r="H152" i="3"/>
  <c r="G152" i="3"/>
  <c r="F152" i="3"/>
  <c r="E152" i="3"/>
  <c r="D152" i="3"/>
  <c r="C152" i="3"/>
  <c r="O151" i="3"/>
  <c r="M151" i="3"/>
  <c r="J151" i="3"/>
  <c r="I151" i="3"/>
  <c r="H151" i="3"/>
  <c r="G151" i="3"/>
  <c r="F151" i="3"/>
  <c r="E151" i="3"/>
  <c r="D151" i="3"/>
  <c r="C151" i="3"/>
  <c r="O150" i="3"/>
  <c r="M150" i="3"/>
  <c r="J150" i="3"/>
  <c r="I150" i="3"/>
  <c r="H150" i="3"/>
  <c r="G150" i="3"/>
  <c r="F150" i="3"/>
  <c r="E150" i="3"/>
  <c r="D150" i="3"/>
  <c r="C150" i="3"/>
  <c r="O149" i="3"/>
  <c r="M149" i="3"/>
  <c r="J149" i="3"/>
  <c r="I149" i="3"/>
  <c r="H149" i="3"/>
  <c r="G149" i="3"/>
  <c r="F149" i="3"/>
  <c r="E149" i="3"/>
  <c r="D149" i="3"/>
  <c r="C149" i="3"/>
  <c r="O148" i="3"/>
  <c r="M148" i="3"/>
  <c r="J148" i="3"/>
  <c r="I148" i="3"/>
  <c r="H148" i="3"/>
  <c r="G148" i="3"/>
  <c r="F148" i="3"/>
  <c r="E148" i="3"/>
  <c r="D148" i="3"/>
  <c r="C148" i="3"/>
  <c r="O147" i="3"/>
  <c r="M147" i="3"/>
  <c r="J147" i="3"/>
  <c r="I147" i="3"/>
  <c r="H147" i="3"/>
  <c r="G147" i="3"/>
  <c r="F147" i="3"/>
  <c r="E147" i="3"/>
  <c r="D147" i="3"/>
  <c r="C147" i="3"/>
  <c r="O146" i="3"/>
  <c r="M146" i="3"/>
  <c r="J146" i="3"/>
  <c r="I146" i="3"/>
  <c r="H146" i="3"/>
  <c r="G146" i="3"/>
  <c r="F146" i="3"/>
  <c r="E146" i="3"/>
  <c r="D146" i="3"/>
  <c r="C146" i="3"/>
  <c r="O145" i="3"/>
  <c r="M145" i="3"/>
  <c r="J145" i="3"/>
  <c r="I145" i="3"/>
  <c r="H145" i="3"/>
  <c r="G145" i="3"/>
  <c r="F145" i="3"/>
  <c r="E145" i="3"/>
  <c r="D145" i="3"/>
  <c r="C145" i="3"/>
  <c r="O144" i="3"/>
  <c r="M144" i="3"/>
  <c r="J144" i="3"/>
  <c r="I144" i="3"/>
  <c r="H144" i="3"/>
  <c r="G144" i="3"/>
  <c r="F144" i="3"/>
  <c r="E144" i="3"/>
  <c r="D144" i="3"/>
  <c r="C144" i="3"/>
  <c r="O143" i="3"/>
  <c r="M143" i="3"/>
  <c r="J143" i="3"/>
  <c r="I143" i="3"/>
  <c r="H143" i="3"/>
  <c r="G143" i="3"/>
  <c r="F143" i="3"/>
  <c r="E143" i="3"/>
  <c r="D143" i="3"/>
  <c r="C143" i="3"/>
  <c r="O142" i="3"/>
  <c r="M142" i="3"/>
  <c r="J142" i="3"/>
  <c r="I142" i="3"/>
  <c r="H142" i="3"/>
  <c r="G142" i="3"/>
  <c r="F142" i="3"/>
  <c r="E142" i="3"/>
  <c r="D142" i="3"/>
  <c r="C142" i="3"/>
  <c r="O141" i="3"/>
  <c r="J141" i="3"/>
  <c r="I141" i="3"/>
  <c r="H141" i="3"/>
  <c r="G141" i="3"/>
  <c r="F141" i="3"/>
  <c r="E141" i="3"/>
  <c r="D141" i="3"/>
  <c r="C141" i="3"/>
  <c r="O103" i="3"/>
  <c r="M103" i="3"/>
  <c r="J103" i="3"/>
  <c r="I103" i="3"/>
  <c r="H103" i="3"/>
  <c r="G103" i="3"/>
  <c r="F103" i="3"/>
  <c r="E103" i="3"/>
  <c r="D103" i="3"/>
  <c r="C103" i="3"/>
  <c r="J101" i="3"/>
  <c r="I101" i="3"/>
  <c r="H101" i="3"/>
  <c r="G101" i="3"/>
  <c r="F101" i="3"/>
  <c r="E101" i="3"/>
  <c r="D101" i="3"/>
  <c r="C101" i="3"/>
  <c r="O100" i="3"/>
  <c r="J100" i="3"/>
  <c r="I100" i="3"/>
  <c r="H100" i="3"/>
  <c r="G100" i="3"/>
  <c r="F100" i="3"/>
  <c r="E100" i="3"/>
  <c r="D100" i="3"/>
  <c r="C100" i="3"/>
  <c r="O99" i="3"/>
  <c r="J99" i="3"/>
  <c r="I99" i="3"/>
  <c r="H99" i="3"/>
  <c r="G99" i="3"/>
  <c r="F99" i="3"/>
  <c r="E99" i="3"/>
  <c r="D99" i="3"/>
  <c r="C99" i="3"/>
  <c r="O98" i="3"/>
  <c r="J98" i="3"/>
  <c r="I98" i="3"/>
  <c r="H98" i="3"/>
  <c r="G98" i="3"/>
  <c r="F98" i="3"/>
  <c r="E98" i="3"/>
  <c r="D98" i="3"/>
  <c r="C98" i="3"/>
  <c r="O97" i="3"/>
  <c r="M97" i="3"/>
  <c r="J97" i="3"/>
  <c r="I97" i="3"/>
  <c r="H97" i="3"/>
  <c r="G97" i="3"/>
  <c r="F97" i="3"/>
  <c r="E97" i="3"/>
  <c r="D97" i="3"/>
  <c r="C97" i="3"/>
  <c r="O96" i="3"/>
  <c r="M96" i="3"/>
  <c r="J96" i="3"/>
  <c r="I96" i="3"/>
  <c r="H96" i="3"/>
  <c r="G96" i="3"/>
  <c r="F96" i="3"/>
  <c r="E96" i="3"/>
  <c r="D96" i="3"/>
  <c r="C96" i="3"/>
  <c r="O95" i="3"/>
  <c r="M95" i="3"/>
  <c r="J95" i="3"/>
  <c r="I95" i="3"/>
  <c r="H95" i="3"/>
  <c r="G95" i="3"/>
  <c r="F95" i="3"/>
  <c r="E95" i="3"/>
  <c r="D95" i="3"/>
  <c r="C95" i="3"/>
  <c r="O94" i="3"/>
  <c r="M94" i="3"/>
  <c r="J94" i="3"/>
  <c r="I94" i="3"/>
  <c r="H94" i="3"/>
  <c r="G94" i="3"/>
  <c r="F94" i="3"/>
  <c r="E94" i="3"/>
  <c r="D94" i="3"/>
  <c r="C94" i="3"/>
  <c r="O93" i="3"/>
  <c r="M93" i="3"/>
  <c r="J93" i="3"/>
  <c r="I93" i="3"/>
  <c r="H93" i="3"/>
  <c r="G93" i="3"/>
  <c r="F93" i="3"/>
  <c r="E93" i="3"/>
  <c r="D93" i="3"/>
  <c r="C93" i="3"/>
  <c r="O92" i="3"/>
  <c r="M92" i="3"/>
  <c r="J92" i="3"/>
  <c r="I92" i="3"/>
  <c r="H92" i="3"/>
  <c r="G92" i="3"/>
  <c r="F92" i="3"/>
  <c r="E92" i="3"/>
  <c r="D92" i="3"/>
  <c r="C92" i="3"/>
  <c r="O91" i="3"/>
  <c r="M91" i="3"/>
  <c r="J91" i="3"/>
  <c r="I91" i="3"/>
  <c r="H91" i="3"/>
  <c r="G91" i="3"/>
  <c r="F91" i="3"/>
  <c r="E91" i="3"/>
  <c r="D91" i="3"/>
  <c r="C91" i="3"/>
  <c r="O90" i="3"/>
  <c r="M90" i="3"/>
  <c r="J90" i="3"/>
  <c r="I90" i="3"/>
  <c r="H90" i="3"/>
  <c r="G90" i="3"/>
  <c r="F90" i="3"/>
  <c r="E90" i="3"/>
  <c r="D90" i="3"/>
  <c r="C90" i="3"/>
  <c r="O89" i="3"/>
  <c r="M89" i="3"/>
  <c r="J89" i="3"/>
  <c r="I89" i="3"/>
  <c r="H89" i="3"/>
  <c r="G89" i="3"/>
  <c r="F89" i="3"/>
  <c r="E89" i="3"/>
  <c r="D89" i="3"/>
  <c r="C89" i="3"/>
  <c r="O88" i="3"/>
  <c r="M88" i="3"/>
  <c r="J88" i="3"/>
  <c r="I88" i="3"/>
  <c r="H88" i="3"/>
  <c r="G88" i="3"/>
  <c r="F88" i="3"/>
  <c r="E88" i="3"/>
  <c r="D88" i="3"/>
  <c r="C88" i="3"/>
  <c r="O87" i="3"/>
  <c r="M87" i="3"/>
  <c r="J87" i="3"/>
  <c r="I87" i="3"/>
  <c r="H87" i="3"/>
  <c r="G87" i="3"/>
  <c r="F87" i="3"/>
  <c r="E87" i="3"/>
  <c r="D87" i="3"/>
  <c r="C87" i="3"/>
  <c r="O86" i="3"/>
  <c r="M86" i="3"/>
  <c r="J86" i="3"/>
  <c r="I86" i="3"/>
  <c r="H86" i="3"/>
  <c r="G86" i="3"/>
  <c r="F86" i="3"/>
  <c r="E86" i="3"/>
  <c r="D86" i="3"/>
  <c r="C86" i="3"/>
  <c r="O85" i="3"/>
  <c r="M85" i="3"/>
  <c r="J85" i="3"/>
  <c r="I85" i="3"/>
  <c r="H85" i="3"/>
  <c r="G85" i="3"/>
  <c r="F85" i="3"/>
  <c r="E85" i="3"/>
  <c r="D85" i="3"/>
  <c r="C85" i="3"/>
  <c r="O84" i="3"/>
  <c r="M84" i="3"/>
  <c r="J84" i="3"/>
  <c r="I84" i="3"/>
  <c r="H84" i="3"/>
  <c r="G84" i="3"/>
  <c r="F84" i="3"/>
  <c r="E84" i="3"/>
  <c r="D84" i="3"/>
  <c r="C84" i="3"/>
  <c r="M83" i="3"/>
  <c r="J83" i="3"/>
  <c r="I83" i="3"/>
  <c r="H83" i="3"/>
  <c r="G83" i="3"/>
  <c r="F83" i="3"/>
  <c r="E83" i="3"/>
  <c r="D83" i="3"/>
  <c r="C83" i="3"/>
  <c r="O82" i="3"/>
  <c r="M82" i="3"/>
  <c r="J82" i="3"/>
  <c r="I82" i="3"/>
  <c r="H82" i="3"/>
  <c r="G82" i="3"/>
  <c r="F82" i="3"/>
  <c r="E82" i="3"/>
  <c r="D82" i="3"/>
  <c r="C82" i="3"/>
  <c r="O81" i="3"/>
  <c r="M81" i="3"/>
  <c r="J81" i="3"/>
  <c r="I81" i="3"/>
  <c r="H81" i="3"/>
  <c r="G81" i="3"/>
  <c r="F81" i="3"/>
  <c r="E81" i="3"/>
  <c r="D81" i="3"/>
  <c r="C81" i="3"/>
  <c r="O80" i="3"/>
  <c r="M80" i="3"/>
  <c r="J80" i="3"/>
  <c r="I80" i="3"/>
  <c r="H80" i="3"/>
  <c r="G80" i="3"/>
  <c r="F80" i="3"/>
  <c r="E80" i="3"/>
  <c r="D80" i="3"/>
  <c r="C80" i="3"/>
  <c r="O79" i="3"/>
  <c r="M79" i="3"/>
  <c r="J79" i="3"/>
  <c r="I79" i="3"/>
  <c r="H79" i="3"/>
  <c r="G79" i="3"/>
  <c r="F79" i="3"/>
  <c r="E79" i="3"/>
  <c r="D79" i="3"/>
  <c r="C79" i="3"/>
  <c r="M56" i="3"/>
  <c r="J56" i="3"/>
  <c r="I56" i="3"/>
  <c r="H56" i="3"/>
  <c r="G56" i="3"/>
  <c r="F56" i="3"/>
  <c r="E56" i="3"/>
  <c r="D56" i="3"/>
  <c r="C56" i="3"/>
  <c r="O55" i="3"/>
  <c r="M55" i="3"/>
  <c r="J55" i="3"/>
  <c r="I55" i="3"/>
  <c r="H55" i="3"/>
  <c r="G55" i="3"/>
  <c r="F55" i="3"/>
  <c r="E55" i="3"/>
  <c r="D55" i="3"/>
  <c r="C55" i="3"/>
  <c r="O54" i="3"/>
  <c r="M54" i="3"/>
  <c r="J54" i="3"/>
  <c r="I54" i="3"/>
  <c r="H54" i="3"/>
  <c r="G54" i="3"/>
  <c r="F54" i="3"/>
  <c r="E54" i="3"/>
  <c r="D54" i="3"/>
  <c r="C54" i="3"/>
  <c r="O53" i="3"/>
  <c r="M53" i="3"/>
  <c r="J53" i="3"/>
  <c r="I53" i="3"/>
  <c r="H53" i="3"/>
  <c r="G53" i="3"/>
  <c r="F53" i="3"/>
  <c r="E53" i="3"/>
  <c r="D53" i="3"/>
  <c r="C53" i="3"/>
  <c r="O52" i="3"/>
  <c r="M52" i="3"/>
  <c r="J52" i="3"/>
  <c r="I52" i="3"/>
  <c r="H52" i="3"/>
  <c r="G52" i="3"/>
  <c r="F52" i="3"/>
  <c r="E52" i="3"/>
  <c r="D52" i="3"/>
  <c r="C52" i="3"/>
  <c r="O51" i="3"/>
  <c r="M51" i="3"/>
  <c r="J51" i="3"/>
  <c r="I51" i="3"/>
  <c r="H51" i="3"/>
  <c r="G51" i="3"/>
  <c r="F51" i="3"/>
  <c r="E51" i="3"/>
  <c r="D51" i="3"/>
  <c r="C51" i="3"/>
  <c r="O50" i="3"/>
  <c r="M50" i="3"/>
  <c r="J50" i="3"/>
  <c r="I50" i="3"/>
  <c r="H50" i="3"/>
  <c r="G50" i="3"/>
  <c r="F50" i="3"/>
  <c r="E50" i="3"/>
  <c r="D50" i="3"/>
  <c r="C50" i="3"/>
  <c r="O49" i="3"/>
  <c r="M49" i="3"/>
  <c r="J49" i="3"/>
  <c r="I49" i="3"/>
  <c r="H49" i="3"/>
  <c r="G49" i="3"/>
  <c r="F49" i="3"/>
  <c r="E49" i="3"/>
  <c r="D49" i="3"/>
  <c r="C49" i="3"/>
  <c r="O48" i="3"/>
  <c r="M48" i="3"/>
  <c r="J48" i="3"/>
  <c r="I48" i="3"/>
  <c r="H48" i="3"/>
  <c r="G48" i="3"/>
  <c r="F48" i="3"/>
  <c r="E48" i="3"/>
  <c r="D48" i="3"/>
  <c r="C48" i="3"/>
  <c r="O47" i="3"/>
  <c r="M47" i="3"/>
  <c r="J47" i="3"/>
  <c r="I47" i="3"/>
  <c r="H47" i="3"/>
  <c r="G47" i="3"/>
  <c r="F47" i="3"/>
  <c r="E47" i="3"/>
  <c r="D47" i="3"/>
  <c r="C47" i="3"/>
  <c r="O46" i="3"/>
  <c r="M46" i="3"/>
  <c r="J46" i="3"/>
  <c r="I46" i="3"/>
  <c r="H46" i="3"/>
  <c r="G46" i="3"/>
  <c r="F46" i="3"/>
  <c r="E46" i="3"/>
  <c r="D46" i="3"/>
  <c r="C46" i="3"/>
  <c r="O45" i="3"/>
  <c r="M45" i="3"/>
  <c r="J45" i="3"/>
  <c r="I45" i="3"/>
  <c r="H45" i="3"/>
  <c r="G45" i="3"/>
  <c r="F45" i="3"/>
  <c r="E45" i="3"/>
  <c r="D45" i="3"/>
  <c r="C45" i="3"/>
  <c r="O44" i="3"/>
  <c r="M44" i="3"/>
  <c r="J44" i="3"/>
  <c r="I44" i="3"/>
  <c r="H44" i="3"/>
  <c r="G44" i="3"/>
  <c r="F44" i="3"/>
  <c r="E44" i="3"/>
  <c r="D44" i="3"/>
  <c r="C44" i="3"/>
  <c r="O43" i="3"/>
  <c r="M43" i="3"/>
  <c r="J43" i="3"/>
  <c r="I43" i="3"/>
  <c r="H43" i="3"/>
  <c r="G43" i="3"/>
  <c r="F43" i="3"/>
  <c r="E43" i="3"/>
  <c r="D43" i="3"/>
  <c r="C43" i="3"/>
  <c r="O42" i="3"/>
  <c r="M42" i="3"/>
  <c r="J42" i="3"/>
  <c r="I42" i="3"/>
  <c r="H42" i="3"/>
  <c r="G42" i="3"/>
  <c r="F42" i="3"/>
  <c r="E42" i="3"/>
  <c r="D42" i="3"/>
  <c r="C42" i="3"/>
  <c r="O41" i="3"/>
  <c r="M41" i="3"/>
  <c r="J41" i="3"/>
  <c r="I41" i="3"/>
  <c r="H41" i="3"/>
  <c r="G41" i="3"/>
  <c r="F41" i="3"/>
  <c r="E41" i="3"/>
  <c r="D41" i="3"/>
  <c r="C41" i="3"/>
  <c r="O40" i="3"/>
  <c r="M40" i="3"/>
  <c r="J40" i="3"/>
  <c r="I40" i="3"/>
  <c r="H40" i="3"/>
  <c r="G40" i="3"/>
  <c r="F40" i="3"/>
  <c r="E40" i="3"/>
  <c r="D40" i="3"/>
  <c r="C40" i="3"/>
  <c r="O39" i="3"/>
  <c r="M39" i="3"/>
  <c r="J39" i="3"/>
  <c r="I39" i="3"/>
  <c r="H39" i="3"/>
  <c r="G39" i="3"/>
  <c r="F39" i="3"/>
  <c r="E39" i="3"/>
  <c r="D39" i="3"/>
  <c r="C39" i="3"/>
  <c r="O38" i="3"/>
  <c r="M38" i="3"/>
  <c r="J38" i="3"/>
  <c r="I38" i="3"/>
  <c r="H38" i="3"/>
  <c r="G38" i="3"/>
  <c r="F38" i="3"/>
  <c r="E38" i="3"/>
  <c r="D38" i="3"/>
  <c r="C38" i="3"/>
  <c r="O37" i="3"/>
  <c r="M37" i="3"/>
  <c r="J37" i="3"/>
  <c r="I37" i="3"/>
  <c r="H37" i="3"/>
  <c r="G37" i="3"/>
  <c r="F37" i="3"/>
  <c r="E37" i="3"/>
  <c r="D37" i="3"/>
  <c r="C37" i="3"/>
  <c r="O36" i="3"/>
  <c r="M36" i="3"/>
  <c r="J36" i="3"/>
  <c r="I36" i="3"/>
  <c r="H36" i="3"/>
  <c r="G36" i="3"/>
  <c r="F36" i="3"/>
  <c r="E36" i="3"/>
  <c r="D36" i="3"/>
  <c r="C36" i="3"/>
  <c r="O35" i="3"/>
  <c r="M35" i="3"/>
  <c r="J35" i="3"/>
  <c r="I35" i="3"/>
  <c r="H35" i="3"/>
  <c r="G35" i="3"/>
  <c r="F35" i="3"/>
  <c r="E35" i="3"/>
  <c r="D35" i="3"/>
  <c r="C35" i="3"/>
  <c r="O34" i="3"/>
  <c r="M34" i="3"/>
  <c r="J34" i="3"/>
  <c r="I34" i="3"/>
  <c r="H34" i="3"/>
  <c r="G34" i="3"/>
  <c r="F34" i="3"/>
  <c r="E34" i="3"/>
  <c r="D34" i="3"/>
  <c r="C34" i="3"/>
  <c r="O33" i="3"/>
  <c r="M33" i="3"/>
  <c r="J33" i="3"/>
  <c r="I33" i="3"/>
  <c r="H33" i="3"/>
  <c r="G33" i="3"/>
  <c r="F33" i="3"/>
  <c r="E33" i="3"/>
  <c r="D33" i="3"/>
  <c r="C33" i="3"/>
  <c r="O32" i="3"/>
  <c r="M32" i="3"/>
  <c r="J32" i="3"/>
  <c r="I32" i="3"/>
  <c r="H32" i="3"/>
  <c r="G32" i="3"/>
  <c r="F32" i="3"/>
  <c r="E32" i="3"/>
  <c r="D32" i="3"/>
  <c r="C32" i="3"/>
  <c r="O31" i="3"/>
  <c r="M31" i="3"/>
  <c r="J31" i="3"/>
  <c r="I31" i="3"/>
  <c r="H31" i="3"/>
  <c r="G31" i="3"/>
  <c r="F31" i="3"/>
  <c r="E31" i="3"/>
  <c r="D31" i="3"/>
  <c r="C31" i="3"/>
  <c r="O30" i="3"/>
  <c r="M30" i="3"/>
  <c r="J30" i="3"/>
  <c r="I30" i="3"/>
  <c r="H30" i="3"/>
  <c r="G30" i="3"/>
  <c r="F30" i="3"/>
  <c r="E30" i="3"/>
  <c r="D30" i="3"/>
  <c r="C30" i="3"/>
  <c r="O29" i="3"/>
  <c r="M29" i="3"/>
  <c r="J29" i="3"/>
  <c r="I29" i="3"/>
  <c r="H29" i="3"/>
  <c r="G29" i="3"/>
  <c r="F29" i="3"/>
  <c r="E29" i="3"/>
  <c r="D29" i="3"/>
  <c r="C29" i="3"/>
  <c r="O28" i="3"/>
  <c r="M28" i="3"/>
  <c r="J28" i="3"/>
  <c r="I28" i="3"/>
  <c r="H28" i="3"/>
  <c r="G28" i="3"/>
  <c r="F28" i="3"/>
  <c r="E28" i="3"/>
  <c r="D28" i="3"/>
  <c r="C28" i="3"/>
  <c r="O27" i="3"/>
  <c r="M27" i="3"/>
  <c r="J27" i="3"/>
  <c r="I27" i="3"/>
  <c r="H27" i="3"/>
  <c r="G27" i="3"/>
  <c r="F27" i="3"/>
  <c r="E27" i="3"/>
  <c r="D27" i="3"/>
  <c r="C27" i="3"/>
  <c r="O26" i="3"/>
  <c r="M26" i="3"/>
  <c r="J26" i="3"/>
  <c r="I26" i="3"/>
  <c r="H26" i="3"/>
  <c r="G26" i="3"/>
  <c r="F26" i="3"/>
  <c r="E26" i="3"/>
  <c r="D26" i="3"/>
  <c r="C26" i="3"/>
  <c r="O25" i="3"/>
  <c r="M25" i="3"/>
  <c r="J25" i="3"/>
  <c r="I25" i="3"/>
  <c r="H25" i="3"/>
  <c r="G25" i="3"/>
  <c r="F25" i="3"/>
  <c r="E25" i="3"/>
  <c r="D25" i="3"/>
  <c r="C25" i="3"/>
  <c r="O24" i="3"/>
  <c r="M24" i="3"/>
  <c r="J24" i="3"/>
  <c r="I24" i="3"/>
  <c r="H24" i="3"/>
  <c r="G24" i="3"/>
  <c r="F24" i="3"/>
  <c r="E24" i="3"/>
  <c r="D24" i="3"/>
  <c r="C24" i="3"/>
  <c r="O23" i="3"/>
  <c r="M23" i="3"/>
  <c r="J23" i="3"/>
  <c r="I23" i="3"/>
  <c r="H23" i="3"/>
  <c r="G23" i="3"/>
  <c r="F23" i="3"/>
  <c r="E23" i="3"/>
  <c r="D23" i="3"/>
  <c r="C23" i="3"/>
  <c r="O22" i="3"/>
  <c r="M22" i="3"/>
  <c r="J22" i="3"/>
  <c r="I22" i="3"/>
  <c r="H22" i="3"/>
  <c r="G22" i="3"/>
  <c r="F22" i="3"/>
  <c r="E22" i="3"/>
  <c r="D22" i="3"/>
  <c r="C22" i="3"/>
  <c r="O21" i="3"/>
  <c r="M21" i="3"/>
  <c r="J21" i="3"/>
  <c r="I21" i="3"/>
  <c r="H21" i="3"/>
  <c r="G21" i="3"/>
  <c r="F21" i="3"/>
  <c r="E21" i="3"/>
  <c r="D21" i="3"/>
  <c r="C21" i="3"/>
  <c r="O20" i="3"/>
  <c r="M20" i="3"/>
  <c r="J20" i="3"/>
  <c r="I20" i="3"/>
  <c r="H20" i="3"/>
  <c r="G20" i="3"/>
  <c r="F20" i="3"/>
  <c r="E20" i="3"/>
  <c r="D20" i="3"/>
  <c r="C20" i="3"/>
  <c r="O19" i="3"/>
  <c r="M19" i="3"/>
  <c r="J19" i="3"/>
  <c r="I19" i="3"/>
  <c r="H19" i="3"/>
  <c r="G19" i="3"/>
  <c r="F19" i="3"/>
  <c r="E19" i="3"/>
  <c r="D19" i="3"/>
  <c r="C19" i="3"/>
  <c r="O18" i="3"/>
  <c r="J18" i="3"/>
  <c r="I18" i="3"/>
  <c r="H18" i="3"/>
  <c r="G18" i="3"/>
  <c r="F18" i="3"/>
  <c r="E18" i="3"/>
  <c r="D18" i="3"/>
  <c r="C18" i="3"/>
  <c r="O17" i="3"/>
  <c r="M17" i="3"/>
  <c r="J17" i="3"/>
  <c r="I17" i="3"/>
  <c r="H17" i="3"/>
  <c r="G17" i="3"/>
  <c r="F17" i="3"/>
  <c r="E17" i="3"/>
  <c r="D17" i="3"/>
  <c r="C17" i="3"/>
  <c r="O190" i="2"/>
  <c r="M190" i="2"/>
  <c r="J190" i="2"/>
  <c r="G190" i="2"/>
  <c r="F190" i="2"/>
  <c r="E190" i="2"/>
  <c r="C190" i="2"/>
  <c r="O189" i="2"/>
  <c r="M189" i="2"/>
  <c r="J189" i="2"/>
  <c r="G189" i="2"/>
  <c r="F189" i="2"/>
  <c r="E189" i="2"/>
  <c r="D189" i="2"/>
  <c r="I189" i="2" s="1"/>
  <c r="C189" i="2"/>
  <c r="H189" i="2" s="1"/>
  <c r="O188" i="2"/>
  <c r="M188" i="2"/>
  <c r="J188" i="2"/>
  <c r="G188" i="2"/>
  <c r="F188" i="2"/>
  <c r="E188" i="2"/>
  <c r="D188" i="2"/>
  <c r="I188" i="2" s="1"/>
  <c r="C188" i="2"/>
  <c r="H188" i="2" s="1"/>
  <c r="O187" i="2"/>
  <c r="M187" i="2"/>
  <c r="J187" i="2"/>
  <c r="G187" i="2"/>
  <c r="F187" i="2"/>
  <c r="E187" i="2"/>
  <c r="D187" i="2"/>
  <c r="I187" i="2" s="1"/>
  <c r="C187" i="2"/>
  <c r="H187" i="2" s="1"/>
  <c r="O186" i="2"/>
  <c r="M186" i="2"/>
  <c r="J186" i="2"/>
  <c r="G186" i="2"/>
  <c r="F186" i="2"/>
  <c r="E186" i="2"/>
  <c r="D186" i="2"/>
  <c r="I186" i="2" s="1"/>
  <c r="C186" i="2"/>
  <c r="H186" i="2" s="1"/>
  <c r="O185" i="2"/>
  <c r="M185" i="2"/>
  <c r="J185" i="2"/>
  <c r="G185" i="2"/>
  <c r="F185" i="2"/>
  <c r="E185" i="2"/>
  <c r="D185" i="2"/>
  <c r="I185" i="2" s="1"/>
  <c r="C185" i="2"/>
  <c r="H185" i="2" s="1"/>
  <c r="O184" i="2"/>
  <c r="M184" i="2"/>
  <c r="J184" i="2"/>
  <c r="G184" i="2"/>
  <c r="F184" i="2"/>
  <c r="E184" i="2"/>
  <c r="D184" i="2"/>
  <c r="I184" i="2" s="1"/>
  <c r="C184" i="2"/>
  <c r="H184" i="2" s="1"/>
  <c r="O183" i="2"/>
  <c r="M183" i="2"/>
  <c r="J183" i="2"/>
  <c r="G183" i="2"/>
  <c r="F183" i="2"/>
  <c r="E183" i="2"/>
  <c r="D183" i="2"/>
  <c r="I183" i="2" s="1"/>
  <c r="C183" i="2"/>
  <c r="H183" i="2" s="1"/>
  <c r="O182" i="2"/>
  <c r="J182" i="2"/>
  <c r="G182" i="2"/>
  <c r="F182" i="2"/>
  <c r="E182" i="2"/>
  <c r="D182" i="2"/>
  <c r="I182" i="2" s="1"/>
  <c r="C182" i="2"/>
  <c r="H182" i="2" s="1"/>
  <c r="O132" i="2"/>
  <c r="M132" i="2"/>
  <c r="J132" i="2"/>
  <c r="G132" i="2"/>
  <c r="F132" i="2"/>
  <c r="E132" i="2"/>
  <c r="C132" i="2"/>
  <c r="O131" i="2"/>
  <c r="M131" i="2"/>
  <c r="J131" i="2"/>
  <c r="G131" i="2"/>
  <c r="F131" i="2"/>
  <c r="E131" i="2"/>
  <c r="D131" i="2"/>
  <c r="I131" i="2" s="1"/>
  <c r="C131" i="2"/>
  <c r="H131" i="2" s="1"/>
  <c r="O130" i="2"/>
  <c r="M130" i="2"/>
  <c r="J130" i="2"/>
  <c r="G130" i="2"/>
  <c r="F130" i="2"/>
  <c r="E130" i="2"/>
  <c r="D130" i="2"/>
  <c r="I130" i="2" s="1"/>
  <c r="C130" i="2"/>
  <c r="H130" i="2" s="1"/>
  <c r="O129" i="2"/>
  <c r="M129" i="2"/>
  <c r="J129" i="2"/>
  <c r="G129" i="2"/>
  <c r="F129" i="2"/>
  <c r="E129" i="2"/>
  <c r="D129" i="2"/>
  <c r="I129" i="2" s="1"/>
  <c r="C129" i="2"/>
  <c r="H129" i="2" s="1"/>
  <c r="O128" i="2"/>
  <c r="M128" i="2"/>
  <c r="J128" i="2"/>
  <c r="G128" i="2"/>
  <c r="F128" i="2"/>
  <c r="E128" i="2"/>
  <c r="D128" i="2"/>
  <c r="I128" i="2" s="1"/>
  <c r="C128" i="2"/>
  <c r="H128" i="2" s="1"/>
  <c r="O127" i="2"/>
  <c r="M127" i="2"/>
  <c r="J127" i="2"/>
  <c r="G127" i="2"/>
  <c r="F127" i="2"/>
  <c r="E127" i="2"/>
  <c r="D127" i="2"/>
  <c r="I127" i="2" s="1"/>
  <c r="C127" i="2"/>
  <c r="H127" i="2" s="1"/>
  <c r="O126" i="2"/>
  <c r="M126" i="2"/>
  <c r="J126" i="2"/>
  <c r="G126" i="2"/>
  <c r="F126" i="2"/>
  <c r="E126" i="2"/>
  <c r="D126" i="2"/>
  <c r="I126" i="2" s="1"/>
  <c r="C126" i="2"/>
  <c r="H126" i="2" s="1"/>
  <c r="O125" i="2"/>
  <c r="M125" i="2"/>
  <c r="J125" i="2"/>
  <c r="G125" i="2"/>
  <c r="F125" i="2"/>
  <c r="E125" i="2"/>
  <c r="D125" i="2"/>
  <c r="I125" i="2" s="1"/>
  <c r="C125" i="2"/>
  <c r="H125" i="2" s="1"/>
  <c r="O84" i="2"/>
  <c r="M84" i="2"/>
  <c r="J84" i="2"/>
  <c r="G84" i="2"/>
  <c r="F84" i="2"/>
  <c r="E84" i="2"/>
  <c r="C84" i="2"/>
  <c r="O83" i="2"/>
  <c r="M83" i="2"/>
  <c r="J83" i="2"/>
  <c r="G83" i="2"/>
  <c r="F83" i="2"/>
  <c r="E83" i="2"/>
  <c r="D83" i="2"/>
  <c r="I83" i="2" s="1"/>
  <c r="C83" i="2"/>
  <c r="H83" i="2" s="1"/>
  <c r="O82" i="2"/>
  <c r="M82" i="2"/>
  <c r="J82" i="2"/>
  <c r="G82" i="2"/>
  <c r="F82" i="2"/>
  <c r="E82" i="2"/>
  <c r="D82" i="2"/>
  <c r="I82" i="2" s="1"/>
  <c r="C82" i="2"/>
  <c r="H82" i="2" s="1"/>
  <c r="O81" i="2"/>
  <c r="M81" i="2"/>
  <c r="J81" i="2"/>
  <c r="G81" i="2"/>
  <c r="F81" i="2"/>
  <c r="E81" i="2"/>
  <c r="D81" i="2"/>
  <c r="I81" i="2" s="1"/>
  <c r="C81" i="2"/>
  <c r="H81" i="2" s="1"/>
  <c r="O80" i="2"/>
  <c r="M80" i="2"/>
  <c r="J80" i="2"/>
  <c r="G80" i="2"/>
  <c r="F80" i="2"/>
  <c r="E80" i="2"/>
  <c r="D80" i="2"/>
  <c r="I80" i="2" s="1"/>
  <c r="C80" i="2"/>
  <c r="H80" i="2" s="1"/>
  <c r="O79" i="2"/>
  <c r="M79" i="2"/>
  <c r="J79" i="2"/>
  <c r="G79" i="2"/>
  <c r="F79" i="2"/>
  <c r="E79" i="2"/>
  <c r="D79" i="2"/>
  <c r="I79" i="2" s="1"/>
  <c r="C79" i="2"/>
  <c r="H79" i="2" s="1"/>
  <c r="O78" i="2"/>
  <c r="M78" i="2"/>
  <c r="J78" i="2"/>
  <c r="G78" i="2"/>
  <c r="F78" i="2"/>
  <c r="E78" i="2"/>
  <c r="D78" i="2"/>
  <c r="I78" i="2" s="1"/>
  <c r="C78" i="2"/>
  <c r="H78" i="2" s="1"/>
  <c r="O77" i="2"/>
  <c r="M77" i="2"/>
  <c r="J77" i="2"/>
  <c r="G77" i="2"/>
  <c r="F77" i="2"/>
  <c r="E77" i="2"/>
  <c r="D77" i="2"/>
  <c r="I77" i="2" s="1"/>
  <c r="C77" i="2"/>
  <c r="H77" i="2" s="1"/>
  <c r="O76" i="2"/>
  <c r="M76" i="2"/>
  <c r="J76" i="2"/>
  <c r="G76" i="2"/>
  <c r="F76" i="2"/>
  <c r="E76" i="2"/>
  <c r="D76" i="2"/>
  <c r="I76" i="2" s="1"/>
  <c r="C76" i="2"/>
  <c r="H76" i="2" s="1"/>
  <c r="O75" i="2"/>
  <c r="M75" i="2"/>
  <c r="J75" i="2"/>
  <c r="G75" i="2"/>
  <c r="F75" i="2"/>
  <c r="E75" i="2"/>
  <c r="D75" i="2"/>
  <c r="I75" i="2" s="1"/>
  <c r="C75" i="2"/>
  <c r="H75" i="2" s="1"/>
  <c r="O74" i="2"/>
  <c r="M74" i="2"/>
  <c r="J74" i="2"/>
  <c r="G74" i="2"/>
  <c r="F74" i="2"/>
  <c r="E74" i="2"/>
  <c r="D74" i="2"/>
  <c r="I74" i="2" s="1"/>
  <c r="C74" i="2"/>
  <c r="H74" i="2" s="1"/>
  <c r="O73" i="2"/>
  <c r="M73" i="2"/>
  <c r="J73" i="2"/>
  <c r="G73" i="2"/>
  <c r="F73" i="2"/>
  <c r="E73" i="2"/>
  <c r="D73" i="2"/>
  <c r="I73" i="2" s="1"/>
  <c r="C73" i="2"/>
  <c r="H73" i="2" s="1"/>
  <c r="O72" i="2"/>
  <c r="M72" i="2"/>
  <c r="J72" i="2"/>
  <c r="G72" i="2"/>
  <c r="F72" i="2"/>
  <c r="E72" i="2"/>
  <c r="D72" i="2"/>
  <c r="I72" i="2" s="1"/>
  <c r="C72" i="2"/>
  <c r="H72" i="2" s="1"/>
  <c r="O71" i="2"/>
  <c r="M71" i="2"/>
  <c r="J71" i="2"/>
  <c r="G71" i="2"/>
  <c r="F71" i="2"/>
  <c r="E71" i="2"/>
  <c r="D71" i="2"/>
  <c r="I71" i="2" s="1"/>
  <c r="C71" i="2"/>
  <c r="H71" i="2" s="1"/>
  <c r="O70" i="2"/>
  <c r="M70" i="2"/>
  <c r="J70" i="2"/>
  <c r="G70" i="2"/>
  <c r="F70" i="2"/>
  <c r="E70" i="2"/>
  <c r="D70" i="2"/>
  <c r="I70" i="2" s="1"/>
  <c r="C70" i="2"/>
  <c r="H70" i="2" s="1"/>
  <c r="O37" i="2"/>
  <c r="J37" i="2"/>
  <c r="G37" i="2"/>
  <c r="F37" i="2"/>
  <c r="E37" i="2"/>
  <c r="C37" i="2"/>
  <c r="O36" i="2"/>
  <c r="M36" i="2"/>
  <c r="J36" i="2"/>
  <c r="G36" i="2"/>
  <c r="F36" i="2"/>
  <c r="E36" i="2"/>
  <c r="D36" i="2"/>
  <c r="I36" i="2" s="1"/>
  <c r="C36" i="2"/>
  <c r="H36" i="2" s="1"/>
  <c r="O35" i="2"/>
  <c r="M35" i="2"/>
  <c r="J35" i="2"/>
  <c r="G35" i="2"/>
  <c r="F35" i="2"/>
  <c r="E35" i="2"/>
  <c r="D35" i="2"/>
  <c r="I35" i="2" s="1"/>
  <c r="C35" i="2"/>
  <c r="H35" i="2" s="1"/>
  <c r="O34" i="2"/>
  <c r="M34" i="2"/>
  <c r="J34" i="2"/>
  <c r="G34" i="2"/>
  <c r="F34" i="2"/>
  <c r="E34" i="2"/>
  <c r="D34" i="2"/>
  <c r="I34" i="2" s="1"/>
  <c r="C34" i="2"/>
  <c r="H34" i="2" s="1"/>
  <c r="O33" i="2"/>
  <c r="M33" i="2"/>
  <c r="J33" i="2"/>
  <c r="G33" i="2"/>
  <c r="F33" i="2"/>
  <c r="E33" i="2"/>
  <c r="D33" i="2"/>
  <c r="I33" i="2" s="1"/>
  <c r="C33" i="2"/>
  <c r="H33" i="2" s="1"/>
  <c r="O32" i="2"/>
  <c r="M32" i="2"/>
  <c r="J32" i="2"/>
  <c r="G32" i="2"/>
  <c r="F32" i="2"/>
  <c r="E32" i="2"/>
  <c r="D32" i="2"/>
  <c r="I32" i="2" s="1"/>
  <c r="C32" i="2"/>
  <c r="H32" i="2" s="1"/>
  <c r="O31" i="2"/>
  <c r="M31" i="2"/>
  <c r="J31" i="2"/>
  <c r="G31" i="2"/>
  <c r="F31" i="2"/>
  <c r="E31" i="2"/>
  <c r="D31" i="2"/>
  <c r="I31" i="2" s="1"/>
  <c r="C31" i="2"/>
  <c r="H31" i="2" s="1"/>
  <c r="O30" i="2"/>
  <c r="M30" i="2"/>
  <c r="J30" i="2"/>
  <c r="G30" i="2"/>
  <c r="F30" i="2"/>
  <c r="E30" i="2"/>
  <c r="D30" i="2"/>
  <c r="I30" i="2" s="1"/>
  <c r="C30" i="2"/>
  <c r="H30" i="2" s="1"/>
  <c r="O29" i="2"/>
  <c r="M29" i="2"/>
  <c r="J29" i="2"/>
  <c r="G29" i="2"/>
  <c r="F29" i="2"/>
  <c r="E29" i="2"/>
  <c r="D29" i="2"/>
  <c r="I29" i="2" s="1"/>
  <c r="C29" i="2"/>
  <c r="H29" i="2" s="1"/>
  <c r="O28" i="2"/>
  <c r="M28" i="2"/>
  <c r="J28" i="2"/>
  <c r="G28" i="2"/>
  <c r="F28" i="2"/>
  <c r="E28" i="2"/>
  <c r="D28" i="2"/>
  <c r="I28" i="2" s="1"/>
  <c r="C28" i="2"/>
  <c r="H28" i="2" s="1"/>
  <c r="O27" i="2"/>
  <c r="M27" i="2"/>
  <c r="J27" i="2"/>
  <c r="G27" i="2"/>
  <c r="F27" i="2"/>
  <c r="E27" i="2"/>
  <c r="D27" i="2"/>
  <c r="I27" i="2" s="1"/>
  <c r="C27" i="2"/>
  <c r="H27" i="2" s="1"/>
  <c r="O26" i="2"/>
  <c r="M26" i="2"/>
  <c r="J26" i="2"/>
  <c r="G26" i="2"/>
  <c r="F26" i="2"/>
  <c r="E26" i="2"/>
  <c r="D26" i="2"/>
  <c r="I26" i="2" s="1"/>
  <c r="C26" i="2"/>
  <c r="H26" i="2" s="1"/>
  <c r="O25" i="2"/>
  <c r="M25" i="2"/>
  <c r="J25" i="2"/>
  <c r="G25" i="2"/>
  <c r="F25" i="2"/>
  <c r="E25" i="2"/>
  <c r="D25" i="2"/>
  <c r="I25" i="2" s="1"/>
  <c r="C25" i="2"/>
  <c r="H25" i="2" s="1"/>
  <c r="O24" i="2"/>
  <c r="M24" i="2"/>
  <c r="J24" i="2"/>
  <c r="G24" i="2"/>
  <c r="F24" i="2"/>
  <c r="E24" i="2"/>
  <c r="D24" i="2"/>
  <c r="I24" i="2" s="1"/>
  <c r="C24" i="2"/>
  <c r="H24" i="2" s="1"/>
  <c r="O23" i="2"/>
  <c r="M23" i="2"/>
  <c r="J23" i="2"/>
  <c r="G23" i="2"/>
  <c r="F23" i="2"/>
  <c r="E23" i="2"/>
  <c r="D23" i="2"/>
  <c r="I23" i="2" s="1"/>
  <c r="C23" i="2"/>
  <c r="H23" i="2" s="1"/>
  <c r="O22" i="2"/>
  <c r="M22" i="2"/>
  <c r="J22" i="2"/>
  <c r="G22" i="2"/>
  <c r="F22" i="2"/>
  <c r="E22" i="2"/>
  <c r="D22" i="2"/>
  <c r="I22" i="2" s="1"/>
  <c r="C22" i="2"/>
  <c r="H22" i="2" s="1"/>
  <c r="O21" i="2"/>
  <c r="M21" i="2"/>
  <c r="J21" i="2"/>
  <c r="G21" i="2"/>
  <c r="F21" i="2"/>
  <c r="E21" i="2"/>
  <c r="D21" i="2"/>
  <c r="I21" i="2" s="1"/>
  <c r="C21" i="2"/>
  <c r="H21" i="2" s="1"/>
  <c r="O20" i="2"/>
  <c r="M20" i="2"/>
  <c r="J20" i="2"/>
  <c r="G20" i="2"/>
  <c r="F20" i="2"/>
  <c r="E20" i="2"/>
  <c r="D20" i="2"/>
  <c r="I20" i="2" s="1"/>
  <c r="C20" i="2"/>
  <c r="H20" i="2" s="1"/>
  <c r="O19" i="2"/>
  <c r="M19" i="2"/>
  <c r="J19" i="2"/>
  <c r="G19" i="2"/>
  <c r="F19" i="2"/>
  <c r="E19" i="2"/>
  <c r="D19" i="2"/>
  <c r="I19" i="2" s="1"/>
  <c r="C19" i="2"/>
  <c r="H19" i="2" s="1"/>
  <c r="O18" i="2"/>
  <c r="M18" i="2"/>
  <c r="J18" i="2"/>
  <c r="G18" i="2"/>
  <c r="F18" i="2"/>
  <c r="E18" i="2"/>
  <c r="D18" i="2"/>
  <c r="I18" i="2" s="1"/>
  <c r="C18" i="2"/>
  <c r="H18" i="2" s="1"/>
  <c r="O17" i="2"/>
  <c r="M17" i="2"/>
  <c r="J17" i="2"/>
  <c r="G17" i="2"/>
  <c r="F17" i="2"/>
  <c r="E17" i="2"/>
  <c r="D17" i="2"/>
  <c r="I17" i="2" s="1"/>
  <c r="C17" i="2"/>
  <c r="H17" i="2" s="1"/>
  <c r="O16" i="2"/>
  <c r="M16" i="2"/>
  <c r="J16" i="2"/>
  <c r="G16" i="2"/>
  <c r="F16" i="2"/>
  <c r="E16" i="2"/>
  <c r="D16" i="2"/>
  <c r="I16" i="2" s="1"/>
  <c r="C16" i="2"/>
  <c r="H16" i="2" s="1"/>
  <c r="O177" i="1"/>
  <c r="M177" i="1"/>
  <c r="J177" i="1"/>
  <c r="G177" i="1"/>
  <c r="F177" i="1"/>
  <c r="E177" i="1"/>
  <c r="C177" i="1"/>
  <c r="M176" i="1"/>
  <c r="J176" i="1"/>
  <c r="I176" i="1"/>
  <c r="H176" i="1"/>
  <c r="G176" i="1"/>
  <c r="F176" i="1"/>
  <c r="E176" i="1"/>
  <c r="D176" i="1"/>
  <c r="C176" i="1"/>
  <c r="O175" i="1"/>
  <c r="M175" i="1"/>
  <c r="J175" i="1"/>
  <c r="I175" i="1"/>
  <c r="H175" i="1"/>
  <c r="G175" i="1"/>
  <c r="F175" i="1"/>
  <c r="E175" i="1"/>
  <c r="D175" i="1"/>
  <c r="C175" i="1"/>
  <c r="O174" i="1"/>
  <c r="M174" i="1"/>
  <c r="J174" i="1"/>
  <c r="I174" i="1"/>
  <c r="H174" i="1"/>
  <c r="G174" i="1"/>
  <c r="F174" i="1"/>
  <c r="E174" i="1"/>
  <c r="D174" i="1"/>
  <c r="C174" i="1"/>
  <c r="O173" i="1"/>
  <c r="M173" i="1"/>
  <c r="J173" i="1"/>
  <c r="I173" i="1"/>
  <c r="H173" i="1"/>
  <c r="G173" i="1"/>
  <c r="F173" i="1"/>
  <c r="E173" i="1"/>
  <c r="D173" i="1"/>
  <c r="C173" i="1"/>
  <c r="O172" i="1"/>
  <c r="M172" i="1"/>
  <c r="J172" i="1"/>
  <c r="I172" i="1"/>
  <c r="H172" i="1"/>
  <c r="G172" i="1"/>
  <c r="F172" i="1"/>
  <c r="E172" i="1"/>
  <c r="D172" i="1"/>
  <c r="C172" i="1"/>
  <c r="O171" i="1"/>
  <c r="M171" i="1"/>
  <c r="J171" i="1"/>
  <c r="I171" i="1"/>
  <c r="H171" i="1"/>
  <c r="G171" i="1"/>
  <c r="F171" i="1"/>
  <c r="E171" i="1"/>
  <c r="D171" i="1"/>
  <c r="C171" i="1"/>
  <c r="O170" i="1"/>
  <c r="M170" i="1"/>
  <c r="J170" i="1"/>
  <c r="I170" i="1"/>
  <c r="H170" i="1"/>
  <c r="G170" i="1"/>
  <c r="F170" i="1"/>
  <c r="E170" i="1"/>
  <c r="D170" i="1"/>
  <c r="C170" i="1"/>
  <c r="O134" i="1"/>
  <c r="M134" i="1"/>
  <c r="J134" i="1"/>
  <c r="G134" i="1"/>
  <c r="F134" i="1"/>
  <c r="E134" i="1"/>
  <c r="C134" i="1"/>
  <c r="O133" i="1"/>
  <c r="M133" i="1"/>
  <c r="J133" i="1"/>
  <c r="I133" i="1"/>
  <c r="H133" i="1"/>
  <c r="G133" i="1"/>
  <c r="F133" i="1"/>
  <c r="E133" i="1"/>
  <c r="D133" i="1"/>
  <c r="C133" i="1"/>
  <c r="O132" i="1"/>
  <c r="M132" i="1"/>
  <c r="J132" i="1"/>
  <c r="I132" i="1"/>
  <c r="H132" i="1"/>
  <c r="G132" i="1"/>
  <c r="F132" i="1"/>
  <c r="E132" i="1"/>
  <c r="D132" i="1"/>
  <c r="C132" i="1"/>
  <c r="O131" i="1"/>
  <c r="M131" i="1"/>
  <c r="J131" i="1"/>
  <c r="I131" i="1"/>
  <c r="H131" i="1"/>
  <c r="G131" i="1"/>
  <c r="F131" i="1"/>
  <c r="E131" i="1"/>
  <c r="D131" i="1"/>
  <c r="C131" i="1"/>
  <c r="O130" i="1"/>
  <c r="M130" i="1"/>
  <c r="J130" i="1"/>
  <c r="I130" i="1"/>
  <c r="H130" i="1"/>
  <c r="G130" i="1"/>
  <c r="F130" i="1"/>
  <c r="E130" i="1"/>
  <c r="D130" i="1"/>
  <c r="C130" i="1"/>
  <c r="O129" i="1"/>
  <c r="J129" i="1"/>
  <c r="I129" i="1"/>
  <c r="H129" i="1"/>
  <c r="G129" i="1"/>
  <c r="F129" i="1"/>
  <c r="E129" i="1"/>
  <c r="D129" i="1"/>
  <c r="C129" i="1"/>
  <c r="O128" i="1"/>
  <c r="M128" i="1"/>
  <c r="J128" i="1"/>
  <c r="I128" i="1"/>
  <c r="H128" i="1"/>
  <c r="G128" i="1"/>
  <c r="F128" i="1"/>
  <c r="E128" i="1"/>
  <c r="D128" i="1"/>
  <c r="C128" i="1"/>
  <c r="O127" i="1"/>
  <c r="M127" i="1"/>
  <c r="J127" i="1"/>
  <c r="I127" i="1"/>
  <c r="H127" i="1"/>
  <c r="G127" i="1"/>
  <c r="F127" i="1"/>
  <c r="E127" i="1"/>
  <c r="D127" i="1"/>
  <c r="C127" i="1"/>
  <c r="O85" i="1"/>
  <c r="M85" i="1"/>
  <c r="J85" i="1"/>
  <c r="G85" i="1"/>
  <c r="F85" i="1"/>
  <c r="E85" i="1"/>
  <c r="C85" i="1"/>
  <c r="O84" i="1"/>
  <c r="M84" i="1"/>
  <c r="J84" i="1"/>
  <c r="I84" i="1"/>
  <c r="H84" i="1"/>
  <c r="G84" i="1"/>
  <c r="F84" i="1"/>
  <c r="E84" i="1"/>
  <c r="D84" i="1"/>
  <c r="C84" i="1"/>
  <c r="O83" i="1"/>
  <c r="M83" i="1"/>
  <c r="J83" i="1"/>
  <c r="I83" i="1"/>
  <c r="H83" i="1"/>
  <c r="G83" i="1"/>
  <c r="F83" i="1"/>
  <c r="E83" i="1"/>
  <c r="D83" i="1"/>
  <c r="C83" i="1"/>
  <c r="O82" i="1"/>
  <c r="M82" i="1"/>
  <c r="J82" i="1"/>
  <c r="I82" i="1"/>
  <c r="H82" i="1"/>
  <c r="G82" i="1"/>
  <c r="F82" i="1"/>
  <c r="E82" i="1"/>
  <c r="D82" i="1"/>
  <c r="C82" i="1"/>
  <c r="O81" i="1"/>
  <c r="M81" i="1"/>
  <c r="J81" i="1"/>
  <c r="I81" i="1"/>
  <c r="H81" i="1"/>
  <c r="G81" i="1"/>
  <c r="F81" i="1"/>
  <c r="E81" i="1"/>
  <c r="D81" i="1"/>
  <c r="C81" i="1"/>
  <c r="O80" i="1"/>
  <c r="M80" i="1"/>
  <c r="J80" i="1"/>
  <c r="I80" i="1"/>
  <c r="H80" i="1"/>
  <c r="G80" i="1"/>
  <c r="F80" i="1"/>
  <c r="E80" i="1"/>
  <c r="D80" i="1"/>
  <c r="C80" i="1"/>
  <c r="O79" i="1"/>
  <c r="M79" i="1"/>
  <c r="J79" i="1"/>
  <c r="I79" i="1"/>
  <c r="H79" i="1"/>
  <c r="G79" i="1"/>
  <c r="F79" i="1"/>
  <c r="E79" i="1"/>
  <c r="D79" i="1"/>
  <c r="C79" i="1"/>
  <c r="O78" i="1"/>
  <c r="M78" i="1"/>
  <c r="J78" i="1"/>
  <c r="I78" i="1"/>
  <c r="H78" i="1"/>
  <c r="G78" i="1"/>
  <c r="F78" i="1"/>
  <c r="E78" i="1"/>
  <c r="D78" i="1"/>
  <c r="C78" i="1"/>
  <c r="O77" i="1"/>
  <c r="M77" i="1"/>
  <c r="J77" i="1"/>
  <c r="I77" i="1"/>
  <c r="H77" i="1"/>
  <c r="G77" i="1"/>
  <c r="F77" i="1"/>
  <c r="E77" i="1"/>
  <c r="D77" i="1"/>
  <c r="C77" i="1"/>
  <c r="O76" i="1"/>
  <c r="M76" i="1"/>
  <c r="J76" i="1"/>
  <c r="I76" i="1"/>
  <c r="H76" i="1"/>
  <c r="G76" i="1"/>
  <c r="F76" i="1"/>
  <c r="E76" i="1"/>
  <c r="D76" i="1"/>
  <c r="C76" i="1"/>
  <c r="O75" i="1"/>
  <c r="M75" i="1"/>
  <c r="J75" i="1"/>
  <c r="I75" i="1"/>
  <c r="H75" i="1"/>
  <c r="G75" i="1"/>
  <c r="F75" i="1"/>
  <c r="E75" i="1"/>
  <c r="D75" i="1"/>
  <c r="C75" i="1"/>
  <c r="O74" i="1"/>
  <c r="M74" i="1"/>
  <c r="J74" i="1"/>
  <c r="I74" i="1"/>
  <c r="H74" i="1"/>
  <c r="G74" i="1"/>
  <c r="F74" i="1"/>
  <c r="E74" i="1"/>
  <c r="D74" i="1"/>
  <c r="C74" i="1"/>
  <c r="O52" i="1"/>
  <c r="M52" i="1"/>
  <c r="J52" i="1"/>
  <c r="I52" i="1"/>
  <c r="H52" i="1"/>
  <c r="G52" i="1"/>
  <c r="F52" i="1"/>
  <c r="E52" i="1"/>
  <c r="D52" i="1"/>
  <c r="C52" i="1"/>
  <c r="O51" i="1"/>
  <c r="M51" i="1"/>
  <c r="J51" i="1"/>
  <c r="I51" i="1"/>
  <c r="H51" i="1"/>
  <c r="G51" i="1"/>
  <c r="F51" i="1"/>
  <c r="E51" i="1"/>
  <c r="D51" i="1"/>
  <c r="C51" i="1"/>
  <c r="O50" i="1"/>
  <c r="M50" i="1"/>
  <c r="J50" i="1"/>
  <c r="I50" i="1"/>
  <c r="H50" i="1"/>
  <c r="G50" i="1"/>
  <c r="F50" i="1"/>
  <c r="E50" i="1"/>
  <c r="D50" i="1"/>
  <c r="C50" i="1"/>
  <c r="O49" i="1"/>
  <c r="M49" i="1"/>
  <c r="J49" i="1"/>
  <c r="I49" i="1"/>
  <c r="H49" i="1"/>
  <c r="G49" i="1"/>
  <c r="F49" i="1"/>
  <c r="E49" i="1"/>
  <c r="D49" i="1"/>
  <c r="C49" i="1"/>
  <c r="O48" i="1"/>
  <c r="M48" i="1"/>
  <c r="J48" i="1"/>
  <c r="I48" i="1"/>
  <c r="H48" i="1"/>
  <c r="G48" i="1"/>
  <c r="F48" i="1"/>
  <c r="E48" i="1"/>
  <c r="D48" i="1"/>
  <c r="C48" i="1"/>
  <c r="O47" i="1"/>
  <c r="M47" i="1"/>
  <c r="J47" i="1"/>
  <c r="I47" i="1"/>
  <c r="H47" i="1"/>
  <c r="G47" i="1"/>
  <c r="F47" i="1"/>
  <c r="E47" i="1"/>
  <c r="D47" i="1"/>
  <c r="C47" i="1"/>
  <c r="O46" i="1"/>
  <c r="M46" i="1"/>
  <c r="J46" i="1"/>
  <c r="I46" i="1"/>
  <c r="H46" i="1"/>
  <c r="G46" i="1"/>
  <c r="F46" i="1"/>
  <c r="E46" i="1"/>
  <c r="D46" i="1"/>
  <c r="C46" i="1"/>
  <c r="O45" i="1"/>
  <c r="M45" i="1"/>
  <c r="J45" i="1"/>
  <c r="I45" i="1"/>
  <c r="H45" i="1"/>
  <c r="G45" i="1"/>
  <c r="F45" i="1"/>
  <c r="E45" i="1"/>
  <c r="D45" i="1"/>
  <c r="C45" i="1"/>
  <c r="O44" i="1"/>
  <c r="M44" i="1"/>
  <c r="J44" i="1"/>
  <c r="I44" i="1"/>
  <c r="H44" i="1"/>
  <c r="G44" i="1"/>
  <c r="F44" i="1"/>
  <c r="E44" i="1"/>
  <c r="D44" i="1"/>
  <c r="C44" i="1"/>
  <c r="O43" i="1"/>
  <c r="M43" i="1"/>
  <c r="J43" i="1"/>
  <c r="I43" i="1"/>
  <c r="H43" i="1"/>
  <c r="G43" i="1"/>
  <c r="F43" i="1"/>
  <c r="E43" i="1"/>
  <c r="D43" i="1"/>
  <c r="C43" i="1"/>
  <c r="O42" i="1"/>
  <c r="M42" i="1"/>
  <c r="J42" i="1"/>
  <c r="I42" i="1"/>
  <c r="H42" i="1"/>
  <c r="G42" i="1"/>
  <c r="F42" i="1"/>
  <c r="E42" i="1"/>
  <c r="D42" i="1"/>
  <c r="C42" i="1"/>
  <c r="O41" i="1"/>
  <c r="M41" i="1"/>
  <c r="J41" i="1"/>
  <c r="I41" i="1"/>
  <c r="H41" i="1"/>
  <c r="G41" i="1"/>
  <c r="F41" i="1"/>
  <c r="E41" i="1"/>
  <c r="D41" i="1"/>
  <c r="C41" i="1"/>
  <c r="O40" i="1"/>
  <c r="M40" i="1"/>
  <c r="J40" i="1"/>
  <c r="I40" i="1"/>
  <c r="H40" i="1"/>
  <c r="G40" i="1"/>
  <c r="F40" i="1"/>
  <c r="E40" i="1"/>
  <c r="D40" i="1"/>
  <c r="C40" i="1"/>
  <c r="M39" i="1"/>
  <c r="J39" i="1"/>
  <c r="I39" i="1"/>
  <c r="H39" i="1"/>
  <c r="G39" i="1"/>
  <c r="F39" i="1"/>
  <c r="E39" i="1"/>
  <c r="D39" i="1"/>
  <c r="C39" i="1"/>
  <c r="O38" i="1"/>
  <c r="M38" i="1"/>
  <c r="J38" i="1"/>
  <c r="I38" i="1"/>
  <c r="H38" i="1"/>
  <c r="G38" i="1"/>
  <c r="F38" i="1"/>
  <c r="E38" i="1"/>
  <c r="D38" i="1"/>
  <c r="C38" i="1"/>
  <c r="O37" i="1"/>
  <c r="M37" i="1"/>
  <c r="J37" i="1"/>
  <c r="I37" i="1"/>
  <c r="H37" i="1"/>
  <c r="G37" i="1"/>
  <c r="F37" i="1"/>
  <c r="E37" i="1"/>
  <c r="D37" i="1"/>
  <c r="C37" i="1"/>
  <c r="O36" i="1"/>
  <c r="M36" i="1"/>
  <c r="J36" i="1"/>
  <c r="I36" i="1"/>
  <c r="H36" i="1"/>
  <c r="G36" i="1"/>
  <c r="F36" i="1"/>
  <c r="E36" i="1"/>
  <c r="D36" i="1"/>
  <c r="C36" i="1"/>
  <c r="O35" i="1"/>
  <c r="M35" i="1"/>
  <c r="J35" i="1"/>
  <c r="I35" i="1"/>
  <c r="H35" i="1"/>
  <c r="G35" i="1"/>
  <c r="F35" i="1"/>
  <c r="E35" i="1"/>
  <c r="D35" i="1"/>
  <c r="C35" i="1"/>
  <c r="O34" i="1"/>
  <c r="M34" i="1"/>
  <c r="J34" i="1"/>
  <c r="I34" i="1"/>
  <c r="H34" i="1"/>
  <c r="G34" i="1"/>
  <c r="F34" i="1"/>
  <c r="E34" i="1"/>
  <c r="D34" i="1"/>
  <c r="C34" i="1"/>
  <c r="O33" i="1"/>
  <c r="M33" i="1"/>
  <c r="J33" i="1"/>
  <c r="I33" i="1"/>
  <c r="H33" i="1"/>
  <c r="G33" i="1"/>
  <c r="F33" i="1"/>
  <c r="E33" i="1"/>
  <c r="D33" i="1"/>
  <c r="C33" i="1"/>
  <c r="O32" i="1"/>
  <c r="M32" i="1"/>
  <c r="J32" i="1"/>
  <c r="I32" i="1"/>
  <c r="H32" i="1"/>
  <c r="G32" i="1"/>
  <c r="F32" i="1"/>
  <c r="E32" i="1"/>
  <c r="D32" i="1"/>
  <c r="C32" i="1"/>
  <c r="M31" i="1"/>
  <c r="J31" i="1"/>
  <c r="I31" i="1"/>
  <c r="H31" i="1"/>
  <c r="G31" i="1"/>
  <c r="F31" i="1"/>
  <c r="E31" i="1"/>
  <c r="D31" i="1"/>
  <c r="C31" i="1"/>
  <c r="O30" i="1"/>
  <c r="M30" i="1"/>
  <c r="J30" i="1"/>
  <c r="I30" i="1"/>
  <c r="H30" i="1"/>
  <c r="G30" i="1"/>
  <c r="F30" i="1"/>
  <c r="E30" i="1"/>
  <c r="D30" i="1"/>
  <c r="C30" i="1"/>
  <c r="O29" i="1"/>
  <c r="M29" i="1"/>
  <c r="J29" i="1"/>
  <c r="I29" i="1"/>
  <c r="H29" i="1"/>
  <c r="G29" i="1"/>
  <c r="F29" i="1"/>
  <c r="E29" i="1"/>
  <c r="D29" i="1"/>
  <c r="C29" i="1"/>
  <c r="O28" i="1"/>
  <c r="M28" i="1"/>
  <c r="J28" i="1"/>
  <c r="I28" i="1"/>
  <c r="H28" i="1"/>
  <c r="G28" i="1"/>
  <c r="F28" i="1"/>
  <c r="E28" i="1"/>
  <c r="D28" i="1"/>
  <c r="C28" i="1"/>
  <c r="O27" i="1"/>
  <c r="M27" i="1"/>
  <c r="J27" i="1"/>
  <c r="I27" i="1"/>
  <c r="H27" i="1"/>
  <c r="G27" i="1"/>
  <c r="F27" i="1"/>
  <c r="E27" i="1"/>
  <c r="D27" i="1"/>
  <c r="C27" i="1"/>
  <c r="O26" i="1"/>
  <c r="M26" i="1"/>
  <c r="J26" i="1"/>
  <c r="I26" i="1"/>
  <c r="H26" i="1"/>
  <c r="G26" i="1"/>
  <c r="F26" i="1"/>
  <c r="E26" i="1"/>
  <c r="D26" i="1"/>
  <c r="C26" i="1"/>
  <c r="O25" i="1"/>
  <c r="M25" i="1"/>
  <c r="J25" i="1"/>
  <c r="I25" i="1"/>
  <c r="H25" i="1"/>
  <c r="G25" i="1"/>
  <c r="F25" i="1"/>
  <c r="E25" i="1"/>
  <c r="D25" i="1"/>
  <c r="C25" i="1"/>
  <c r="O24" i="1"/>
  <c r="M24" i="1"/>
  <c r="J24" i="1"/>
  <c r="I24" i="1"/>
  <c r="H24" i="1"/>
  <c r="G24" i="1"/>
  <c r="F24" i="1"/>
  <c r="E24" i="1"/>
  <c r="D24" i="1"/>
  <c r="C24" i="1"/>
  <c r="O23" i="1"/>
  <c r="M23" i="1"/>
  <c r="J23" i="1"/>
  <c r="I23" i="1"/>
  <c r="H23" i="1"/>
  <c r="G23" i="1"/>
  <c r="F23" i="1"/>
  <c r="E23" i="1"/>
  <c r="D23" i="1"/>
  <c r="C23" i="1"/>
  <c r="O22" i="1"/>
  <c r="M22" i="1"/>
  <c r="J22" i="1"/>
  <c r="I22" i="1"/>
  <c r="H22" i="1"/>
  <c r="G22" i="1"/>
  <c r="F22" i="1"/>
  <c r="E22" i="1"/>
  <c r="D22" i="1"/>
  <c r="C22" i="1"/>
  <c r="O21" i="1"/>
  <c r="M21" i="1"/>
  <c r="J21" i="1"/>
  <c r="I21" i="1"/>
  <c r="H21" i="1"/>
  <c r="G21" i="1"/>
  <c r="F21" i="1"/>
  <c r="E21" i="1"/>
  <c r="D21" i="1"/>
  <c r="C21" i="1"/>
  <c r="O20" i="1"/>
  <c r="M20" i="1"/>
  <c r="J20" i="1"/>
  <c r="I20" i="1"/>
  <c r="H20" i="1"/>
  <c r="G20" i="1"/>
  <c r="F20" i="1"/>
  <c r="E20" i="1"/>
  <c r="D20" i="1"/>
  <c r="C20" i="1"/>
  <c r="O19" i="1"/>
  <c r="M19" i="1"/>
  <c r="J19" i="1"/>
  <c r="I19" i="1"/>
  <c r="H19" i="1"/>
  <c r="G19" i="1"/>
  <c r="F19" i="1"/>
  <c r="E19" i="1"/>
  <c r="D19" i="1"/>
  <c r="C19" i="1"/>
  <c r="O18" i="1"/>
  <c r="M18" i="1"/>
  <c r="J18" i="1"/>
  <c r="I18" i="1"/>
  <c r="H18" i="1"/>
  <c r="G18" i="1"/>
  <c r="F18" i="1"/>
  <c r="E18" i="1"/>
  <c r="D18" i="1"/>
  <c r="C18" i="1"/>
  <c r="O17" i="1"/>
  <c r="M17" i="1"/>
  <c r="J17" i="1"/>
  <c r="I17" i="1"/>
  <c r="H17" i="1"/>
  <c r="G17" i="1"/>
  <c r="F17" i="1"/>
  <c r="E17" i="1"/>
  <c r="D17" i="1"/>
  <c r="C17" i="1"/>
  <c r="O16" i="1"/>
  <c r="M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<sst xmlns="http://schemas.openxmlformats.org/spreadsheetml/2006/main" count="4349" uniqueCount="199">
  <si>
    <t>Министерство спорта Российской Федерации</t>
  </si>
  <si>
    <t>Всероссийская федерация легкой атлетики</t>
  </si>
  <si>
    <t>Федерация лёгкой атлетики Ярославской области</t>
  </si>
  <si>
    <t>Департамент по физической культуре, спорту и молодежной политике Ярославской области</t>
  </si>
  <si>
    <t>Управление по физической культуре и спорту мэрии города Ярославля</t>
  </si>
  <si>
    <t xml:space="preserve"> ПЕРВЕНСТВО СЕВЕРО-ЗАПАДНОГО ФЕДЕРАЛЬНОГО ОКРУГА ПО ЛЕГКОЙ АТЛЕТИКЕ (юноши и девушки до 18 лет)В ПОМЕЩЕНИИ</t>
  </si>
  <si>
    <t>11-12 января 2020 г.</t>
  </si>
  <si>
    <t>л/а манеж "Ярославль"</t>
  </si>
  <si>
    <t>г. Ярославль</t>
  </si>
  <si>
    <t>ИТОГОВЫЙ ПРОТОКОЛ СОРЕВНОВАНИЙ</t>
  </si>
  <si>
    <t xml:space="preserve">11.01.2020г. </t>
  </si>
  <si>
    <t>Забеги</t>
  </si>
  <si>
    <t>Финал</t>
  </si>
  <si>
    <t>Девушки до 18 лет (2003-2004 г.р.)</t>
  </si>
  <si>
    <t>Бег 60 м</t>
  </si>
  <si>
    <t>Место</t>
  </si>
  <si>
    <t>Нагр. номер</t>
  </si>
  <si>
    <t>Фамилия</t>
  </si>
  <si>
    <t>Имя</t>
  </si>
  <si>
    <t>Дата рождения</t>
  </si>
  <si>
    <t>Квалификация</t>
  </si>
  <si>
    <t>Команда</t>
  </si>
  <si>
    <t>Параллельный зачет</t>
  </si>
  <si>
    <t>Ведомство, ДСО</t>
  </si>
  <si>
    <t>Организация</t>
  </si>
  <si>
    <t>Результат</t>
  </si>
  <si>
    <t>Вып.
разр.</t>
  </si>
  <si>
    <t>Очки</t>
  </si>
  <si>
    <t>Ф.И.О. тренера</t>
  </si>
  <si>
    <t>забеги</t>
  </si>
  <si>
    <t>финал</t>
  </si>
  <si>
    <t>л</t>
  </si>
  <si>
    <t xml:space="preserve">Главный судья, ССВК </t>
  </si>
  <si>
    <t>Круговой К.Н., г. Ярославль</t>
  </si>
  <si>
    <t xml:space="preserve">Главный секретарь, ССВК </t>
  </si>
  <si>
    <t>Тараканова Ю.Ф., г. Ярославль</t>
  </si>
  <si>
    <t xml:space="preserve"> ПЕРВЕНСТВО СЕВЕРО-ЗАПАДНОГО ФЕДЕРАЛЬНОГО ОКРУГА ПО ЛЕГКОЙ АТЛЕТИКЕ (юниоры и юниорки до 20 лет) В ПОМЕЩЕНИИ</t>
  </si>
  <si>
    <t>Юниорки до 20 лет (2001-2002 г.р.)</t>
  </si>
  <si>
    <t xml:space="preserve"> ПЕРВЕНСТВО СЕВЕРО-ЗАПАДНОГО ФЕДЕРАЛЬНОГО ОКРУГА ПО ЛЕГКОЙ АТЛЕТИКЕ (юниоры и юниорки до 23 лет) В ПОМЕЩЕНИИ</t>
  </si>
  <si>
    <t>Юниорки до 23 лет (1998-2000 г.р.)</t>
  </si>
  <si>
    <t>1р</t>
  </si>
  <si>
    <t xml:space="preserve"> ЧЕМПИОНАТ СЕВЕРО-ЗАПАДНОГО ФЕДЕРАЛЬНОГО ОКРУГА ПО ЛЕГКОЙ АТЛЕТИКЕ (мужчины и женщины) В ПОМЕЩЕНИИ</t>
  </si>
  <si>
    <t>Женщины</t>
  </si>
  <si>
    <t>женщины</t>
  </si>
  <si>
    <t>Юноши до 18 лет (2003-2004 г.р.)</t>
  </si>
  <si>
    <t>Юниоры до 20 лет (2001-2002) г.р.</t>
  </si>
  <si>
    <t>Юниоры до 23 лет (1998-2000) г.р.</t>
  </si>
  <si>
    <t>Мужчины</t>
  </si>
  <si>
    <t>кмс</t>
  </si>
  <si>
    <t>мужчины</t>
  </si>
  <si>
    <t xml:space="preserve">12.01.2020г. </t>
  </si>
  <si>
    <t>Бег 200м</t>
  </si>
  <si>
    <t>20+5</t>
  </si>
  <si>
    <t>17+5</t>
  </si>
  <si>
    <t>продолжение</t>
  </si>
  <si>
    <t>DQ п.п. 16.8 (162.7)</t>
  </si>
  <si>
    <t>r/med</t>
  </si>
  <si>
    <t>DNS</t>
  </si>
  <si>
    <t xml:space="preserve"> ПЕРВЕНСТВО СЕВЕРО-ЗАПАДНОГО ФЕДЕРАЛЬНОГО ОКРУГА ПО ЛЕГКОЙ АТЛЕТИКЕ (юниоры и юниорки до 20 лет)В ПОМЕЩЕНИИ</t>
  </si>
  <si>
    <t xml:space="preserve"> ПЕРВЕНСТВО СЕВЕРО-ЗАПАДНОГО ФЕДЕРАЛЬНОГО ОКРУГА ПО ЛЕГКОЙ АТЛЕТИКЕ (юниоры и юниорки до 23 лет)В ПОМЕЩЕНИИ</t>
  </si>
  <si>
    <t>ЧЕМПИОНАТ СЕВЕРО-ЗАПАДНОГО ФЕДЕРАЛЬНОГО ОКРУГА ПО ЛЕГКОЙ АТЛЕТИКЕ (мужчины и женщины)В ПОМЕЩЕНИИ</t>
  </si>
  <si>
    <t>№ п/п</t>
  </si>
  <si>
    <t>Юниоры до 20 лет (2001-2002 г.р.)</t>
  </si>
  <si>
    <t>Юниоры до 23 лет (1998-2000 г.р.)</t>
  </si>
  <si>
    <t>Фин. забеги</t>
  </si>
  <si>
    <t>Бег 400 м</t>
  </si>
  <si>
    <t>место</t>
  </si>
  <si>
    <t>DQ п.п. 17.3.2 (163.2 (b))</t>
  </si>
  <si>
    <t xml:space="preserve"> ПЕРВЕНСТВО СЕВЕРО-ЗАПАДНОГО ФЕДЕРАЛЬНОГО ОКРУГА  ПО ЛЕГКОЙ АТЛЕТИКЕ (юниоры и юниорки до 23 лет)В ПОМЕЩЕНИИ</t>
  </si>
  <si>
    <t xml:space="preserve"> ЧЕМПИОНАТ СЕВЕРО-ЗАПАДНОГО ФЕДЕРАЛЬНОГО ОКРУГА ПО ЛЕГКОЙ АТЛЕТИКЕ (мужчины и женщины)В ПОМЕЩЕНИИ</t>
  </si>
  <si>
    <t>Бег 800 м</t>
  </si>
  <si>
    <t>DQ п.п. 17.6 (163.6)</t>
  </si>
  <si>
    <t>Бег 1500 м</t>
  </si>
  <si>
    <t>DNF</t>
  </si>
  <si>
    <t>Юниорки до 20 лет (2001-2002г.р.)</t>
  </si>
  <si>
    <t>DQ п.п. 4.4.1.(142.4(а))</t>
  </si>
  <si>
    <t>Бег 3000 м</t>
  </si>
  <si>
    <t>юниоры до 23 лет (1998-2000 г.р.)</t>
  </si>
  <si>
    <t>ЧЕМПИОНАТ СЕВЕРО-ЗАПАДНОГО ФЕДЕРАЛЬНОГО ОКРУГА В ПОМЕЩЕНИИ</t>
  </si>
  <si>
    <t>Бег 2000м с/п</t>
  </si>
  <si>
    <t>2р</t>
  </si>
  <si>
    <t>3р</t>
  </si>
  <si>
    <t>1юр</t>
  </si>
  <si>
    <t xml:space="preserve">  ЧЕМПИОНАТ СЕВЕРО-ЗАПАДНОГО ФЕДЕРАЛЬНОГО ОКРУГА ПО ЛЕГКОЙ АТЛЕТИКЕ (мужчины и женщины) В ПОМЕЩЕНИИ</t>
  </si>
  <si>
    <t>Юноши до 18 лет 2003-2004 г.р.</t>
  </si>
  <si>
    <t>Бег 2000 м с/п</t>
  </si>
  <si>
    <t>Бег 60 м с/б</t>
  </si>
  <si>
    <t>Высота барьеров: 0,762 м</t>
  </si>
  <si>
    <t>Высота барьеров: 0,84 м</t>
  </si>
  <si>
    <t>фин. забеги</t>
  </si>
  <si>
    <t>Высота барьеров: 0,914 м</t>
  </si>
  <si>
    <t>Юниоры до 20 лет (2001-2002г.р.)</t>
  </si>
  <si>
    <t>Высота барьеров: 0,99 м</t>
  </si>
  <si>
    <t>60с/б- 10.00</t>
  </si>
  <si>
    <t>высота - 10.50</t>
  </si>
  <si>
    <t>ядро - 12.00</t>
  </si>
  <si>
    <t xml:space="preserve"> ИТОГОВЫЙ ПРОТОКОЛ СОРЕВНОВАНИЙ</t>
  </si>
  <si>
    <t>Пятиборье</t>
  </si>
  <si>
    <t>длина - 16.10</t>
  </si>
  <si>
    <t>800м - 17.15</t>
  </si>
  <si>
    <t>11 января 2020 г.</t>
  </si>
  <si>
    <t>Всего очков</t>
  </si>
  <si>
    <t xml:space="preserve"> Вып.
разр.</t>
  </si>
  <si>
    <t>О</t>
  </si>
  <si>
    <t>60с/б</t>
  </si>
  <si>
    <t>выс</t>
  </si>
  <si>
    <t>ядро</t>
  </si>
  <si>
    <t>длина</t>
  </si>
  <si>
    <t>рез-т</t>
  </si>
  <si>
    <t>очки</t>
  </si>
  <si>
    <t>сумма</t>
  </si>
  <si>
    <t xml:space="preserve"> </t>
  </si>
  <si>
    <t xml:space="preserve"> ПЕРВЕНСТВО СЕВЕРО-ЗАПАДНОГО ФЕДЕРАЛЬНОГО ОКРУГА (юноши и девушки до 18 лет)В ПОМЕЩЕНИИ</t>
  </si>
  <si>
    <t>11.01.2020 г.</t>
  </si>
  <si>
    <t>12.01.2020 г.</t>
  </si>
  <si>
    <t>60м- 10.15</t>
  </si>
  <si>
    <t>длина - 10.50</t>
  </si>
  <si>
    <t>шест - 11.00</t>
  </si>
  <si>
    <t>ядро - 12.50</t>
  </si>
  <si>
    <t>1000м - 13.00</t>
  </si>
  <si>
    <t>Семиборье</t>
  </si>
  <si>
    <t>высота - 16.55</t>
  </si>
  <si>
    <t>12 января 2020 г.</t>
  </si>
  <si>
    <t>шест</t>
  </si>
  <si>
    <t>2юр</t>
  </si>
  <si>
    <t xml:space="preserve"> ПЕРВЕНСТВО СЕВЕРО-ЗАПАДНОГО ФЕДЕРАЛЬНОГО ОКРУГА (юниоры и юниорки до 20 лет)В ПОМЕЩЕНИИ</t>
  </si>
  <si>
    <t xml:space="preserve"> ЧЕМПИОНАТ СЕВЕРО-ЗАПАДНОГО ФЕДЕРАЛЬНОГО ОКРУГА (мужчины и женщины)В ПОМЕЩЕНИИ</t>
  </si>
  <si>
    <t>Юноши до 18 лет  (2003-2004 г.р.)</t>
  </si>
  <si>
    <t>Толкание ядра</t>
  </si>
  <si>
    <t>вес ядра - 5 кг</t>
  </si>
  <si>
    <t>Результаты попыток</t>
  </si>
  <si>
    <t>х</t>
  </si>
  <si>
    <t>Юниоры до 20 лет  (2001-2002 г.р.)</t>
  </si>
  <si>
    <t>вес ядра - 6 кг</t>
  </si>
  <si>
    <t>Юниоры до 23 лет  (1998-2000 г.р.)</t>
  </si>
  <si>
    <t>вес ядра - 7,26 кг</t>
  </si>
  <si>
    <t xml:space="preserve">11.01.2020 г. </t>
  </si>
  <si>
    <t>вес ядра - 3 кг</t>
  </si>
  <si>
    <t>вес ядра - 4 кг</t>
  </si>
  <si>
    <t>Прыжок в длину</t>
  </si>
  <si>
    <t>-</t>
  </si>
  <si>
    <t xml:space="preserve"> ПЕРВЕНСТВА СЕВЕРО-ЗАПАДНОГО ФЕДЕРАЛЬНОГО ОКРУГА ПО ЛЕГКОЙ АТЛЕТИКЕ (юноши и девушки до 18 лет)В ПОМЕЩЕНИИ</t>
  </si>
  <si>
    <t>Прыжок тройным</t>
  </si>
  <si>
    <t>11 метров</t>
  </si>
  <si>
    <t xml:space="preserve"> ПЕРВЕНСТВА СЕВЕРО-ЗАПАДНОГО ФЕДЕРАЛЬНОГО ОКРУГА ПО ЛЕГКОЙ АТЛЕТИКЕ (юниоры и юниорки  до 23 лет)В ПОМЕЩЕНИИ</t>
  </si>
  <si>
    <t xml:space="preserve">12.01.2020 г. </t>
  </si>
  <si>
    <t>9 метров</t>
  </si>
  <si>
    <t xml:space="preserve"> ПЕРВЕНСТВА СЕВЕРО-ЗАПАДНОГО ФЕДЕРАЛЬНОГО ОКРУГА ПО ЛЕГКОЙ АТЛЕТИКЕ (юниоры и юниорки до 20 лет)В ПОМЕЩЕНИИ</t>
  </si>
  <si>
    <t xml:space="preserve"> ПЕРВЕНСТВА СЕВЕРО-ЗАПАДНОГО ФЕДЕРАЛЬНОГО ОКРУГА ПО ЛЕГКОЙ АТЛЕТИКЕ (юниоры и юниорки до 23 лет)В ПОМЕЩЕНИИ</t>
  </si>
  <si>
    <t>Прыжок в высоту</t>
  </si>
  <si>
    <t>Рез-т</t>
  </si>
  <si>
    <t>6</t>
  </si>
  <si>
    <t>Нагр.
№</t>
  </si>
  <si>
    <t xml:space="preserve"> ПЕРВЕНСТВО СЕВЕРО-ЗАПАДНОГО ФЕДЕРАЛЬНОГО ОКРУГА ПО ЛЕГКОЙ АТЛЕТИКЕ В ПОМЕЩЕНИИ</t>
  </si>
  <si>
    <t>прыжок в высоту</t>
  </si>
  <si>
    <t>приложение - технический протокол</t>
  </si>
  <si>
    <t>юноши до 18 лет (2003-2004 г.р.)</t>
  </si>
  <si>
    <t>Финальные соревнования</t>
  </si>
  <si>
    <t>15.00</t>
  </si>
  <si>
    <t>Нач. выс.</t>
  </si>
  <si>
    <t>Фамилия, имя</t>
  </si>
  <si>
    <t>Высоты</t>
  </si>
  <si>
    <t>А</t>
  </si>
  <si>
    <t>Б</t>
  </si>
  <si>
    <t>Лучший рез-т</t>
  </si>
  <si>
    <t>хо</t>
  </si>
  <si>
    <t>о</t>
  </si>
  <si>
    <t>ххх</t>
  </si>
  <si>
    <t>юниоры до 20 лет (2001-2002 г.р.)</t>
  </si>
  <si>
    <t>хх-</t>
  </si>
  <si>
    <t>юниоры до 23 лет (1998-2000г.р.)</t>
  </si>
  <si>
    <t>девушки до 18 лет (2003-2004 г.р.)</t>
  </si>
  <si>
    <t>11.40</t>
  </si>
  <si>
    <t>ххо</t>
  </si>
  <si>
    <t xml:space="preserve"> ПЕРВЕНСТВО СЕВЕРО-ЗАПАДНОГО ФЕДЕРАЛЬНОГО ОКРУГА ПО ЛЕГКОЙ АТЛЕТИКЕ  В ПОМЕЩЕНИИ</t>
  </si>
  <si>
    <t>юниорки до 20 лет (2001-2002 г.р.)</t>
  </si>
  <si>
    <t>юниорки до 23 лет (1998-2000 г.р.)</t>
  </si>
  <si>
    <t>Прыжок с шестом</t>
  </si>
  <si>
    <t>мс</t>
  </si>
  <si>
    <t>ПЕРВЕНСТВО СЕВЕРО-ЗАПАДНОГО ФЕДЕРАЛЬНОГО ОКРУГА ПО ЛЕГКОЙ АТЛЕТИКЕ (юноши и девушки до 18 лет)В ПОМЕЩЕНИИ</t>
  </si>
  <si>
    <t>Абулганиева</t>
  </si>
  <si>
    <t>Софья</t>
  </si>
  <si>
    <t>22.07.2005</t>
  </si>
  <si>
    <t>Ярославская область</t>
  </si>
  <si>
    <t>ГУ ЯО "СШОР по лёгкой атлетике и адаптивному спорту"</t>
  </si>
  <si>
    <t>Скулябин А.Б.</t>
  </si>
  <si>
    <t xml:space="preserve"> ПЕРВЕНСТВО СЕВЕРО-ЗАПАДНОГО ФЕДЕРАЛЬНОГО ОКРУГА ПО ЛЁГКОЙ АТЛЕТИКЕ  В ПОМЕЩЕНИИ</t>
  </si>
  <si>
    <t>прыжок с шестом</t>
  </si>
  <si>
    <t>16.55</t>
  </si>
  <si>
    <t>370/60</t>
  </si>
  <si>
    <t>320/50</t>
  </si>
  <si>
    <t>девушки  до 18 лет (2003-2004 г.р.)</t>
  </si>
  <si>
    <t>12.01.2020  г.</t>
  </si>
  <si>
    <t>13.00</t>
  </si>
  <si>
    <t xml:space="preserve"> ЧЕМПИОНАТ СЕВЕРО-ЗАПАДНОГО ФЕДЕРАЛЬНОГО ОКРУГА ПО ЛЕГКОЙ АТЛЕТИКЕ В ПОМЕЩЕНИИ</t>
  </si>
  <si>
    <t>Эстафета</t>
  </si>
  <si>
    <t>4х200м</t>
  </si>
  <si>
    <t>Вып.
разряд</t>
  </si>
  <si>
    <t>DQ п.п. 24.7.(170.7)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</si>
</sst>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ss.0"/>
    <numFmt numFmtId="165" formatCode="s.00;@"/>
    <numFmt numFmtId="166" formatCode="s.000;@"/>
    <numFmt numFmtId="167" formatCode="m:ss.00;@"/>
    <numFmt numFmtId="168" formatCode="m:ss.00"/>
    <numFmt numFmtId="169" formatCode="ss.00;@"/>
    <numFmt numFmtId="170" formatCode="dd/mm/yy;@"/>
  </numFmts>
  <fonts count="39" x14ac:knownFonts="1">
    <font>
      <sz val="11"/>
      <color theme="1"/>
      <name val="Calibri"/>
      <family val="2"/>
      <scheme val="minor"/>
    </font>
    <font>
      <sz val="13"/>
      <name val="Calibri Light"/>
      <family val="1"/>
      <charset val="204"/>
      <scheme val="major"/>
    </font>
    <font>
      <i/>
      <sz val="13"/>
      <name val="Calibri Light"/>
      <family val="1"/>
      <charset val="204"/>
      <scheme val="maj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sz val="16"/>
      <name val="Calibri Light"/>
      <family val="1"/>
      <charset val="204"/>
      <scheme val="major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4"/>
      <name val="Calibri Light"/>
      <family val="1"/>
      <charset val="204"/>
      <scheme val="major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i/>
      <sz val="12"/>
      <name val="Arial"/>
      <family val="2"/>
      <charset val="204"/>
    </font>
    <font>
      <u/>
      <sz val="12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6"/>
      <name val="Calibri Light"/>
      <family val="1"/>
      <charset val="204"/>
      <scheme val="major"/>
    </font>
    <font>
      <sz val="14"/>
      <name val="Arial"/>
      <family val="2"/>
      <charset val="204"/>
    </font>
    <font>
      <sz val="11"/>
      <name val="Calibri"/>
      <family val="2"/>
      <charset val="204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4">
    <xf numFmtId="0" fontId="0" fillId="0" borderId="0" xfId="0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4" fontId="8" fillId="0" borderId="0" xfId="0" applyNumberFormat="1" applyFont="1" applyAlignment="1">
      <alignment vertical="center"/>
    </xf>
    <xf numFmtId="20" fontId="4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14" fontId="5" fillId="0" borderId="0" xfId="0" applyNumberFormat="1" applyFont="1"/>
    <xf numFmtId="0" fontId="9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5" fillId="0" borderId="1" xfId="0" applyFont="1" applyBorder="1"/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14" fontId="8" fillId="0" borderId="16" xfId="0" applyNumberFormat="1" applyFont="1" applyBorder="1" applyAlignment="1">
      <alignment horizontal="left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wrapText="1"/>
    </xf>
    <xf numFmtId="165" fontId="0" fillId="0" borderId="17" xfId="0" applyNumberForma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8" fillId="0" borderId="17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17" xfId="0" applyFont="1" applyBorder="1"/>
    <xf numFmtId="0" fontId="0" fillId="0" borderId="18" xfId="0" applyBorder="1" applyAlignment="1">
      <alignment horizontal="center" vertical="center" wrapText="1"/>
    </xf>
    <xf numFmtId="0" fontId="14" fillId="0" borderId="17" xfId="0" applyFont="1" applyBorder="1"/>
    <xf numFmtId="0" fontId="16" fillId="0" borderId="17" xfId="0" applyFont="1" applyBorder="1"/>
    <xf numFmtId="0" fontId="0" fillId="0" borderId="19" xfId="0" applyBorder="1" applyAlignment="1">
      <alignment horizontal="center" vertic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165" fontId="14" fillId="0" borderId="19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/>
    <xf numFmtId="0" fontId="8" fillId="0" borderId="1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6" xfId="0" applyFont="1" applyBorder="1" applyAlignment="1">
      <alignment vertical="center" wrapText="1"/>
    </xf>
    <xf numFmtId="14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16" fillId="0" borderId="17" xfId="0" applyFont="1" applyBorder="1" applyAlignment="1">
      <alignment vertical="center" wrapText="1"/>
    </xf>
    <xf numFmtId="14" fontId="8" fillId="0" borderId="19" xfId="0" applyNumberFormat="1" applyFont="1" applyBorder="1" applyAlignment="1">
      <alignment horizontal="center"/>
    </xf>
    <xf numFmtId="0" fontId="18" fillId="0" borderId="0" xfId="0" applyFont="1"/>
    <xf numFmtId="165" fontId="18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6" xfId="0" applyFont="1" applyBorder="1"/>
    <xf numFmtId="14" fontId="8" fillId="0" borderId="16" xfId="0" applyNumberFormat="1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165" fontId="0" fillId="0" borderId="17" xfId="0" applyNumberForma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vertical="center"/>
    </xf>
    <xf numFmtId="14" fontId="8" fillId="0" borderId="16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49" fontId="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16" xfId="0" applyFont="1" applyBorder="1" applyAlignment="1">
      <alignment vertical="center" wrapText="1"/>
    </xf>
    <xf numFmtId="14" fontId="8" fillId="0" borderId="17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6" fontId="0" fillId="0" borderId="17" xfId="0" applyNumberForma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0" fontId="14" fillId="0" borderId="16" xfId="0" applyFont="1" applyBorder="1"/>
    <xf numFmtId="0" fontId="16" fillId="0" borderId="16" xfId="0" applyFont="1" applyBorder="1"/>
    <xf numFmtId="49" fontId="8" fillId="0" borderId="19" xfId="0" applyNumberFormat="1" applyFont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6" fillId="0" borderId="16" xfId="0" applyFont="1" applyBorder="1" applyAlignment="1">
      <alignment wrapText="1"/>
    </xf>
    <xf numFmtId="0" fontId="0" fillId="0" borderId="19" xfId="0" applyBorder="1"/>
    <xf numFmtId="165" fontId="0" fillId="0" borderId="0" xfId="0" applyNumberFormat="1" applyAlignment="1">
      <alignment horizont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14" fontId="8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6" fontId="0" fillId="0" borderId="16" xfId="0" applyNumberForma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165" fontId="14" fillId="0" borderId="16" xfId="0" applyNumberFormat="1" applyFont="1" applyBorder="1" applyAlignment="1">
      <alignment horizontal="left"/>
    </xf>
    <xf numFmtId="164" fontId="0" fillId="0" borderId="16" xfId="0" applyNumberFormat="1" applyBorder="1"/>
    <xf numFmtId="0" fontId="0" fillId="0" borderId="33" xfId="0" applyBorder="1" applyAlignment="1">
      <alignment horizontal="center" vertical="center"/>
    </xf>
    <xf numFmtId="0" fontId="8" fillId="0" borderId="33" xfId="0" applyFont="1" applyBorder="1"/>
    <xf numFmtId="14" fontId="8" fillId="0" borderId="33" xfId="0" applyNumberFormat="1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165" fontId="0" fillId="0" borderId="33" xfId="0" applyNumberFormat="1" applyBorder="1" applyAlignment="1">
      <alignment horizontal="center"/>
    </xf>
    <xf numFmtId="165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14" fontId="8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 vertical="center"/>
    </xf>
    <xf numFmtId="14" fontId="8" fillId="0" borderId="19" xfId="0" applyNumberFormat="1" applyFont="1" applyBorder="1" applyAlignment="1">
      <alignment horizontal="left"/>
    </xf>
    <xf numFmtId="0" fontId="8" fillId="0" borderId="19" xfId="0" applyFont="1" applyBorder="1" applyAlignment="1">
      <alignment wrapText="1"/>
    </xf>
    <xf numFmtId="165" fontId="14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" fillId="0" borderId="0" xfId="0" applyFont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18" fillId="0" borderId="33" xfId="0" applyFont="1" applyBorder="1"/>
    <xf numFmtId="165" fontId="26" fillId="0" borderId="16" xfId="0" applyNumberFormat="1" applyFont="1" applyBorder="1" applyAlignment="1">
      <alignment horizontal="center" vertical="center"/>
    </xf>
    <xf numFmtId="165" fontId="26" fillId="0" borderId="16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4" fillId="0" borderId="16" xfId="0" applyFont="1" applyBorder="1"/>
    <xf numFmtId="14" fontId="4" fillId="0" borderId="16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13" fillId="0" borderId="16" xfId="0" applyFont="1" applyBorder="1"/>
    <xf numFmtId="167" fontId="8" fillId="0" borderId="0" xfId="0" applyNumberFormat="1" applyFont="1" applyAlignment="1">
      <alignment horizontal="center"/>
    </xf>
    <xf numFmtId="14" fontId="8" fillId="0" borderId="17" xfId="0" applyNumberFormat="1" applyFont="1" applyBorder="1" applyAlignment="1">
      <alignment horizontal="left"/>
    </xf>
    <xf numFmtId="14" fontId="8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7" fontId="0" fillId="0" borderId="16" xfId="0" applyNumberForma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7" fontId="14" fillId="0" borderId="16" xfId="0" applyNumberFormat="1" applyFont="1" applyBorder="1" applyAlignment="1">
      <alignment horizontal="center"/>
    </xf>
    <xf numFmtId="0" fontId="18" fillId="0" borderId="19" xfId="0" applyFont="1" applyBorder="1"/>
    <xf numFmtId="167" fontId="18" fillId="0" borderId="19" xfId="0" applyNumberFormat="1" applyFont="1" applyBorder="1"/>
    <xf numFmtId="167" fontId="0" fillId="0" borderId="19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8" fontId="8" fillId="0" borderId="16" xfId="0" applyNumberFormat="1" applyFon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7" fontId="16" fillId="0" borderId="1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167" fontId="8" fillId="0" borderId="16" xfId="0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5" fontId="14" fillId="0" borderId="16" xfId="0" applyNumberFormat="1" applyFont="1" applyBorder="1"/>
    <xf numFmtId="165" fontId="14" fillId="0" borderId="19" xfId="0" applyNumberFormat="1" applyFont="1" applyBorder="1"/>
    <xf numFmtId="167" fontId="14" fillId="0" borderId="19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167" fontId="16" fillId="0" borderId="16" xfId="0" applyNumberFormat="1" applyFont="1" applyBorder="1" applyAlignment="1">
      <alignment horizontal="center" vertical="center"/>
    </xf>
    <xf numFmtId="167" fontId="0" fillId="0" borderId="17" xfId="0" applyNumberFormat="1" applyBorder="1" applyAlignment="1">
      <alignment horizontal="center"/>
    </xf>
    <xf numFmtId="164" fontId="0" fillId="0" borderId="19" xfId="0" applyNumberFormat="1" applyBorder="1"/>
    <xf numFmtId="0" fontId="8" fillId="0" borderId="19" xfId="0" applyFont="1" applyBorder="1" applyAlignment="1">
      <alignment horizontal="center" vertical="center"/>
    </xf>
    <xf numFmtId="0" fontId="28" fillId="0" borderId="17" xfId="0" applyFont="1" applyBorder="1"/>
    <xf numFmtId="165" fontId="0" fillId="0" borderId="18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4" fontId="8" fillId="0" borderId="0" xfId="0" applyNumberFormat="1" applyFont="1" applyAlignment="1">
      <alignment vertical="top"/>
    </xf>
    <xf numFmtId="20" fontId="4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33" xfId="0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/>
    </xf>
    <xf numFmtId="167" fontId="8" fillId="0" borderId="3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0" fontId="4" fillId="0" borderId="0" xfId="0" applyFont="1"/>
    <xf numFmtId="0" fontId="14" fillId="0" borderId="28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4" fontId="0" fillId="0" borderId="0" xfId="0" applyNumberFormat="1"/>
    <xf numFmtId="0" fontId="25" fillId="0" borderId="0" xfId="0" applyFont="1"/>
    <xf numFmtId="0" fontId="25" fillId="0" borderId="0" xfId="0" applyFont="1" applyAlignment="1">
      <alignment wrapText="1"/>
    </xf>
    <xf numFmtId="0" fontId="19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165" fontId="19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167" fontId="19" fillId="0" borderId="17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4" fontId="14" fillId="0" borderId="1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46" xfId="0" applyFont="1" applyBorder="1" applyAlignment="1">
      <alignment horizontal="left" vertical="center"/>
    </xf>
    <xf numFmtId="14" fontId="14" fillId="0" borderId="46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vertical="center" wrapText="1"/>
    </xf>
    <xf numFmtId="0" fontId="30" fillId="0" borderId="4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vertical="center" wrapText="1"/>
    </xf>
    <xf numFmtId="165" fontId="32" fillId="0" borderId="17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14" fillId="0" borderId="19" xfId="0" applyFont="1" applyBorder="1"/>
    <xf numFmtId="0" fontId="31" fillId="0" borderId="0" xfId="0" applyFont="1" applyAlignment="1">
      <alignment horizontal="center"/>
    </xf>
    <xf numFmtId="0" fontId="14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165" fontId="19" fillId="0" borderId="43" xfId="0" applyNumberFormat="1" applyFont="1" applyBorder="1" applyAlignment="1">
      <alignment horizontal="center" vertical="center"/>
    </xf>
    <xf numFmtId="2" fontId="19" fillId="0" borderId="43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167" fontId="34" fillId="0" borderId="43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49" fontId="28" fillId="0" borderId="46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49" fontId="14" fillId="0" borderId="46" xfId="0" applyNumberFormat="1" applyFont="1" applyBorder="1" applyAlignment="1">
      <alignment vertical="center" wrapText="1"/>
    </xf>
    <xf numFmtId="0" fontId="34" fillId="0" borderId="4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31" fillId="0" borderId="19" xfId="0" applyFont="1" applyBorder="1" applyAlignment="1">
      <alignment horizontal="left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2" fontId="8" fillId="0" borderId="23" xfId="0" applyNumberFormat="1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/>
    </xf>
    <xf numFmtId="2" fontId="8" fillId="0" borderId="52" xfId="0" applyNumberFormat="1" applyFont="1" applyBorder="1" applyAlignment="1">
      <alignment horizontal="center" vertical="center"/>
    </xf>
    <xf numFmtId="2" fontId="8" fillId="2" borderId="52" xfId="0" applyNumberFormat="1" applyFont="1" applyFill="1" applyBorder="1" applyAlignment="1">
      <alignment horizontal="center"/>
    </xf>
    <xf numFmtId="2" fontId="8" fillId="0" borderId="52" xfId="0" applyNumberFormat="1" applyFont="1" applyBorder="1" applyAlignment="1">
      <alignment horizontal="center"/>
    </xf>
    <xf numFmtId="2" fontId="5" fillId="0" borderId="53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26" xfId="0" applyNumberFormat="1" applyFont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2" xfId="0" applyFont="1" applyBorder="1"/>
    <xf numFmtId="0" fontId="14" fillId="2" borderId="25" xfId="0" applyFont="1" applyFill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4" fontId="16" fillId="0" borderId="16" xfId="0" applyNumberFormat="1" applyFont="1" applyBorder="1" applyAlignment="1">
      <alignment horizontal="left" vertical="center" wrapText="1"/>
    </xf>
    <xf numFmtId="14" fontId="14" fillId="0" borderId="16" xfId="0" applyNumberFormat="1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14" fillId="2" borderId="52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0" fillId="0" borderId="19" xfId="0" applyFont="1" applyBorder="1"/>
    <xf numFmtId="0" fontId="20" fillId="0" borderId="0" xfId="0" applyFont="1" applyAlignment="1">
      <alignment horizontal="left"/>
    </xf>
    <xf numFmtId="0" fontId="8" fillId="0" borderId="19" xfId="0" applyFont="1" applyBorder="1" applyAlignment="1">
      <alignment vertical="center"/>
    </xf>
    <xf numFmtId="14" fontId="14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2" fontId="0" fillId="0" borderId="52" xfId="0" applyNumberFormat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14" fontId="16" fillId="0" borderId="16" xfId="0" applyNumberFormat="1" applyFont="1" applyBorder="1" applyAlignment="1">
      <alignment horizontal="left" vertical="center"/>
    </xf>
    <xf numFmtId="14" fontId="16" fillId="0" borderId="16" xfId="0" applyNumberFormat="1" applyFont="1" applyBorder="1" applyAlignment="1">
      <alignment horizontal="left" wrapText="1"/>
    </xf>
    <xf numFmtId="14" fontId="14" fillId="0" borderId="16" xfId="0" applyNumberFormat="1" applyFont="1" applyBorder="1" applyAlignment="1">
      <alignment horizontal="left" vertical="center"/>
    </xf>
    <xf numFmtId="2" fontId="0" fillId="0" borderId="26" xfId="0" applyNumberForma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14" fontId="16" fillId="0" borderId="16" xfId="0" applyNumberFormat="1" applyFont="1" applyBorder="1" applyAlignment="1">
      <alignment horizontal="left"/>
    </xf>
    <xf numFmtId="1" fontId="14" fillId="2" borderId="23" xfId="0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14" fontId="8" fillId="0" borderId="54" xfId="0" applyNumberFormat="1" applyFont="1" applyBorder="1" applyAlignment="1">
      <alignment horizontal="left" vertical="center"/>
    </xf>
    <xf numFmtId="14" fontId="8" fillId="0" borderId="54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2" fontId="5" fillId="0" borderId="55" xfId="0" applyNumberFormat="1" applyFont="1" applyBorder="1" applyAlignment="1">
      <alignment horizontal="center" vertical="center"/>
    </xf>
    <xf numFmtId="14" fontId="16" fillId="0" borderId="54" xfId="0" applyNumberFormat="1" applyFont="1" applyBorder="1" applyAlignment="1">
      <alignment horizontal="left" wrapText="1"/>
    </xf>
    <xf numFmtId="0" fontId="20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0" fillId="0" borderId="33" xfId="0" applyFont="1" applyBorder="1"/>
    <xf numFmtId="14" fontId="16" fillId="0" borderId="54" xfId="0" applyNumberFormat="1" applyFont="1" applyBorder="1" applyAlignment="1">
      <alignment horizontal="left" vertical="center" wrapText="1"/>
    </xf>
    <xf numFmtId="2" fontId="0" fillId="0" borderId="55" xfId="0" applyNumberFormat="1" applyBorder="1" applyAlignment="1">
      <alignment horizontal="center" vertical="center"/>
    </xf>
    <xf numFmtId="14" fontId="16" fillId="0" borderId="54" xfId="0" applyNumberFormat="1" applyFont="1" applyBorder="1" applyAlignment="1">
      <alignment horizontal="left" vertical="center"/>
    </xf>
    <xf numFmtId="14" fontId="8" fillId="0" borderId="54" xfId="0" applyNumberFormat="1" applyFont="1" applyBorder="1" applyAlignment="1">
      <alignment horizontal="left" wrapText="1"/>
    </xf>
    <xf numFmtId="2" fontId="5" fillId="0" borderId="17" xfId="0" applyNumberFormat="1" applyFont="1" applyBorder="1" applyAlignment="1">
      <alignment horizontal="center" vertical="center"/>
    </xf>
    <xf numFmtId="14" fontId="14" fillId="0" borderId="16" xfId="0" applyNumberFormat="1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14" fontId="28" fillId="0" borderId="16" xfId="0" applyNumberFormat="1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1" fontId="20" fillId="0" borderId="19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170" fontId="4" fillId="0" borderId="0" xfId="0" applyNumberFormat="1" applyFont="1"/>
    <xf numFmtId="49" fontId="5" fillId="0" borderId="0" xfId="0" applyNumberFormat="1" applyFont="1"/>
    <xf numFmtId="0" fontId="14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8" fillId="3" borderId="52" xfId="0" applyFont="1" applyFill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70" fontId="4" fillId="0" borderId="1" xfId="0" applyNumberFormat="1" applyFont="1" applyBorder="1"/>
    <xf numFmtId="49" fontId="5" fillId="0" borderId="1" xfId="0" applyNumberFormat="1" applyFont="1" applyBorder="1"/>
    <xf numFmtId="0" fontId="8" fillId="3" borderId="25" xfId="0" applyFon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wrapText="1"/>
    </xf>
    <xf numFmtId="2" fontId="5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2" fontId="8" fillId="0" borderId="17" xfId="0" applyNumberFormat="1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top"/>
    </xf>
    <xf numFmtId="0" fontId="37" fillId="0" borderId="16" xfId="0" applyFont="1" applyBorder="1" applyAlignment="1">
      <alignment horizontal="center" vertical="top"/>
    </xf>
    <xf numFmtId="2" fontId="5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3" fillId="0" borderId="0" xfId="0" applyFont="1"/>
    <xf numFmtId="0" fontId="0" fillId="0" borderId="54" xfId="0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14" fontId="8" fillId="0" borderId="19" xfId="0" applyNumberFormat="1" applyFont="1" applyBorder="1" applyAlignment="1">
      <alignment horizontal="left" vertical="center"/>
    </xf>
    <xf numFmtId="0" fontId="8" fillId="0" borderId="33" xfId="0" applyFont="1" applyBorder="1" applyAlignment="1">
      <alignment vertical="center"/>
    </xf>
    <xf numFmtId="0" fontId="19" fillId="0" borderId="33" xfId="0" applyFont="1" applyBorder="1" applyAlignment="1">
      <alignment horizontal="center"/>
    </xf>
    <xf numFmtId="0" fontId="16" fillId="0" borderId="5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3" xfId="0" applyFont="1" applyBorder="1"/>
    <xf numFmtId="0" fontId="8" fillId="0" borderId="5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54" xfId="0" applyFont="1" applyBorder="1" applyAlignment="1">
      <alignment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8" fillId="0" borderId="57" xfId="0" applyFont="1" applyBorder="1"/>
    <xf numFmtId="0" fontId="8" fillId="0" borderId="57" xfId="0" applyFont="1" applyBorder="1" applyAlignment="1">
      <alignment horizontal="center"/>
    </xf>
    <xf numFmtId="0" fontId="14" fillId="0" borderId="57" xfId="0" applyFont="1" applyBorder="1"/>
    <xf numFmtId="0" fontId="19" fillId="0" borderId="56" xfId="0" applyFont="1" applyBorder="1" applyAlignment="1">
      <alignment horizontal="center"/>
    </xf>
    <xf numFmtId="0" fontId="8" fillId="0" borderId="57" xfId="0" applyFont="1" applyBorder="1" applyAlignment="1">
      <alignment vertical="center"/>
    </xf>
    <xf numFmtId="14" fontId="8" fillId="0" borderId="57" xfId="0" applyNumberFormat="1" applyFont="1" applyBorder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19" xfId="0" applyFont="1" applyBorder="1"/>
    <xf numFmtId="14" fontId="8" fillId="0" borderId="57" xfId="0" applyNumberFormat="1" applyFont="1" applyBorder="1" applyAlignment="1">
      <alignment horizontal="left"/>
    </xf>
    <xf numFmtId="0" fontId="16" fillId="0" borderId="57" xfId="0" applyFont="1" applyBorder="1"/>
    <xf numFmtId="0" fontId="14" fillId="0" borderId="57" xfId="0" applyFont="1" applyBorder="1" applyAlignment="1">
      <alignment vertical="center"/>
    </xf>
    <xf numFmtId="0" fontId="19" fillId="0" borderId="56" xfId="0" applyFont="1" applyBorder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5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64" fontId="36" fillId="0" borderId="28" xfId="0" applyNumberFormat="1" applyFont="1" applyBorder="1" applyAlignment="1">
      <alignment horizontal="center"/>
    </xf>
    <xf numFmtId="0" fontId="0" fillId="4" borderId="28" xfId="0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2" fillId="0" borderId="0" xfId="0" applyFont="1" applyAlignment="1">
      <alignment horizontal="left" vertical="center"/>
    </xf>
    <xf numFmtId="170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7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7" fontId="19" fillId="0" borderId="45" xfId="0" applyNumberFormat="1" applyFont="1" applyBorder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67" fontId="19" fillId="0" borderId="33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8" fontId="19" fillId="0" borderId="45" xfId="0" applyNumberFormat="1" applyFont="1" applyBorder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168" fontId="19" fillId="0" borderId="33" xfId="0" applyNumberFormat="1" applyFont="1" applyBorder="1" applyAlignment="1">
      <alignment horizontal="center" vertical="center"/>
    </xf>
    <xf numFmtId="168" fontId="19" fillId="0" borderId="56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68" fontId="38" fillId="0" borderId="56" xfId="0" applyNumberFormat="1" applyFont="1" applyBorder="1" applyAlignment="1">
      <alignment horizontal="center" vertical="center" wrapText="1"/>
    </xf>
    <xf numFmtId="168" fontId="38" fillId="0" borderId="0" xfId="0" applyNumberFormat="1" applyFont="1" applyAlignment="1">
      <alignment horizontal="center" vertical="center" wrapText="1"/>
    </xf>
    <xf numFmtId="168" fontId="38" fillId="0" borderId="3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173831</xdr:rowOff>
    </xdr:from>
    <xdr:to>
      <xdr:col>3</xdr:col>
      <xdr:colOff>890588</xdr:colOff>
      <xdr:row>4</xdr:row>
      <xdr:rowOff>59531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94885B42-EFE8-4850-8AB9-81AD44D0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3831"/>
          <a:ext cx="270986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59</xdr:row>
      <xdr:rowOff>66675</xdr:rowOff>
    </xdr:from>
    <xdr:to>
      <xdr:col>4</xdr:col>
      <xdr:colOff>238125</xdr:colOff>
      <xdr:row>62</xdr:row>
      <xdr:rowOff>19050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F594CDE7-332D-430D-BF57-ADDA7B85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58400"/>
          <a:ext cx="2057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110</xdr:row>
      <xdr:rowOff>57150</xdr:rowOff>
    </xdr:from>
    <xdr:to>
      <xdr:col>5</xdr:col>
      <xdr:colOff>38100</xdr:colOff>
      <xdr:row>113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7D21A72-147D-41E9-B19B-BC8BE7A7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973925"/>
          <a:ext cx="2057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155</xdr:row>
      <xdr:rowOff>57150</xdr:rowOff>
    </xdr:from>
    <xdr:to>
      <xdr:col>4</xdr:col>
      <xdr:colOff>323850</xdr:colOff>
      <xdr:row>158</xdr:row>
      <xdr:rowOff>19050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2E3C49A3-62F0-4842-8AAB-336CA42D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9851350"/>
          <a:ext cx="2057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161925</xdr:rowOff>
    </xdr:from>
    <xdr:to>
      <xdr:col>4</xdr:col>
      <xdr:colOff>342900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300730BB-89B0-4C0A-B1A0-0FFE1D9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167</xdr:row>
      <xdr:rowOff>57150</xdr:rowOff>
    </xdr:from>
    <xdr:to>
      <xdr:col>4</xdr:col>
      <xdr:colOff>323850</xdr:colOff>
      <xdr:row>170</xdr:row>
      <xdr:rowOff>19050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BEB2C628-43FD-4EF9-BD45-225E7E10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794450"/>
          <a:ext cx="2057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110</xdr:row>
      <xdr:rowOff>19050</xdr:rowOff>
    </xdr:from>
    <xdr:to>
      <xdr:col>4</xdr:col>
      <xdr:colOff>400050</xdr:colOff>
      <xdr:row>112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7F8D28E-93F8-45AC-88FF-1511C749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1193125"/>
          <a:ext cx="2047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55</xdr:row>
      <xdr:rowOff>66675</xdr:rowOff>
    </xdr:from>
    <xdr:to>
      <xdr:col>5</xdr:col>
      <xdr:colOff>447675</xdr:colOff>
      <xdr:row>58</xdr:row>
      <xdr:rowOff>152400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A0C76D48-2179-4242-9291-5CBED592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582275"/>
          <a:ext cx="2514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3</xdr:col>
      <xdr:colOff>323850</xdr:colOff>
      <xdr:row>4</xdr:row>
      <xdr:rowOff>71046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7873F099-1D9E-480C-8260-9CE475C3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6"/>
          <a:ext cx="2552700" cy="72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63</xdr:row>
      <xdr:rowOff>0</xdr:rowOff>
    </xdr:from>
    <xdr:to>
      <xdr:col>3</xdr:col>
      <xdr:colOff>38100</xdr:colOff>
      <xdr:row>66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E9A5C98-FE02-4521-9A68-6308EF03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572750"/>
          <a:ext cx="1695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124</xdr:row>
      <xdr:rowOff>133350</xdr:rowOff>
    </xdr:from>
    <xdr:to>
      <xdr:col>3</xdr:col>
      <xdr:colOff>371475</xdr:colOff>
      <xdr:row>129</xdr:row>
      <xdr:rowOff>9525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F35411CA-CB0D-4A95-BEB2-547B614D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850225"/>
          <a:ext cx="2124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179</xdr:row>
      <xdr:rowOff>133350</xdr:rowOff>
    </xdr:from>
    <xdr:to>
      <xdr:col>3</xdr:col>
      <xdr:colOff>371475</xdr:colOff>
      <xdr:row>184</xdr:row>
      <xdr:rowOff>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4D36241D-D6EE-4419-A949-8EDC5271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289625"/>
          <a:ext cx="2124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235</xdr:row>
      <xdr:rowOff>133350</xdr:rowOff>
    </xdr:from>
    <xdr:to>
      <xdr:col>3</xdr:col>
      <xdr:colOff>371475</xdr:colOff>
      <xdr:row>239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9AA5E201-9FC2-4A4E-82BE-DF7C6437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1814750"/>
          <a:ext cx="2124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95250</xdr:rowOff>
    </xdr:from>
    <xdr:to>
      <xdr:col>2</xdr:col>
      <xdr:colOff>1210968</xdr:colOff>
      <xdr:row>4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CC4DCCE3-3E87-4B98-887B-0E504A7E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95250"/>
          <a:ext cx="184914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60</xdr:row>
      <xdr:rowOff>95250</xdr:rowOff>
    </xdr:from>
    <xdr:to>
      <xdr:col>2</xdr:col>
      <xdr:colOff>552450</xdr:colOff>
      <xdr:row>64</xdr:row>
      <xdr:rowOff>85725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D000C9A0-A269-4A3D-8766-FCD2CFCB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20350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117</xdr:row>
      <xdr:rowOff>95250</xdr:rowOff>
    </xdr:from>
    <xdr:to>
      <xdr:col>3</xdr:col>
      <xdr:colOff>142875</xdr:colOff>
      <xdr:row>121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E01F4CC-77B1-45A9-A086-1A263662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183600"/>
          <a:ext cx="1800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174</xdr:row>
      <xdr:rowOff>85725</xdr:rowOff>
    </xdr:from>
    <xdr:to>
      <xdr:col>3</xdr:col>
      <xdr:colOff>19050</xdr:colOff>
      <xdr:row>178</xdr:row>
      <xdr:rowOff>76200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CB355568-0C3A-4C57-8B03-FBD3B5EF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899225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173831</xdr:rowOff>
    </xdr:from>
    <xdr:to>
      <xdr:col>4</xdr:col>
      <xdr:colOff>152400</xdr:colOff>
      <xdr:row>4</xdr:row>
      <xdr:rowOff>154781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5A1B456F-6BE7-48F1-B90B-1B5529D3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569" y="173831"/>
          <a:ext cx="242411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61</xdr:row>
      <xdr:rowOff>161925</xdr:rowOff>
    </xdr:from>
    <xdr:to>
      <xdr:col>4</xdr:col>
      <xdr:colOff>342900</xdr:colOff>
      <xdr:row>65</xdr:row>
      <xdr:rowOff>142875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E14F0D0B-609D-41D2-ABDB-DEFFAFE8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306050"/>
          <a:ext cx="1943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118</xdr:row>
      <xdr:rowOff>161925</xdr:rowOff>
    </xdr:from>
    <xdr:to>
      <xdr:col>4</xdr:col>
      <xdr:colOff>342900</xdr:colOff>
      <xdr:row>122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01EE22C-1809-4EB4-B11B-74F414B2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869275"/>
          <a:ext cx="1943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174</xdr:row>
      <xdr:rowOff>161925</xdr:rowOff>
    </xdr:from>
    <xdr:to>
      <xdr:col>4</xdr:col>
      <xdr:colOff>342900</xdr:colOff>
      <xdr:row>178</xdr:row>
      <xdr:rowOff>142875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3EA3CFED-23A8-43CA-B6A9-0BFA8318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1318200"/>
          <a:ext cx="1943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62</xdr:row>
      <xdr:rowOff>85725</xdr:rowOff>
    </xdr:from>
    <xdr:to>
      <xdr:col>3</xdr:col>
      <xdr:colOff>590550</xdr:colOff>
      <xdr:row>66</xdr:row>
      <xdr:rowOff>142875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499302E5-729D-42B1-A4BE-98FE6423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791825"/>
          <a:ext cx="16383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117</xdr:row>
      <xdr:rowOff>104775</xdr:rowOff>
    </xdr:from>
    <xdr:to>
      <xdr:col>4</xdr:col>
      <xdr:colOff>200025</xdr:colOff>
      <xdr:row>120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7743B509-356A-4B3C-A856-4CF2FCB6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050250"/>
          <a:ext cx="15811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66675</xdr:colOff>
      <xdr:row>4</xdr:row>
      <xdr:rowOff>93179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678C560-2726-442B-AEAF-E0D820B6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943100" cy="78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118</xdr:row>
      <xdr:rowOff>85725</xdr:rowOff>
    </xdr:from>
    <xdr:to>
      <xdr:col>3</xdr:col>
      <xdr:colOff>590550</xdr:colOff>
      <xdr:row>122</xdr:row>
      <xdr:rowOff>161925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B32ED35F-C7BD-46A9-AF7F-9A084A14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221700"/>
          <a:ext cx="1638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175</xdr:row>
      <xdr:rowOff>161925</xdr:rowOff>
    </xdr:from>
    <xdr:to>
      <xdr:col>4</xdr:col>
      <xdr:colOff>485775</xdr:colOff>
      <xdr:row>179</xdr:row>
      <xdr:rowOff>38100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E3958406-0A26-44C0-B8C4-40C10EA6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1737300"/>
          <a:ext cx="1943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59</xdr:row>
      <xdr:rowOff>180975</xdr:rowOff>
    </xdr:from>
    <xdr:to>
      <xdr:col>3</xdr:col>
      <xdr:colOff>457200</xdr:colOff>
      <xdr:row>63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18E1C821-C868-441F-A679-C40EB783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839450"/>
          <a:ext cx="2057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161925</xdr:rowOff>
    </xdr:from>
    <xdr:to>
      <xdr:col>4</xdr:col>
      <xdr:colOff>228600</xdr:colOff>
      <xdr:row>123</xdr:row>
      <xdr:rowOff>38100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18BD9920-F5E5-4F63-A9A7-5695F674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697950"/>
          <a:ext cx="2057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114300</xdr:colOff>
      <xdr:row>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A66CB65-EB74-4A8D-95DC-6415095C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085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85725</xdr:rowOff>
    </xdr:from>
    <xdr:to>
      <xdr:col>4</xdr:col>
      <xdr:colOff>228600</xdr:colOff>
      <xdr:row>182</xdr:row>
      <xdr:rowOff>152400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AAF83C95-E25E-4AF1-A939-A72D7CDE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356425"/>
          <a:ext cx="2057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114301</xdr:rowOff>
    </xdr:from>
    <xdr:to>
      <xdr:col>3</xdr:col>
      <xdr:colOff>12700</xdr:colOff>
      <xdr:row>4</xdr:row>
      <xdr:rowOff>183357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B4500C5-D861-4AB2-BE21-B1BFC649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1"/>
          <a:ext cx="1603375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59</xdr:row>
      <xdr:rowOff>114300</xdr:rowOff>
    </xdr:from>
    <xdr:to>
      <xdr:col>3</xdr:col>
      <xdr:colOff>114300</xdr:colOff>
      <xdr:row>66</xdr:row>
      <xdr:rowOff>38100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81E7BD5D-0C23-48E0-85C7-6D84B7C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820400"/>
          <a:ext cx="1704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116</xdr:row>
      <xdr:rowOff>114300</xdr:rowOff>
    </xdr:from>
    <xdr:to>
      <xdr:col>3</xdr:col>
      <xdr:colOff>180975</xdr:colOff>
      <xdr:row>121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D8C6346-5B1D-4D15-96F2-393A0013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488400"/>
          <a:ext cx="1771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175</xdr:row>
      <xdr:rowOff>114300</xdr:rowOff>
    </xdr:from>
    <xdr:to>
      <xdr:col>3</xdr:col>
      <xdr:colOff>180975</xdr:colOff>
      <xdr:row>180</xdr:row>
      <xdr:rowOff>114300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90A7B021-D846-40A2-BFB5-E626998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127825"/>
          <a:ext cx="1771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161925</xdr:rowOff>
    </xdr:from>
    <xdr:to>
      <xdr:col>3</xdr:col>
      <xdr:colOff>409575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17036039-F1E0-41CD-899F-F75763ED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58</xdr:row>
      <xdr:rowOff>142875</xdr:rowOff>
    </xdr:from>
    <xdr:to>
      <xdr:col>4</xdr:col>
      <xdr:colOff>304800</xdr:colOff>
      <xdr:row>62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B101E67E-4EB2-412A-B08F-19F3534D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48975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114</xdr:row>
      <xdr:rowOff>142875</xdr:rowOff>
    </xdr:from>
    <xdr:to>
      <xdr:col>4</xdr:col>
      <xdr:colOff>304800</xdr:colOff>
      <xdr:row>118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B4603A1-62F4-4052-AE44-345202ED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307425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172</xdr:row>
      <xdr:rowOff>142875</xdr:rowOff>
    </xdr:from>
    <xdr:to>
      <xdr:col>4</xdr:col>
      <xdr:colOff>304800</xdr:colOff>
      <xdr:row>176</xdr:row>
      <xdr:rowOff>28575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624FFC5F-BED0-4AC1-9D6C-3C8E639F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1918275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164307</xdr:colOff>
      <xdr:row>1</xdr:row>
      <xdr:rowOff>33337</xdr:rowOff>
    </xdr:from>
    <xdr:to>
      <xdr:col>3</xdr:col>
      <xdr:colOff>847725</xdr:colOff>
      <xdr:row>4</xdr:row>
      <xdr:rowOff>109537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81375893-814F-4B39-91AB-FB86D531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7" y="247650"/>
          <a:ext cx="2338387" cy="71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58</xdr:row>
      <xdr:rowOff>104775</xdr:rowOff>
    </xdr:from>
    <xdr:to>
      <xdr:col>4</xdr:col>
      <xdr:colOff>323850</xdr:colOff>
      <xdr:row>61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111E0365-42A5-4239-8758-351D8479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839450"/>
          <a:ext cx="1952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114</xdr:row>
      <xdr:rowOff>104775</xdr:rowOff>
    </xdr:from>
    <xdr:to>
      <xdr:col>4</xdr:col>
      <xdr:colOff>323850</xdr:colOff>
      <xdr:row>117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4FE8A46-DDFA-4D49-9FFB-E84208E9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297900"/>
          <a:ext cx="1952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173</xdr:row>
      <xdr:rowOff>104775</xdr:rowOff>
    </xdr:from>
    <xdr:to>
      <xdr:col>4</xdr:col>
      <xdr:colOff>323850</xdr:colOff>
      <xdr:row>176</xdr:row>
      <xdr:rowOff>180975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2A23DAF7-147F-4AD0-A41B-4360062D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1946850"/>
          <a:ext cx="1952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60</xdr:row>
      <xdr:rowOff>66675</xdr:rowOff>
    </xdr:from>
    <xdr:to>
      <xdr:col>3</xdr:col>
      <xdr:colOff>542925</xdr:colOff>
      <xdr:row>63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977221A5-DBFC-4AA2-9485-A9715BDC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791825"/>
          <a:ext cx="2057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114300</xdr:rowOff>
    </xdr:from>
    <xdr:to>
      <xdr:col>3</xdr:col>
      <xdr:colOff>250031</xdr:colOff>
      <xdr:row>4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709429F9-93FE-4648-88ED-A7296A79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000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118</xdr:row>
      <xdr:rowOff>66675</xdr:rowOff>
    </xdr:from>
    <xdr:to>
      <xdr:col>3</xdr:col>
      <xdr:colOff>542925</xdr:colOff>
      <xdr:row>121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3F99A2F-F65D-468D-93BE-8031EE61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1421725"/>
          <a:ext cx="2057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177</xdr:row>
      <xdr:rowOff>66675</xdr:rowOff>
    </xdr:from>
    <xdr:to>
      <xdr:col>3</xdr:col>
      <xdr:colOff>542925</xdr:colOff>
      <xdr:row>180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F398D9DA-4CEC-4177-AD27-E829C95E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2089725"/>
          <a:ext cx="2057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3</xdr:col>
      <xdr:colOff>726281</xdr:colOff>
      <xdr:row>3</xdr:row>
      <xdr:rowOff>190499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86C5ACA6-88C8-4334-B988-30542874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131219" cy="71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60</xdr:row>
      <xdr:rowOff>114300</xdr:rowOff>
    </xdr:from>
    <xdr:to>
      <xdr:col>3</xdr:col>
      <xdr:colOff>380999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2C7CF28-1840-41BC-9E7D-227525C6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020550"/>
          <a:ext cx="1785937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120</xdr:row>
      <xdr:rowOff>114300</xdr:rowOff>
    </xdr:from>
    <xdr:to>
      <xdr:col>3</xdr:col>
      <xdr:colOff>535781</xdr:colOff>
      <xdr:row>125</xdr:row>
      <xdr:rowOff>9525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010156C4-7C43-4802-AF96-5313F254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3926800"/>
          <a:ext cx="1940719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100013</xdr:rowOff>
    </xdr:from>
    <xdr:to>
      <xdr:col>3</xdr:col>
      <xdr:colOff>464344</xdr:colOff>
      <xdr:row>3</xdr:row>
      <xdr:rowOff>126007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C99E9540-C1BE-4E3D-8829-D9DCB1A9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0013"/>
          <a:ext cx="2297906" cy="668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28575</xdr:rowOff>
    </xdr:from>
    <xdr:to>
      <xdr:col>4</xdr:col>
      <xdr:colOff>161925</xdr:colOff>
      <xdr:row>52</xdr:row>
      <xdr:rowOff>85725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DD8D20A6-F709-4938-8856-D836D40F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210675"/>
          <a:ext cx="1952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3</xdr:col>
      <xdr:colOff>214312</xdr:colOff>
      <xdr:row>3</xdr:row>
      <xdr:rowOff>199107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B71B7E1A-244D-4954-8670-E1ED2DA7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828800" cy="74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50</xdr:row>
      <xdr:rowOff>161925</xdr:rowOff>
    </xdr:from>
    <xdr:to>
      <xdr:col>4</xdr:col>
      <xdr:colOff>342900</xdr:colOff>
      <xdr:row>54</xdr:row>
      <xdr:rowOff>47625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E8104310-4994-4DBE-B153-5DBBC3CC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401175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100</xdr:row>
      <xdr:rowOff>104775</xdr:rowOff>
    </xdr:from>
    <xdr:to>
      <xdr:col>3</xdr:col>
      <xdr:colOff>419100</xdr:colOff>
      <xdr:row>103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00F6240-0248-49D7-AC25-5384A63C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764250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149</xdr:row>
      <xdr:rowOff>161925</xdr:rowOff>
    </xdr:from>
    <xdr:to>
      <xdr:col>4</xdr:col>
      <xdr:colOff>342900</xdr:colOff>
      <xdr:row>153</xdr:row>
      <xdr:rowOff>47625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FCA24B1E-E2E4-4216-A115-9788FC43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889200"/>
          <a:ext cx="1943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123825</xdr:rowOff>
    </xdr:from>
    <xdr:to>
      <xdr:col>3</xdr:col>
      <xdr:colOff>666750</xdr:colOff>
      <xdr:row>4</xdr:row>
      <xdr:rowOff>123825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82567DB9-054A-4D53-B5C4-8E6826C1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23825"/>
          <a:ext cx="2533649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171450</xdr:rowOff>
    </xdr:from>
    <xdr:to>
      <xdr:col>4</xdr:col>
      <xdr:colOff>342900</xdr:colOff>
      <xdr:row>55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FCBDD4A-45A3-4369-B08C-0BD8EDD7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848975"/>
          <a:ext cx="2133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111</xdr:row>
      <xdr:rowOff>171450</xdr:rowOff>
    </xdr:from>
    <xdr:to>
      <xdr:col>3</xdr:col>
      <xdr:colOff>666750</xdr:colOff>
      <xdr:row>114</xdr:row>
      <xdr:rowOff>157733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1FB8444-38F0-4AAE-B8C9-3CAB013E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22662356"/>
          <a:ext cx="2319337" cy="6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169</xdr:row>
      <xdr:rowOff>171450</xdr:rowOff>
    </xdr:from>
    <xdr:to>
      <xdr:col>3</xdr:col>
      <xdr:colOff>699756</xdr:colOff>
      <xdr:row>172</xdr:row>
      <xdr:rowOff>166687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9CF62AFF-00CE-4A04-95D1-D5AF57B8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34128075"/>
          <a:ext cx="235234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3</xdr:col>
      <xdr:colOff>314325</xdr:colOff>
      <xdr:row>3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D0BC35FD-469D-4291-93AD-5F230B2D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97632</xdr:colOff>
      <xdr:row>53</xdr:row>
      <xdr:rowOff>171450</xdr:rowOff>
    </xdr:from>
    <xdr:to>
      <xdr:col>2</xdr:col>
      <xdr:colOff>1119187</xdr:colOff>
      <xdr:row>56</xdr:row>
      <xdr:rowOff>156571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E8E68F4-E88D-45CE-870F-30732699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5" y="10684669"/>
          <a:ext cx="1402555" cy="6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4</xdr:col>
      <xdr:colOff>142875</xdr:colOff>
      <xdr:row>4</xdr:row>
      <xdr:rowOff>161925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7054007A-A2E8-4C02-9323-3A8E0CBD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2371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</xdr:colOff>
      <xdr:row>1</xdr:row>
      <xdr:rowOff>66675</xdr:rowOff>
    </xdr:from>
    <xdr:to>
      <xdr:col>3</xdr:col>
      <xdr:colOff>881062</xdr:colOff>
      <xdr:row>4</xdr:row>
      <xdr:rowOff>142876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E58B750B-5E39-4B36-91D0-703AB07D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" y="280988"/>
          <a:ext cx="2352675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64</xdr:row>
      <xdr:rowOff>19050</xdr:rowOff>
    </xdr:from>
    <xdr:to>
      <xdr:col>4</xdr:col>
      <xdr:colOff>333375</xdr:colOff>
      <xdr:row>67</xdr:row>
      <xdr:rowOff>104775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F72E65A-A881-4201-A800-398E65F2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077575"/>
          <a:ext cx="1943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125</xdr:row>
      <xdr:rowOff>19050</xdr:rowOff>
    </xdr:from>
    <xdr:to>
      <xdr:col>5</xdr:col>
      <xdr:colOff>85725</xdr:colOff>
      <xdr:row>128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3D799FA-642E-4DB4-AA9A-620CCD4F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964650"/>
          <a:ext cx="2305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243</xdr:row>
      <xdr:rowOff>38100</xdr:rowOff>
    </xdr:from>
    <xdr:to>
      <xdr:col>3</xdr:col>
      <xdr:colOff>552450</xdr:colOff>
      <xdr:row>246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9C9D1E8-028A-4243-844C-86FB32F4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11025"/>
          <a:ext cx="2152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198</xdr:row>
      <xdr:rowOff>9525</xdr:rowOff>
    </xdr:from>
    <xdr:to>
      <xdr:col>3</xdr:col>
      <xdr:colOff>552450</xdr:colOff>
      <xdr:row>201</xdr:row>
      <xdr:rowOff>66675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58FB728A-0A0A-48C4-BB6D-21C894ED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71675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4</xdr:col>
      <xdr:colOff>61912</xdr:colOff>
      <xdr:row>3</xdr:row>
      <xdr:rowOff>195262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8E25C1CA-B7EA-411C-A3D2-F2E4F5CA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33600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44</xdr:row>
      <xdr:rowOff>180975</xdr:rowOff>
    </xdr:from>
    <xdr:to>
      <xdr:col>3</xdr:col>
      <xdr:colOff>476250</xdr:colOff>
      <xdr:row>48</xdr:row>
      <xdr:rowOff>38100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E6E40BAC-26CD-49B6-A90D-9273F69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153650"/>
          <a:ext cx="2152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98</xdr:row>
      <xdr:rowOff>19050</xdr:rowOff>
    </xdr:from>
    <xdr:to>
      <xdr:col>4</xdr:col>
      <xdr:colOff>333375</xdr:colOff>
      <xdr:row>101</xdr:row>
      <xdr:rowOff>76200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58852B32-D7C1-43B4-ABB4-2D16AC49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23110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148</xdr:row>
      <xdr:rowOff>114300</xdr:rowOff>
    </xdr:from>
    <xdr:to>
      <xdr:col>4</xdr:col>
      <xdr:colOff>342900</xdr:colOff>
      <xdr:row>151</xdr:row>
      <xdr:rowOff>180975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9B14DF60-A0E5-4BA9-B48B-39AA8F73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0222825"/>
          <a:ext cx="2152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460</xdr:row>
      <xdr:rowOff>209550</xdr:rowOff>
    </xdr:from>
    <xdr:to>
      <xdr:col>4</xdr:col>
      <xdr:colOff>419100</xdr:colOff>
      <xdr:row>464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86AC7D6-C483-4719-8A5A-F0FA7739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0182700"/>
          <a:ext cx="2133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171450</xdr:rowOff>
    </xdr:from>
    <xdr:to>
      <xdr:col>4</xdr:col>
      <xdr:colOff>219075</xdr:colOff>
      <xdr:row>4</xdr:row>
      <xdr:rowOff>19050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57F3D5E3-2F69-424A-B866-A1900950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2695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52</xdr:row>
      <xdr:rowOff>133350</xdr:rowOff>
    </xdr:from>
    <xdr:to>
      <xdr:col>3</xdr:col>
      <xdr:colOff>514350</xdr:colOff>
      <xdr:row>55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FB2144E-6EE0-4E62-B0CB-6A9A04A5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934700"/>
          <a:ext cx="2152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109</xdr:row>
      <xdr:rowOff>114300</xdr:rowOff>
    </xdr:from>
    <xdr:to>
      <xdr:col>4</xdr:col>
      <xdr:colOff>352425</xdr:colOff>
      <xdr:row>112</xdr:row>
      <xdr:rowOff>180975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8AD4E7EE-F3D4-4DD8-BEBD-983BD453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421725"/>
          <a:ext cx="2143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164</xdr:row>
      <xdr:rowOff>114300</xdr:rowOff>
    </xdr:from>
    <xdr:to>
      <xdr:col>4</xdr:col>
      <xdr:colOff>352425</xdr:colOff>
      <xdr:row>167</xdr:row>
      <xdr:rowOff>171450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712BC1E0-3351-40AF-AAF0-4C5A69E5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889700"/>
          <a:ext cx="2143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214</xdr:row>
      <xdr:rowOff>85725</xdr:rowOff>
    </xdr:from>
    <xdr:to>
      <xdr:col>4</xdr:col>
      <xdr:colOff>438150</xdr:colOff>
      <xdr:row>217</xdr:row>
      <xdr:rowOff>142875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85B62748-8D82-4B97-A576-35B166A5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8625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265</xdr:row>
      <xdr:rowOff>142875</xdr:rowOff>
    </xdr:from>
    <xdr:to>
      <xdr:col>3</xdr:col>
      <xdr:colOff>561975</xdr:colOff>
      <xdr:row>269</xdr:row>
      <xdr:rowOff>9525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C8D7EAE2-547C-4A5B-8609-D029BE93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318760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317</xdr:row>
      <xdr:rowOff>19050</xdr:rowOff>
    </xdr:from>
    <xdr:to>
      <xdr:col>4</xdr:col>
      <xdr:colOff>476250</xdr:colOff>
      <xdr:row>320</xdr:row>
      <xdr:rowOff>76200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9C067A61-1CC9-49FB-B5D3-B1EB0661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903225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370</xdr:row>
      <xdr:rowOff>19050</xdr:rowOff>
    </xdr:from>
    <xdr:to>
      <xdr:col>4</xdr:col>
      <xdr:colOff>476250</xdr:colOff>
      <xdr:row>373</xdr:row>
      <xdr:rowOff>76200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919C6203-1F9A-44BE-9BEF-F76C6D77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599800"/>
          <a:ext cx="2152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4</xdr:col>
      <xdr:colOff>307181</xdr:colOff>
      <xdr:row>4</xdr:row>
      <xdr:rowOff>38100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90325390-56B2-4810-9D2C-3A442BF8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6884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35718</xdr:colOff>
      <xdr:row>56</xdr:row>
      <xdr:rowOff>190500</xdr:rowOff>
    </xdr:from>
    <xdr:to>
      <xdr:col>4</xdr:col>
      <xdr:colOff>414337</xdr:colOff>
      <xdr:row>60</xdr:row>
      <xdr:rowOff>38100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6BC75DB6-D5A1-4789-AC34-85E2753C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11560969"/>
          <a:ext cx="26884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92</xdr:row>
      <xdr:rowOff>119063</xdr:rowOff>
    </xdr:from>
    <xdr:to>
      <xdr:col>4</xdr:col>
      <xdr:colOff>247650</xdr:colOff>
      <xdr:row>95</xdr:row>
      <xdr:rowOff>180975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C86157CE-28B1-4867-80B9-33EE61E8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19169063"/>
          <a:ext cx="26884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142874</xdr:colOff>
      <xdr:row>144</xdr:row>
      <xdr:rowOff>71438</xdr:rowOff>
    </xdr:from>
    <xdr:to>
      <xdr:col>4</xdr:col>
      <xdr:colOff>521493</xdr:colOff>
      <xdr:row>147</xdr:row>
      <xdr:rowOff>133350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A6259651-C469-40D2-B06B-3EF08017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29848969"/>
          <a:ext cx="26884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59530</xdr:colOff>
      <xdr:row>198</xdr:row>
      <xdr:rowOff>107156</xdr:rowOff>
    </xdr:from>
    <xdr:to>
      <xdr:col>4</xdr:col>
      <xdr:colOff>438149</xdr:colOff>
      <xdr:row>201</xdr:row>
      <xdr:rowOff>169068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xmlns="" id="{58100F32-7D37-4A6E-9F59-A9D799F7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8" y="41124187"/>
          <a:ext cx="26884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154781</xdr:colOff>
      <xdr:row>252</xdr:row>
      <xdr:rowOff>107156</xdr:rowOff>
    </xdr:from>
    <xdr:to>
      <xdr:col>4</xdr:col>
      <xdr:colOff>271462</xdr:colOff>
      <xdr:row>255</xdr:row>
      <xdr:rowOff>169069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xmlns="" id="{CE703915-3E84-4FBF-A9CC-82101389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52423219"/>
          <a:ext cx="26884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4</xdr:col>
      <xdr:colOff>342900</xdr:colOff>
      <xdr:row>4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455AFF85-6E31-444E-A01D-5CFC6122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4775"/>
          <a:ext cx="2114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54</xdr:row>
      <xdr:rowOff>104775</xdr:rowOff>
    </xdr:from>
    <xdr:to>
      <xdr:col>4</xdr:col>
      <xdr:colOff>342900</xdr:colOff>
      <xdr:row>58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12F670AF-67A1-42DF-8B39-C3E1D2C8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887075"/>
          <a:ext cx="2114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110</xdr:row>
      <xdr:rowOff>104775</xdr:rowOff>
    </xdr:from>
    <xdr:to>
      <xdr:col>4</xdr:col>
      <xdr:colOff>342900</xdr:colOff>
      <xdr:row>114</xdr:row>
      <xdr:rowOff>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77277678-36B3-4313-8587-21973C11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640800"/>
          <a:ext cx="2114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161</xdr:row>
      <xdr:rowOff>104775</xdr:rowOff>
    </xdr:from>
    <xdr:to>
      <xdr:col>4</xdr:col>
      <xdr:colOff>342900</xdr:colOff>
      <xdr:row>165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DE82E2F2-9101-4FDD-8205-264DB888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927800"/>
          <a:ext cx="2114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213</xdr:row>
      <xdr:rowOff>104775</xdr:rowOff>
    </xdr:from>
    <xdr:to>
      <xdr:col>4</xdr:col>
      <xdr:colOff>342900</xdr:colOff>
      <xdr:row>217</xdr:row>
      <xdr:rowOff>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A5BCB9B2-5137-4A08-B01F-6E1CC66C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2691050"/>
          <a:ext cx="2114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114300</xdr:rowOff>
    </xdr:from>
    <xdr:to>
      <xdr:col>4</xdr:col>
      <xdr:colOff>285750</xdr:colOff>
      <xdr:row>275</xdr:row>
      <xdr:rowOff>9525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33E73A46-1F26-4337-9494-5E84E80C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578125"/>
          <a:ext cx="2114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4</xdr:col>
      <xdr:colOff>352425</xdr:colOff>
      <xdr:row>3</xdr:row>
      <xdr:rowOff>161925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0FD26B38-7845-46B6-95D7-E1FBE50E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4775"/>
          <a:ext cx="2124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56</xdr:row>
      <xdr:rowOff>66675</xdr:rowOff>
    </xdr:from>
    <xdr:to>
      <xdr:col>4</xdr:col>
      <xdr:colOff>371475</xdr:colOff>
      <xdr:row>59</xdr:row>
      <xdr:rowOff>142875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817477E5-9BCB-4D12-9704-170FA7C5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820400"/>
          <a:ext cx="2114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113</xdr:row>
      <xdr:rowOff>66675</xdr:rowOff>
    </xdr:from>
    <xdr:to>
      <xdr:col>4</xdr:col>
      <xdr:colOff>371475</xdr:colOff>
      <xdr:row>116</xdr:row>
      <xdr:rowOff>142875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C55CF8E2-6F60-4644-A698-A65C95D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497925"/>
          <a:ext cx="2114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168</xdr:row>
      <xdr:rowOff>66675</xdr:rowOff>
    </xdr:from>
    <xdr:to>
      <xdr:col>4</xdr:col>
      <xdr:colOff>371475</xdr:colOff>
      <xdr:row>171</xdr:row>
      <xdr:rowOff>123825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A33930C7-D320-4D0C-9742-19DF5FD7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261175"/>
          <a:ext cx="2114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64</xdr:row>
      <xdr:rowOff>200025</xdr:rowOff>
    </xdr:from>
    <xdr:to>
      <xdr:col>3</xdr:col>
      <xdr:colOff>390525</xdr:colOff>
      <xdr:row>68</xdr:row>
      <xdr:rowOff>85725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1779A2B5-59E0-4F19-9DA6-973E6453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01350"/>
          <a:ext cx="1428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200025</xdr:rowOff>
    </xdr:from>
    <xdr:to>
      <xdr:col>3</xdr:col>
      <xdr:colOff>273844</xdr:colOff>
      <xdr:row>5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E9CC739-9BB0-4DDC-A891-6E9E8CCE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5"/>
          <a:ext cx="1883569" cy="95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124</xdr:row>
      <xdr:rowOff>200025</xdr:rowOff>
    </xdr:from>
    <xdr:to>
      <xdr:col>4</xdr:col>
      <xdr:colOff>228600</xdr:colOff>
      <xdr:row>128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9D1012BD-8E20-4089-85B3-0273BD17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469350"/>
          <a:ext cx="1876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181</xdr:row>
      <xdr:rowOff>200025</xdr:rowOff>
    </xdr:from>
    <xdr:to>
      <xdr:col>4</xdr:col>
      <xdr:colOff>228600</xdr:colOff>
      <xdr:row>185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E864E287-E88A-43F8-85CC-095F3741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223075"/>
          <a:ext cx="1876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117</xdr:row>
      <xdr:rowOff>104775</xdr:rowOff>
    </xdr:from>
    <xdr:to>
      <xdr:col>3</xdr:col>
      <xdr:colOff>466725</xdr:colOff>
      <xdr:row>121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ACB65452-370A-4E35-9CD7-74DB0922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659850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200025</xdr:rowOff>
    </xdr:from>
    <xdr:to>
      <xdr:col>3</xdr:col>
      <xdr:colOff>257175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0B09FCC-CE68-4F07-8B75-5CB233A6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5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60</xdr:row>
      <xdr:rowOff>200025</xdr:rowOff>
    </xdr:from>
    <xdr:to>
      <xdr:col>3</xdr:col>
      <xdr:colOff>257175</xdr:colOff>
      <xdr:row>64</xdr:row>
      <xdr:rowOff>114300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A2634541-E4A4-436F-A1C5-BE98B1FF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906125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174</xdr:row>
      <xdr:rowOff>104775</xdr:rowOff>
    </xdr:from>
    <xdr:to>
      <xdr:col>3</xdr:col>
      <xdr:colOff>228600</xdr:colOff>
      <xdr:row>178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6322226A-3100-4557-BB8C-00A8BE5A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2289750"/>
          <a:ext cx="1771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wnloads/&#1055;&#1088;&#1086;&#1090;&#1086;&#1082;&#1086;&#1083;%20&#1057;&#1047;&#1060;&#1054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ряды"/>
      <sheetName val="Ж60"/>
      <sheetName val="М60"/>
      <sheetName val="Ж3000"/>
      <sheetName val="М3000"/>
      <sheetName val="Ж400"/>
      <sheetName val="М400"/>
      <sheetName val="Ж1500"/>
      <sheetName val="М1500"/>
      <sheetName val="длина"/>
      <sheetName val="ядро"/>
      <sheetName val="прил. высота"/>
      <sheetName val="высота"/>
      <sheetName val="прил. шест"/>
      <sheetName val="шест"/>
      <sheetName val="Ж200"/>
      <sheetName val="М200"/>
      <sheetName val="Ж60б"/>
      <sheetName val="М60б"/>
      <sheetName val="Ж800"/>
      <sheetName val="М800"/>
      <sheetName val="Жэст"/>
      <sheetName val="Мэст"/>
      <sheetName val="Спортсмены"/>
      <sheetName val="Женщины"/>
      <sheetName val="200ж"/>
      <sheetName val="200м"/>
      <sheetName val="800ж"/>
      <sheetName val="800м"/>
      <sheetName val="3000ж"/>
      <sheetName val="3000м"/>
      <sheetName val="тройн."/>
      <sheetName val="5-ти б"/>
      <sheetName val=" 7-и б"/>
      <sheetName val="2 сп"/>
      <sheetName val="2 сп м"/>
      <sheetName val="ходьба"/>
      <sheetName val="эст.ж"/>
      <sheetName val="эст.м"/>
      <sheetName val="финалы"/>
      <sheetName val="виды мног."/>
      <sheetName val="мног."/>
      <sheetName val="шест, выс. мн."/>
    </sheetNames>
    <sheetDataSet>
      <sheetData sheetId="0">
        <row r="3">
          <cell r="C3" t="str">
            <v>мс</v>
          </cell>
          <cell r="D3" t="str">
            <v>кмс</v>
          </cell>
          <cell r="E3" t="str">
            <v>1р</v>
          </cell>
          <cell r="F3" t="str">
            <v>2р</v>
          </cell>
          <cell r="G3" t="str">
            <v>3р</v>
          </cell>
          <cell r="H3" t="str">
            <v>1юр</v>
          </cell>
          <cell r="I3" t="str">
            <v>2юр</v>
          </cell>
          <cell r="J3" t="str">
            <v>3юр</v>
          </cell>
        </row>
        <row r="4">
          <cell r="D4">
            <v>8.1481481481481476E-5</v>
          </cell>
          <cell r="E4">
            <v>8.4953703703703718E-5</v>
          </cell>
          <cell r="F4">
            <v>8.8425925925925919E-5</v>
          </cell>
          <cell r="G4">
            <v>9.3055555555555535E-5</v>
          </cell>
          <cell r="H4">
            <v>9.768518518518519E-5</v>
          </cell>
          <cell r="I4">
            <v>1.0347222222222221E-4</v>
          </cell>
          <cell r="J4">
            <v>1.1041666666666665E-4</v>
          </cell>
        </row>
        <row r="5">
          <cell r="D5">
            <v>2.6203703703703702E-4</v>
          </cell>
          <cell r="E5">
            <v>2.7361111111111114E-4</v>
          </cell>
          <cell r="F5">
            <v>2.8865740740740745E-4</v>
          </cell>
          <cell r="G5">
            <v>3.0833333333333337E-4</v>
          </cell>
          <cell r="H5">
            <v>3.3148148148148148E-4</v>
          </cell>
          <cell r="I5">
            <v>3.6041666666666665E-4</v>
          </cell>
          <cell r="J5">
            <v>4.0092592592592594E-4</v>
          </cell>
        </row>
        <row r="6">
          <cell r="D6">
            <v>5.8495370370370363E-4</v>
          </cell>
          <cell r="E6">
            <v>6.1388888888888886E-4</v>
          </cell>
          <cell r="F6">
            <v>6.555555555555556E-4</v>
          </cell>
          <cell r="G6">
            <v>7.0648148148148154E-4</v>
          </cell>
          <cell r="H6">
            <v>7.6435185185185189E-4</v>
          </cell>
          <cell r="I6">
            <v>8.2800925925925924E-4</v>
          </cell>
          <cell r="J6">
            <v>8.9398148148148138E-4</v>
          </cell>
        </row>
        <row r="7">
          <cell r="D7">
            <v>1.3465277777777779E-3</v>
          </cell>
          <cell r="E7">
            <v>1.4217592592592595E-3</v>
          </cell>
          <cell r="F7">
            <v>1.525925925925926E-3</v>
          </cell>
          <cell r="G7">
            <v>1.6416666666666665E-3</v>
          </cell>
          <cell r="H7">
            <v>1.7689814814814816E-3</v>
          </cell>
          <cell r="I7">
            <v>1.9078703703703705E-3</v>
          </cell>
          <cell r="J7">
            <v>2.0814814814814815E-3</v>
          </cell>
        </row>
        <row r="8">
          <cell r="D8">
            <v>2.7400462962962964E-3</v>
          </cell>
          <cell r="E8">
            <v>2.8905092592592593E-3</v>
          </cell>
          <cell r="F8">
            <v>3.0930555555555555E-3</v>
          </cell>
          <cell r="G8">
            <v>3.3245370370370373E-3</v>
          </cell>
          <cell r="H8">
            <v>3.6138888888888887E-3</v>
          </cell>
          <cell r="I8">
            <v>3.8453703703703705E-3</v>
          </cell>
          <cell r="J8">
            <v>4.3083333333333333E-3</v>
          </cell>
        </row>
        <row r="9">
          <cell r="D9">
            <v>5.9287037037037034E-3</v>
          </cell>
          <cell r="E9">
            <v>6.2759259259259252E-3</v>
          </cell>
          <cell r="F9">
            <v>6.7388888888888889E-3</v>
          </cell>
          <cell r="G9">
            <v>7.2018518518518516E-3</v>
          </cell>
          <cell r="H9">
            <v>7.6648148148148144E-3</v>
          </cell>
          <cell r="I9">
            <v>8.359259259259259E-3</v>
          </cell>
          <cell r="J9">
            <v>9.2851851851851862E-3</v>
          </cell>
        </row>
        <row r="10">
          <cell r="D10">
            <v>1.0202546296296296E-3</v>
          </cell>
          <cell r="E10">
            <v>1.0665509259259259E-3</v>
          </cell>
          <cell r="F10">
            <v>1.1186342592592593E-3</v>
          </cell>
          <cell r="G10">
            <v>1.1822916666666668E-3</v>
          </cell>
          <cell r="H10">
            <v>1.2980324074074073E-3</v>
          </cell>
          <cell r="I10">
            <v>1.4137731481481482E-3</v>
          </cell>
          <cell r="J10">
            <v>1.5758101851851851E-3</v>
          </cell>
        </row>
        <row r="13">
          <cell r="D13">
            <v>4.1684027777777778E-3</v>
          </cell>
          <cell r="E13">
            <v>4.3998842592592588E-3</v>
          </cell>
          <cell r="F13">
            <v>4.7471064814814815E-3</v>
          </cell>
          <cell r="G13">
            <v>5.2100694444444443E-3</v>
          </cell>
          <cell r="H13">
            <v>5.5572916666666661E-3</v>
          </cell>
        </row>
        <row r="14">
          <cell r="D14">
            <v>6.5410879629629638E-3</v>
          </cell>
          <cell r="E14">
            <v>6.8883101851851857E-3</v>
          </cell>
          <cell r="F14">
            <v>7.4091435185185189E-3</v>
          </cell>
          <cell r="G14">
            <v>7.9878472222222208E-3</v>
          </cell>
        </row>
        <row r="15">
          <cell r="C15">
            <v>2.15</v>
          </cell>
          <cell r="D15">
            <v>2.02</v>
          </cell>
          <cell r="E15">
            <v>1.9</v>
          </cell>
          <cell r="F15">
            <v>1.75</v>
          </cell>
          <cell r="G15">
            <v>1.6</v>
          </cell>
          <cell r="H15">
            <v>1.5</v>
          </cell>
        </row>
        <row r="25">
          <cell r="D25">
            <v>15.9</v>
          </cell>
          <cell r="E25">
            <v>14.5</v>
          </cell>
          <cell r="F25">
            <v>12.5</v>
          </cell>
          <cell r="G25">
            <v>10.5</v>
          </cell>
          <cell r="H25">
            <v>9</v>
          </cell>
        </row>
        <row r="27">
          <cell r="D27">
            <v>16</v>
          </cell>
          <cell r="E27">
            <v>14.7</v>
          </cell>
          <cell r="F27">
            <v>12.7</v>
          </cell>
          <cell r="G27">
            <v>10.7</v>
          </cell>
          <cell r="H27">
            <v>9.6999999999999993</v>
          </cell>
          <cell r="I27">
            <v>8</v>
          </cell>
        </row>
        <row r="30">
          <cell r="D30">
            <v>9.0740740740740734E-5</v>
          </cell>
          <cell r="E30">
            <v>9.5370370370370376E-5</v>
          </cell>
          <cell r="F30">
            <v>1E-4</v>
          </cell>
          <cell r="G30">
            <v>1.0578703703703705E-4</v>
          </cell>
          <cell r="H30">
            <v>1.1157407407407409E-4</v>
          </cell>
          <cell r="I30">
            <v>1.1736111111111112E-4</v>
          </cell>
          <cell r="J30">
            <v>1.2430555555555554E-4</v>
          </cell>
        </row>
        <row r="31">
          <cell r="D31">
            <v>3.0254629629629631E-4</v>
          </cell>
          <cell r="E31">
            <v>3.2106481481481477E-4</v>
          </cell>
          <cell r="F31">
            <v>3.4537037037037039E-4</v>
          </cell>
          <cell r="G31">
            <v>3.7199074074074071E-4</v>
          </cell>
          <cell r="H31">
            <v>3.9861111111111108E-4</v>
          </cell>
          <cell r="I31">
            <v>4.2986111111111111E-4</v>
          </cell>
          <cell r="J31">
            <v>4.6458333333333334E-4</v>
          </cell>
        </row>
        <row r="32">
          <cell r="D32">
            <v>6.7754629629629632E-4</v>
          </cell>
          <cell r="E32">
            <v>7.2384259259259266E-4</v>
          </cell>
          <cell r="F32">
            <v>7.7592592592592589E-4</v>
          </cell>
          <cell r="G32">
            <v>8.3379629629629635E-4</v>
          </cell>
          <cell r="H32">
            <v>9.032407407407408E-4</v>
          </cell>
          <cell r="I32">
            <v>9.8425925925925916E-4</v>
          </cell>
          <cell r="J32">
            <v>1.0594907407407406E-3</v>
          </cell>
        </row>
        <row r="33">
          <cell r="D33">
            <v>1.5837962962962965E-3</v>
          </cell>
          <cell r="E33">
            <v>1.6995370370370369E-3</v>
          </cell>
          <cell r="F33">
            <v>1.8268518518518519E-3</v>
          </cell>
          <cell r="G33">
            <v>1.9657407407407406E-3</v>
          </cell>
          <cell r="H33">
            <v>2.1162037037037039E-3</v>
          </cell>
          <cell r="I33">
            <v>2.2898148148148148E-3</v>
          </cell>
          <cell r="J33">
            <v>2.5097222222222222E-3</v>
          </cell>
        </row>
        <row r="34">
          <cell r="D34">
            <v>3.2203703703703704E-3</v>
          </cell>
          <cell r="E34">
            <v>3.4634259259259267E-3</v>
          </cell>
          <cell r="F34">
            <v>3.7180555555555556E-3</v>
          </cell>
          <cell r="G34">
            <v>4.0189814814814819E-3</v>
          </cell>
          <cell r="H34">
            <v>4.3777777777777782E-3</v>
          </cell>
          <cell r="I34">
            <v>4.771296296296296E-3</v>
          </cell>
          <cell r="J34">
            <v>5.2342592592592588E-3</v>
          </cell>
        </row>
        <row r="35">
          <cell r="D35">
            <v>6.9472222222222218E-3</v>
          </cell>
          <cell r="E35">
            <v>7.4912037037037039E-3</v>
          </cell>
          <cell r="F35">
            <v>8.1277777777777772E-3</v>
          </cell>
          <cell r="G35">
            <v>8.8800925925925922E-3</v>
          </cell>
          <cell r="H35">
            <v>9.6324074074074072E-3</v>
          </cell>
          <cell r="I35">
            <v>1.0384722222222222E-2</v>
          </cell>
          <cell r="J35">
            <v>1.1252777777777778E-2</v>
          </cell>
        </row>
        <row r="36">
          <cell r="D36">
            <v>1.1822916666666668E-3</v>
          </cell>
          <cell r="E36">
            <v>1.2517361111111112E-3</v>
          </cell>
          <cell r="F36">
            <v>1.3327546296296297E-3</v>
          </cell>
          <cell r="G36">
            <v>1.4484953703703706E-3</v>
          </cell>
          <cell r="H36">
            <v>1.5410879629629631E-3</v>
          </cell>
          <cell r="I36">
            <v>1.6336805555555555E-3</v>
          </cell>
          <cell r="J36">
            <v>1.726273148148148E-3</v>
          </cell>
        </row>
        <row r="41">
          <cell r="D41">
            <v>1.75</v>
          </cell>
          <cell r="E41">
            <v>1.65</v>
          </cell>
          <cell r="F41">
            <v>1.5</v>
          </cell>
          <cell r="G41">
            <v>1.4</v>
          </cell>
          <cell r="H41">
            <v>1.3</v>
          </cell>
          <cell r="I41">
            <v>1.2</v>
          </cell>
          <cell r="J41">
            <v>1.1000000000000001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L1" t="str">
            <v>вид</v>
          </cell>
        </row>
        <row r="2">
          <cell r="B2" t="str">
            <v>Номер</v>
          </cell>
          <cell r="C2" t="str">
            <v xml:space="preserve">Фамилия </v>
          </cell>
          <cell r="D2" t="str">
            <v>Имя</v>
          </cell>
          <cell r="E2" t="str">
            <v>г.р.</v>
          </cell>
          <cell r="F2" t="str">
            <v>разряд</v>
          </cell>
          <cell r="G2" t="str">
            <v>Команда</v>
          </cell>
          <cell r="H2" t="str">
            <v>Параллельный зачет</v>
          </cell>
          <cell r="I2" t="str">
            <v>Ведомство</v>
          </cell>
          <cell r="J2" t="str">
            <v>Организация</v>
          </cell>
          <cell r="K2" t="str">
            <v>Ф.И.О. тренера</v>
          </cell>
          <cell r="L2" t="str">
            <v>1день</v>
          </cell>
        </row>
        <row r="3">
          <cell r="B3">
            <v>180</v>
          </cell>
          <cell r="C3" t="str">
            <v>Дуркин</v>
          </cell>
          <cell r="D3" t="str">
            <v>Никита</v>
          </cell>
          <cell r="E3" t="str">
            <v>18.07.1995</v>
          </cell>
          <cell r="F3" t="str">
            <v>1</v>
          </cell>
          <cell r="G3" t="str">
            <v>Архангельская область</v>
          </cell>
          <cell r="H3" t="str">
            <v/>
          </cell>
          <cell r="I3" t="str">
            <v/>
          </cell>
          <cell r="J3" t="str">
            <v>САФУ имени М.В.Ломоносова</v>
          </cell>
          <cell r="K3" t="str">
            <v>Мингалев А.Ю., Мингалева А.Г.</v>
          </cell>
          <cell r="L3" t="str">
            <v>Бег 200 м</v>
          </cell>
        </row>
        <row r="4">
          <cell r="B4">
            <v>180</v>
          </cell>
          <cell r="C4" t="str">
            <v>Дуркин</v>
          </cell>
          <cell r="D4" t="str">
            <v>Никита</v>
          </cell>
          <cell r="E4" t="str">
            <v>18.07.1995</v>
          </cell>
          <cell r="F4" t="str">
            <v>1</v>
          </cell>
          <cell r="G4" t="str">
            <v>Архангельская область</v>
          </cell>
          <cell r="H4" t="str">
            <v/>
          </cell>
          <cell r="I4" t="str">
            <v/>
          </cell>
          <cell r="J4" t="str">
            <v>САФУ имени М.В.Ломоносова</v>
          </cell>
          <cell r="K4" t="str">
            <v>Мингалев А.Ю., Мингалева А.Г.</v>
          </cell>
          <cell r="L4" t="str">
            <v>Бег 400 м</v>
          </cell>
        </row>
        <row r="5">
          <cell r="B5">
            <v>189</v>
          </cell>
          <cell r="C5" t="str">
            <v>Лодыгин</v>
          </cell>
          <cell r="D5" t="str">
            <v>Дмитрий</v>
          </cell>
          <cell r="E5" t="str">
            <v>30.04.1992</v>
          </cell>
          <cell r="F5" t="str">
            <v>1</v>
          </cell>
          <cell r="G5" t="str">
            <v>Архангельская область</v>
          </cell>
          <cell r="H5" t="str">
            <v/>
          </cell>
          <cell r="I5" t="str">
            <v/>
          </cell>
          <cell r="J5" t="str">
            <v>ГАУ АО "СШОР "Поморье"</v>
          </cell>
          <cell r="K5" t="str">
            <v xml:space="preserve">Чернов А.В. </v>
          </cell>
          <cell r="L5" t="str">
            <v>Бег 200 м</v>
          </cell>
        </row>
        <row r="6">
          <cell r="B6">
            <v>189</v>
          </cell>
          <cell r="C6" t="str">
            <v>Лодыгин</v>
          </cell>
          <cell r="D6" t="str">
            <v>Дмитрий</v>
          </cell>
          <cell r="E6" t="str">
            <v>30.04.1992</v>
          </cell>
          <cell r="F6" t="str">
            <v>1</v>
          </cell>
          <cell r="G6" t="str">
            <v>Архангельская область</v>
          </cell>
          <cell r="H6" t="str">
            <v/>
          </cell>
          <cell r="I6" t="str">
            <v/>
          </cell>
          <cell r="J6" t="str">
            <v>ГАУ АО "СШОР "Поморье"</v>
          </cell>
          <cell r="K6" t="str">
            <v xml:space="preserve">Чернов А.В. </v>
          </cell>
          <cell r="L6" t="str">
            <v>Бег 400 м</v>
          </cell>
        </row>
        <row r="7">
          <cell r="B7">
            <v>190</v>
          </cell>
          <cell r="C7" t="str">
            <v>Лукша</v>
          </cell>
          <cell r="D7" t="str">
            <v>Владислав</v>
          </cell>
          <cell r="E7" t="str">
            <v>14.01.1996</v>
          </cell>
          <cell r="F7" t="str">
            <v>1</v>
          </cell>
          <cell r="G7" t="str">
            <v>Архангельская область</v>
          </cell>
          <cell r="H7" t="str">
            <v/>
          </cell>
          <cell r="I7" t="str">
            <v/>
          </cell>
          <cell r="J7" t="str">
            <v>САФУ имени М.В.Ломоносова</v>
          </cell>
          <cell r="K7" t="str">
            <v>Чернов А.В.</v>
          </cell>
          <cell r="L7" t="str">
            <v>Бег 1500 м</v>
          </cell>
        </row>
        <row r="8">
          <cell r="B8">
            <v>190</v>
          </cell>
          <cell r="C8" t="str">
            <v>Лукша</v>
          </cell>
          <cell r="D8" t="str">
            <v>Владислав</v>
          </cell>
          <cell r="E8" t="str">
            <v>14.01.1996</v>
          </cell>
          <cell r="F8" t="str">
            <v>1</v>
          </cell>
          <cell r="G8" t="str">
            <v>Архангельская область</v>
          </cell>
          <cell r="H8" t="str">
            <v/>
          </cell>
          <cell r="I8" t="str">
            <v/>
          </cell>
          <cell r="J8" t="str">
            <v>САФУ имени М.В.Ломоносова</v>
          </cell>
          <cell r="K8" t="str">
            <v>Чернов А.В.</v>
          </cell>
          <cell r="L8" t="str">
            <v>Бег 800 м</v>
          </cell>
        </row>
        <row r="9">
          <cell r="B9">
            <v>192</v>
          </cell>
          <cell r="C9" t="str">
            <v>Мужиков</v>
          </cell>
          <cell r="D9" t="str">
            <v>Максим</v>
          </cell>
          <cell r="E9" t="str">
            <v>24.01.2000</v>
          </cell>
          <cell r="F9" t="str">
            <v>2</v>
          </cell>
          <cell r="G9" t="str">
            <v>Архангельская область</v>
          </cell>
          <cell r="H9" t="str">
            <v/>
          </cell>
          <cell r="I9" t="str">
            <v/>
          </cell>
          <cell r="J9" t="str">
            <v>САФУ имени М.В.Ломоносова</v>
          </cell>
          <cell r="K9" t="str">
            <v>Мингалев А.Ю., Мингалева А.Г.</v>
          </cell>
          <cell r="L9" t="str">
            <v>Бег 200 м</v>
          </cell>
        </row>
        <row r="10">
          <cell r="B10">
            <v>192</v>
          </cell>
          <cell r="C10" t="str">
            <v>Мужиков</v>
          </cell>
          <cell r="D10" t="str">
            <v>Максим</v>
          </cell>
          <cell r="E10" t="str">
            <v>24.01.2000</v>
          </cell>
          <cell r="F10" t="str">
            <v>2</v>
          </cell>
          <cell r="G10" t="str">
            <v>Архангельская область</v>
          </cell>
          <cell r="H10" t="str">
            <v/>
          </cell>
          <cell r="I10" t="str">
            <v/>
          </cell>
          <cell r="J10" t="str">
            <v>САФУ имени М.В.Ломоносова</v>
          </cell>
          <cell r="K10" t="str">
            <v>Мингалев А.Ю., Мингалева А.Г.</v>
          </cell>
          <cell r="L10" t="str">
            <v>Бег 400 м</v>
          </cell>
        </row>
        <row r="11">
          <cell r="B11">
            <v>193</v>
          </cell>
          <cell r="C11" t="str">
            <v>Неверов</v>
          </cell>
          <cell r="D11" t="str">
            <v>Илья</v>
          </cell>
          <cell r="E11" t="str">
            <v>03.03.2000</v>
          </cell>
          <cell r="F11" t="str">
            <v>1</v>
          </cell>
          <cell r="G11" t="str">
            <v>Архангельская область</v>
          </cell>
          <cell r="H11" t="str">
            <v/>
          </cell>
          <cell r="I11" t="str">
            <v/>
          </cell>
          <cell r="J11" t="str">
            <v>МБУ ДО "ДЮСШ"</v>
          </cell>
          <cell r="K11" t="str">
            <v>Бородулин А.М.</v>
          </cell>
          <cell r="L11" t="str">
            <v>Бег 200 м</v>
          </cell>
        </row>
        <row r="12">
          <cell r="B12">
            <v>193</v>
          </cell>
          <cell r="C12" t="str">
            <v>Неверов</v>
          </cell>
          <cell r="D12" t="str">
            <v>Илья</v>
          </cell>
          <cell r="E12" t="str">
            <v>03.03.2000</v>
          </cell>
          <cell r="F12" t="str">
            <v>1</v>
          </cell>
          <cell r="G12" t="str">
            <v>Архангельская область</v>
          </cell>
          <cell r="H12" t="str">
            <v/>
          </cell>
          <cell r="I12" t="str">
            <v/>
          </cell>
          <cell r="J12" t="str">
            <v>МБУ ДО "ДЮСШ"</v>
          </cell>
          <cell r="K12" t="str">
            <v>Бородулин А.М.</v>
          </cell>
          <cell r="L12" t="str">
            <v>Бег 60 м</v>
          </cell>
        </row>
        <row r="13">
          <cell r="B13">
            <v>194</v>
          </cell>
          <cell r="C13" t="str">
            <v>Никулин</v>
          </cell>
          <cell r="D13" t="str">
            <v>Антон</v>
          </cell>
          <cell r="E13" t="str">
            <v>21.04.2003</v>
          </cell>
          <cell r="F13" t="str">
            <v>2</v>
          </cell>
          <cell r="G13" t="str">
            <v>Архангельская область</v>
          </cell>
          <cell r="H13" t="str">
            <v/>
          </cell>
          <cell r="I13" t="str">
            <v/>
          </cell>
          <cell r="J13" t="str">
            <v>МБУ СШ №1</v>
          </cell>
          <cell r="K13" t="str">
            <v>Ушанов С.А.</v>
          </cell>
          <cell r="L13" t="str">
            <v>Бег 200 м</v>
          </cell>
        </row>
        <row r="14">
          <cell r="B14">
            <v>194</v>
          </cell>
          <cell r="C14" t="str">
            <v>Никулин</v>
          </cell>
          <cell r="D14" t="str">
            <v>Антон</v>
          </cell>
          <cell r="E14" t="str">
            <v>21.04.2003</v>
          </cell>
          <cell r="F14" t="str">
            <v>2</v>
          </cell>
          <cell r="G14" t="str">
            <v>Архангельская область</v>
          </cell>
          <cell r="H14" t="str">
            <v/>
          </cell>
          <cell r="I14" t="str">
            <v/>
          </cell>
          <cell r="J14" t="str">
            <v>МБУ СШ №1</v>
          </cell>
          <cell r="K14" t="str">
            <v>Ушанов С.А.</v>
          </cell>
          <cell r="L14" t="str">
            <v>Бег 60 м</v>
          </cell>
        </row>
        <row r="15">
          <cell r="B15">
            <v>199</v>
          </cell>
          <cell r="C15" t="str">
            <v>Постников</v>
          </cell>
          <cell r="D15" t="str">
            <v>Игорь</v>
          </cell>
          <cell r="E15" t="str">
            <v>03.11.1988</v>
          </cell>
          <cell r="F15" t="str">
            <v>КМС</v>
          </cell>
          <cell r="G15" t="str">
            <v>Архангельская область</v>
          </cell>
          <cell r="H15" t="str">
            <v/>
          </cell>
          <cell r="I15" t="str">
            <v/>
          </cell>
          <cell r="J15" t="str">
            <v>-</v>
          </cell>
          <cell r="K15" t="str">
            <v>Чернов А.В.</v>
          </cell>
          <cell r="L15" t="str">
            <v>Бег 1500 м</v>
          </cell>
        </row>
        <row r="16">
          <cell r="B16">
            <v>199</v>
          </cell>
          <cell r="C16" t="str">
            <v>Постников</v>
          </cell>
          <cell r="D16" t="str">
            <v>Игорь</v>
          </cell>
          <cell r="E16" t="str">
            <v>03.11.1988</v>
          </cell>
          <cell r="F16" t="str">
            <v>КМС</v>
          </cell>
          <cell r="G16" t="str">
            <v>Архангельская область</v>
          </cell>
          <cell r="H16" t="str">
            <v/>
          </cell>
          <cell r="I16" t="str">
            <v/>
          </cell>
          <cell r="J16" t="str">
            <v>-</v>
          </cell>
          <cell r="K16" t="str">
            <v>Чернов А.В.</v>
          </cell>
          <cell r="L16" t="str">
            <v>Бег 3 000 м</v>
          </cell>
        </row>
        <row r="17">
          <cell r="B17">
            <v>201</v>
          </cell>
          <cell r="C17" t="str">
            <v>Резник</v>
          </cell>
          <cell r="D17" t="str">
            <v>Иван</v>
          </cell>
          <cell r="E17" t="str">
            <v>07.10.1994</v>
          </cell>
          <cell r="F17" t="str">
            <v>КМС</v>
          </cell>
          <cell r="G17" t="str">
            <v>Архангельская область</v>
          </cell>
          <cell r="H17" t="str">
            <v/>
          </cell>
          <cell r="I17" t="str">
            <v/>
          </cell>
          <cell r="J17" t="str">
            <v>ГАУ АО "РЦСП "Поморье"</v>
          </cell>
          <cell r="K17" t="str">
            <v>Чернов А.В.</v>
          </cell>
          <cell r="L17" t="str">
            <v>Бег 3 000 м</v>
          </cell>
        </row>
        <row r="18">
          <cell r="B18">
            <v>201</v>
          </cell>
          <cell r="C18" t="str">
            <v>Резник</v>
          </cell>
          <cell r="D18" t="str">
            <v>Иван</v>
          </cell>
          <cell r="E18" t="str">
            <v>07.10.1994</v>
          </cell>
          <cell r="F18" t="str">
            <v>КМС</v>
          </cell>
          <cell r="G18" t="str">
            <v>Архангельская область</v>
          </cell>
          <cell r="H18" t="str">
            <v/>
          </cell>
          <cell r="I18" t="str">
            <v/>
          </cell>
          <cell r="J18" t="str">
            <v>ГАУ АО "РЦСП "Поморье"</v>
          </cell>
          <cell r="K18" t="str">
            <v>Чернов А.В.</v>
          </cell>
          <cell r="L18" t="str">
            <v>Бег с препятствиями 2 000 м</v>
          </cell>
        </row>
        <row r="19">
          <cell r="B19">
            <v>202</v>
          </cell>
          <cell r="C19" t="str">
            <v>Синицкий</v>
          </cell>
          <cell r="D19" t="str">
            <v>Андрей</v>
          </cell>
          <cell r="E19" t="str">
            <v>17.04.2002</v>
          </cell>
          <cell r="F19" t="str">
            <v>3</v>
          </cell>
          <cell r="G19" t="str">
            <v>Архангельская область</v>
          </cell>
          <cell r="H19" t="str">
            <v/>
          </cell>
          <cell r="I19" t="str">
            <v/>
          </cell>
          <cell r="J19" t="str">
            <v>ФОК "Севмаш"</v>
          </cell>
          <cell r="K19" t="str">
            <v>Литвиненко А.И., Бородулин А.М.</v>
          </cell>
          <cell r="L19" t="str">
            <v>Бег 200 м</v>
          </cell>
        </row>
        <row r="20">
          <cell r="B20">
            <v>202</v>
          </cell>
          <cell r="C20" t="str">
            <v>Синицкий</v>
          </cell>
          <cell r="D20" t="str">
            <v>Андрей</v>
          </cell>
          <cell r="E20" t="str">
            <v>17.04.2002</v>
          </cell>
          <cell r="F20" t="str">
            <v>3</v>
          </cell>
          <cell r="G20" t="str">
            <v>Архангельская область</v>
          </cell>
          <cell r="H20" t="str">
            <v/>
          </cell>
          <cell r="I20" t="str">
            <v/>
          </cell>
          <cell r="J20" t="str">
            <v>ФОК "Севмаш"</v>
          </cell>
          <cell r="K20" t="str">
            <v>Литвиненко А.И., Бородулин А.М.</v>
          </cell>
          <cell r="L20" t="str">
            <v>Бег 400 м</v>
          </cell>
        </row>
        <row r="21">
          <cell r="B21">
            <v>204</v>
          </cell>
          <cell r="C21" t="str">
            <v>Смирнов</v>
          </cell>
          <cell r="D21" t="str">
            <v>Артур</v>
          </cell>
          <cell r="E21" t="str">
            <v>16.09.2002</v>
          </cell>
          <cell r="F21" t="str">
            <v>1</v>
          </cell>
          <cell r="G21" t="str">
            <v>Архангельская область</v>
          </cell>
          <cell r="H21" t="str">
            <v/>
          </cell>
          <cell r="I21" t="str">
            <v/>
          </cell>
          <cell r="J21" t="str">
            <v>ФОК "Севмаш"</v>
          </cell>
          <cell r="K21" t="str">
            <v>Литвиненко А.И.</v>
          </cell>
          <cell r="L21" t="str">
            <v>Бег 400 м</v>
          </cell>
        </row>
        <row r="22">
          <cell r="B22">
            <v>204</v>
          </cell>
          <cell r="C22" t="str">
            <v>Смирнов</v>
          </cell>
          <cell r="D22" t="str">
            <v>Артур</v>
          </cell>
          <cell r="E22" t="str">
            <v>16.09.2002</v>
          </cell>
          <cell r="F22" t="str">
            <v>1</v>
          </cell>
          <cell r="G22" t="str">
            <v>Архангельская область</v>
          </cell>
          <cell r="H22" t="str">
            <v/>
          </cell>
          <cell r="I22" t="str">
            <v/>
          </cell>
          <cell r="J22" t="str">
            <v>ФОК "Севмаш"</v>
          </cell>
          <cell r="K22" t="str">
            <v>Литвиненко А.И.</v>
          </cell>
          <cell r="L22" t="str">
            <v>Бег 800 м</v>
          </cell>
        </row>
        <row r="23">
          <cell r="B23">
            <v>206</v>
          </cell>
          <cell r="C23" t="str">
            <v>Супрун</v>
          </cell>
          <cell r="D23" t="str">
            <v>Иван</v>
          </cell>
          <cell r="E23" t="str">
            <v>09.09.1991</v>
          </cell>
          <cell r="F23" t="str">
            <v>2</v>
          </cell>
          <cell r="G23" t="str">
            <v>Архангельская область</v>
          </cell>
          <cell r="H23" t="str">
            <v/>
          </cell>
          <cell r="I23" t="str">
            <v/>
          </cell>
          <cell r="J23" t="str">
            <v>ГАУ АО "ЦРАС"</v>
          </cell>
          <cell r="K23" t="str">
            <v>Чернов А.В.</v>
          </cell>
          <cell r="L23" t="str">
            <v>Бег 1500 м</v>
          </cell>
        </row>
        <row r="24">
          <cell r="B24">
            <v>209</v>
          </cell>
          <cell r="C24" t="str">
            <v>Ушанов</v>
          </cell>
          <cell r="D24" t="str">
            <v>Даниил</v>
          </cell>
          <cell r="E24" t="str">
            <v>30.06.2004</v>
          </cell>
          <cell r="F24" t="str">
            <v>2</v>
          </cell>
          <cell r="G24" t="str">
            <v>Архангельская область</v>
          </cell>
          <cell r="H24" t="str">
            <v/>
          </cell>
          <cell r="I24" t="str">
            <v/>
          </cell>
          <cell r="J24" t="str">
            <v>МБУ СШ №1</v>
          </cell>
          <cell r="K24" t="str">
            <v>Ушанов С.А.</v>
          </cell>
          <cell r="L24" t="str">
            <v>Бег 200 м</v>
          </cell>
        </row>
        <row r="25">
          <cell r="B25">
            <v>209</v>
          </cell>
          <cell r="C25" t="str">
            <v>Ушанов</v>
          </cell>
          <cell r="D25" t="str">
            <v>Даниил</v>
          </cell>
          <cell r="E25" t="str">
            <v>30.06.2004</v>
          </cell>
          <cell r="F25" t="str">
            <v>2</v>
          </cell>
          <cell r="G25" t="str">
            <v>Архангельская область</v>
          </cell>
          <cell r="H25" t="str">
            <v/>
          </cell>
          <cell r="I25" t="str">
            <v/>
          </cell>
          <cell r="J25" t="str">
            <v>МБУ СШ №1</v>
          </cell>
          <cell r="K25" t="str">
            <v>Ушанов С.А.</v>
          </cell>
          <cell r="L25" t="str">
            <v>Бег 400 м</v>
          </cell>
        </row>
        <row r="26">
          <cell r="B26">
            <v>211</v>
          </cell>
          <cell r="C26" t="str">
            <v>Федотовский</v>
          </cell>
          <cell r="D26" t="str">
            <v>Эльдар</v>
          </cell>
          <cell r="E26" t="str">
            <v>03.07.2004</v>
          </cell>
          <cell r="F26" t="str">
            <v>2</v>
          </cell>
          <cell r="G26" t="str">
            <v>Архангельская область</v>
          </cell>
          <cell r="H26" t="str">
            <v/>
          </cell>
          <cell r="I26" t="str">
            <v/>
          </cell>
          <cell r="J26" t="str">
            <v>МУ "Спортивная школа №1"</v>
          </cell>
          <cell r="K26" t="str">
            <v>Косиков В.А.</v>
          </cell>
          <cell r="L26" t="str">
            <v>Бег 200 м</v>
          </cell>
        </row>
        <row r="27">
          <cell r="B27">
            <v>211</v>
          </cell>
          <cell r="C27" t="str">
            <v>Федотовский</v>
          </cell>
          <cell r="D27" t="str">
            <v>Эльдар</v>
          </cell>
          <cell r="E27" t="str">
            <v>03.07.2004</v>
          </cell>
          <cell r="F27" t="str">
            <v>2</v>
          </cell>
          <cell r="G27" t="str">
            <v>Архангельская область</v>
          </cell>
          <cell r="H27" t="str">
            <v/>
          </cell>
          <cell r="I27" t="str">
            <v/>
          </cell>
          <cell r="J27" t="str">
            <v>МУ "Спортивная школа №1"</v>
          </cell>
          <cell r="K27" t="str">
            <v>Косиков В.А.</v>
          </cell>
          <cell r="L27" t="str">
            <v>Бег 60 м</v>
          </cell>
        </row>
        <row r="28">
          <cell r="B28">
            <v>214</v>
          </cell>
          <cell r="C28" t="str">
            <v>Цымбалюк</v>
          </cell>
          <cell r="D28" t="str">
            <v>Артём</v>
          </cell>
          <cell r="E28" t="str">
            <v>07.06.2005</v>
          </cell>
          <cell r="F28" t="str">
            <v>2</v>
          </cell>
          <cell r="G28" t="str">
            <v>Архангельская область</v>
          </cell>
          <cell r="H28" t="str">
            <v/>
          </cell>
          <cell r="I28" t="str">
            <v/>
          </cell>
          <cell r="J28" t="str">
            <v>МБУ СШ №1</v>
          </cell>
          <cell r="K28" t="str">
            <v>Брюхова О.Б.</v>
          </cell>
          <cell r="L28" t="str">
            <v>Бег 400 м</v>
          </cell>
        </row>
        <row r="29">
          <cell r="B29">
            <v>214</v>
          </cell>
          <cell r="C29" t="str">
            <v>Цымбалюк</v>
          </cell>
          <cell r="D29" t="str">
            <v>Артём</v>
          </cell>
          <cell r="E29" t="str">
            <v>07.06.2005</v>
          </cell>
          <cell r="F29" t="str">
            <v>2</v>
          </cell>
          <cell r="G29" t="str">
            <v>Архангельская область</v>
          </cell>
          <cell r="H29" t="str">
            <v/>
          </cell>
          <cell r="I29" t="str">
            <v/>
          </cell>
          <cell r="J29" t="str">
            <v>МБУ СШ №1</v>
          </cell>
          <cell r="K29" t="str">
            <v>Брюхова О.Б.</v>
          </cell>
          <cell r="L29" t="str">
            <v>Бег 800 м</v>
          </cell>
        </row>
        <row r="30">
          <cell r="B30">
            <v>215</v>
          </cell>
          <cell r="C30" t="str">
            <v>Шабашов</v>
          </cell>
          <cell r="D30" t="str">
            <v>Григорий</v>
          </cell>
          <cell r="E30" t="str">
            <v>24.01.2004</v>
          </cell>
          <cell r="F30" t="str">
            <v>3</v>
          </cell>
          <cell r="G30" t="str">
            <v>Архангельская область</v>
          </cell>
          <cell r="H30" t="str">
            <v/>
          </cell>
          <cell r="I30" t="str">
            <v/>
          </cell>
          <cell r="J30" t="str">
            <v>МБУ СШ №1</v>
          </cell>
          <cell r="K30" t="str">
            <v>Ушанов С.А.</v>
          </cell>
          <cell r="L30" t="str">
            <v>Бег 1500 м</v>
          </cell>
        </row>
        <row r="31">
          <cell r="B31">
            <v>215</v>
          </cell>
          <cell r="C31" t="str">
            <v>Шабашов</v>
          </cell>
          <cell r="D31" t="str">
            <v>Григорий</v>
          </cell>
          <cell r="E31" t="str">
            <v>24.01.2004</v>
          </cell>
          <cell r="F31" t="str">
            <v>3</v>
          </cell>
          <cell r="G31" t="str">
            <v>Архангельская область</v>
          </cell>
          <cell r="H31" t="str">
            <v/>
          </cell>
          <cell r="I31" t="str">
            <v/>
          </cell>
          <cell r="J31" t="str">
            <v>МБУ СШ №1</v>
          </cell>
          <cell r="K31" t="str">
            <v>Ушанов С.А.</v>
          </cell>
          <cell r="L31" t="str">
            <v>Бег 3 000 м</v>
          </cell>
        </row>
        <row r="32">
          <cell r="B32">
            <v>216</v>
          </cell>
          <cell r="C32" t="str">
            <v>Шумилов</v>
          </cell>
          <cell r="D32" t="str">
            <v>Александр</v>
          </cell>
          <cell r="E32" t="str">
            <v>04.04.2002</v>
          </cell>
          <cell r="F32" t="str">
            <v>2</v>
          </cell>
          <cell r="G32" t="str">
            <v>Архангельская область</v>
          </cell>
          <cell r="H32" t="str">
            <v/>
          </cell>
          <cell r="I32" t="str">
            <v/>
          </cell>
          <cell r="J32" t="str">
            <v>ФОК "Севмаш"</v>
          </cell>
          <cell r="K32" t="str">
            <v>Литвиненко А.И., Бородулин А.М.</v>
          </cell>
          <cell r="L32" t="str">
            <v>Бег 200 м</v>
          </cell>
        </row>
        <row r="33">
          <cell r="B33">
            <v>216</v>
          </cell>
          <cell r="C33" t="str">
            <v>Шумилов</v>
          </cell>
          <cell r="D33" t="str">
            <v>Александр</v>
          </cell>
          <cell r="E33" t="str">
            <v>04.04.2002</v>
          </cell>
          <cell r="F33" t="str">
            <v>2</v>
          </cell>
          <cell r="G33" t="str">
            <v>Архангельская область</v>
          </cell>
          <cell r="H33" t="str">
            <v/>
          </cell>
          <cell r="I33" t="str">
            <v/>
          </cell>
          <cell r="J33" t="str">
            <v>ФОК "Севмаш"</v>
          </cell>
          <cell r="K33" t="str">
            <v>Литвиненко А.И., Бородулин А.М.</v>
          </cell>
          <cell r="L33" t="str">
            <v>Бег 60 м</v>
          </cell>
        </row>
        <row r="34">
          <cell r="B34">
            <v>217</v>
          </cell>
          <cell r="C34" t="str">
            <v>Шутов</v>
          </cell>
          <cell r="D34" t="str">
            <v>Никита</v>
          </cell>
          <cell r="E34" t="str">
            <v>07.10.1999</v>
          </cell>
          <cell r="F34" t="str">
            <v>2</v>
          </cell>
          <cell r="G34" t="str">
            <v>Архангельская область</v>
          </cell>
          <cell r="H34" t="str">
            <v/>
          </cell>
          <cell r="I34" t="str">
            <v/>
          </cell>
          <cell r="J34" t="str">
            <v>ГАУ АО "СШОР "Поморье"</v>
          </cell>
          <cell r="K34" t="str">
            <v>Чернов А.В.</v>
          </cell>
          <cell r="L34" t="str">
            <v>Бег 1500 м</v>
          </cell>
        </row>
        <row r="35">
          <cell r="B35">
            <v>217</v>
          </cell>
          <cell r="C35" t="str">
            <v>Шутов</v>
          </cell>
          <cell r="D35" t="str">
            <v>Никита</v>
          </cell>
          <cell r="E35" t="str">
            <v>07.10.1999</v>
          </cell>
          <cell r="F35" t="str">
            <v>2</v>
          </cell>
          <cell r="G35" t="str">
            <v>Архангельская область</v>
          </cell>
          <cell r="H35" t="str">
            <v/>
          </cell>
          <cell r="I35" t="str">
            <v/>
          </cell>
          <cell r="J35" t="str">
            <v>ГАУ АО "СШОР "Поморье"</v>
          </cell>
          <cell r="K35" t="str">
            <v>Чернов А.В.</v>
          </cell>
          <cell r="L35" t="str">
            <v>Бег 3 000 м</v>
          </cell>
        </row>
        <row r="36">
          <cell r="B36">
            <v>218</v>
          </cell>
          <cell r="C36" t="str">
            <v>Алексеев</v>
          </cell>
          <cell r="D36" t="str">
            <v>Александр</v>
          </cell>
          <cell r="E36" t="str">
            <v>06.03.1999</v>
          </cell>
          <cell r="F36" t="str">
            <v>1</v>
          </cell>
          <cell r="G36" t="str">
            <v>Вологодская область</v>
          </cell>
          <cell r="H36" t="str">
            <v/>
          </cell>
          <cell r="I36" t="str">
            <v/>
          </cell>
          <cell r="J36" t="str">
            <v>ЛСК "Череповец"</v>
          </cell>
          <cell r="L36" t="str">
            <v>Бег 400 м</v>
          </cell>
        </row>
        <row r="37">
          <cell r="B37">
            <v>218</v>
          </cell>
          <cell r="C37" t="str">
            <v>Алексеев</v>
          </cell>
          <cell r="D37" t="str">
            <v>Александр</v>
          </cell>
          <cell r="E37" t="str">
            <v>06.03.1999</v>
          </cell>
          <cell r="F37" t="str">
            <v>1</v>
          </cell>
          <cell r="G37" t="str">
            <v>Вологодская область</v>
          </cell>
          <cell r="H37" t="str">
            <v/>
          </cell>
          <cell r="I37" t="str">
            <v/>
          </cell>
          <cell r="J37" t="str">
            <v>ЛСК "Череповец"</v>
          </cell>
          <cell r="L37" t="str">
            <v>Бег 800 м</v>
          </cell>
        </row>
        <row r="38">
          <cell r="B38">
            <v>219</v>
          </cell>
          <cell r="C38" t="str">
            <v>Ананьев</v>
          </cell>
          <cell r="D38" t="str">
            <v>Кирилл</v>
          </cell>
          <cell r="E38" t="str">
            <v>22.03.2004</v>
          </cell>
          <cell r="F38" t="str">
            <v>1</v>
          </cell>
          <cell r="G38" t="str">
            <v>Вологодская область</v>
          </cell>
          <cell r="H38" t="str">
            <v/>
          </cell>
          <cell r="I38" t="str">
            <v/>
          </cell>
          <cell r="J38" t="str">
            <v>СК "Череповец"</v>
          </cell>
          <cell r="K38" t="str">
            <v>Полторацкий С.В.</v>
          </cell>
          <cell r="L38" t="str">
            <v>Бег 200 м</v>
          </cell>
        </row>
        <row r="39">
          <cell r="B39">
            <v>219</v>
          </cell>
          <cell r="C39" t="str">
            <v>Ананьев</v>
          </cell>
          <cell r="D39" t="str">
            <v>Кирилл</v>
          </cell>
          <cell r="E39" t="str">
            <v>22.03.2004</v>
          </cell>
          <cell r="F39" t="str">
            <v>1</v>
          </cell>
          <cell r="G39" t="str">
            <v>Вологодская область</v>
          </cell>
          <cell r="H39" t="str">
            <v/>
          </cell>
          <cell r="I39" t="str">
            <v/>
          </cell>
          <cell r="J39" t="str">
            <v>СК "Череповец"</v>
          </cell>
          <cell r="K39" t="str">
            <v>Полторацкий С.В.</v>
          </cell>
          <cell r="L39" t="str">
            <v>Бег 60 м</v>
          </cell>
        </row>
        <row r="40">
          <cell r="B40">
            <v>219</v>
          </cell>
          <cell r="C40" t="str">
            <v>Ананьев</v>
          </cell>
          <cell r="D40" t="str">
            <v>Кирилл</v>
          </cell>
          <cell r="E40" t="str">
            <v>22.03.2004</v>
          </cell>
          <cell r="F40" t="str">
            <v>1</v>
          </cell>
          <cell r="G40" t="str">
            <v>Вологодская область</v>
          </cell>
          <cell r="H40" t="str">
            <v/>
          </cell>
          <cell r="I40" t="str">
            <v/>
          </cell>
          <cell r="J40" t="str">
            <v>СК "Череповец"</v>
          </cell>
          <cell r="K40" t="str">
            <v>Полторацкий С.В.</v>
          </cell>
          <cell r="L40" t="str">
            <v>Эстафетный бег 4 х 200 м</v>
          </cell>
        </row>
        <row r="41">
          <cell r="B41">
            <v>220</v>
          </cell>
          <cell r="C41" t="str">
            <v>Балуев</v>
          </cell>
          <cell r="D41" t="str">
            <v>Дмитрий</v>
          </cell>
          <cell r="E41" t="str">
            <v>05.04.1999</v>
          </cell>
          <cell r="F41" t="str">
            <v>2</v>
          </cell>
          <cell r="G41" t="str">
            <v>Вологодская область</v>
          </cell>
          <cell r="H41" t="str">
            <v/>
          </cell>
          <cell r="I41" t="str">
            <v/>
          </cell>
          <cell r="J41" t="str">
            <v>ЛК "Вологда"</v>
          </cell>
          <cell r="K41" t="str">
            <v>Груздев А.А.</v>
          </cell>
          <cell r="L41" t="str">
            <v>Бег 200 м</v>
          </cell>
        </row>
        <row r="42">
          <cell r="B42">
            <v>220</v>
          </cell>
          <cell r="C42" t="str">
            <v>Балуев</v>
          </cell>
          <cell r="D42" t="str">
            <v>Дмитрий</v>
          </cell>
          <cell r="E42" t="str">
            <v>05.04.1999</v>
          </cell>
          <cell r="F42" t="str">
            <v>2</v>
          </cell>
          <cell r="G42" t="str">
            <v>Вологодская область</v>
          </cell>
          <cell r="H42" t="str">
            <v/>
          </cell>
          <cell r="I42" t="str">
            <v/>
          </cell>
          <cell r="J42" t="str">
            <v>ЛК "Вологда"</v>
          </cell>
          <cell r="K42" t="str">
            <v>Груздев А.А.</v>
          </cell>
          <cell r="L42" t="str">
            <v>Бег 60 м</v>
          </cell>
        </row>
        <row r="43">
          <cell r="B43">
            <v>220</v>
          </cell>
          <cell r="C43" t="str">
            <v>Балуев</v>
          </cell>
          <cell r="D43" t="str">
            <v>Дмитрий</v>
          </cell>
          <cell r="E43" t="str">
            <v>05.04.1999</v>
          </cell>
          <cell r="F43" t="str">
            <v>2</v>
          </cell>
          <cell r="G43" t="str">
            <v>Вологодская область</v>
          </cell>
          <cell r="H43" t="str">
            <v/>
          </cell>
          <cell r="I43" t="str">
            <v/>
          </cell>
          <cell r="J43" t="str">
            <v>ЛК "Вологда"</v>
          </cell>
          <cell r="K43" t="str">
            <v>Груздев А.А.</v>
          </cell>
          <cell r="L43" t="str">
            <v>Эстафетный бег 4 х 200 м</v>
          </cell>
        </row>
        <row r="44">
          <cell r="B44">
            <v>221</v>
          </cell>
          <cell r="C44" t="str">
            <v>Беляев</v>
          </cell>
          <cell r="D44" t="str">
            <v>Илья</v>
          </cell>
          <cell r="E44" t="str">
            <v>18.01.1998</v>
          </cell>
          <cell r="F44" t="str">
            <v>КМС</v>
          </cell>
          <cell r="G44" t="str">
            <v>Вологодская область</v>
          </cell>
          <cell r="H44" t="str">
            <v/>
          </cell>
          <cell r="I44" t="str">
            <v/>
          </cell>
          <cell r="J44" t="str">
            <v>АУ ФКиС  ВО "ЦСП", АУ ВО "СШОР "Витязь"</v>
          </cell>
          <cell r="K44" t="str">
            <v>Лебедев А.В., Селюцкий С.А.</v>
          </cell>
          <cell r="L44" t="str">
            <v>Бег 200 м</v>
          </cell>
        </row>
        <row r="45">
          <cell r="B45">
            <v>221</v>
          </cell>
          <cell r="C45" t="str">
            <v>Беляев</v>
          </cell>
          <cell r="D45" t="str">
            <v>Илья</v>
          </cell>
          <cell r="E45" t="str">
            <v>18.01.1998</v>
          </cell>
          <cell r="F45" t="str">
            <v>КМС</v>
          </cell>
          <cell r="G45" t="str">
            <v>Вологодская область</v>
          </cell>
          <cell r="H45" t="str">
            <v/>
          </cell>
          <cell r="I45" t="str">
            <v/>
          </cell>
          <cell r="J45" t="str">
            <v>АУ ФКиС  ВО "ЦСП", АУ ВО "СШОР "Витязь"</v>
          </cell>
          <cell r="K45" t="str">
            <v>Лебедев А.В., Селюцкий С.А.</v>
          </cell>
          <cell r="L45" t="str">
            <v>Бег 400 м</v>
          </cell>
        </row>
        <row r="46">
          <cell r="B46">
            <v>221</v>
          </cell>
          <cell r="C46" t="str">
            <v>Беляев</v>
          </cell>
          <cell r="D46" t="str">
            <v>Илья</v>
          </cell>
          <cell r="E46" t="str">
            <v>18.01.1998</v>
          </cell>
          <cell r="F46" t="str">
            <v>КМС</v>
          </cell>
          <cell r="G46" t="str">
            <v>Вологодская область</v>
          </cell>
          <cell r="H46" t="str">
            <v/>
          </cell>
          <cell r="I46" t="str">
            <v/>
          </cell>
          <cell r="J46" t="str">
            <v>АУ ФКиС  ВО "ЦСП", АУ ВО "СШОР "Витязь"</v>
          </cell>
          <cell r="K46" t="str">
            <v>Лебедев А.В., Селюцкий С.А.</v>
          </cell>
          <cell r="L46" t="str">
            <v>Эстафетный бег 4 х 200 м</v>
          </cell>
        </row>
        <row r="47">
          <cell r="B47">
            <v>222</v>
          </cell>
          <cell r="C47" t="str">
            <v>Вересов</v>
          </cell>
          <cell r="D47" t="str">
            <v>Глеб</v>
          </cell>
          <cell r="E47" t="str">
            <v>16.09.2002</v>
          </cell>
          <cell r="F47" t="str">
            <v>2</v>
          </cell>
          <cell r="G47" t="str">
            <v>Вологодская область</v>
          </cell>
          <cell r="H47" t="str">
            <v/>
          </cell>
          <cell r="I47" t="str">
            <v/>
          </cell>
          <cell r="J47" t="str">
            <v>МУ "ШСШ" п.Шексна</v>
          </cell>
          <cell r="K47" t="str">
            <v>Киселев В.Д.</v>
          </cell>
          <cell r="L47" t="str">
            <v>Бег 400 м</v>
          </cell>
        </row>
        <row r="48">
          <cell r="B48">
            <v>222</v>
          </cell>
          <cell r="C48" t="str">
            <v>Вересов</v>
          </cell>
          <cell r="D48" t="str">
            <v>Глеб</v>
          </cell>
          <cell r="E48" t="str">
            <v>16.09.2002</v>
          </cell>
          <cell r="F48" t="str">
            <v>2</v>
          </cell>
          <cell r="G48" t="str">
            <v>Вологодская область</v>
          </cell>
          <cell r="H48" t="str">
            <v/>
          </cell>
          <cell r="I48" t="str">
            <v/>
          </cell>
          <cell r="J48" t="str">
            <v>МУ "ШСШ" п.Шексна</v>
          </cell>
          <cell r="K48" t="str">
            <v>Киселев В.Д.</v>
          </cell>
          <cell r="L48" t="str">
            <v>Бег 800 м</v>
          </cell>
        </row>
        <row r="49">
          <cell r="B49">
            <v>223</v>
          </cell>
          <cell r="C49" t="str">
            <v>Вирта</v>
          </cell>
          <cell r="D49" t="str">
            <v>Денис</v>
          </cell>
          <cell r="E49" t="str">
            <v>18.03.1998</v>
          </cell>
          <cell r="F49" t="str">
            <v>1</v>
          </cell>
          <cell r="G49" t="str">
            <v>Вологодская область</v>
          </cell>
          <cell r="H49" t="str">
            <v/>
          </cell>
          <cell r="I49" t="str">
            <v/>
          </cell>
          <cell r="J49" t="str">
            <v>АУ ФКиС  ВО "ЦСП"</v>
          </cell>
          <cell r="L49" t="str">
            <v>Бег 3 000 м</v>
          </cell>
        </row>
        <row r="50">
          <cell r="B50">
            <v>223</v>
          </cell>
          <cell r="C50" t="str">
            <v>Вирта</v>
          </cell>
          <cell r="D50" t="str">
            <v>Денис</v>
          </cell>
          <cell r="E50" t="str">
            <v>18.03.1998</v>
          </cell>
          <cell r="F50" t="str">
            <v>1</v>
          </cell>
          <cell r="G50" t="str">
            <v>Вологодская область</v>
          </cell>
          <cell r="H50" t="str">
            <v/>
          </cell>
          <cell r="I50" t="str">
            <v/>
          </cell>
          <cell r="J50" t="str">
            <v>АУ ФКиС  ВО "ЦСП"</v>
          </cell>
          <cell r="L50" t="str">
            <v>Бег с препятствиями 2 000 м</v>
          </cell>
        </row>
        <row r="51">
          <cell r="B51">
            <v>224</v>
          </cell>
          <cell r="C51" t="str">
            <v>Горшенин</v>
          </cell>
          <cell r="D51" t="str">
            <v>Артём</v>
          </cell>
          <cell r="E51" t="str">
            <v>07.08.2002</v>
          </cell>
          <cell r="F51" t="str">
            <v>2</v>
          </cell>
          <cell r="G51" t="str">
            <v>Вологодская область</v>
          </cell>
          <cell r="H51" t="str">
            <v/>
          </cell>
          <cell r="I51" t="str">
            <v/>
          </cell>
          <cell r="J51" t="str">
            <v>АУ ФКиС  ВО "ЦСП"</v>
          </cell>
          <cell r="K51" t="str">
            <v>Купцова Е.А.</v>
          </cell>
          <cell r="L51" t="str">
            <v>Бег 200 м</v>
          </cell>
        </row>
        <row r="52">
          <cell r="B52">
            <v>224</v>
          </cell>
          <cell r="C52" t="str">
            <v>Горшенин</v>
          </cell>
          <cell r="D52" t="str">
            <v>Артём</v>
          </cell>
          <cell r="E52" t="str">
            <v>07.08.2002</v>
          </cell>
          <cell r="F52" t="str">
            <v>2</v>
          </cell>
          <cell r="G52" t="str">
            <v>Вологодская область</v>
          </cell>
          <cell r="H52" t="str">
            <v/>
          </cell>
          <cell r="I52" t="str">
            <v/>
          </cell>
          <cell r="J52" t="str">
            <v>АУ ФКиС  ВО "ЦСП"</v>
          </cell>
          <cell r="K52" t="str">
            <v>Купцова Е.А.</v>
          </cell>
          <cell r="L52" t="str">
            <v>Бег 400 м</v>
          </cell>
        </row>
        <row r="53">
          <cell r="B53">
            <v>224</v>
          </cell>
          <cell r="C53" t="str">
            <v>Горшенин</v>
          </cell>
          <cell r="D53" t="str">
            <v>Артём</v>
          </cell>
          <cell r="E53" t="str">
            <v>07.08.2002</v>
          </cell>
          <cell r="F53" t="str">
            <v>2</v>
          </cell>
          <cell r="G53" t="str">
            <v>Вологодская область</v>
          </cell>
          <cell r="H53" t="str">
            <v/>
          </cell>
          <cell r="I53" t="str">
            <v/>
          </cell>
          <cell r="J53" t="str">
            <v>АУ ФКиС  ВО "ЦСП"</v>
          </cell>
          <cell r="K53" t="str">
            <v>Купцова Е.А.</v>
          </cell>
          <cell r="L53" t="str">
            <v>Эстафетный бег 4 х 200 м</v>
          </cell>
        </row>
        <row r="54">
          <cell r="B54">
            <v>225</v>
          </cell>
          <cell r="C54" t="str">
            <v>Губкин</v>
          </cell>
          <cell r="D54" t="str">
            <v>Иван</v>
          </cell>
          <cell r="E54" t="str">
            <v>21.09.1997</v>
          </cell>
          <cell r="F54" t="str">
            <v>1</v>
          </cell>
          <cell r="G54" t="str">
            <v>Вологодская область</v>
          </cell>
          <cell r="H54" t="str">
            <v/>
          </cell>
          <cell r="I54" t="str">
            <v/>
          </cell>
          <cell r="J54" t="str">
            <v>ФГБОУ ВО "ВоГУ", АУ ФКиС  ВО "ЦСП"</v>
          </cell>
          <cell r="K54" t="str">
            <v>Синицкий А.Д.</v>
          </cell>
          <cell r="L54" t="str">
            <v>Бег 200 м</v>
          </cell>
        </row>
        <row r="55">
          <cell r="B55">
            <v>225</v>
          </cell>
          <cell r="C55" t="str">
            <v>Губкин</v>
          </cell>
          <cell r="D55" t="str">
            <v>Иван</v>
          </cell>
          <cell r="E55" t="str">
            <v>21.09.1997</v>
          </cell>
          <cell r="F55" t="str">
            <v>1</v>
          </cell>
          <cell r="G55" t="str">
            <v>Вологодская область</v>
          </cell>
          <cell r="H55" t="str">
            <v/>
          </cell>
          <cell r="I55" t="str">
            <v/>
          </cell>
          <cell r="J55" t="str">
            <v>ФГБОУ ВО "ВоГУ", АУ ФКиС  ВО "ЦСП"</v>
          </cell>
          <cell r="K55" t="str">
            <v>Синицкий А.Д.</v>
          </cell>
          <cell r="L55" t="str">
            <v>Бег 400 м</v>
          </cell>
        </row>
        <row r="56">
          <cell r="B56">
            <v>225</v>
          </cell>
          <cell r="C56" t="str">
            <v>Губкин</v>
          </cell>
          <cell r="D56" t="str">
            <v>Иван</v>
          </cell>
          <cell r="E56" t="str">
            <v>21.09.1997</v>
          </cell>
          <cell r="F56" t="str">
            <v>1</v>
          </cell>
          <cell r="G56" t="str">
            <v>Вологодская область</v>
          </cell>
          <cell r="H56" t="str">
            <v/>
          </cell>
          <cell r="I56" t="str">
            <v/>
          </cell>
          <cell r="J56" t="str">
            <v>ФГБОУ ВО "ВоГУ", АУ ФКиС  ВО "ЦСП"</v>
          </cell>
          <cell r="K56" t="str">
            <v>Синицкий А.Д.</v>
          </cell>
          <cell r="L56" t="str">
            <v>Эстафетный бег 4 х 200 м</v>
          </cell>
        </row>
        <row r="57">
          <cell r="B57">
            <v>226</v>
          </cell>
          <cell r="C57" t="str">
            <v>Гудков</v>
          </cell>
          <cell r="D57" t="str">
            <v>Руслан</v>
          </cell>
          <cell r="E57" t="str">
            <v>09.09.2002</v>
          </cell>
          <cell r="F57" t="str">
            <v>2</v>
          </cell>
          <cell r="G57" t="str">
            <v>Вологодская область</v>
          </cell>
          <cell r="H57" t="str">
            <v/>
          </cell>
          <cell r="I57" t="str">
            <v/>
          </cell>
          <cell r="J57" t="str">
            <v>МУ "ШСШ" п.Шексна</v>
          </cell>
          <cell r="K57" t="str">
            <v>Киселев В.Д.</v>
          </cell>
          <cell r="L57" t="str">
            <v>Бег 400 м</v>
          </cell>
        </row>
        <row r="58">
          <cell r="B58">
            <v>226</v>
          </cell>
          <cell r="C58" t="str">
            <v>Гудков</v>
          </cell>
          <cell r="D58" t="str">
            <v>Руслан</v>
          </cell>
          <cell r="E58" t="str">
            <v>09.09.2002</v>
          </cell>
          <cell r="F58" t="str">
            <v>2</v>
          </cell>
          <cell r="G58" t="str">
            <v>Вологодская область</v>
          </cell>
          <cell r="H58" t="str">
            <v/>
          </cell>
          <cell r="I58" t="str">
            <v/>
          </cell>
          <cell r="J58" t="str">
            <v>МУ "ШСШ" п.Шексна</v>
          </cell>
          <cell r="K58" t="str">
            <v>Киселев В.Д.</v>
          </cell>
          <cell r="L58" t="str">
            <v>Бег 800 м</v>
          </cell>
        </row>
        <row r="59">
          <cell r="B59">
            <v>228</v>
          </cell>
          <cell r="C59" t="str">
            <v>Догадаев</v>
          </cell>
          <cell r="D59" t="str">
            <v>Виталий</v>
          </cell>
          <cell r="E59" t="str">
            <v>25.04.1999</v>
          </cell>
          <cell r="F59" t="str">
            <v>2</v>
          </cell>
          <cell r="G59" t="str">
            <v>Вологодская область</v>
          </cell>
          <cell r="H59" t="str">
            <v/>
          </cell>
          <cell r="I59" t="str">
            <v/>
          </cell>
          <cell r="J59" t="str">
            <v>ЛК "Вологда"</v>
          </cell>
          <cell r="K59" t="str">
            <v>Груздев А.А.</v>
          </cell>
          <cell r="L59" t="str">
            <v>Прыжок в высоту</v>
          </cell>
        </row>
        <row r="60">
          <cell r="B60">
            <v>228</v>
          </cell>
          <cell r="C60" t="str">
            <v>Догадаев</v>
          </cell>
          <cell r="D60" t="str">
            <v>Виталий</v>
          </cell>
          <cell r="E60" t="str">
            <v>25.04.1999</v>
          </cell>
          <cell r="F60" t="str">
            <v>2</v>
          </cell>
          <cell r="G60" t="str">
            <v>Вологодская область</v>
          </cell>
          <cell r="H60" t="str">
            <v/>
          </cell>
          <cell r="I60" t="str">
            <v/>
          </cell>
          <cell r="J60" t="str">
            <v>ЛК "Вологда"</v>
          </cell>
          <cell r="K60" t="str">
            <v>Груздев А.А.</v>
          </cell>
          <cell r="L60" t="str">
            <v>Прыжок в длину</v>
          </cell>
        </row>
        <row r="61">
          <cell r="B61">
            <v>230</v>
          </cell>
          <cell r="C61" t="str">
            <v>Ефимов</v>
          </cell>
          <cell r="D61" t="str">
            <v>Артем</v>
          </cell>
          <cell r="E61" t="str">
            <v>29.10.1990</v>
          </cell>
          <cell r="F61" t="str">
            <v>1</v>
          </cell>
          <cell r="G61" t="str">
            <v>Вологодская область</v>
          </cell>
          <cell r="H61" t="str">
            <v/>
          </cell>
          <cell r="I61" t="str">
            <v/>
          </cell>
          <cell r="J61" t="str">
            <v>МУ " ШСШ" г.Сокол</v>
          </cell>
          <cell r="K61" t="str">
            <v>Ефимов А.Н.</v>
          </cell>
          <cell r="L61" t="str">
            <v>Бег 3 000 м</v>
          </cell>
        </row>
        <row r="62">
          <cell r="B62">
            <v>230</v>
          </cell>
          <cell r="C62" t="str">
            <v>Ефимов</v>
          </cell>
          <cell r="D62" t="str">
            <v>Артем</v>
          </cell>
          <cell r="E62" t="str">
            <v>29.10.1990</v>
          </cell>
          <cell r="F62" t="str">
            <v>1</v>
          </cell>
          <cell r="G62" t="str">
            <v>Вологодская область</v>
          </cell>
          <cell r="H62" t="str">
            <v/>
          </cell>
          <cell r="I62" t="str">
            <v/>
          </cell>
          <cell r="J62" t="str">
            <v>МУ " ШСШ" г.Сокол</v>
          </cell>
          <cell r="K62" t="str">
            <v>Ефимов А.Н.</v>
          </cell>
          <cell r="L62" t="str">
            <v>Бег с препятствиями 2 000 м</v>
          </cell>
        </row>
        <row r="63">
          <cell r="B63">
            <v>233</v>
          </cell>
          <cell r="C63" t="str">
            <v>Захаров</v>
          </cell>
          <cell r="D63" t="str">
            <v>Владимир</v>
          </cell>
          <cell r="E63" t="str">
            <v>09.02.2002</v>
          </cell>
          <cell r="F63" t="str">
            <v>1</v>
          </cell>
          <cell r="G63" t="str">
            <v>Вологодская область</v>
          </cell>
          <cell r="H63" t="str">
            <v/>
          </cell>
          <cell r="I63" t="str">
            <v/>
          </cell>
          <cell r="J63" t="str">
            <v>АУ ФКиС  ВО "ЦСП"</v>
          </cell>
          <cell r="K63" t="str">
            <v>Лебедев А.В.</v>
          </cell>
          <cell r="L63" t="str">
            <v>Бег 200 м</v>
          </cell>
        </row>
        <row r="64">
          <cell r="B64">
            <v>233</v>
          </cell>
          <cell r="C64" t="str">
            <v>Захаров</v>
          </cell>
          <cell r="D64" t="str">
            <v>Владимир</v>
          </cell>
          <cell r="E64" t="str">
            <v>09.02.2002</v>
          </cell>
          <cell r="F64" t="str">
            <v>1</v>
          </cell>
          <cell r="G64" t="str">
            <v>Вологодская область</v>
          </cell>
          <cell r="H64" t="str">
            <v/>
          </cell>
          <cell r="I64" t="str">
            <v/>
          </cell>
          <cell r="J64" t="str">
            <v>АУ ФКиС  ВО "ЦСП"</v>
          </cell>
          <cell r="K64" t="str">
            <v>Лебедев А.В.</v>
          </cell>
          <cell r="L64" t="str">
            <v>Бег 60 м</v>
          </cell>
        </row>
        <row r="65">
          <cell r="B65">
            <v>233</v>
          </cell>
          <cell r="C65" t="str">
            <v>Захаров</v>
          </cell>
          <cell r="D65" t="str">
            <v>Владимир</v>
          </cell>
          <cell r="E65" t="str">
            <v>09.02.2002</v>
          </cell>
          <cell r="F65" t="str">
            <v>1</v>
          </cell>
          <cell r="G65" t="str">
            <v>Вологодская область</v>
          </cell>
          <cell r="H65" t="str">
            <v/>
          </cell>
          <cell r="I65" t="str">
            <v/>
          </cell>
          <cell r="J65" t="str">
            <v>АУ ФКиС  ВО "ЦСП"</v>
          </cell>
          <cell r="K65" t="str">
            <v>Лебедев А.В.</v>
          </cell>
          <cell r="L65" t="str">
            <v>Эстафетный бег 4 х 200 м</v>
          </cell>
        </row>
        <row r="66">
          <cell r="B66">
            <v>236</v>
          </cell>
          <cell r="C66" t="str">
            <v>Киселев</v>
          </cell>
          <cell r="D66" t="str">
            <v>Алексей</v>
          </cell>
          <cell r="E66" t="str">
            <v>27.05.1992</v>
          </cell>
          <cell r="F66" t="str">
            <v>КМС</v>
          </cell>
          <cell r="G66" t="str">
            <v>Вологодская область</v>
          </cell>
          <cell r="H66" t="str">
            <v/>
          </cell>
          <cell r="I66" t="str">
            <v/>
          </cell>
          <cell r="J66" t="str">
            <v>МУ "ШСШ" п.Шексна</v>
          </cell>
          <cell r="K66" t="str">
            <v>Киселев В.Д.</v>
          </cell>
          <cell r="L66" t="str">
            <v>Бег 3 000 м</v>
          </cell>
        </row>
        <row r="67">
          <cell r="B67">
            <v>237</v>
          </cell>
          <cell r="C67" t="str">
            <v>Колобаев</v>
          </cell>
          <cell r="D67" t="str">
            <v>Павел</v>
          </cell>
          <cell r="E67" t="str">
            <v>14.06.2004</v>
          </cell>
          <cell r="F67" t="str">
            <v>2</v>
          </cell>
          <cell r="G67" t="str">
            <v>Вологодская область</v>
          </cell>
          <cell r="H67" t="str">
            <v/>
          </cell>
          <cell r="I67" t="str">
            <v/>
          </cell>
          <cell r="J67" t="str">
            <v>АУ ФКиС  ВО "ЦСП", МБУДО ДЮСШ "Спартак"</v>
          </cell>
          <cell r="K67" t="str">
            <v>Кужукина М.В.</v>
          </cell>
          <cell r="L67" t="str">
            <v>Прыжок в высоту</v>
          </cell>
        </row>
        <row r="68">
          <cell r="B68">
            <v>237</v>
          </cell>
          <cell r="C68" t="str">
            <v>Колобаев</v>
          </cell>
          <cell r="D68" t="str">
            <v>Павел</v>
          </cell>
          <cell r="E68" t="str">
            <v>14.06.2004</v>
          </cell>
          <cell r="F68" t="str">
            <v>2</v>
          </cell>
          <cell r="G68" t="str">
            <v>Вологодская область</v>
          </cell>
          <cell r="H68" t="str">
            <v/>
          </cell>
          <cell r="I68" t="str">
            <v/>
          </cell>
          <cell r="J68" t="str">
            <v>АУ ФКиС  ВО "ЦСП", МБУДО ДЮСШ "Спартак"</v>
          </cell>
          <cell r="K68" t="str">
            <v>Кужукина М.В.</v>
          </cell>
          <cell r="L68" t="str">
            <v>Прыжок в длину</v>
          </cell>
        </row>
        <row r="69">
          <cell r="B69">
            <v>238</v>
          </cell>
          <cell r="C69" t="str">
            <v>Кононенко</v>
          </cell>
          <cell r="D69" t="str">
            <v>Павел</v>
          </cell>
          <cell r="E69" t="str">
            <v>02.02.1997</v>
          </cell>
          <cell r="F69" t="str">
            <v>КМС</v>
          </cell>
          <cell r="G69" t="str">
            <v>Вологодская область</v>
          </cell>
          <cell r="H69" t="str">
            <v/>
          </cell>
          <cell r="I69" t="str">
            <v>Профсоюзы</v>
          </cell>
          <cell r="J69" t="str">
            <v>АУ ФКиС  ВО "ЦСП", АУ ВО "СШОР "Витязь"</v>
          </cell>
          <cell r="K69" t="str">
            <v>Столбова О.В., Смелов Н.А.</v>
          </cell>
          <cell r="L69" t="str">
            <v>Бег 200 м</v>
          </cell>
        </row>
        <row r="70">
          <cell r="B70">
            <v>238</v>
          </cell>
          <cell r="C70" t="str">
            <v>Кононенко</v>
          </cell>
          <cell r="D70" t="str">
            <v>Павел</v>
          </cell>
          <cell r="E70" t="str">
            <v>02.02.1997</v>
          </cell>
          <cell r="F70" t="str">
            <v>КМС</v>
          </cell>
          <cell r="G70" t="str">
            <v>Вологодская область</v>
          </cell>
          <cell r="H70" t="str">
            <v/>
          </cell>
          <cell r="I70" t="str">
            <v>Профсоюзы</v>
          </cell>
          <cell r="J70" t="str">
            <v>АУ ФКиС  ВО "ЦСП", АУ ВО "СШОР "Витязь"</v>
          </cell>
          <cell r="K70" t="str">
            <v>Столбова О.В., Смелов Н.А.</v>
          </cell>
          <cell r="L70" t="str">
            <v>Бег 60 м</v>
          </cell>
        </row>
        <row r="71">
          <cell r="B71">
            <v>238</v>
          </cell>
          <cell r="C71" t="str">
            <v>Кононенко</v>
          </cell>
          <cell r="D71" t="str">
            <v>Павел</v>
          </cell>
          <cell r="E71" t="str">
            <v>02.02.1997</v>
          </cell>
          <cell r="F71" t="str">
            <v>КМС</v>
          </cell>
          <cell r="G71" t="str">
            <v>Вологодская область</v>
          </cell>
          <cell r="H71" t="str">
            <v/>
          </cell>
          <cell r="I71" t="str">
            <v>Профсоюзы</v>
          </cell>
          <cell r="J71" t="str">
            <v>АУ ФКиС  ВО "ЦСП", АУ ВО "СШОР "Витязь"</v>
          </cell>
          <cell r="K71" t="str">
            <v>Столбова О.В., Смелов Н.А.</v>
          </cell>
          <cell r="L71" t="str">
            <v>Эстафетный бег 4 х 200 м</v>
          </cell>
        </row>
        <row r="72">
          <cell r="B72">
            <v>239</v>
          </cell>
          <cell r="C72" t="str">
            <v>Кошелев</v>
          </cell>
          <cell r="D72" t="str">
            <v>Александр</v>
          </cell>
          <cell r="E72" t="str">
            <v>06.01.1997</v>
          </cell>
          <cell r="F72" t="str">
            <v>КМС</v>
          </cell>
          <cell r="G72" t="str">
            <v>Вологодская область</v>
          </cell>
          <cell r="H72" t="str">
            <v/>
          </cell>
          <cell r="I72" t="str">
            <v/>
          </cell>
          <cell r="J72" t="str">
            <v>АУ ФКиС  ВО "ЦСП"</v>
          </cell>
          <cell r="K72" t="str">
            <v>Кошелев Е.Ю.</v>
          </cell>
          <cell r="L72" t="str">
            <v>Бег 1500 м</v>
          </cell>
        </row>
        <row r="73">
          <cell r="B73">
            <v>239</v>
          </cell>
          <cell r="C73" t="str">
            <v>Кошелев</v>
          </cell>
          <cell r="D73" t="str">
            <v>Александр</v>
          </cell>
          <cell r="E73" t="str">
            <v>06.01.1997</v>
          </cell>
          <cell r="F73" t="str">
            <v>КМС</v>
          </cell>
          <cell r="G73" t="str">
            <v>Вологодская область</v>
          </cell>
          <cell r="H73" t="str">
            <v/>
          </cell>
          <cell r="I73" t="str">
            <v/>
          </cell>
          <cell r="J73" t="str">
            <v>АУ ФКиС  ВО "ЦСП"</v>
          </cell>
          <cell r="K73" t="str">
            <v>Кошелев Е.Ю.</v>
          </cell>
          <cell r="L73" t="str">
            <v>Бег 3 000 м</v>
          </cell>
        </row>
        <row r="74">
          <cell r="B74">
            <v>241</v>
          </cell>
          <cell r="C74" t="str">
            <v>Красушкин</v>
          </cell>
          <cell r="D74" t="str">
            <v>Дмитрий</v>
          </cell>
          <cell r="E74" t="str">
            <v>12.04.2004</v>
          </cell>
          <cell r="F74" t="str">
            <v>2</v>
          </cell>
          <cell r="G74" t="str">
            <v>Вологодская область</v>
          </cell>
          <cell r="H74" t="str">
            <v/>
          </cell>
          <cell r="I74" t="str">
            <v/>
          </cell>
          <cell r="J74" t="str">
            <v>СК "Череповец"</v>
          </cell>
          <cell r="K74" t="str">
            <v>Столбова О.В.</v>
          </cell>
          <cell r="L74" t="str">
            <v>Бег 200 м</v>
          </cell>
        </row>
        <row r="75">
          <cell r="B75">
            <v>241</v>
          </cell>
          <cell r="C75" t="str">
            <v>Красушкин</v>
          </cell>
          <cell r="D75" t="str">
            <v>Дмитрий</v>
          </cell>
          <cell r="E75" t="str">
            <v>12.04.2004</v>
          </cell>
          <cell r="F75" t="str">
            <v>2</v>
          </cell>
          <cell r="G75" t="str">
            <v>Вологодская область</v>
          </cell>
          <cell r="H75" t="str">
            <v/>
          </cell>
          <cell r="I75" t="str">
            <v/>
          </cell>
          <cell r="J75" t="str">
            <v>СК "Череповец"</v>
          </cell>
          <cell r="K75" t="str">
            <v>Столбова О.В.</v>
          </cell>
          <cell r="L75" t="str">
            <v>Бег 400 м</v>
          </cell>
        </row>
        <row r="76">
          <cell r="B76">
            <v>241</v>
          </cell>
          <cell r="C76" t="str">
            <v>Красушкин</v>
          </cell>
          <cell r="D76" t="str">
            <v>Дмитрий</v>
          </cell>
          <cell r="E76" t="str">
            <v>12.04.2004</v>
          </cell>
          <cell r="F76" t="str">
            <v>2</v>
          </cell>
          <cell r="G76" t="str">
            <v>Вологодская область</v>
          </cell>
          <cell r="H76" t="str">
            <v/>
          </cell>
          <cell r="I76" t="str">
            <v/>
          </cell>
          <cell r="J76" t="str">
            <v>СК "Череповец"</v>
          </cell>
          <cell r="K76" t="str">
            <v>Столбова О.В.</v>
          </cell>
          <cell r="L76" t="str">
            <v>Эстафетный бег 4 х 200 м</v>
          </cell>
        </row>
        <row r="77">
          <cell r="B77">
            <v>242</v>
          </cell>
          <cell r="C77" t="str">
            <v>Куликов</v>
          </cell>
          <cell r="D77" t="str">
            <v>Кирилл</v>
          </cell>
          <cell r="E77" t="str">
            <v>01.03.2002</v>
          </cell>
          <cell r="F77" t="str">
            <v>1</v>
          </cell>
          <cell r="G77" t="str">
            <v>Вологодская область</v>
          </cell>
          <cell r="H77" t="str">
            <v/>
          </cell>
          <cell r="I77" t="str">
            <v/>
          </cell>
          <cell r="J77" t="str">
            <v>АУ ФКиС  ВО "ЦСП", МУ "ШСШ" п.Шексна</v>
          </cell>
          <cell r="K77" t="str">
            <v>Киселев В.Д.</v>
          </cell>
          <cell r="L77" t="str">
            <v>Бег 400 м</v>
          </cell>
        </row>
        <row r="78">
          <cell r="B78">
            <v>242</v>
          </cell>
          <cell r="C78" t="str">
            <v>Куликов</v>
          </cell>
          <cell r="D78" t="str">
            <v>Кирилл</v>
          </cell>
          <cell r="E78" t="str">
            <v>01.03.2002</v>
          </cell>
          <cell r="F78" t="str">
            <v>1</v>
          </cell>
          <cell r="G78" t="str">
            <v>Вологодская область</v>
          </cell>
          <cell r="H78" t="str">
            <v/>
          </cell>
          <cell r="I78" t="str">
            <v/>
          </cell>
          <cell r="J78" t="str">
            <v>АУ ФКиС  ВО "ЦСП", МУ "ШСШ" п.Шексна</v>
          </cell>
          <cell r="K78" t="str">
            <v>Киселев В.Д.</v>
          </cell>
          <cell r="L78" t="str">
            <v>Бег 800 м</v>
          </cell>
        </row>
        <row r="79">
          <cell r="B79">
            <v>246</v>
          </cell>
          <cell r="C79" t="str">
            <v>Логинов</v>
          </cell>
          <cell r="D79" t="str">
            <v>Максим</v>
          </cell>
          <cell r="E79" t="str">
            <v>21.09.2003</v>
          </cell>
          <cell r="F79" t="str">
            <v>1</v>
          </cell>
          <cell r="G79" t="str">
            <v>Вологодская область</v>
          </cell>
          <cell r="H79" t="str">
            <v/>
          </cell>
          <cell r="I79" t="str">
            <v/>
          </cell>
          <cell r="J79" t="str">
            <v>АУ ФКиС  ВО "ЦСП", МБУДО ДЮСШ "Спартак"</v>
          </cell>
          <cell r="K79" t="str">
            <v>Волков В.Н.</v>
          </cell>
          <cell r="L79" t="str">
            <v>Бег 60 м</v>
          </cell>
        </row>
        <row r="80">
          <cell r="B80">
            <v>246</v>
          </cell>
          <cell r="C80" t="str">
            <v>Логинов</v>
          </cell>
          <cell r="D80" t="str">
            <v>Максим</v>
          </cell>
          <cell r="E80" t="str">
            <v>21.09.2003</v>
          </cell>
          <cell r="F80" t="str">
            <v>1</v>
          </cell>
          <cell r="G80" t="str">
            <v>Вологодская область</v>
          </cell>
          <cell r="H80" t="str">
            <v/>
          </cell>
          <cell r="I80" t="str">
            <v/>
          </cell>
          <cell r="J80" t="str">
            <v>АУ ФКиС  ВО "ЦСП", МБУДО ДЮСШ "Спартак"</v>
          </cell>
          <cell r="K80" t="str">
            <v>Волков В.Н.</v>
          </cell>
          <cell r="L80" t="str">
            <v>Прыжок в длину</v>
          </cell>
        </row>
        <row r="81">
          <cell r="B81">
            <v>246</v>
          </cell>
          <cell r="C81" t="str">
            <v>Логинов</v>
          </cell>
          <cell r="D81" t="str">
            <v>Максим</v>
          </cell>
          <cell r="E81" t="str">
            <v>21.09.2003</v>
          </cell>
          <cell r="F81" t="str">
            <v>1</v>
          </cell>
          <cell r="G81" t="str">
            <v>Вологодская область</v>
          </cell>
          <cell r="H81" t="str">
            <v/>
          </cell>
          <cell r="I81" t="str">
            <v/>
          </cell>
          <cell r="J81" t="str">
            <v>АУ ФКиС  ВО "ЦСП", МБУДО ДЮСШ "Спартак"</v>
          </cell>
          <cell r="K81" t="str">
            <v>Волков В.Н.</v>
          </cell>
          <cell r="L81" t="str">
            <v>Эстафетный бег 4 х 200 м</v>
          </cell>
        </row>
        <row r="82">
          <cell r="B82">
            <v>247</v>
          </cell>
          <cell r="C82" t="str">
            <v>Маганов</v>
          </cell>
          <cell r="D82" t="str">
            <v>Андрей</v>
          </cell>
          <cell r="E82" t="str">
            <v>06.06.1989</v>
          </cell>
          <cell r="F82" t="str">
            <v>1</v>
          </cell>
          <cell r="G82" t="str">
            <v>Вологодская область</v>
          </cell>
          <cell r="H82" t="str">
            <v/>
          </cell>
          <cell r="I82" t="str">
            <v/>
          </cell>
          <cell r="J82" t="str">
            <v>ЛСК "Череповец"</v>
          </cell>
          <cell r="L82" t="str">
            <v>Бег 1500 м</v>
          </cell>
        </row>
        <row r="83">
          <cell r="B83">
            <v>247</v>
          </cell>
          <cell r="C83" t="str">
            <v>Маганов</v>
          </cell>
          <cell r="D83" t="str">
            <v>Андрей</v>
          </cell>
          <cell r="E83" t="str">
            <v>06.06.1989</v>
          </cell>
          <cell r="F83" t="str">
            <v>1</v>
          </cell>
          <cell r="G83" t="str">
            <v>Вологодская область</v>
          </cell>
          <cell r="H83" t="str">
            <v/>
          </cell>
          <cell r="I83" t="str">
            <v/>
          </cell>
          <cell r="J83" t="str">
            <v>ЛСК "Череповец"</v>
          </cell>
          <cell r="L83" t="str">
            <v>Бег 800 м</v>
          </cell>
        </row>
        <row r="84">
          <cell r="B84">
            <v>251</v>
          </cell>
          <cell r="C84" t="str">
            <v>Нечаев</v>
          </cell>
          <cell r="D84" t="str">
            <v>Максим</v>
          </cell>
          <cell r="E84" t="str">
            <v>04.09.2002</v>
          </cell>
          <cell r="F84" t="str">
            <v>1</v>
          </cell>
          <cell r="G84" t="str">
            <v>Вологодская область</v>
          </cell>
          <cell r="H84" t="str">
            <v/>
          </cell>
          <cell r="I84" t="str">
            <v/>
          </cell>
          <cell r="J84" t="str">
            <v>АУ ФКиС  ВО "ЦСП"</v>
          </cell>
          <cell r="K84" t="str">
            <v>Синицкий А.Д.</v>
          </cell>
          <cell r="L84" t="str">
            <v>Бег 200 м</v>
          </cell>
        </row>
        <row r="85">
          <cell r="B85">
            <v>251</v>
          </cell>
          <cell r="C85" t="str">
            <v>Нечаев</v>
          </cell>
          <cell r="D85" t="str">
            <v>Максим</v>
          </cell>
          <cell r="E85" t="str">
            <v>04.09.2002</v>
          </cell>
          <cell r="F85" t="str">
            <v>1</v>
          </cell>
          <cell r="G85" t="str">
            <v>Вологодская область</v>
          </cell>
          <cell r="H85" t="str">
            <v/>
          </cell>
          <cell r="I85" t="str">
            <v/>
          </cell>
          <cell r="J85" t="str">
            <v>АУ ФКиС  ВО "ЦСП"</v>
          </cell>
          <cell r="K85" t="str">
            <v>Синицкий А.Д.</v>
          </cell>
          <cell r="L85" t="str">
            <v>Бег 60 м</v>
          </cell>
        </row>
        <row r="86">
          <cell r="B86">
            <v>251</v>
          </cell>
          <cell r="C86" t="str">
            <v>Нечаев</v>
          </cell>
          <cell r="D86" t="str">
            <v>Максим</v>
          </cell>
          <cell r="E86" t="str">
            <v>04.09.2002</v>
          </cell>
          <cell r="F86" t="str">
            <v>1</v>
          </cell>
          <cell r="G86" t="str">
            <v>Вологодская область</v>
          </cell>
          <cell r="H86" t="str">
            <v/>
          </cell>
          <cell r="I86" t="str">
            <v/>
          </cell>
          <cell r="J86" t="str">
            <v>АУ ФКиС  ВО "ЦСП"</v>
          </cell>
          <cell r="K86" t="str">
            <v>Синицкий А.Д.</v>
          </cell>
          <cell r="L86" t="str">
            <v>Эстафетный бег 4 х 200 м</v>
          </cell>
        </row>
        <row r="87">
          <cell r="B87">
            <v>252</v>
          </cell>
          <cell r="C87" t="str">
            <v>Новослугин</v>
          </cell>
          <cell r="D87" t="str">
            <v>Максим</v>
          </cell>
          <cell r="E87" t="str">
            <v>21.08.1995</v>
          </cell>
          <cell r="F87" t="str">
            <v>МС</v>
          </cell>
          <cell r="G87" t="str">
            <v>Вологодская область</v>
          </cell>
          <cell r="H87" t="str">
            <v/>
          </cell>
          <cell r="I87" t="str">
            <v>Профсоюзы</v>
          </cell>
          <cell r="J87" t="str">
            <v>АУ ВО "СШОР "Витязь"</v>
          </cell>
          <cell r="K87" t="str">
            <v>Франков А.А., Воробьева Н.Н., Синицкий А.Д.</v>
          </cell>
          <cell r="L87" t="str">
            <v>Бег 200 м</v>
          </cell>
        </row>
        <row r="88">
          <cell r="B88">
            <v>252</v>
          </cell>
          <cell r="C88" t="str">
            <v>Новослугин</v>
          </cell>
          <cell r="D88" t="str">
            <v>Максим</v>
          </cell>
          <cell r="E88" t="str">
            <v>21.08.1995</v>
          </cell>
          <cell r="F88" t="str">
            <v>МС</v>
          </cell>
          <cell r="G88" t="str">
            <v>Вологодская область</v>
          </cell>
          <cell r="H88" t="str">
            <v/>
          </cell>
          <cell r="I88" t="str">
            <v>Профсоюзы</v>
          </cell>
          <cell r="J88" t="str">
            <v>АУ ВО "СШОР "Витязь"</v>
          </cell>
          <cell r="K88" t="str">
            <v>Франков А.А., Воробьева Н.Н., Синицкий А.Д.</v>
          </cell>
          <cell r="L88" t="str">
            <v>Бег 60 м</v>
          </cell>
        </row>
        <row r="89">
          <cell r="B89">
            <v>252</v>
          </cell>
          <cell r="C89" t="str">
            <v>Новослугин</v>
          </cell>
          <cell r="D89" t="str">
            <v>Максим</v>
          </cell>
          <cell r="E89" t="str">
            <v>21.08.1995</v>
          </cell>
          <cell r="F89" t="str">
            <v>МС</v>
          </cell>
          <cell r="G89" t="str">
            <v>Вологодская область</v>
          </cell>
          <cell r="H89" t="str">
            <v/>
          </cell>
          <cell r="I89" t="str">
            <v>Профсоюзы</v>
          </cell>
          <cell r="J89" t="str">
            <v>АУ ВО "СШОР "Витязь"</v>
          </cell>
          <cell r="K89" t="str">
            <v>Франков А.А., Воробьева Н.Н., Синицкий А.Д.</v>
          </cell>
          <cell r="L89" t="str">
            <v>Прыжок в длину</v>
          </cell>
        </row>
        <row r="90">
          <cell r="B90">
            <v>252</v>
          </cell>
          <cell r="C90" t="str">
            <v>Новослугин</v>
          </cell>
          <cell r="D90" t="str">
            <v>Максим</v>
          </cell>
          <cell r="E90" t="str">
            <v>21.08.1995</v>
          </cell>
          <cell r="F90" t="str">
            <v>МС</v>
          </cell>
          <cell r="G90" t="str">
            <v>Вологодская область</v>
          </cell>
          <cell r="H90" t="str">
            <v/>
          </cell>
          <cell r="I90" t="str">
            <v>Профсоюзы</v>
          </cell>
          <cell r="J90" t="str">
            <v>АУ ВО "СШОР "Витязь"</v>
          </cell>
          <cell r="K90" t="str">
            <v>Франков А.А., Воробьева Н.Н., Синицкий А.Д.</v>
          </cell>
          <cell r="L90" t="str">
            <v>Эстафетный бег 4 х 200 м</v>
          </cell>
        </row>
        <row r="91">
          <cell r="B91">
            <v>255</v>
          </cell>
          <cell r="C91" t="str">
            <v>Панев</v>
          </cell>
          <cell r="D91" t="str">
            <v>Никита</v>
          </cell>
          <cell r="E91" t="str">
            <v>02.06.2004</v>
          </cell>
          <cell r="F91" t="str">
            <v>2</v>
          </cell>
          <cell r="G91" t="str">
            <v>Вологодская область</v>
          </cell>
          <cell r="H91" t="str">
            <v/>
          </cell>
          <cell r="I91" t="str">
            <v/>
          </cell>
          <cell r="J91" t="str">
            <v>АУ ВО "СШОР "Витязь"</v>
          </cell>
          <cell r="L91" t="str">
            <v>Бег 200 м</v>
          </cell>
        </row>
        <row r="92">
          <cell r="B92">
            <v>255</v>
          </cell>
          <cell r="C92" t="str">
            <v>Панев</v>
          </cell>
          <cell r="D92" t="str">
            <v>Никита</v>
          </cell>
          <cell r="E92" t="str">
            <v>02.06.2004</v>
          </cell>
          <cell r="F92" t="str">
            <v>2</v>
          </cell>
          <cell r="G92" t="str">
            <v>Вологодская область</v>
          </cell>
          <cell r="H92" t="str">
            <v/>
          </cell>
          <cell r="I92" t="str">
            <v/>
          </cell>
          <cell r="J92" t="str">
            <v>АУ ВО "СШОР "Витязь"</v>
          </cell>
          <cell r="L92" t="str">
            <v>Бег 400 м</v>
          </cell>
        </row>
        <row r="93">
          <cell r="B93">
            <v>255</v>
          </cell>
          <cell r="C93" t="str">
            <v>Панев</v>
          </cell>
          <cell r="D93" t="str">
            <v>Никита</v>
          </cell>
          <cell r="E93" t="str">
            <v>02.06.2004</v>
          </cell>
          <cell r="F93" t="str">
            <v>2</v>
          </cell>
          <cell r="G93" t="str">
            <v>Вологодская область</v>
          </cell>
          <cell r="H93" t="str">
            <v/>
          </cell>
          <cell r="I93" t="str">
            <v/>
          </cell>
          <cell r="J93" t="str">
            <v>АУ ВО "СШОР "Витязь"</v>
          </cell>
          <cell r="L93" t="str">
            <v>Эстафетный бег 4 х 200 м</v>
          </cell>
        </row>
        <row r="94">
          <cell r="B94">
            <v>257</v>
          </cell>
          <cell r="C94" t="str">
            <v>Петряшов</v>
          </cell>
          <cell r="D94" t="str">
            <v>Константин</v>
          </cell>
          <cell r="E94" t="str">
            <v>16.12.1983</v>
          </cell>
          <cell r="F94" t="str">
            <v>МСМК</v>
          </cell>
          <cell r="G94" t="str">
            <v>Вологодская область</v>
          </cell>
          <cell r="H94" t="str">
            <v>Санкт-Петербург</v>
          </cell>
          <cell r="I94" t="str">
            <v>Динамо</v>
          </cell>
          <cell r="J94" t="str">
            <v>АУ ФКиС  ВО "ЦСП", АУ ВО "СШОР "Витязь", СПб ГБУ ЦОП "ШВСМ по легкой атлетике"</v>
          </cell>
          <cell r="K94" t="str">
            <v>Жубряков Г.Н., Синицкий А.Д.</v>
          </cell>
          <cell r="L94" t="str">
            <v>Бег 200 м</v>
          </cell>
        </row>
        <row r="95">
          <cell r="B95">
            <v>257</v>
          </cell>
          <cell r="C95" t="str">
            <v>Петряшов</v>
          </cell>
          <cell r="D95" t="str">
            <v>Константин</v>
          </cell>
          <cell r="E95" t="str">
            <v>16.12.1983</v>
          </cell>
          <cell r="F95" t="str">
            <v>МСМК</v>
          </cell>
          <cell r="G95" t="str">
            <v>Вологодская область</v>
          </cell>
          <cell r="H95" t="str">
            <v>Санкт-Петербург</v>
          </cell>
          <cell r="I95" t="str">
            <v>Динамо</v>
          </cell>
          <cell r="J95" t="str">
            <v>АУ ФКиС  ВО "ЦСП", АУ ВО "СШОР "Витязь", СПб ГБУ ЦОП "ШВСМ по легкой атлетике"</v>
          </cell>
          <cell r="K95" t="str">
            <v>Жубряков Г.Н., Синицкий А.Д.</v>
          </cell>
          <cell r="L95" t="str">
            <v>Бег 60 м</v>
          </cell>
        </row>
        <row r="96">
          <cell r="B96">
            <v>257</v>
          </cell>
          <cell r="C96" t="str">
            <v>Петряшов</v>
          </cell>
          <cell r="D96" t="str">
            <v>Константин</v>
          </cell>
          <cell r="E96" t="str">
            <v>16.12.1983</v>
          </cell>
          <cell r="F96" t="str">
            <v>МСМК</v>
          </cell>
          <cell r="G96" t="str">
            <v>Вологодская область</v>
          </cell>
          <cell r="H96" t="str">
            <v>Санкт-Петербург</v>
          </cell>
          <cell r="I96" t="str">
            <v>Динамо</v>
          </cell>
          <cell r="J96" t="str">
            <v>АУ ФКиС  ВО "ЦСП", АУ ВО "СШОР "Витязь", СПб ГБУ ЦОП "ШВСМ по легкой атлетике"</v>
          </cell>
          <cell r="K96" t="str">
            <v>Жубряков Г.Н., Синицкий А.Д.</v>
          </cell>
          <cell r="L96" t="str">
            <v>Эстафетный бег 4 х 200 м</v>
          </cell>
        </row>
        <row r="97">
          <cell r="B97">
            <v>259</v>
          </cell>
          <cell r="C97" t="str">
            <v>Пята</v>
          </cell>
          <cell r="D97" t="str">
            <v>Арсений</v>
          </cell>
          <cell r="E97" t="str">
            <v>17.04.2003</v>
          </cell>
          <cell r="F97" t="str">
            <v>2</v>
          </cell>
          <cell r="G97" t="str">
            <v>Вологодская область</v>
          </cell>
          <cell r="H97" t="str">
            <v/>
          </cell>
          <cell r="I97" t="str">
            <v/>
          </cell>
          <cell r="J97" t="str">
            <v>АУ ВО "СШОР "Витязь"</v>
          </cell>
          <cell r="L97" t="str">
            <v>Бег 200 м</v>
          </cell>
        </row>
        <row r="98">
          <cell r="B98">
            <v>259</v>
          </cell>
          <cell r="C98" t="str">
            <v>Пята</v>
          </cell>
          <cell r="D98" t="str">
            <v>Арсений</v>
          </cell>
          <cell r="E98" t="str">
            <v>17.04.2003</v>
          </cell>
          <cell r="F98" t="str">
            <v>2</v>
          </cell>
          <cell r="G98" t="str">
            <v>Вологодская область</v>
          </cell>
          <cell r="H98" t="str">
            <v/>
          </cell>
          <cell r="I98" t="str">
            <v/>
          </cell>
          <cell r="J98" t="str">
            <v>АУ ВО "СШОР "Витязь"</v>
          </cell>
          <cell r="L98" t="str">
            <v>Бег 400 м</v>
          </cell>
        </row>
        <row r="99">
          <cell r="B99">
            <v>259</v>
          </cell>
          <cell r="C99" t="str">
            <v>Пята</v>
          </cell>
          <cell r="D99" t="str">
            <v>Арсений</v>
          </cell>
          <cell r="E99" t="str">
            <v>17.04.2003</v>
          </cell>
          <cell r="F99" t="str">
            <v>2</v>
          </cell>
          <cell r="G99" t="str">
            <v>Вологодская область</v>
          </cell>
          <cell r="H99" t="str">
            <v/>
          </cell>
          <cell r="I99" t="str">
            <v/>
          </cell>
          <cell r="J99" t="str">
            <v>АУ ВО "СШОР "Витязь"</v>
          </cell>
          <cell r="L99" t="str">
            <v>Эстафетный бег 4 х 200 м</v>
          </cell>
        </row>
        <row r="100">
          <cell r="B100">
            <v>260</v>
          </cell>
          <cell r="C100" t="str">
            <v>Росляков</v>
          </cell>
          <cell r="D100" t="str">
            <v>Данил</v>
          </cell>
          <cell r="E100" t="str">
            <v>04.11.1997</v>
          </cell>
          <cell r="F100" t="str">
            <v>МС</v>
          </cell>
          <cell r="G100" t="str">
            <v>Вологодская область</v>
          </cell>
          <cell r="H100" t="str">
            <v/>
          </cell>
          <cell r="I100" t="str">
            <v/>
          </cell>
          <cell r="J100" t="str">
            <v>АУ ВО "СШОР "Витязь"</v>
          </cell>
          <cell r="K100" t="str">
            <v>Синицкий А.Д.</v>
          </cell>
          <cell r="L100" t="str">
            <v>Бег 200 м</v>
          </cell>
        </row>
        <row r="101">
          <cell r="B101">
            <v>260</v>
          </cell>
          <cell r="C101" t="str">
            <v>Росляков</v>
          </cell>
          <cell r="D101" t="str">
            <v>Данил</v>
          </cell>
          <cell r="E101" t="str">
            <v>04.11.1997</v>
          </cell>
          <cell r="F101" t="str">
            <v>МС</v>
          </cell>
          <cell r="G101" t="str">
            <v>Вологодская область</v>
          </cell>
          <cell r="H101" t="str">
            <v/>
          </cell>
          <cell r="I101" t="str">
            <v/>
          </cell>
          <cell r="J101" t="str">
            <v>АУ ВО "СШОР "Витязь"</v>
          </cell>
          <cell r="K101" t="str">
            <v>Синицкий А.Д.</v>
          </cell>
          <cell r="L101" t="str">
            <v>Бег 60 м</v>
          </cell>
        </row>
        <row r="102">
          <cell r="B102">
            <v>260</v>
          </cell>
          <cell r="C102" t="str">
            <v>Росляков</v>
          </cell>
          <cell r="D102" t="str">
            <v>Данил</v>
          </cell>
          <cell r="E102" t="str">
            <v>04.11.1997</v>
          </cell>
          <cell r="F102" t="str">
            <v>МС</v>
          </cell>
          <cell r="G102" t="str">
            <v>Вологодская область</v>
          </cell>
          <cell r="H102" t="str">
            <v/>
          </cell>
          <cell r="I102" t="str">
            <v/>
          </cell>
          <cell r="J102" t="str">
            <v>АУ ВО "СШОР "Витязь"</v>
          </cell>
          <cell r="K102" t="str">
            <v>Синицкий А.Д.</v>
          </cell>
          <cell r="L102" t="str">
            <v>Эстафетный бег 4 х 200 м</v>
          </cell>
        </row>
        <row r="103">
          <cell r="B103">
            <v>261</v>
          </cell>
          <cell r="C103" t="str">
            <v>Росляков</v>
          </cell>
          <cell r="D103" t="str">
            <v>Тимофей</v>
          </cell>
          <cell r="E103" t="str">
            <v>26.03.2004</v>
          </cell>
          <cell r="F103" t="str">
            <v>2</v>
          </cell>
          <cell r="G103" t="str">
            <v>Вологодская область</v>
          </cell>
          <cell r="H103" t="str">
            <v/>
          </cell>
          <cell r="I103" t="str">
            <v/>
          </cell>
          <cell r="J103" t="str">
            <v>АУ ФКиС  ВО "ЦСП", МБУДО ДЮСШ "Спартак"</v>
          </cell>
          <cell r="K103" t="str">
            <v>Синицкий А.Д.</v>
          </cell>
          <cell r="L103" t="str">
            <v>Бег 800 м</v>
          </cell>
        </row>
        <row r="104">
          <cell r="B104">
            <v>261</v>
          </cell>
          <cell r="C104" t="str">
            <v>Росляков</v>
          </cell>
          <cell r="D104" t="str">
            <v>Тимофей</v>
          </cell>
          <cell r="E104" t="str">
            <v>26.03.2004</v>
          </cell>
          <cell r="F104" t="str">
            <v>2</v>
          </cell>
          <cell r="G104" t="str">
            <v>Вологодская область</v>
          </cell>
          <cell r="H104" t="str">
            <v/>
          </cell>
          <cell r="I104" t="str">
            <v/>
          </cell>
          <cell r="J104" t="str">
            <v>АУ ФКиС  ВО "ЦСП", МБУДО ДЮСШ "Спартак"</v>
          </cell>
          <cell r="K104" t="str">
            <v>Синицкий А.Д.</v>
          </cell>
          <cell r="L104" t="str">
            <v>Бег 400 м</v>
          </cell>
        </row>
        <row r="105">
          <cell r="B105">
            <v>261</v>
          </cell>
          <cell r="C105" t="str">
            <v>Росляков</v>
          </cell>
          <cell r="D105" t="str">
            <v>Тимофей</v>
          </cell>
          <cell r="E105" t="str">
            <v>26.03.2004</v>
          </cell>
          <cell r="F105" t="str">
            <v>2</v>
          </cell>
          <cell r="G105" t="str">
            <v>Вологодская область</v>
          </cell>
          <cell r="H105" t="str">
            <v/>
          </cell>
          <cell r="I105" t="str">
            <v/>
          </cell>
          <cell r="J105" t="str">
            <v>АУ ФКиС  ВО "ЦСП", МБУДО ДЮСШ "Спартак"</v>
          </cell>
          <cell r="K105" t="str">
            <v>Синицкий А.Д.</v>
          </cell>
          <cell r="L105" t="str">
            <v>Эстафетный бег 4 х 200 м</v>
          </cell>
        </row>
        <row r="106">
          <cell r="B106">
            <v>264</v>
          </cell>
          <cell r="C106" t="str">
            <v>Столяров</v>
          </cell>
          <cell r="D106" t="str">
            <v>Евгений</v>
          </cell>
          <cell r="E106" t="str">
            <v>04.08.1985</v>
          </cell>
          <cell r="F106" t="str">
            <v>КМС</v>
          </cell>
          <cell r="G106" t="str">
            <v>Вологодская область</v>
          </cell>
          <cell r="H106" t="str">
            <v/>
          </cell>
          <cell r="I106" t="str">
            <v/>
          </cell>
          <cell r="J106" t="str">
            <v>АУ ФКиС  ВО "ЦСП"</v>
          </cell>
          <cell r="K106" t="str">
            <v>Кошелев Е.Ю.</v>
          </cell>
          <cell r="L106" t="str">
            <v>Бег 3 000 м</v>
          </cell>
        </row>
        <row r="107">
          <cell r="B107">
            <v>265</v>
          </cell>
          <cell r="C107" t="str">
            <v>Табаков</v>
          </cell>
          <cell r="D107" t="str">
            <v>Дмитрий</v>
          </cell>
          <cell r="E107" t="str">
            <v>14.07.1998</v>
          </cell>
          <cell r="F107" t="str">
            <v>1</v>
          </cell>
          <cell r="G107" t="str">
            <v>Вологодская область</v>
          </cell>
          <cell r="H107" t="str">
            <v/>
          </cell>
          <cell r="I107" t="str">
            <v/>
          </cell>
          <cell r="J107" t="str">
            <v>АУ ФКиС  ВО "ЦСП", ФГБОУ ВО "ВоГУ"</v>
          </cell>
          <cell r="K107" t="str">
            <v>Синицкий А.Д.</v>
          </cell>
          <cell r="L107" t="str">
            <v>Бег 200 м</v>
          </cell>
        </row>
        <row r="108">
          <cell r="B108">
            <v>265</v>
          </cell>
          <cell r="C108" t="str">
            <v>Табаков</v>
          </cell>
          <cell r="D108" t="str">
            <v>Дмитрий</v>
          </cell>
          <cell r="E108" t="str">
            <v>14.07.1998</v>
          </cell>
          <cell r="F108" t="str">
            <v>1</v>
          </cell>
          <cell r="G108" t="str">
            <v>Вологодская область</v>
          </cell>
          <cell r="H108" t="str">
            <v/>
          </cell>
          <cell r="I108" t="str">
            <v/>
          </cell>
          <cell r="J108" t="str">
            <v>АУ ФКиС  ВО "ЦСП", ФГБОУ ВО "ВоГУ"</v>
          </cell>
          <cell r="K108" t="str">
            <v>Синицкий А.Д.</v>
          </cell>
          <cell r="L108" t="str">
            <v>Бег 60 м</v>
          </cell>
        </row>
        <row r="109">
          <cell r="B109">
            <v>265</v>
          </cell>
          <cell r="C109" t="str">
            <v>Табаков</v>
          </cell>
          <cell r="D109" t="str">
            <v>Дмитрий</v>
          </cell>
          <cell r="E109" t="str">
            <v>14.07.1998</v>
          </cell>
          <cell r="F109" t="str">
            <v>1</v>
          </cell>
          <cell r="G109" t="str">
            <v>Вологодская область</v>
          </cell>
          <cell r="H109" t="str">
            <v/>
          </cell>
          <cell r="I109" t="str">
            <v/>
          </cell>
          <cell r="J109" t="str">
            <v>АУ ФКиС  ВО "ЦСП", ФГБОУ ВО "ВоГУ"</v>
          </cell>
          <cell r="K109" t="str">
            <v>Синицкий А.Д.</v>
          </cell>
          <cell r="L109" t="str">
            <v>Эстафетный бег 4 х 200 м</v>
          </cell>
        </row>
        <row r="110">
          <cell r="B110">
            <v>266</v>
          </cell>
          <cell r="C110" t="str">
            <v>Тихонов</v>
          </cell>
          <cell r="D110" t="str">
            <v>Максим</v>
          </cell>
          <cell r="E110" t="str">
            <v>29.08.1996</v>
          </cell>
          <cell r="F110" t="str">
            <v>КМС</v>
          </cell>
          <cell r="G110" t="str">
            <v>Вологодская область</v>
          </cell>
          <cell r="H110" t="str">
            <v/>
          </cell>
          <cell r="I110" t="str">
            <v/>
          </cell>
          <cell r="J110" t="str">
            <v>АУ ФКиС  ВО "ЦСП"</v>
          </cell>
          <cell r="K110" t="str">
            <v>Столбова О.В.</v>
          </cell>
          <cell r="L110" t="str">
            <v>Бег 800 м</v>
          </cell>
        </row>
        <row r="111">
          <cell r="B111">
            <v>267</v>
          </cell>
          <cell r="C111" t="str">
            <v>Туркин</v>
          </cell>
          <cell r="D111" t="str">
            <v>Алексей</v>
          </cell>
          <cell r="E111" t="str">
            <v>22.12.2002</v>
          </cell>
          <cell r="F111" t="str">
            <v>1</v>
          </cell>
          <cell r="G111" t="str">
            <v>Вологодская область</v>
          </cell>
          <cell r="H111" t="str">
            <v/>
          </cell>
          <cell r="I111" t="str">
            <v/>
          </cell>
          <cell r="J111" t="str">
            <v>АУ ВО "СШОР "Витязь"</v>
          </cell>
          <cell r="L111" t="str">
            <v>Бег 200 м</v>
          </cell>
        </row>
        <row r="112">
          <cell r="B112">
            <v>267</v>
          </cell>
          <cell r="C112" t="str">
            <v>Туркин</v>
          </cell>
          <cell r="D112" t="str">
            <v>Алексей</v>
          </cell>
          <cell r="E112" t="str">
            <v>22.12.2002</v>
          </cell>
          <cell r="F112" t="str">
            <v>1</v>
          </cell>
          <cell r="G112" t="str">
            <v>Вологодская область</v>
          </cell>
          <cell r="H112" t="str">
            <v/>
          </cell>
          <cell r="I112" t="str">
            <v/>
          </cell>
          <cell r="J112" t="str">
            <v>АУ ВО "СШОР "Витязь"</v>
          </cell>
          <cell r="L112" t="str">
            <v>Бег 60 м</v>
          </cell>
        </row>
        <row r="113">
          <cell r="B113">
            <v>267</v>
          </cell>
          <cell r="C113" t="str">
            <v>Туркин</v>
          </cell>
          <cell r="D113" t="str">
            <v>Алексей</v>
          </cell>
          <cell r="E113" t="str">
            <v>22.12.2002</v>
          </cell>
          <cell r="F113" t="str">
            <v>1</v>
          </cell>
          <cell r="G113" t="str">
            <v>Вологодская область</v>
          </cell>
          <cell r="H113" t="str">
            <v/>
          </cell>
          <cell r="I113" t="str">
            <v/>
          </cell>
          <cell r="J113" t="str">
            <v>АУ ВО "СШОР "Витязь"</v>
          </cell>
          <cell r="L113" t="str">
            <v>Эстафетный бег 4 х 200 м</v>
          </cell>
        </row>
        <row r="114">
          <cell r="B114">
            <v>268</v>
          </cell>
          <cell r="C114" t="str">
            <v>Тюрнин</v>
          </cell>
          <cell r="D114" t="str">
            <v>Евгений</v>
          </cell>
          <cell r="E114" t="str">
            <v>28.02.2003</v>
          </cell>
          <cell r="F114" t="str">
            <v>1</v>
          </cell>
          <cell r="G114" t="str">
            <v>Вологодская область</v>
          </cell>
          <cell r="H114" t="str">
            <v/>
          </cell>
          <cell r="I114" t="str">
            <v/>
          </cell>
          <cell r="J114" t="str">
            <v>АУ ФКиС  ВО "ЦСП", МБУДО ДЮСШ "Спартак"</v>
          </cell>
          <cell r="K114" t="str">
            <v>Кужукина М.В.</v>
          </cell>
          <cell r="L114" t="str">
            <v>Бег 3 000 м</v>
          </cell>
        </row>
        <row r="115">
          <cell r="B115">
            <v>268</v>
          </cell>
          <cell r="C115" t="str">
            <v>Тюрнин</v>
          </cell>
          <cell r="D115" t="str">
            <v>Евгений</v>
          </cell>
          <cell r="E115" t="str">
            <v>28.02.2003</v>
          </cell>
          <cell r="F115" t="str">
            <v>1</v>
          </cell>
          <cell r="G115" t="str">
            <v>Вологодская область</v>
          </cell>
          <cell r="H115" t="str">
            <v/>
          </cell>
          <cell r="I115" t="str">
            <v/>
          </cell>
          <cell r="J115" t="str">
            <v>АУ ФКиС  ВО "ЦСП", МБУДО ДЮСШ "Спартак"</v>
          </cell>
          <cell r="K115" t="str">
            <v>Кужукина М.В.</v>
          </cell>
          <cell r="L115" t="str">
            <v>Бег с препятствиями 2 000 м</v>
          </cell>
        </row>
        <row r="116">
          <cell r="B116">
            <v>270</v>
          </cell>
          <cell r="C116" t="str">
            <v>Харченко</v>
          </cell>
          <cell r="D116" t="str">
            <v>Андрей</v>
          </cell>
          <cell r="E116" t="str">
            <v>10.09.2003</v>
          </cell>
          <cell r="F116" t="str">
            <v>2</v>
          </cell>
          <cell r="G116" t="str">
            <v>Вологодская область</v>
          </cell>
          <cell r="H116" t="str">
            <v/>
          </cell>
          <cell r="I116" t="str">
            <v/>
          </cell>
          <cell r="J116" t="str">
            <v>МБУ ДО "ДЮСШ №2" (г.Череповец)</v>
          </cell>
          <cell r="K116" t="str">
            <v>Полторацкий С.В.</v>
          </cell>
          <cell r="L116" t="str">
            <v>Бег 200 м</v>
          </cell>
        </row>
        <row r="117">
          <cell r="B117">
            <v>270</v>
          </cell>
          <cell r="C117" t="str">
            <v>Харченко</v>
          </cell>
          <cell r="D117" t="str">
            <v>Андрей</v>
          </cell>
          <cell r="E117" t="str">
            <v>10.09.2003</v>
          </cell>
          <cell r="F117" t="str">
            <v>2</v>
          </cell>
          <cell r="G117" t="str">
            <v>Вологодская область</v>
          </cell>
          <cell r="H117" t="str">
            <v/>
          </cell>
          <cell r="I117" t="str">
            <v/>
          </cell>
          <cell r="J117" t="str">
            <v>МБУ ДО "ДЮСШ №2" (г.Череповец)</v>
          </cell>
          <cell r="K117" t="str">
            <v>Полторацкий С.В.</v>
          </cell>
          <cell r="L117" t="str">
            <v>Бег 60 м</v>
          </cell>
        </row>
        <row r="118">
          <cell r="B118">
            <v>270</v>
          </cell>
          <cell r="C118" t="str">
            <v>Харченко</v>
          </cell>
          <cell r="D118" t="str">
            <v>Андрей</v>
          </cell>
          <cell r="E118" t="str">
            <v>10.09.2003</v>
          </cell>
          <cell r="F118" t="str">
            <v>2</v>
          </cell>
          <cell r="G118" t="str">
            <v>Вологодская область</v>
          </cell>
          <cell r="H118" t="str">
            <v/>
          </cell>
          <cell r="I118" t="str">
            <v/>
          </cell>
          <cell r="J118" t="str">
            <v>МБУ ДО "ДЮСШ №2" (г.Череповец)</v>
          </cell>
          <cell r="K118" t="str">
            <v>Полторацкий С.В.</v>
          </cell>
          <cell r="L118" t="str">
            <v>Эстафетный бег 4 х 200 м</v>
          </cell>
        </row>
        <row r="119">
          <cell r="B119">
            <v>271</v>
          </cell>
          <cell r="C119" t="str">
            <v>Цыпкус</v>
          </cell>
          <cell r="D119" t="str">
            <v>Марк</v>
          </cell>
          <cell r="E119" t="str">
            <v>05.02.1999</v>
          </cell>
          <cell r="F119" t="str">
            <v>КМС</v>
          </cell>
          <cell r="G119" t="str">
            <v>Вологодская область</v>
          </cell>
          <cell r="H119" t="str">
            <v/>
          </cell>
          <cell r="I119" t="str">
            <v/>
          </cell>
          <cell r="J119" t="str">
            <v>Главное Управление МЧС России по Вологодской области, АУ ФКиС  ВО "ЦСП"</v>
          </cell>
          <cell r="K119" t="str">
            <v>Синицкий А.Д.</v>
          </cell>
          <cell r="L119" t="str">
            <v>Бег 200 м</v>
          </cell>
        </row>
        <row r="120">
          <cell r="B120">
            <v>271</v>
          </cell>
          <cell r="C120" t="str">
            <v>Цыпкус</v>
          </cell>
          <cell r="D120" t="str">
            <v>Марк</v>
          </cell>
          <cell r="E120" t="str">
            <v>05.02.1999</v>
          </cell>
          <cell r="F120" t="str">
            <v>КМС</v>
          </cell>
          <cell r="G120" t="str">
            <v>Вологодская область</v>
          </cell>
          <cell r="H120" t="str">
            <v/>
          </cell>
          <cell r="I120" t="str">
            <v/>
          </cell>
          <cell r="J120" t="str">
            <v>Главное Управление МЧС России по Вологодской области, АУ ФКиС  ВО "ЦСП"</v>
          </cell>
          <cell r="K120" t="str">
            <v>Синицкий А.Д.</v>
          </cell>
          <cell r="L120" t="str">
            <v>Бег 60 м</v>
          </cell>
        </row>
        <row r="121">
          <cell r="B121">
            <v>271</v>
          </cell>
          <cell r="C121" t="str">
            <v>Цыпкус</v>
          </cell>
          <cell r="D121" t="str">
            <v>Марк</v>
          </cell>
          <cell r="E121" t="str">
            <v>05.02.1999</v>
          </cell>
          <cell r="F121" t="str">
            <v>КМС</v>
          </cell>
          <cell r="G121" t="str">
            <v>Вологодская область</v>
          </cell>
          <cell r="H121" t="str">
            <v/>
          </cell>
          <cell r="I121" t="str">
            <v/>
          </cell>
          <cell r="J121" t="str">
            <v>Главное Управление МЧС России по Вологодской области, АУ ФКиС  ВО "ЦСП"</v>
          </cell>
          <cell r="K121" t="str">
            <v>Синицкий А.Д.</v>
          </cell>
          <cell r="L121" t="str">
            <v>Эстафетный бег 4 х 200 м</v>
          </cell>
        </row>
        <row r="122">
          <cell r="B122">
            <v>272</v>
          </cell>
          <cell r="C122" t="str">
            <v>Шаров</v>
          </cell>
          <cell r="D122" t="str">
            <v>Игорь</v>
          </cell>
          <cell r="E122" t="str">
            <v>10.06.1987</v>
          </cell>
          <cell r="F122" t="str">
            <v>1</v>
          </cell>
          <cell r="G122" t="str">
            <v>Вологодская область</v>
          </cell>
          <cell r="H122" t="str">
            <v/>
          </cell>
          <cell r="I122" t="str">
            <v/>
          </cell>
          <cell r="J122" t="str">
            <v>ЛСК "Череповец"</v>
          </cell>
          <cell r="L122" t="str">
            <v>Бег 1500 м</v>
          </cell>
        </row>
        <row r="123">
          <cell r="B123">
            <v>273</v>
          </cell>
          <cell r="C123" t="str">
            <v>Щенников</v>
          </cell>
          <cell r="D123" t="str">
            <v>Никита</v>
          </cell>
          <cell r="E123" t="str">
            <v>12.02.1998</v>
          </cell>
          <cell r="F123" t="str">
            <v>1</v>
          </cell>
          <cell r="G123" t="str">
            <v>Вологодская область</v>
          </cell>
          <cell r="H123" t="str">
            <v/>
          </cell>
          <cell r="I123" t="str">
            <v/>
          </cell>
          <cell r="J123" t="str">
            <v>ЛСК "Череповец"</v>
          </cell>
          <cell r="L123" t="str">
            <v>Бег 400 м</v>
          </cell>
        </row>
        <row r="124">
          <cell r="B124">
            <v>273</v>
          </cell>
          <cell r="C124" t="str">
            <v>Щенников</v>
          </cell>
          <cell r="D124" t="str">
            <v>Никита</v>
          </cell>
          <cell r="E124" t="str">
            <v>12.02.1998</v>
          </cell>
          <cell r="F124" t="str">
            <v>1</v>
          </cell>
          <cell r="G124" t="str">
            <v>Вологодская область</v>
          </cell>
          <cell r="H124" t="str">
            <v/>
          </cell>
          <cell r="I124" t="str">
            <v/>
          </cell>
          <cell r="J124" t="str">
            <v>ЛСК "Череповец"</v>
          </cell>
          <cell r="L124" t="str">
            <v>Бег 800 м</v>
          </cell>
        </row>
        <row r="125">
          <cell r="B125">
            <v>309</v>
          </cell>
          <cell r="C125" t="str">
            <v>Айсин</v>
          </cell>
          <cell r="D125" t="str">
            <v>Роман</v>
          </cell>
          <cell r="E125" t="str">
            <v>20.07.2003</v>
          </cell>
          <cell r="F125" t="str">
            <v>2</v>
          </cell>
          <cell r="G125" t="str">
            <v>Ивановская область</v>
          </cell>
          <cell r="H125" t="str">
            <v/>
          </cell>
          <cell r="I125" t="str">
            <v/>
          </cell>
          <cell r="J125" t="str">
            <v>ОГБУ СШОР №8 "Спартак"</v>
          </cell>
          <cell r="L125" t="str">
            <v>Прыжок в длину</v>
          </cell>
        </row>
        <row r="126">
          <cell r="B126">
            <v>276</v>
          </cell>
          <cell r="C126" t="str">
            <v>Гончаренко</v>
          </cell>
          <cell r="D126" t="str">
            <v>Александр</v>
          </cell>
          <cell r="E126" t="str">
            <v>14.07.1998</v>
          </cell>
          <cell r="F126" t="str">
            <v>1</v>
          </cell>
          <cell r="G126" t="str">
            <v>Ивановская область</v>
          </cell>
          <cell r="H126" t="str">
            <v/>
          </cell>
          <cell r="I126" t="str">
            <v>ИРО РССС</v>
          </cell>
          <cell r="J126" t="str">
            <v>ФГБОУ ВО ИГСХА им. Д.К. Беляева</v>
          </cell>
          <cell r="K126" t="str">
            <v>Дряннов В.А., Левичева М.Б.</v>
          </cell>
          <cell r="L126" t="str">
            <v>Бег 1500 м</v>
          </cell>
        </row>
        <row r="127">
          <cell r="B127">
            <v>276</v>
          </cell>
          <cell r="C127" t="str">
            <v>Гончаренко</v>
          </cell>
          <cell r="D127" t="str">
            <v>Александр</v>
          </cell>
          <cell r="E127" t="str">
            <v>14.07.1998</v>
          </cell>
          <cell r="F127" t="str">
            <v>1</v>
          </cell>
          <cell r="G127" t="str">
            <v>Ивановская область</v>
          </cell>
          <cell r="H127" t="str">
            <v/>
          </cell>
          <cell r="I127" t="str">
            <v>ИРО РССС</v>
          </cell>
          <cell r="J127" t="str">
            <v>ФГБОУ ВО ИГСХА им. Д.К. Беляева</v>
          </cell>
          <cell r="K127" t="str">
            <v>Дряннов В.А., Левичева М.Б.</v>
          </cell>
          <cell r="L127" t="str">
            <v>Бег 800 м</v>
          </cell>
        </row>
        <row r="128">
          <cell r="B128">
            <v>276</v>
          </cell>
          <cell r="C128" t="str">
            <v>Гончаренко</v>
          </cell>
          <cell r="D128" t="str">
            <v>Александр</v>
          </cell>
          <cell r="E128" t="str">
            <v>14.07.1998</v>
          </cell>
          <cell r="F128" t="str">
            <v>1</v>
          </cell>
          <cell r="G128" t="str">
            <v>Ивановская область</v>
          </cell>
          <cell r="H128" t="str">
            <v/>
          </cell>
          <cell r="I128" t="str">
            <v>ИРО РССС</v>
          </cell>
          <cell r="J128" t="str">
            <v>ФГБОУ ВО ИГСХА им. Д.К. Беляева</v>
          </cell>
          <cell r="K128" t="str">
            <v>Дряннов В.А., Левичева М.Б.</v>
          </cell>
          <cell r="L128" t="str">
            <v>Эстафетный бег 4 х 200 м</v>
          </cell>
        </row>
        <row r="129">
          <cell r="B129">
            <v>277</v>
          </cell>
          <cell r="C129" t="str">
            <v>Гулин</v>
          </cell>
          <cell r="D129" t="str">
            <v>Илья</v>
          </cell>
          <cell r="E129" t="str">
            <v>12.01.2004</v>
          </cell>
          <cell r="F129" t="str">
            <v>2</v>
          </cell>
          <cell r="G129" t="str">
            <v>Ивановская область</v>
          </cell>
          <cell r="H129" t="str">
            <v/>
          </cell>
          <cell r="I129" t="str">
            <v/>
          </cell>
          <cell r="J129" t="str">
            <v>МКУ ДО ДЮСШ г.Приволжск</v>
          </cell>
          <cell r="K129" t="str">
            <v>Попова Н.Л.</v>
          </cell>
          <cell r="L129" t="str">
            <v>Бег 800 м</v>
          </cell>
        </row>
        <row r="130">
          <cell r="B130">
            <v>278</v>
          </cell>
          <cell r="C130" t="str">
            <v>Давыдов</v>
          </cell>
          <cell r="D130" t="str">
            <v>Дмитрий</v>
          </cell>
          <cell r="E130" t="str">
            <v>29.01.2001</v>
          </cell>
          <cell r="F130" t="str">
            <v>1</v>
          </cell>
          <cell r="G130" t="str">
            <v>Ивановская область</v>
          </cell>
          <cell r="H130" t="str">
            <v/>
          </cell>
          <cell r="I130" t="str">
            <v/>
          </cell>
          <cell r="J130" t="str">
            <v>ФГБОУ ВО "ИГЭУ"</v>
          </cell>
          <cell r="K130" t="str">
            <v>Гильмутдинов Ю.А.</v>
          </cell>
          <cell r="L130" t="str">
            <v>Бег 400 м</v>
          </cell>
        </row>
        <row r="131">
          <cell r="B131">
            <v>278</v>
          </cell>
          <cell r="C131" t="str">
            <v>Давыдов</v>
          </cell>
          <cell r="D131" t="str">
            <v>Дмитрий</v>
          </cell>
          <cell r="E131" t="str">
            <v>29.01.2001</v>
          </cell>
          <cell r="F131" t="str">
            <v>1</v>
          </cell>
          <cell r="G131" t="str">
            <v>Ивановская область</v>
          </cell>
          <cell r="H131" t="str">
            <v/>
          </cell>
          <cell r="I131" t="str">
            <v/>
          </cell>
          <cell r="J131" t="str">
            <v>ФГБОУ ВО "ИГЭУ"</v>
          </cell>
          <cell r="K131" t="str">
            <v>Гильмутдинов Ю.А.</v>
          </cell>
          <cell r="L131" t="str">
            <v>Бег 800 м</v>
          </cell>
        </row>
        <row r="132">
          <cell r="B132">
            <v>278</v>
          </cell>
          <cell r="C132" t="str">
            <v>Давыдов</v>
          </cell>
          <cell r="D132" t="str">
            <v>Дмитрий</v>
          </cell>
          <cell r="E132" t="str">
            <v>29.01.2001</v>
          </cell>
          <cell r="F132" t="str">
            <v>1</v>
          </cell>
          <cell r="G132" t="str">
            <v>Ивановская область</v>
          </cell>
          <cell r="H132" t="str">
            <v/>
          </cell>
          <cell r="I132" t="str">
            <v/>
          </cell>
          <cell r="J132" t="str">
            <v>ФГБОУ ВО "ИГЭУ"</v>
          </cell>
          <cell r="K132" t="str">
            <v>Гильмутдинов Ю.А.</v>
          </cell>
          <cell r="L132" t="str">
            <v>Эстафетный бег 4 х 200 м</v>
          </cell>
        </row>
        <row r="133">
          <cell r="B133">
            <v>280</v>
          </cell>
          <cell r="C133" t="str">
            <v>Йетна Иконг</v>
          </cell>
          <cell r="D133" t="str">
            <v>Жозеф Стефан</v>
          </cell>
          <cell r="E133" t="str">
            <v>19.07.2004</v>
          </cell>
          <cell r="F133" t="str">
            <v>2</v>
          </cell>
          <cell r="G133" t="str">
            <v>Ивановская область</v>
          </cell>
          <cell r="H133" t="str">
            <v/>
          </cell>
          <cell r="I133" t="str">
            <v/>
          </cell>
          <cell r="J133" t="str">
            <v>ОГБУ СШОР №8 "Спартак"</v>
          </cell>
          <cell r="K133" t="str">
            <v xml:space="preserve">Белов А.С. </v>
          </cell>
          <cell r="L133" t="str">
            <v>Прыжок в высоту</v>
          </cell>
        </row>
        <row r="134">
          <cell r="B134">
            <v>280</v>
          </cell>
          <cell r="C134" t="str">
            <v>Йетна Иконг</v>
          </cell>
          <cell r="D134" t="str">
            <v>Жозеф Стефан</v>
          </cell>
          <cell r="E134" t="str">
            <v>19.07.2004</v>
          </cell>
          <cell r="F134" t="str">
            <v>2</v>
          </cell>
          <cell r="G134" t="str">
            <v>Ивановская область</v>
          </cell>
          <cell r="H134" t="str">
            <v/>
          </cell>
          <cell r="I134" t="str">
            <v/>
          </cell>
          <cell r="J134" t="str">
            <v>ОГБУ СШОР №8 "Спартак"</v>
          </cell>
          <cell r="K134" t="str">
            <v xml:space="preserve">Белов А.С. </v>
          </cell>
          <cell r="L134" t="str">
            <v>Прыжок в длину</v>
          </cell>
        </row>
        <row r="135">
          <cell r="B135">
            <v>283</v>
          </cell>
          <cell r="C135" t="str">
            <v>Котлов</v>
          </cell>
          <cell r="D135" t="str">
            <v>Даниил</v>
          </cell>
          <cell r="E135" t="str">
            <v>20.06.2002</v>
          </cell>
          <cell r="F135" t="str">
            <v>2</v>
          </cell>
          <cell r="G135" t="str">
            <v>Ивановская область</v>
          </cell>
          <cell r="H135" t="str">
            <v/>
          </cell>
          <cell r="I135" t="str">
            <v/>
          </cell>
          <cell r="J135" t="str">
            <v>МБУ "СШОР им.Олимпийского Чемпиона С.Клюгина" г.о.Кинешма</v>
          </cell>
          <cell r="K135" t="str">
            <v xml:space="preserve">Яковлев А.Н. </v>
          </cell>
          <cell r="L135" t="str">
            <v>Бег 200 м</v>
          </cell>
        </row>
        <row r="136">
          <cell r="B136">
            <v>283</v>
          </cell>
          <cell r="C136" t="str">
            <v>Котлов</v>
          </cell>
          <cell r="D136" t="str">
            <v>Даниил</v>
          </cell>
          <cell r="E136" t="str">
            <v>20.06.2002</v>
          </cell>
          <cell r="F136" t="str">
            <v>2</v>
          </cell>
          <cell r="G136" t="str">
            <v>Ивановская область</v>
          </cell>
          <cell r="H136" t="str">
            <v/>
          </cell>
          <cell r="I136" t="str">
            <v/>
          </cell>
          <cell r="J136" t="str">
            <v>МБУ "СШОР им.Олимпийского Чемпиона С.Клюгина" г.о.Кинешма</v>
          </cell>
          <cell r="K136" t="str">
            <v xml:space="preserve">Яковлев А.Н. </v>
          </cell>
          <cell r="L136" t="str">
            <v>Бег 400 м</v>
          </cell>
        </row>
        <row r="137">
          <cell r="B137">
            <v>283</v>
          </cell>
          <cell r="C137" t="str">
            <v>Котлов</v>
          </cell>
          <cell r="D137" t="str">
            <v>Даниил</v>
          </cell>
          <cell r="E137" t="str">
            <v>20.06.2002</v>
          </cell>
          <cell r="F137" t="str">
            <v>2</v>
          </cell>
          <cell r="G137" t="str">
            <v>Ивановская область</v>
          </cell>
          <cell r="H137" t="str">
            <v/>
          </cell>
          <cell r="I137" t="str">
            <v/>
          </cell>
          <cell r="J137" t="str">
            <v>МБУ "СШОР им.Олимпийского Чемпиона С.Клюгина" г.о.Кинешма</v>
          </cell>
          <cell r="K137" t="str">
            <v xml:space="preserve">Яковлев А.Н. </v>
          </cell>
          <cell r="L137" t="str">
            <v>Эстафетный бег 4 х 200 м</v>
          </cell>
        </row>
        <row r="138">
          <cell r="B138">
            <v>285</v>
          </cell>
          <cell r="C138" t="str">
            <v>Мартынов</v>
          </cell>
          <cell r="D138" t="str">
            <v>Александр</v>
          </cell>
          <cell r="E138" t="str">
            <v>06.03.2003</v>
          </cell>
          <cell r="F138" t="str">
            <v>2</v>
          </cell>
          <cell r="G138" t="str">
            <v>Ивановская область</v>
          </cell>
          <cell r="H138" t="str">
            <v/>
          </cell>
          <cell r="I138" t="str">
            <v/>
          </cell>
          <cell r="J138" t="str">
            <v>ОГБУ СШОР №8 "Спартак"</v>
          </cell>
          <cell r="L138" t="str">
            <v>Прыжок в высоту</v>
          </cell>
        </row>
        <row r="139">
          <cell r="B139">
            <v>290</v>
          </cell>
          <cell r="C139" t="str">
            <v>Некрасов</v>
          </cell>
          <cell r="D139" t="str">
            <v>Александр</v>
          </cell>
          <cell r="E139" t="str">
            <v>16.04.1997</v>
          </cell>
          <cell r="F139" t="str">
            <v>1</v>
          </cell>
          <cell r="G139" t="str">
            <v>Ивановская область</v>
          </cell>
          <cell r="H139" t="str">
            <v/>
          </cell>
          <cell r="I139" t="str">
            <v>ИРО РССС</v>
          </cell>
          <cell r="J139" t="str">
            <v>ФГБОУ ВО "ИГЭУ"</v>
          </cell>
          <cell r="K139" t="str">
            <v>Гильмутдинов Ю.А., Магницкий М.В.</v>
          </cell>
          <cell r="L139" t="str">
            <v>Бег 200 м</v>
          </cell>
        </row>
        <row r="140">
          <cell r="B140">
            <v>290</v>
          </cell>
          <cell r="C140" t="str">
            <v>Некрасов</v>
          </cell>
          <cell r="D140" t="str">
            <v>Александр</v>
          </cell>
          <cell r="E140" t="str">
            <v>16.04.1997</v>
          </cell>
          <cell r="F140" t="str">
            <v>1</v>
          </cell>
          <cell r="G140" t="str">
            <v>Ивановская область</v>
          </cell>
          <cell r="H140" t="str">
            <v/>
          </cell>
          <cell r="I140" t="str">
            <v>ИРО РССС</v>
          </cell>
          <cell r="J140" t="str">
            <v>ФГБОУ ВО "ИГЭУ"</v>
          </cell>
          <cell r="K140" t="str">
            <v>Гильмутдинов Ю.А., Магницкий М.В.</v>
          </cell>
          <cell r="L140" t="str">
            <v>Бег 60 м</v>
          </cell>
        </row>
        <row r="141">
          <cell r="B141">
            <v>290</v>
          </cell>
          <cell r="C141" t="str">
            <v>Некрасов</v>
          </cell>
          <cell r="D141" t="str">
            <v>Александр</v>
          </cell>
          <cell r="E141" t="str">
            <v>16.04.1997</v>
          </cell>
          <cell r="F141" t="str">
            <v>1</v>
          </cell>
          <cell r="G141" t="str">
            <v>Ивановская область</v>
          </cell>
          <cell r="H141" t="str">
            <v/>
          </cell>
          <cell r="I141" t="str">
            <v>ИРО РССС</v>
          </cell>
          <cell r="J141" t="str">
            <v>ФГБОУ ВО "ИГЭУ"</v>
          </cell>
          <cell r="K141" t="str">
            <v>Гильмутдинов Ю.А., Магницкий М.В.</v>
          </cell>
          <cell r="L141" t="str">
            <v>Эстафетный бег 4 х 200 м</v>
          </cell>
        </row>
        <row r="142">
          <cell r="B142">
            <v>291</v>
          </cell>
          <cell r="C142" t="str">
            <v>Никонов</v>
          </cell>
          <cell r="D142" t="str">
            <v>Никита</v>
          </cell>
          <cell r="E142" t="str">
            <v>22.06.1995</v>
          </cell>
          <cell r="F142" t="str">
            <v>КМС</v>
          </cell>
          <cell r="G142" t="str">
            <v>Ивановская область</v>
          </cell>
          <cell r="H142" t="str">
            <v/>
          </cell>
          <cell r="I142" t="str">
            <v>ИРО РССС</v>
          </cell>
          <cell r="J142" t="str">
            <v>ФГБОУ ВО "ИГЭУ"</v>
          </cell>
          <cell r="K142" t="str">
            <v>Гильмутдинов Ю.А.</v>
          </cell>
          <cell r="L142" t="str">
            <v>Бег 400 м</v>
          </cell>
        </row>
        <row r="143">
          <cell r="B143">
            <v>291</v>
          </cell>
          <cell r="C143" t="str">
            <v>Никонов</v>
          </cell>
          <cell r="D143" t="str">
            <v>Никита</v>
          </cell>
          <cell r="E143" t="str">
            <v>22.06.1995</v>
          </cell>
          <cell r="F143" t="str">
            <v>КМС</v>
          </cell>
          <cell r="G143" t="str">
            <v>Ивановская область</v>
          </cell>
          <cell r="H143" t="str">
            <v/>
          </cell>
          <cell r="I143" t="str">
            <v>ИРО РССС</v>
          </cell>
          <cell r="J143" t="str">
            <v>ФГБОУ ВО "ИГЭУ"</v>
          </cell>
          <cell r="K143" t="str">
            <v>Гильмутдинов Ю.А.</v>
          </cell>
          <cell r="L143" t="str">
            <v>Бег 800 м</v>
          </cell>
        </row>
        <row r="144">
          <cell r="B144">
            <v>291</v>
          </cell>
          <cell r="C144" t="str">
            <v>Никонов</v>
          </cell>
          <cell r="D144" t="str">
            <v>Никита</v>
          </cell>
          <cell r="E144" t="str">
            <v>22.06.1995</v>
          </cell>
          <cell r="F144" t="str">
            <v>КМС</v>
          </cell>
          <cell r="G144" t="str">
            <v>Ивановская область</v>
          </cell>
          <cell r="H144" t="str">
            <v/>
          </cell>
          <cell r="I144" t="str">
            <v>ИРО РССС</v>
          </cell>
          <cell r="J144" t="str">
            <v>ФГБОУ ВО "ИГЭУ"</v>
          </cell>
          <cell r="K144" t="str">
            <v>Гильмутдинов Ю.А.</v>
          </cell>
          <cell r="L144" t="str">
            <v>Эстафетный бег 4 х 200 м</v>
          </cell>
        </row>
        <row r="145">
          <cell r="B145">
            <v>294</v>
          </cell>
          <cell r="C145" t="str">
            <v>Пивнев</v>
          </cell>
          <cell r="D145" t="str">
            <v>Артём</v>
          </cell>
          <cell r="E145" t="str">
            <v>22.01.2003</v>
          </cell>
          <cell r="F145" t="str">
            <v>2</v>
          </cell>
          <cell r="G145" t="str">
            <v>Ивановская область</v>
          </cell>
          <cell r="H145" t="str">
            <v/>
          </cell>
          <cell r="I145" t="str">
            <v/>
          </cell>
          <cell r="J145" t="str">
            <v>МБУ "СШОР им.Олимпийского Чемпиона С.Клюгина" г.о.Кинешма</v>
          </cell>
          <cell r="K145" t="str">
            <v>Яковлев А.Н.</v>
          </cell>
          <cell r="L145" t="str">
            <v>Бег 400 м</v>
          </cell>
        </row>
        <row r="146">
          <cell r="B146">
            <v>294</v>
          </cell>
          <cell r="C146" t="str">
            <v>Пивнев</v>
          </cell>
          <cell r="D146" t="str">
            <v>Артём</v>
          </cell>
          <cell r="E146" t="str">
            <v>22.01.2003</v>
          </cell>
          <cell r="F146" t="str">
            <v>2</v>
          </cell>
          <cell r="G146" t="str">
            <v>Ивановская область</v>
          </cell>
          <cell r="H146" t="str">
            <v/>
          </cell>
          <cell r="I146" t="str">
            <v/>
          </cell>
          <cell r="J146" t="str">
            <v>МБУ "СШОР им.Олимпийского Чемпиона С.Клюгина" г.о.Кинешма</v>
          </cell>
          <cell r="K146" t="str">
            <v>Яковлев А.Н.</v>
          </cell>
          <cell r="L146" t="str">
            <v>Бег 800 м</v>
          </cell>
        </row>
        <row r="147">
          <cell r="B147">
            <v>294</v>
          </cell>
          <cell r="C147" t="str">
            <v>Пивнев</v>
          </cell>
          <cell r="D147" t="str">
            <v>Артём</v>
          </cell>
          <cell r="E147" t="str">
            <v>22.01.2003</v>
          </cell>
          <cell r="F147" t="str">
            <v>2</v>
          </cell>
          <cell r="G147" t="str">
            <v>Ивановская область</v>
          </cell>
          <cell r="H147" t="str">
            <v/>
          </cell>
          <cell r="I147" t="str">
            <v/>
          </cell>
          <cell r="J147" t="str">
            <v>МБУ "СШОР им.Олимпийского Чемпиона С.Клюгина" г.о.Кинешма</v>
          </cell>
          <cell r="K147" t="str">
            <v>Яковлев А.Н.</v>
          </cell>
          <cell r="L147" t="str">
            <v>Эстафетный бег 4 х 200 м</v>
          </cell>
        </row>
        <row r="148">
          <cell r="B148">
            <v>296</v>
          </cell>
          <cell r="C148" t="str">
            <v>Пушков</v>
          </cell>
          <cell r="D148" t="str">
            <v>Андрей</v>
          </cell>
          <cell r="E148" t="str">
            <v>01.08.2003</v>
          </cell>
          <cell r="F148" t="str">
            <v>1</v>
          </cell>
          <cell r="G148" t="str">
            <v>Ивановская область</v>
          </cell>
          <cell r="H148" t="str">
            <v/>
          </cell>
          <cell r="I148" t="str">
            <v/>
          </cell>
          <cell r="J148" t="str">
            <v>МБУДО «ДЮСШ» г.Шуя</v>
          </cell>
          <cell r="K148" t="str">
            <v>Бесшапошников О.Ю.</v>
          </cell>
          <cell r="L148" t="str">
            <v>Барьерный бег 60 м</v>
          </cell>
        </row>
        <row r="149">
          <cell r="B149">
            <v>296</v>
          </cell>
          <cell r="C149" t="str">
            <v>Пушков</v>
          </cell>
          <cell r="D149" t="str">
            <v>Андрей</v>
          </cell>
          <cell r="E149" t="str">
            <v>01.08.2003</v>
          </cell>
          <cell r="F149" t="str">
            <v>1</v>
          </cell>
          <cell r="G149" t="str">
            <v>Ивановская область</v>
          </cell>
          <cell r="H149" t="str">
            <v/>
          </cell>
          <cell r="I149" t="str">
            <v/>
          </cell>
          <cell r="J149" t="str">
            <v>МБУДО «ДЮСШ» г.Шуя</v>
          </cell>
          <cell r="K149" t="str">
            <v>Бесшапошников О.Ю.</v>
          </cell>
          <cell r="L149" t="str">
            <v>Бег 400 м</v>
          </cell>
        </row>
        <row r="150">
          <cell r="B150">
            <v>296</v>
          </cell>
          <cell r="C150" t="str">
            <v>Пушков</v>
          </cell>
          <cell r="D150" t="str">
            <v>Андрей</v>
          </cell>
          <cell r="E150" t="str">
            <v>01.08.2003</v>
          </cell>
          <cell r="F150" t="str">
            <v>1</v>
          </cell>
          <cell r="G150" t="str">
            <v>Ивановская область</v>
          </cell>
          <cell r="H150" t="str">
            <v/>
          </cell>
          <cell r="I150" t="str">
            <v/>
          </cell>
          <cell r="J150" t="str">
            <v>МБУДО «ДЮСШ» г.Шуя</v>
          </cell>
          <cell r="K150" t="str">
            <v>Бесшапошников О.Ю.</v>
          </cell>
          <cell r="L150" t="str">
            <v>Эстафетный бег 4 х 200 м</v>
          </cell>
        </row>
        <row r="151">
          <cell r="B151">
            <v>299</v>
          </cell>
          <cell r="C151" t="str">
            <v>Родионов</v>
          </cell>
          <cell r="D151" t="str">
            <v>Даниил</v>
          </cell>
          <cell r="E151" t="str">
            <v>12.07.2000</v>
          </cell>
          <cell r="F151" t="str">
            <v>1</v>
          </cell>
          <cell r="G151" t="str">
            <v>Ивановская область</v>
          </cell>
          <cell r="H151" t="str">
            <v/>
          </cell>
          <cell r="I151" t="str">
            <v/>
          </cell>
          <cell r="J151" t="str">
            <v>ОГБУ СШОР №8 "Спартак"</v>
          </cell>
          <cell r="L151" t="str">
            <v>Прыжок в длину</v>
          </cell>
        </row>
        <row r="152">
          <cell r="B152">
            <v>300</v>
          </cell>
          <cell r="C152" t="str">
            <v>Семёнычев</v>
          </cell>
          <cell r="D152" t="str">
            <v>Иван</v>
          </cell>
          <cell r="E152" t="str">
            <v>06.04.2003</v>
          </cell>
          <cell r="F152" t="str">
            <v>1</v>
          </cell>
          <cell r="G152" t="str">
            <v>Ивановская область</v>
          </cell>
          <cell r="H152" t="str">
            <v/>
          </cell>
          <cell r="I152" t="str">
            <v/>
          </cell>
          <cell r="J152" t="str">
            <v>ОГБУ СШОР №8 "Спартак"</v>
          </cell>
          <cell r="L152" t="str">
            <v>Прыжок в высоту</v>
          </cell>
        </row>
        <row r="153">
          <cell r="B153">
            <v>302</v>
          </cell>
          <cell r="C153" t="str">
            <v>Сидоров</v>
          </cell>
          <cell r="D153" t="str">
            <v>Михаил</v>
          </cell>
          <cell r="E153" t="str">
            <v>22.05.2004</v>
          </cell>
          <cell r="F153" t="str">
            <v>1</v>
          </cell>
          <cell r="G153" t="str">
            <v>Ивановская область</v>
          </cell>
          <cell r="H153" t="str">
            <v/>
          </cell>
          <cell r="I153" t="str">
            <v/>
          </cell>
          <cell r="J153" t="str">
            <v>МБУДО «ДЮСШ» г.Шуя</v>
          </cell>
          <cell r="K153" t="str">
            <v>Бесшапошников О.Ю.</v>
          </cell>
          <cell r="L153" t="str">
            <v>Бег 3 000 м</v>
          </cell>
        </row>
        <row r="154">
          <cell r="B154">
            <v>302</v>
          </cell>
          <cell r="C154" t="str">
            <v>Сидоров</v>
          </cell>
          <cell r="D154" t="str">
            <v>Михаил</v>
          </cell>
          <cell r="E154" t="str">
            <v>22.05.2004</v>
          </cell>
          <cell r="F154" t="str">
            <v>1</v>
          </cell>
          <cell r="G154" t="str">
            <v>Ивановская область</v>
          </cell>
          <cell r="H154" t="str">
            <v/>
          </cell>
          <cell r="I154" t="str">
            <v/>
          </cell>
          <cell r="J154" t="str">
            <v>МБУДО «ДЮСШ» г.Шуя</v>
          </cell>
          <cell r="K154" t="str">
            <v>Бесшапошников О.Ю.</v>
          </cell>
          <cell r="L154" t="str">
            <v>Бег с препятствиями 2 000 м</v>
          </cell>
        </row>
        <row r="155">
          <cell r="B155">
            <v>304</v>
          </cell>
          <cell r="C155" t="str">
            <v>Сиротин</v>
          </cell>
          <cell r="D155" t="str">
            <v>Иван</v>
          </cell>
          <cell r="E155" t="str">
            <v>01.07.1995</v>
          </cell>
          <cell r="F155" t="str">
            <v>КМС</v>
          </cell>
          <cell r="G155" t="str">
            <v>Ивановская область</v>
          </cell>
          <cell r="H155" t="str">
            <v/>
          </cell>
          <cell r="I155" t="str">
            <v>ИРО РССС</v>
          </cell>
          <cell r="J155" t="str">
            <v>ОГБУ СШОР №8 "Спартак", ФГБОУ ВО "ИГЭУ"</v>
          </cell>
          <cell r="K155" t="str">
            <v>Дряннов В.А.</v>
          </cell>
          <cell r="L155" t="str">
            <v>Бег 1500 м</v>
          </cell>
        </row>
        <row r="156">
          <cell r="B156">
            <v>304</v>
          </cell>
          <cell r="C156" t="str">
            <v>Сиротин</v>
          </cell>
          <cell r="D156" t="str">
            <v>Иван</v>
          </cell>
          <cell r="E156" t="str">
            <v>01.07.1995</v>
          </cell>
          <cell r="F156" t="str">
            <v>КМС</v>
          </cell>
          <cell r="G156" t="str">
            <v>Ивановская область</v>
          </cell>
          <cell r="H156" t="str">
            <v/>
          </cell>
          <cell r="I156" t="str">
            <v>ИРО РССС</v>
          </cell>
          <cell r="J156" t="str">
            <v>ОГБУ СШОР №8 "Спартак", ФГБОУ ВО "ИГЭУ"</v>
          </cell>
          <cell r="K156" t="str">
            <v>Дряннов В.А.</v>
          </cell>
          <cell r="L156" t="str">
            <v>Бег 3 000 м</v>
          </cell>
        </row>
        <row r="157">
          <cell r="B157">
            <v>306</v>
          </cell>
          <cell r="C157" t="str">
            <v>Хотулёв</v>
          </cell>
          <cell r="D157" t="str">
            <v>Антон</v>
          </cell>
          <cell r="E157" t="str">
            <v>06.02.2003</v>
          </cell>
          <cell r="F157" t="str">
            <v>2</v>
          </cell>
          <cell r="G157" t="str">
            <v>Ивановская область</v>
          </cell>
          <cell r="H157" t="str">
            <v/>
          </cell>
          <cell r="I157" t="str">
            <v/>
          </cell>
          <cell r="J157" t="str">
            <v>ОГБУ СШОР №8 "Спартак"</v>
          </cell>
          <cell r="L157" t="str">
            <v>Прыжок в длину</v>
          </cell>
        </row>
        <row r="158">
          <cell r="B158">
            <v>308</v>
          </cell>
          <cell r="C158" t="str">
            <v>Щербаков</v>
          </cell>
          <cell r="D158" t="str">
            <v>Кирилл</v>
          </cell>
          <cell r="E158" t="str">
            <v>28.08.2000</v>
          </cell>
          <cell r="F158" t="str">
            <v>1</v>
          </cell>
          <cell r="G158" t="str">
            <v>Ивановская область</v>
          </cell>
          <cell r="H158" t="str">
            <v/>
          </cell>
          <cell r="I158" t="str">
            <v/>
          </cell>
          <cell r="J158" t="str">
            <v>МБУ ДО ДЮСШ №1</v>
          </cell>
          <cell r="K158" t="str">
            <v>Кашникова Т.А., Гильмутдинов Ю.А.</v>
          </cell>
          <cell r="L158" t="str">
            <v>Бег 200 м</v>
          </cell>
        </row>
        <row r="159">
          <cell r="B159">
            <v>308</v>
          </cell>
          <cell r="C159" t="str">
            <v>Щербаков</v>
          </cell>
          <cell r="D159" t="str">
            <v>Кирилл</v>
          </cell>
          <cell r="E159" t="str">
            <v>28.08.2000</v>
          </cell>
          <cell r="F159" t="str">
            <v>1</v>
          </cell>
          <cell r="G159" t="str">
            <v>Ивановская область</v>
          </cell>
          <cell r="H159" t="str">
            <v/>
          </cell>
          <cell r="I159" t="str">
            <v/>
          </cell>
          <cell r="J159" t="str">
            <v>МБУ ДО ДЮСШ №1</v>
          </cell>
          <cell r="K159" t="str">
            <v>Кашникова Т.А., Гильмутдинов Ю.А.</v>
          </cell>
          <cell r="L159" t="str">
            <v>Бег 60 м</v>
          </cell>
        </row>
        <row r="160">
          <cell r="B160">
            <v>308</v>
          </cell>
          <cell r="C160" t="str">
            <v>Щербаков</v>
          </cell>
          <cell r="D160" t="str">
            <v>Кирилл</v>
          </cell>
          <cell r="E160" t="str">
            <v>28.08.2000</v>
          </cell>
          <cell r="F160" t="str">
            <v>1</v>
          </cell>
          <cell r="G160" t="str">
            <v>Ивановская область</v>
          </cell>
          <cell r="H160" t="str">
            <v/>
          </cell>
          <cell r="I160" t="str">
            <v/>
          </cell>
          <cell r="J160" t="str">
            <v>МБУ ДО ДЮСШ №1</v>
          </cell>
          <cell r="K160" t="str">
            <v>Кашникова Т.А., Гильмутдинов Ю.А.</v>
          </cell>
          <cell r="L160" t="str">
            <v>Эстафетный бег 4 х 200 м</v>
          </cell>
        </row>
        <row r="161">
          <cell r="B161">
            <v>356</v>
          </cell>
          <cell r="C161" t="str">
            <v>Бобков</v>
          </cell>
          <cell r="D161" t="str">
            <v>Дмитрий</v>
          </cell>
          <cell r="E161" t="str">
            <v>12.01.2000</v>
          </cell>
          <cell r="F161" t="str">
            <v>КМС</v>
          </cell>
          <cell r="G161" t="str">
            <v>Москва</v>
          </cell>
          <cell r="H161" t="str">
            <v>Ивановская область</v>
          </cell>
          <cell r="I161" t="str">
            <v/>
          </cell>
          <cell r="J161" t="str">
            <v>ГБУ "ФСО "Юность Москвы" Москомспорта, МБУ "СШОР им.Олимпийского Чемпиона С.Клюгина" г.о.Кинешма</v>
          </cell>
          <cell r="K161" t="str">
            <v>Кузинов Н.В., Будалов С.Н.</v>
          </cell>
          <cell r="L161" t="str">
            <v>Прыжок в высоту</v>
          </cell>
        </row>
        <row r="162">
          <cell r="B162">
            <v>312</v>
          </cell>
          <cell r="C162" t="str">
            <v>Гашимов</v>
          </cell>
          <cell r="D162" t="str">
            <v>Геннадий</v>
          </cell>
          <cell r="E162" t="str">
            <v>25.12.1999</v>
          </cell>
          <cell r="F162" t="str">
            <v>КМС</v>
          </cell>
          <cell r="G162" t="str">
            <v>Калининградская область</v>
          </cell>
          <cell r="H162" t="str">
            <v/>
          </cell>
          <cell r="I162" t="str">
            <v/>
          </cell>
          <cell r="J162" t="str">
            <v>ФГАУ ВО "БФУ им. И. Канта"</v>
          </cell>
          <cell r="L162" t="str">
            <v>Бег 1500 м</v>
          </cell>
        </row>
        <row r="163">
          <cell r="B163">
            <v>312</v>
          </cell>
          <cell r="C163" t="str">
            <v>Гашимов</v>
          </cell>
          <cell r="D163" t="str">
            <v>Геннадий</v>
          </cell>
          <cell r="E163" t="str">
            <v>25.12.1999</v>
          </cell>
          <cell r="F163" t="str">
            <v>КМС</v>
          </cell>
          <cell r="G163" t="str">
            <v>Калининградская область</v>
          </cell>
          <cell r="H163" t="str">
            <v/>
          </cell>
          <cell r="I163" t="str">
            <v/>
          </cell>
          <cell r="J163" t="str">
            <v>ФГАУ ВО "БФУ им. И. Канта"</v>
          </cell>
          <cell r="L163" t="str">
            <v>Бег 800 м</v>
          </cell>
        </row>
        <row r="164">
          <cell r="B164">
            <v>313</v>
          </cell>
          <cell r="C164" t="str">
            <v>Каримов</v>
          </cell>
          <cell r="D164" t="str">
            <v>Марат</v>
          </cell>
          <cell r="E164" t="str">
            <v>06.06.2002</v>
          </cell>
          <cell r="F164" t="str">
            <v>КМС</v>
          </cell>
          <cell r="G164" t="str">
            <v>Калининградская область</v>
          </cell>
          <cell r="H164" t="str">
            <v/>
          </cell>
          <cell r="I164" t="str">
            <v/>
          </cell>
          <cell r="J164" t="str">
            <v>ГБПОУ КО УОР</v>
          </cell>
          <cell r="K164" t="str">
            <v xml:space="preserve">Антунович Г.П. </v>
          </cell>
          <cell r="L164" t="str">
            <v>Бег 200 м</v>
          </cell>
        </row>
        <row r="165">
          <cell r="B165">
            <v>313</v>
          </cell>
          <cell r="C165" t="str">
            <v>Каримов</v>
          </cell>
          <cell r="D165" t="str">
            <v>Марат</v>
          </cell>
          <cell r="E165" t="str">
            <v>06.06.2002</v>
          </cell>
          <cell r="F165" t="str">
            <v>КМС</v>
          </cell>
          <cell r="G165" t="str">
            <v>Калининградская область</v>
          </cell>
          <cell r="H165" t="str">
            <v/>
          </cell>
          <cell r="I165" t="str">
            <v/>
          </cell>
          <cell r="J165" t="str">
            <v>ГБПОУ КО УОР</v>
          </cell>
          <cell r="K165" t="str">
            <v>Антунович Г.П.</v>
          </cell>
          <cell r="L165" t="str">
            <v>Бег 60 м</v>
          </cell>
        </row>
        <row r="166">
          <cell r="B166">
            <v>316</v>
          </cell>
          <cell r="C166" t="str">
            <v>Кулевцов</v>
          </cell>
          <cell r="D166" t="str">
            <v>Артём</v>
          </cell>
          <cell r="E166" t="str">
            <v>13.08.2003</v>
          </cell>
          <cell r="F166" t="str">
            <v>1</v>
          </cell>
          <cell r="G166" t="str">
            <v>Калининградская область</v>
          </cell>
          <cell r="H166" t="str">
            <v/>
          </cell>
          <cell r="I166" t="str">
            <v/>
          </cell>
          <cell r="J166" t="str">
            <v>МБУ "СШОР №4 по легкой атлетике"</v>
          </cell>
          <cell r="K166" t="str">
            <v>Стародубова Т.А.</v>
          </cell>
          <cell r="L166" t="str">
            <v>Бег 1500 м</v>
          </cell>
        </row>
        <row r="167">
          <cell r="B167">
            <v>316</v>
          </cell>
          <cell r="C167" t="str">
            <v>Кулевцов</v>
          </cell>
          <cell r="D167" t="str">
            <v>Артём</v>
          </cell>
          <cell r="E167" t="str">
            <v>13.08.2003</v>
          </cell>
          <cell r="F167" t="str">
            <v>1</v>
          </cell>
          <cell r="G167" t="str">
            <v>Калининградская область</v>
          </cell>
          <cell r="H167" t="str">
            <v/>
          </cell>
          <cell r="I167" t="str">
            <v/>
          </cell>
          <cell r="J167" t="str">
            <v>МБУ "СШОР №4 по легкой атлетике"</v>
          </cell>
          <cell r="K167" t="str">
            <v>Стародубова Т.А.</v>
          </cell>
          <cell r="L167" t="str">
            <v>Бег 800 м</v>
          </cell>
        </row>
        <row r="168">
          <cell r="B168">
            <v>321</v>
          </cell>
          <cell r="C168" t="str">
            <v>Устинов</v>
          </cell>
          <cell r="D168" t="str">
            <v>Кирилл</v>
          </cell>
          <cell r="E168" t="str">
            <v>07.06.2000</v>
          </cell>
          <cell r="F168" t="str">
            <v>КМС</v>
          </cell>
          <cell r="G168" t="str">
            <v>Калининградская область</v>
          </cell>
          <cell r="H168" t="str">
            <v/>
          </cell>
          <cell r="I168" t="str">
            <v/>
          </cell>
          <cell r="J168" t="str">
            <v>ГБПОУ КО УОР</v>
          </cell>
          <cell r="K168" t="str">
            <v xml:space="preserve">Антунович Г.П. </v>
          </cell>
          <cell r="L168" t="str">
            <v>Бег 200 м</v>
          </cell>
        </row>
        <row r="169">
          <cell r="B169">
            <v>321</v>
          </cell>
          <cell r="C169" t="str">
            <v>Устинов</v>
          </cell>
          <cell r="D169" t="str">
            <v>Кирилл</v>
          </cell>
          <cell r="E169" t="str">
            <v>07.06.2000</v>
          </cell>
          <cell r="F169" t="str">
            <v>КМС</v>
          </cell>
          <cell r="G169" t="str">
            <v>Калининградская область</v>
          </cell>
          <cell r="H169" t="str">
            <v/>
          </cell>
          <cell r="I169" t="str">
            <v/>
          </cell>
          <cell r="J169" t="str">
            <v>ГБПОУ КО УОР</v>
          </cell>
          <cell r="K169" t="str">
            <v xml:space="preserve">Антунович Г.П. </v>
          </cell>
          <cell r="L169" t="str">
            <v>Бег 60 м</v>
          </cell>
        </row>
        <row r="170">
          <cell r="B170">
            <v>322</v>
          </cell>
          <cell r="C170" t="str">
            <v>Хорьев</v>
          </cell>
          <cell r="D170" t="str">
            <v>Вадим</v>
          </cell>
          <cell r="E170" t="str">
            <v>29.12.2001</v>
          </cell>
          <cell r="F170" t="str">
            <v>1</v>
          </cell>
          <cell r="G170" t="str">
            <v>Калининградская область</v>
          </cell>
          <cell r="H170" t="str">
            <v/>
          </cell>
          <cell r="I170" t="str">
            <v/>
          </cell>
          <cell r="J170" t="str">
            <v>МБУ "СШОР №4 по легкой атлетике"</v>
          </cell>
          <cell r="K170" t="str">
            <v>Ардакова Е.И.</v>
          </cell>
          <cell r="L170" t="str">
            <v>Бег 200 м</v>
          </cell>
        </row>
        <row r="171">
          <cell r="B171">
            <v>322</v>
          </cell>
          <cell r="C171" t="str">
            <v>Хорьев</v>
          </cell>
          <cell r="D171" t="str">
            <v>Вадим</v>
          </cell>
          <cell r="E171" t="str">
            <v>29.12.2001</v>
          </cell>
          <cell r="F171" t="str">
            <v>1</v>
          </cell>
          <cell r="G171" t="str">
            <v>Калининградская область</v>
          </cell>
          <cell r="H171" t="str">
            <v/>
          </cell>
          <cell r="I171" t="str">
            <v/>
          </cell>
          <cell r="J171" t="str">
            <v>МБУ "СШОР №4 по легкой атлетике"</v>
          </cell>
          <cell r="K171" t="str">
            <v>Ардакова Е.И.</v>
          </cell>
          <cell r="L171" t="str">
            <v>Бег 400 м</v>
          </cell>
        </row>
        <row r="172">
          <cell r="B172">
            <v>323</v>
          </cell>
          <cell r="C172" t="str">
            <v>Черноталов</v>
          </cell>
          <cell r="D172" t="str">
            <v>Александр</v>
          </cell>
          <cell r="E172" t="str">
            <v>31.05.1997</v>
          </cell>
          <cell r="F172" t="str">
            <v>КМС</v>
          </cell>
          <cell r="G172" t="str">
            <v>Калининградская область</v>
          </cell>
          <cell r="H172" t="str">
            <v/>
          </cell>
          <cell r="I172" t="str">
            <v/>
          </cell>
          <cell r="J172" t="str">
            <v>ГБПОУ КО УОР</v>
          </cell>
          <cell r="K172" t="str">
            <v>Балашов С.Г., Балашова В.А.</v>
          </cell>
          <cell r="L172" t="str">
            <v>Прыжок в длину</v>
          </cell>
        </row>
        <row r="173">
          <cell r="B173">
            <v>324</v>
          </cell>
          <cell r="C173" t="str">
            <v>Шамсутдинов</v>
          </cell>
          <cell r="D173" t="str">
            <v>Артём</v>
          </cell>
          <cell r="E173" t="str">
            <v>04.06.2003</v>
          </cell>
          <cell r="F173" t="str">
            <v>2</v>
          </cell>
          <cell r="G173" t="str">
            <v>Калининградская область</v>
          </cell>
          <cell r="H173" t="str">
            <v/>
          </cell>
          <cell r="I173" t="str">
            <v/>
          </cell>
          <cell r="J173" t="str">
            <v>ГБПОУ КО УОР</v>
          </cell>
          <cell r="K173" t="str">
            <v>Балашов С.Г., Балашова В.А.</v>
          </cell>
          <cell r="L173" t="str">
            <v>Прыжок в длину</v>
          </cell>
        </row>
        <row r="174">
          <cell r="B174">
            <v>324</v>
          </cell>
          <cell r="C174" t="str">
            <v>Шамсутдинов</v>
          </cell>
          <cell r="D174" t="str">
            <v>Артём</v>
          </cell>
          <cell r="E174" t="str">
            <v>04.06.2003</v>
          </cell>
          <cell r="F174" t="str">
            <v>2</v>
          </cell>
          <cell r="G174" t="str">
            <v>Калининградская область</v>
          </cell>
          <cell r="H174" t="str">
            <v/>
          </cell>
          <cell r="I174" t="str">
            <v/>
          </cell>
          <cell r="J174" t="str">
            <v>ГБПОУ КО УОР</v>
          </cell>
          <cell r="K174" t="str">
            <v>Балашов С.Г., Балашова В.А.</v>
          </cell>
          <cell r="L174" t="str">
            <v>Прыжок тройной</v>
          </cell>
        </row>
        <row r="175">
          <cell r="B175">
            <v>325</v>
          </cell>
          <cell r="C175" t="str">
            <v>Анакин</v>
          </cell>
          <cell r="D175" t="str">
            <v>Максим</v>
          </cell>
          <cell r="E175" t="str">
            <v>06.03.2003</v>
          </cell>
          <cell r="F175" t="str">
            <v>1</v>
          </cell>
          <cell r="G175" t="str">
            <v>Костромская область</v>
          </cell>
          <cell r="H175" t="str">
            <v/>
          </cell>
          <cell r="I175" t="str">
            <v/>
          </cell>
          <cell r="J175" t="str">
            <v>МБУ СШОР г.Шарья</v>
          </cell>
          <cell r="K175" t="str">
            <v>Шалагинов А.Л.</v>
          </cell>
          <cell r="L175" t="str">
            <v>Бег 60 м</v>
          </cell>
        </row>
        <row r="176">
          <cell r="B176">
            <v>329</v>
          </cell>
          <cell r="C176" t="str">
            <v>Дерюгин</v>
          </cell>
          <cell r="D176" t="str">
            <v>Владислав</v>
          </cell>
          <cell r="E176" t="str">
            <v>09.12.1998</v>
          </cell>
          <cell r="F176" t="str">
            <v>КМС</v>
          </cell>
          <cell r="G176" t="str">
            <v>Костромская область</v>
          </cell>
          <cell r="H176" t="str">
            <v/>
          </cell>
          <cell r="I176" t="str">
            <v/>
          </cell>
          <cell r="J176" t="str">
            <v>ГБУ КО "СШОР им. А.В. Голубева"</v>
          </cell>
          <cell r="K176" t="str">
            <v>Дружков А.Н.</v>
          </cell>
          <cell r="L176" t="str">
            <v>Бег 3 000 м</v>
          </cell>
        </row>
        <row r="177">
          <cell r="B177">
            <v>329</v>
          </cell>
          <cell r="C177" t="str">
            <v>Дерюгин</v>
          </cell>
          <cell r="D177" t="str">
            <v>Владислав</v>
          </cell>
          <cell r="E177" t="str">
            <v>09.12.1998</v>
          </cell>
          <cell r="F177" t="str">
            <v>КМС</v>
          </cell>
          <cell r="G177" t="str">
            <v>Костромская область</v>
          </cell>
          <cell r="H177" t="str">
            <v/>
          </cell>
          <cell r="I177" t="str">
            <v/>
          </cell>
          <cell r="J177" t="str">
            <v>ГБУ КО "СШОР им. А.В. Голубева"</v>
          </cell>
          <cell r="K177" t="str">
            <v>Дружков А.Н.</v>
          </cell>
          <cell r="L177" t="str">
            <v>Бег с препятствиями 2 000 м</v>
          </cell>
        </row>
        <row r="178">
          <cell r="B178">
            <v>330</v>
          </cell>
          <cell r="C178" t="str">
            <v>Жаворонков</v>
          </cell>
          <cell r="D178" t="str">
            <v>Семён</v>
          </cell>
          <cell r="E178" t="str">
            <v>14.06.2003</v>
          </cell>
          <cell r="F178" t="str">
            <v>2</v>
          </cell>
          <cell r="G178" t="str">
            <v>Костромская область</v>
          </cell>
          <cell r="H178" t="str">
            <v/>
          </cell>
          <cell r="I178" t="str">
            <v/>
          </cell>
          <cell r="J178" t="str">
            <v>ГБУ КО "СШОР им. А.В. Голубева"</v>
          </cell>
          <cell r="K178" t="str">
            <v>Дружков А.Н.</v>
          </cell>
          <cell r="L178" t="str">
            <v>Бег 800 м</v>
          </cell>
        </row>
        <row r="179">
          <cell r="B179">
            <v>330</v>
          </cell>
          <cell r="C179" t="str">
            <v>Жаворонков</v>
          </cell>
          <cell r="D179" t="str">
            <v>Семён</v>
          </cell>
          <cell r="E179" t="str">
            <v>14.06.2003</v>
          </cell>
          <cell r="F179" t="str">
            <v>2</v>
          </cell>
          <cell r="G179" t="str">
            <v>Костромская область</v>
          </cell>
          <cell r="H179" t="str">
            <v/>
          </cell>
          <cell r="I179" t="str">
            <v/>
          </cell>
          <cell r="J179" t="str">
            <v>ГБУ КО "СШОР им. А.В. Голубева"</v>
          </cell>
          <cell r="K179" t="str">
            <v>Дружков А.Н.</v>
          </cell>
          <cell r="L179" t="str">
            <v>Бег с препятствиями 2 000 м</v>
          </cell>
        </row>
        <row r="180">
          <cell r="B180">
            <v>331</v>
          </cell>
          <cell r="C180" t="str">
            <v>Зинохин</v>
          </cell>
          <cell r="D180" t="str">
            <v>Роман</v>
          </cell>
          <cell r="E180" t="str">
            <v>21.12.1993</v>
          </cell>
          <cell r="F180" t="str">
            <v>МС</v>
          </cell>
          <cell r="G180" t="str">
            <v>Костромская область</v>
          </cell>
          <cell r="H180" t="str">
            <v/>
          </cell>
          <cell r="I180" t="str">
            <v/>
          </cell>
          <cell r="J180" t="str">
            <v>ГБУ КО "СШОР им. А.В. Голубева"</v>
          </cell>
          <cell r="K180" t="str">
            <v>Дружков А.Н.</v>
          </cell>
          <cell r="L180" t="str">
            <v>Бег 3 000 м</v>
          </cell>
        </row>
        <row r="181">
          <cell r="B181">
            <v>331</v>
          </cell>
          <cell r="C181" t="str">
            <v>Зинохин</v>
          </cell>
          <cell r="D181" t="str">
            <v>Роман</v>
          </cell>
          <cell r="E181" t="str">
            <v>21.12.1993</v>
          </cell>
          <cell r="F181" t="str">
            <v>МС</v>
          </cell>
          <cell r="G181" t="str">
            <v>Костромская область</v>
          </cell>
          <cell r="H181" t="str">
            <v/>
          </cell>
          <cell r="I181" t="str">
            <v/>
          </cell>
          <cell r="J181" t="str">
            <v>ГБУ КО "СШОР им. А.В. Голубева"</v>
          </cell>
          <cell r="K181" t="str">
            <v>Дружков А.Н.</v>
          </cell>
          <cell r="L181" t="str">
            <v>Бег с препятствиями 2 000 м</v>
          </cell>
        </row>
        <row r="182">
          <cell r="B182">
            <v>335</v>
          </cell>
          <cell r="C182" t="str">
            <v>Кузнецов</v>
          </cell>
          <cell r="D182" t="str">
            <v>Владислав</v>
          </cell>
          <cell r="E182" t="str">
            <v>27.10.1997</v>
          </cell>
          <cell r="F182" t="str">
            <v>КМС</v>
          </cell>
          <cell r="G182" t="str">
            <v>Костромская область</v>
          </cell>
          <cell r="H182" t="str">
            <v/>
          </cell>
          <cell r="I182" t="str">
            <v/>
          </cell>
          <cell r="J182" t="str">
            <v>МБУ СШОР г.Шарья</v>
          </cell>
          <cell r="K182" t="str">
            <v>Шалагинов А.Л.</v>
          </cell>
          <cell r="L182" t="str">
            <v>Прыжок в длину</v>
          </cell>
        </row>
        <row r="183">
          <cell r="B183">
            <v>337</v>
          </cell>
          <cell r="C183" t="str">
            <v>Михайлов</v>
          </cell>
          <cell r="D183" t="str">
            <v>Кирилл</v>
          </cell>
          <cell r="E183" t="str">
            <v>28.06.2001</v>
          </cell>
          <cell r="F183" t="str">
            <v>1</v>
          </cell>
          <cell r="G183" t="str">
            <v>Костромская область</v>
          </cell>
          <cell r="H183" t="str">
            <v/>
          </cell>
          <cell r="I183" t="str">
            <v/>
          </cell>
          <cell r="J183" t="str">
            <v>ГБУ КО "СШОР им. А.В. Голубева"</v>
          </cell>
          <cell r="K183" t="str">
            <v>Дружков А.Н.</v>
          </cell>
          <cell r="L183" t="str">
            <v>Бег 200 м</v>
          </cell>
        </row>
        <row r="184">
          <cell r="B184">
            <v>337</v>
          </cell>
          <cell r="C184" t="str">
            <v>Михайлов</v>
          </cell>
          <cell r="D184" t="str">
            <v>Кирилл</v>
          </cell>
          <cell r="E184" t="str">
            <v>28.06.2001</v>
          </cell>
          <cell r="F184" t="str">
            <v>1</v>
          </cell>
          <cell r="G184" t="str">
            <v>Костромская область</v>
          </cell>
          <cell r="H184" t="str">
            <v/>
          </cell>
          <cell r="I184" t="str">
            <v/>
          </cell>
          <cell r="J184" t="str">
            <v>ГБУ КО "СШОР им. А.В. Голубева"</v>
          </cell>
          <cell r="K184" t="str">
            <v>Дружков А.Н.</v>
          </cell>
          <cell r="L184" t="str">
            <v>Бег 400 м</v>
          </cell>
        </row>
        <row r="185">
          <cell r="B185">
            <v>337</v>
          </cell>
          <cell r="C185" t="str">
            <v>Михайлов</v>
          </cell>
          <cell r="D185" t="str">
            <v>Кирилл</v>
          </cell>
          <cell r="E185" t="str">
            <v>28.06.2001</v>
          </cell>
          <cell r="F185" t="str">
            <v>1</v>
          </cell>
          <cell r="G185" t="str">
            <v>Костромская область</v>
          </cell>
          <cell r="H185" t="str">
            <v/>
          </cell>
          <cell r="I185" t="str">
            <v/>
          </cell>
          <cell r="J185" t="str">
            <v>ГБУ КО "СШОР им. А.В. Голубева"</v>
          </cell>
          <cell r="K185" t="str">
            <v>Дружков А.Н.</v>
          </cell>
          <cell r="L185" t="str">
            <v>Эстафетный бег 4 х 200 м</v>
          </cell>
        </row>
        <row r="186">
          <cell r="B186">
            <v>338</v>
          </cell>
          <cell r="C186" t="str">
            <v>Молчанов</v>
          </cell>
          <cell r="D186" t="str">
            <v>Артём</v>
          </cell>
          <cell r="E186" t="str">
            <v>27.10.2001</v>
          </cell>
          <cell r="F186" t="str">
            <v>1</v>
          </cell>
          <cell r="G186" t="str">
            <v>Костромская область</v>
          </cell>
          <cell r="H186" t="str">
            <v/>
          </cell>
          <cell r="I186" t="str">
            <v/>
          </cell>
          <cell r="J186" t="str">
            <v>ГБУ КО "СШОР им. А.В. Голубева"</v>
          </cell>
          <cell r="K186" t="str">
            <v>Куликов В.П.</v>
          </cell>
          <cell r="L186" t="str">
            <v>Бег 200 м</v>
          </cell>
        </row>
        <row r="187">
          <cell r="B187">
            <v>338</v>
          </cell>
          <cell r="C187" t="str">
            <v>Молчанов</v>
          </cell>
          <cell r="D187" t="str">
            <v>Артём</v>
          </cell>
          <cell r="E187" t="str">
            <v>27.10.2001</v>
          </cell>
          <cell r="F187" t="str">
            <v>1</v>
          </cell>
          <cell r="G187" t="str">
            <v>Костромская область</v>
          </cell>
          <cell r="H187" t="str">
            <v/>
          </cell>
          <cell r="I187" t="str">
            <v/>
          </cell>
          <cell r="J187" t="str">
            <v>ГБУ КО "СШОР им. А.В. Голубева"</v>
          </cell>
          <cell r="K187" t="str">
            <v>Куликов В.П.</v>
          </cell>
          <cell r="L187" t="str">
            <v>Бег 400 м</v>
          </cell>
        </row>
        <row r="188">
          <cell r="B188">
            <v>338</v>
          </cell>
          <cell r="C188" t="str">
            <v>Молчанов</v>
          </cell>
          <cell r="D188" t="str">
            <v>Артём</v>
          </cell>
          <cell r="E188" t="str">
            <v>27.10.2001</v>
          </cell>
          <cell r="F188" t="str">
            <v>1</v>
          </cell>
          <cell r="G188" t="str">
            <v>Костромская область</v>
          </cell>
          <cell r="H188" t="str">
            <v/>
          </cell>
          <cell r="I188" t="str">
            <v/>
          </cell>
          <cell r="J188" t="str">
            <v>ГБУ КО "СШОР им. А.В. Голубева"</v>
          </cell>
          <cell r="K188" t="str">
            <v>Куликов В.П.</v>
          </cell>
          <cell r="L188" t="str">
            <v>Эстафетный бег 4 х 200 м</v>
          </cell>
        </row>
        <row r="189">
          <cell r="B189">
            <v>339</v>
          </cell>
          <cell r="C189" t="str">
            <v>Молчанов</v>
          </cell>
          <cell r="D189" t="str">
            <v>Захар</v>
          </cell>
          <cell r="E189" t="str">
            <v>14.09.2003</v>
          </cell>
          <cell r="F189" t="str">
            <v>1</v>
          </cell>
          <cell r="G189" t="str">
            <v>Костромская область</v>
          </cell>
          <cell r="H189" t="str">
            <v/>
          </cell>
          <cell r="I189" t="str">
            <v/>
          </cell>
          <cell r="J189" t="str">
            <v>ГБУ КО "СШОР им. А.В. Голубева"</v>
          </cell>
          <cell r="K189" t="str">
            <v>Дружков А.Н.</v>
          </cell>
          <cell r="L189" t="str">
            <v>Бег 1500 м</v>
          </cell>
        </row>
        <row r="190">
          <cell r="B190">
            <v>339</v>
          </cell>
          <cell r="C190" t="str">
            <v>Молчанов</v>
          </cell>
          <cell r="D190" t="str">
            <v>Захар</v>
          </cell>
          <cell r="E190" t="str">
            <v>14.09.2003</v>
          </cell>
          <cell r="F190" t="str">
            <v>1</v>
          </cell>
          <cell r="G190" t="str">
            <v>Костромская область</v>
          </cell>
          <cell r="H190" t="str">
            <v/>
          </cell>
          <cell r="I190" t="str">
            <v/>
          </cell>
          <cell r="J190" t="str">
            <v>ГБУ КО "СШОР им. А.В. Голубева"</v>
          </cell>
          <cell r="K190" t="str">
            <v>Дружков А.Н.</v>
          </cell>
          <cell r="L190" t="str">
            <v>Бег 800 м</v>
          </cell>
        </row>
        <row r="191">
          <cell r="B191">
            <v>345</v>
          </cell>
          <cell r="C191" t="str">
            <v>Симбирцев</v>
          </cell>
          <cell r="D191" t="str">
            <v>Кирилл</v>
          </cell>
          <cell r="E191" t="str">
            <v>05.05.2003</v>
          </cell>
          <cell r="F191" t="str">
            <v>2</v>
          </cell>
          <cell r="G191" t="str">
            <v>Костромская область</v>
          </cell>
          <cell r="H191" t="str">
            <v/>
          </cell>
          <cell r="I191" t="str">
            <v/>
          </cell>
          <cell r="J191" t="str">
            <v>ГБУ КО "СШОР им. А.В. Голубева"</v>
          </cell>
          <cell r="K191" t="str">
            <v>Лякин С.И.</v>
          </cell>
          <cell r="L191" t="str">
            <v>Бег 400 м</v>
          </cell>
        </row>
        <row r="192">
          <cell r="B192">
            <v>345</v>
          </cell>
          <cell r="C192" t="str">
            <v>Симбирцев</v>
          </cell>
          <cell r="D192" t="str">
            <v>Кирилл</v>
          </cell>
          <cell r="E192" t="str">
            <v>05.05.2003</v>
          </cell>
          <cell r="F192" t="str">
            <v>2</v>
          </cell>
          <cell r="G192" t="str">
            <v>Костромская область</v>
          </cell>
          <cell r="H192" t="str">
            <v/>
          </cell>
          <cell r="I192" t="str">
            <v/>
          </cell>
          <cell r="J192" t="str">
            <v>ГБУ КО "СШОР им. А.В. Голубева"</v>
          </cell>
          <cell r="K192" t="str">
            <v>Лякин С.И.</v>
          </cell>
          <cell r="L192" t="str">
            <v>Бег 800 м</v>
          </cell>
        </row>
        <row r="193">
          <cell r="B193">
            <v>346</v>
          </cell>
          <cell r="C193" t="str">
            <v>Смирнов</v>
          </cell>
          <cell r="D193" t="str">
            <v>Иван</v>
          </cell>
          <cell r="E193" t="str">
            <v>05.08.2000</v>
          </cell>
          <cell r="F193" t="str">
            <v>1</v>
          </cell>
          <cell r="G193" t="str">
            <v>Костромская область</v>
          </cell>
          <cell r="H193" t="str">
            <v/>
          </cell>
          <cell r="I193" t="str">
            <v/>
          </cell>
          <cell r="J193" t="str">
            <v>ГБУ КО "СШОР им. А.В. Голубева"</v>
          </cell>
          <cell r="K193" t="str">
            <v>Дружков А.Н.</v>
          </cell>
          <cell r="L193" t="str">
            <v>Бег 1500 м</v>
          </cell>
        </row>
        <row r="194">
          <cell r="B194">
            <v>346</v>
          </cell>
          <cell r="C194" t="str">
            <v>Смирнов</v>
          </cell>
          <cell r="D194" t="str">
            <v>Иван</v>
          </cell>
          <cell r="E194" t="str">
            <v>05.08.2000</v>
          </cell>
          <cell r="F194" t="str">
            <v>1</v>
          </cell>
          <cell r="G194" t="str">
            <v>Костромская область</v>
          </cell>
          <cell r="H194" t="str">
            <v/>
          </cell>
          <cell r="I194" t="str">
            <v/>
          </cell>
          <cell r="J194" t="str">
            <v>ГБУ КО "СШОР им. А.В. Голубева"</v>
          </cell>
          <cell r="K194" t="str">
            <v>Дружков А.Н.</v>
          </cell>
          <cell r="L194" t="str">
            <v>Бег 800 м</v>
          </cell>
        </row>
        <row r="195">
          <cell r="B195">
            <v>349</v>
          </cell>
          <cell r="C195" t="str">
            <v>Ткачёв</v>
          </cell>
          <cell r="D195" t="str">
            <v>Егор</v>
          </cell>
          <cell r="E195" t="str">
            <v>17.10.2002</v>
          </cell>
          <cell r="F195" t="str">
            <v>1</v>
          </cell>
          <cell r="G195" t="str">
            <v>Костромская область</v>
          </cell>
          <cell r="H195" t="str">
            <v/>
          </cell>
          <cell r="I195" t="str">
            <v/>
          </cell>
          <cell r="J195" t="str">
            <v>ГБУ КО "СШОР им. А.В. Голубева"</v>
          </cell>
          <cell r="K195" t="str">
            <v>Дружков А.Н.</v>
          </cell>
          <cell r="L195" t="str">
            <v>Бег 800 м</v>
          </cell>
        </row>
        <row r="196">
          <cell r="B196">
            <v>349</v>
          </cell>
          <cell r="C196" t="str">
            <v>Ткачёв</v>
          </cell>
          <cell r="D196" t="str">
            <v>Егор</v>
          </cell>
          <cell r="E196" t="str">
            <v>17.10.2002</v>
          </cell>
          <cell r="F196" t="str">
            <v>1</v>
          </cell>
          <cell r="G196" t="str">
            <v>Костромская область</v>
          </cell>
          <cell r="H196" t="str">
            <v/>
          </cell>
          <cell r="I196" t="str">
            <v/>
          </cell>
          <cell r="J196" t="str">
            <v>ГБУ КО "СШОР им. А.В. Голубева"</v>
          </cell>
          <cell r="K196" t="str">
            <v>Дружков А.Н.</v>
          </cell>
          <cell r="L196" t="str">
            <v>Бег с препятствиями 2 000 м</v>
          </cell>
        </row>
        <row r="197">
          <cell r="B197">
            <v>349</v>
          </cell>
          <cell r="C197" t="str">
            <v>Ткачёв</v>
          </cell>
          <cell r="D197" t="str">
            <v>Егор</v>
          </cell>
          <cell r="E197" t="str">
            <v>17.10.2002</v>
          </cell>
          <cell r="F197" t="str">
            <v>1</v>
          </cell>
          <cell r="G197" t="str">
            <v>Костромская область</v>
          </cell>
          <cell r="H197" t="str">
            <v/>
          </cell>
          <cell r="I197" t="str">
            <v/>
          </cell>
          <cell r="J197" t="str">
            <v>ГБУ КО "СШОР им. А.В. Голубева"</v>
          </cell>
          <cell r="K197" t="str">
            <v>Дружков А.Н.</v>
          </cell>
          <cell r="L197" t="str">
            <v>Эстафетный бег 4 х 200 м</v>
          </cell>
        </row>
        <row r="198">
          <cell r="B198">
            <v>350</v>
          </cell>
          <cell r="C198" t="str">
            <v>Харчёв</v>
          </cell>
          <cell r="D198" t="str">
            <v>Никита</v>
          </cell>
          <cell r="E198" t="str">
            <v>15.02.2003</v>
          </cell>
          <cell r="F198" t="str">
            <v>2</v>
          </cell>
          <cell r="G198" t="str">
            <v>Костромская область</v>
          </cell>
          <cell r="H198" t="str">
            <v/>
          </cell>
          <cell r="I198" t="str">
            <v/>
          </cell>
          <cell r="J198" t="str">
            <v>ГБУ КО "СШОР им. А.В. Голубева"</v>
          </cell>
          <cell r="K198" t="str">
            <v>Дружков А.Н.</v>
          </cell>
          <cell r="L198" t="str">
            <v>Бег 200 м</v>
          </cell>
        </row>
        <row r="199">
          <cell r="B199">
            <v>350</v>
          </cell>
          <cell r="C199" t="str">
            <v>Харчёв</v>
          </cell>
          <cell r="D199" t="str">
            <v>Никита</v>
          </cell>
          <cell r="E199" t="str">
            <v>15.02.2003</v>
          </cell>
          <cell r="F199" t="str">
            <v>2</v>
          </cell>
          <cell r="G199" t="str">
            <v>Костромская область</v>
          </cell>
          <cell r="H199" t="str">
            <v/>
          </cell>
          <cell r="I199" t="str">
            <v/>
          </cell>
          <cell r="J199" t="str">
            <v>ГБУ КО "СШОР им. А.В. Голубева"</v>
          </cell>
          <cell r="K199" t="str">
            <v>Дружков А.Н.</v>
          </cell>
          <cell r="L199" t="str">
            <v>Эстафетный бег 4 х 200 м</v>
          </cell>
        </row>
        <row r="200">
          <cell r="B200">
            <v>352</v>
          </cell>
          <cell r="C200" t="str">
            <v>Черепенин</v>
          </cell>
          <cell r="D200" t="str">
            <v>Максим</v>
          </cell>
          <cell r="E200" t="str">
            <v>22.12.1999</v>
          </cell>
          <cell r="F200" t="str">
            <v>1</v>
          </cell>
          <cell r="G200" t="str">
            <v>Костромская область</v>
          </cell>
          <cell r="H200" t="str">
            <v/>
          </cell>
          <cell r="I200" t="str">
            <v/>
          </cell>
          <cell r="J200" t="str">
            <v>КГУ</v>
          </cell>
          <cell r="K200" t="str">
            <v>Павлов Е.А.</v>
          </cell>
          <cell r="L200" t="str">
            <v>Бег 200 м</v>
          </cell>
        </row>
        <row r="201">
          <cell r="B201">
            <v>352</v>
          </cell>
          <cell r="C201" t="str">
            <v>Черепенин</v>
          </cell>
          <cell r="D201" t="str">
            <v>Максим</v>
          </cell>
          <cell r="E201" t="str">
            <v>22.12.1999</v>
          </cell>
          <cell r="F201" t="str">
            <v>1</v>
          </cell>
          <cell r="G201" t="str">
            <v>Костромская область</v>
          </cell>
          <cell r="H201" t="str">
            <v/>
          </cell>
          <cell r="I201" t="str">
            <v/>
          </cell>
          <cell r="J201" t="str">
            <v>КГУ</v>
          </cell>
          <cell r="K201" t="str">
            <v>Павлов Е.А.</v>
          </cell>
          <cell r="L201" t="str">
            <v>Бег 400 м</v>
          </cell>
        </row>
        <row r="202">
          <cell r="B202">
            <v>353</v>
          </cell>
          <cell r="C202" t="str">
            <v>Шакиров</v>
          </cell>
          <cell r="D202" t="str">
            <v>Илья</v>
          </cell>
          <cell r="E202" t="str">
            <v>04.06.1988</v>
          </cell>
          <cell r="F202" t="str">
            <v>МС</v>
          </cell>
          <cell r="G202" t="str">
            <v>Костромская область</v>
          </cell>
          <cell r="H202" t="str">
            <v/>
          </cell>
          <cell r="I202" t="str">
            <v/>
          </cell>
          <cell r="J202" t="str">
            <v>ГБУ КО "СШОР им. А.В. Голубева"</v>
          </cell>
          <cell r="K202" t="str">
            <v>Дружков А.Н.</v>
          </cell>
          <cell r="L202" t="str">
            <v>Бег 3 000 м</v>
          </cell>
        </row>
        <row r="203">
          <cell r="B203">
            <v>353</v>
          </cell>
          <cell r="C203" t="str">
            <v>Шакиров</v>
          </cell>
          <cell r="D203" t="str">
            <v>Илья</v>
          </cell>
          <cell r="E203" t="str">
            <v>04.06.1988</v>
          </cell>
          <cell r="F203" t="str">
            <v>МС</v>
          </cell>
          <cell r="G203" t="str">
            <v>Костромская область</v>
          </cell>
          <cell r="H203" t="str">
            <v/>
          </cell>
          <cell r="I203" t="str">
            <v/>
          </cell>
          <cell r="J203" t="str">
            <v>ГБУ КО "СШОР им. А.В. Голубева"</v>
          </cell>
          <cell r="K203" t="str">
            <v>Дружков А.Н.</v>
          </cell>
          <cell r="L203" t="str">
            <v>Бег с препятствиями 2 000 м</v>
          </cell>
        </row>
        <row r="204">
          <cell r="B204">
            <v>354</v>
          </cell>
          <cell r="C204" t="str">
            <v>Якунин</v>
          </cell>
          <cell r="D204" t="str">
            <v>Владислав</v>
          </cell>
          <cell r="E204" t="str">
            <v>27.02.2003</v>
          </cell>
          <cell r="F204" t="str">
            <v>2</v>
          </cell>
          <cell r="G204" t="str">
            <v>Костромская область</v>
          </cell>
          <cell r="H204" t="str">
            <v/>
          </cell>
          <cell r="I204" t="str">
            <v/>
          </cell>
          <cell r="J204" t="str">
            <v>ГБУ КО "СШОР им. А.В. Голубева"</v>
          </cell>
          <cell r="K204" t="str">
            <v xml:space="preserve">Дружков А.Н. </v>
          </cell>
          <cell r="L204" t="str">
            <v>Бег 1500 м</v>
          </cell>
        </row>
        <row r="205">
          <cell r="B205">
            <v>354</v>
          </cell>
          <cell r="C205" t="str">
            <v>Якунин</v>
          </cell>
          <cell r="D205" t="str">
            <v>Владислав</v>
          </cell>
          <cell r="E205" t="str">
            <v>27.02.2003</v>
          </cell>
          <cell r="F205" t="str">
            <v>2</v>
          </cell>
          <cell r="G205" t="str">
            <v>Костромская область</v>
          </cell>
          <cell r="H205" t="str">
            <v/>
          </cell>
          <cell r="I205" t="str">
            <v/>
          </cell>
          <cell r="J205" t="str">
            <v>ГБУ КО "СШОР им. А.В. Голубева"</v>
          </cell>
          <cell r="K205" t="str">
            <v>Дружков А.Н.</v>
          </cell>
          <cell r="L205" t="str">
            <v>Бег 800 м</v>
          </cell>
        </row>
        <row r="206">
          <cell r="B206">
            <v>355</v>
          </cell>
          <cell r="C206" t="str">
            <v>Лакомкин</v>
          </cell>
          <cell r="D206" t="str">
            <v>Виталий</v>
          </cell>
          <cell r="E206" t="str">
            <v>07.02.2001</v>
          </cell>
          <cell r="F206" t="str">
            <v>1</v>
          </cell>
          <cell r="G206" t="str">
            <v>Москва</v>
          </cell>
          <cell r="H206" t="str">
            <v>Костромская область</v>
          </cell>
          <cell r="I206" t="str">
            <v/>
          </cell>
          <cell r="J206" t="str">
            <v>ГБПОУ "МССУОР №3" Москомспорта</v>
          </cell>
          <cell r="K206" t="str">
            <v>Дружков А.Н., Куканов Ю.С.</v>
          </cell>
          <cell r="L206" t="str">
            <v>Бег 3 000 м</v>
          </cell>
        </row>
        <row r="207">
          <cell r="B207">
            <v>355</v>
          </cell>
          <cell r="C207" t="str">
            <v>Лакомкин</v>
          </cell>
          <cell r="D207" t="str">
            <v>Виталий</v>
          </cell>
          <cell r="E207" t="str">
            <v>07.02.2001</v>
          </cell>
          <cell r="F207" t="str">
            <v>1</v>
          </cell>
          <cell r="G207" t="str">
            <v>Москва</v>
          </cell>
          <cell r="H207" t="str">
            <v>Костромская область</v>
          </cell>
          <cell r="I207" t="str">
            <v/>
          </cell>
          <cell r="J207" t="str">
            <v>ГБПОУ "МССУОР №3" Москомспорта</v>
          </cell>
          <cell r="K207" t="str">
            <v>Дружков А.Н., Куканов Ю.С.</v>
          </cell>
          <cell r="L207" t="str">
            <v>Бег 800 м</v>
          </cell>
        </row>
        <row r="208">
          <cell r="B208">
            <v>355</v>
          </cell>
          <cell r="C208" t="str">
            <v>Лакомкин</v>
          </cell>
          <cell r="D208" t="str">
            <v>Виталий</v>
          </cell>
          <cell r="E208" t="str">
            <v>07.02.2001</v>
          </cell>
          <cell r="F208" t="str">
            <v>1</v>
          </cell>
          <cell r="G208" t="str">
            <v>Москва</v>
          </cell>
          <cell r="H208" t="str">
            <v>Костромская область</v>
          </cell>
          <cell r="I208" t="str">
            <v/>
          </cell>
          <cell r="J208" t="str">
            <v>ГБПОУ "МССУОР №3" Москомспорта</v>
          </cell>
          <cell r="K208" t="str">
            <v>Дружков А.Н., Куканов Ю.С.</v>
          </cell>
          <cell r="L208" t="str">
            <v>Бег с препятствиями 2 000 м</v>
          </cell>
        </row>
        <row r="209">
          <cell r="B209">
            <v>359</v>
          </cell>
          <cell r="C209" t="str">
            <v>Герасимов</v>
          </cell>
          <cell r="D209" t="str">
            <v>Денис</v>
          </cell>
          <cell r="E209" t="str">
            <v>15.11.2002</v>
          </cell>
          <cell r="F209" t="str">
            <v>3</v>
          </cell>
          <cell r="G209" t="str">
            <v>Ленинградская область</v>
          </cell>
          <cell r="H209" t="str">
            <v/>
          </cell>
          <cell r="I209" t="str">
            <v/>
          </cell>
          <cell r="J209" t="str">
            <v>МБУ "СШОР "Фаворит" г.Выборг</v>
          </cell>
          <cell r="K209" t="str">
            <v>Волков А.В., Волкова Е.В.</v>
          </cell>
          <cell r="L209" t="str">
            <v>Толкание ядра</v>
          </cell>
        </row>
        <row r="210">
          <cell r="B210">
            <v>360</v>
          </cell>
          <cell r="C210" t="str">
            <v>Зубец</v>
          </cell>
          <cell r="D210" t="str">
            <v>Никита</v>
          </cell>
          <cell r="E210" t="str">
            <v>28.06.2006</v>
          </cell>
          <cell r="F210" t="str">
            <v>3</v>
          </cell>
          <cell r="G210" t="str">
            <v>Ленинградская область</v>
          </cell>
          <cell r="H210" t="str">
            <v/>
          </cell>
          <cell r="I210" t="str">
            <v/>
          </cell>
          <cell r="J210" t="str">
            <v>МБУ "СШОР "Фаворит" г.Выборг</v>
          </cell>
          <cell r="K210" t="str">
            <v>Волков А.В., Волкова Е.В.</v>
          </cell>
          <cell r="L210" t="str">
            <v>Семиборье(м)</v>
          </cell>
        </row>
        <row r="211">
          <cell r="B211">
            <v>362</v>
          </cell>
          <cell r="C211" t="str">
            <v>Лебедев</v>
          </cell>
          <cell r="D211" t="str">
            <v>Вячеслав</v>
          </cell>
          <cell r="E211" t="str">
            <v>18.01.2002</v>
          </cell>
          <cell r="F211" t="str">
            <v>1</v>
          </cell>
          <cell r="G211" t="str">
            <v>Ленинградская область</v>
          </cell>
          <cell r="H211" t="str">
            <v/>
          </cell>
          <cell r="I211" t="str">
            <v/>
          </cell>
          <cell r="J211" t="str">
            <v>МБОУ ДО "Коммунарская ДЮСШ"</v>
          </cell>
          <cell r="K211" t="str">
            <v>Сергачев В.Н., Пашкевич О.Н., Сергачева И.В.</v>
          </cell>
          <cell r="L211" t="str">
            <v>Барьерный бег 60 м</v>
          </cell>
        </row>
        <row r="212">
          <cell r="B212">
            <v>362</v>
          </cell>
          <cell r="C212" t="str">
            <v>Лебедев</v>
          </cell>
          <cell r="D212" t="str">
            <v>Вячеслав</v>
          </cell>
          <cell r="E212" t="str">
            <v>18.01.2002</v>
          </cell>
          <cell r="F212" t="str">
            <v>1</v>
          </cell>
          <cell r="G212" t="str">
            <v>Ленинградская область</v>
          </cell>
          <cell r="H212" t="str">
            <v/>
          </cell>
          <cell r="I212" t="str">
            <v/>
          </cell>
          <cell r="J212" t="str">
            <v>МБОУ ДО "Коммунарская ДЮСШ"</v>
          </cell>
          <cell r="K212" t="str">
            <v>Сергачев В.Н., Пашкевич О.Н., Сергачева И.В.</v>
          </cell>
          <cell r="L212" t="str">
            <v>Бег 60 м</v>
          </cell>
        </row>
        <row r="213">
          <cell r="B213">
            <v>363</v>
          </cell>
          <cell r="C213" t="str">
            <v>Мороз</v>
          </cell>
          <cell r="D213" t="str">
            <v>Даниил</v>
          </cell>
          <cell r="E213" t="str">
            <v>04.03.2004</v>
          </cell>
          <cell r="F213" t="str">
            <v>1</v>
          </cell>
          <cell r="G213" t="str">
            <v>Ленинградская область</v>
          </cell>
          <cell r="H213" t="str">
            <v/>
          </cell>
          <cell r="I213" t="str">
            <v/>
          </cell>
          <cell r="J213" t="str">
            <v>МБОУ ДО "Коммунарская ДЮСШ"</v>
          </cell>
          <cell r="K213" t="str">
            <v>Сергачев В.Н., Пашкевич О.Н., Никитина М.М.</v>
          </cell>
          <cell r="L213" t="str">
            <v>Барьерный бег 60 м</v>
          </cell>
        </row>
        <row r="214">
          <cell r="B214">
            <v>363</v>
          </cell>
          <cell r="C214" t="str">
            <v>Мороз</v>
          </cell>
          <cell r="D214" t="str">
            <v>Даниил</v>
          </cell>
          <cell r="E214" t="str">
            <v>04.03.2004</v>
          </cell>
          <cell r="F214" t="str">
            <v>1</v>
          </cell>
          <cell r="G214" t="str">
            <v>Ленинградская область</v>
          </cell>
          <cell r="H214" t="str">
            <v/>
          </cell>
          <cell r="I214" t="str">
            <v/>
          </cell>
          <cell r="J214" t="str">
            <v>МБОУ ДО "Коммунарская ДЮСШ"</v>
          </cell>
          <cell r="K214" t="str">
            <v>Сергачев В.Н., Пашкевич О.Н., Никитина М.М.</v>
          </cell>
          <cell r="L214" t="str">
            <v>Бег 60 м</v>
          </cell>
        </row>
        <row r="215">
          <cell r="B215">
            <v>371</v>
          </cell>
          <cell r="C215" t="str">
            <v>Бублис</v>
          </cell>
          <cell r="D215" t="str">
            <v>Роман</v>
          </cell>
          <cell r="E215" t="str">
            <v>24.02.2004</v>
          </cell>
          <cell r="F215" t="str">
            <v>2</v>
          </cell>
          <cell r="G215" t="str">
            <v>Мурманская область</v>
          </cell>
          <cell r="H215" t="str">
            <v/>
          </cell>
          <cell r="I215" t="str">
            <v/>
          </cell>
          <cell r="J215" t="str">
            <v>МАУ СШОР №4</v>
          </cell>
          <cell r="K215" t="str">
            <v>Посоленик (Шаверина) Е.Н.</v>
          </cell>
          <cell r="L215" t="str">
            <v>Бег 200 м</v>
          </cell>
        </row>
        <row r="216">
          <cell r="B216">
            <v>371</v>
          </cell>
          <cell r="C216" t="str">
            <v>Бублис</v>
          </cell>
          <cell r="D216" t="str">
            <v>Роман</v>
          </cell>
          <cell r="E216" t="str">
            <v>24.02.2004</v>
          </cell>
          <cell r="F216" t="str">
            <v>2</v>
          </cell>
          <cell r="G216" t="str">
            <v>Мурманская область</v>
          </cell>
          <cell r="H216" t="str">
            <v/>
          </cell>
          <cell r="I216" t="str">
            <v/>
          </cell>
          <cell r="J216" t="str">
            <v>МАУ СШОР №4</v>
          </cell>
          <cell r="K216" t="str">
            <v>Посоленик (Шаверина) Е.Н.</v>
          </cell>
          <cell r="L216" t="str">
            <v>Бег 400 м</v>
          </cell>
        </row>
        <row r="217">
          <cell r="B217">
            <v>372</v>
          </cell>
          <cell r="C217" t="str">
            <v>Галкин</v>
          </cell>
          <cell r="D217" t="str">
            <v>Артем</v>
          </cell>
          <cell r="E217" t="str">
            <v>02.04.2001</v>
          </cell>
          <cell r="F217" t="str">
            <v>1</v>
          </cell>
          <cell r="G217" t="str">
            <v>Мурманская область</v>
          </cell>
          <cell r="H217" t="str">
            <v/>
          </cell>
          <cell r="I217" t="str">
            <v/>
          </cell>
          <cell r="J217" t="str">
            <v>МАУ СШОР №4</v>
          </cell>
          <cell r="K217" t="str">
            <v>Посоленик (Шаверина) Е.Н.</v>
          </cell>
          <cell r="L217" t="str">
            <v>Бег 200 м</v>
          </cell>
        </row>
        <row r="218">
          <cell r="B218">
            <v>372</v>
          </cell>
          <cell r="C218" t="str">
            <v>Галкин</v>
          </cell>
          <cell r="D218" t="str">
            <v>Артем</v>
          </cell>
          <cell r="E218" t="str">
            <v>02.04.2001</v>
          </cell>
          <cell r="F218" t="str">
            <v>1</v>
          </cell>
          <cell r="G218" t="str">
            <v>Мурманская область</v>
          </cell>
          <cell r="H218" t="str">
            <v/>
          </cell>
          <cell r="I218" t="str">
            <v/>
          </cell>
          <cell r="J218" t="str">
            <v>МАУ СШОР №4</v>
          </cell>
          <cell r="K218" t="str">
            <v>Посоленик (Шаверина) Е.Н.</v>
          </cell>
          <cell r="L218" t="str">
            <v>Бег 60 м</v>
          </cell>
        </row>
        <row r="219">
          <cell r="B219">
            <v>375</v>
          </cell>
          <cell r="C219" t="str">
            <v>Кузнецов</v>
          </cell>
          <cell r="D219" t="str">
            <v>Игорь</v>
          </cell>
          <cell r="E219" t="str">
            <v>09.05.2004</v>
          </cell>
          <cell r="F219" t="str">
            <v>1</v>
          </cell>
          <cell r="G219" t="str">
            <v>Мурманская область</v>
          </cell>
          <cell r="H219" t="str">
            <v/>
          </cell>
          <cell r="I219" t="str">
            <v/>
          </cell>
          <cell r="J219" t="str">
            <v>МАУ СШОР №4</v>
          </cell>
          <cell r="K219" t="str">
            <v>Посоленик (Шаверина) Е.Н.</v>
          </cell>
          <cell r="L219" t="str">
            <v>Бег 200 м</v>
          </cell>
        </row>
        <row r="220">
          <cell r="B220">
            <v>375</v>
          </cell>
          <cell r="C220" t="str">
            <v>Кузнецов</v>
          </cell>
          <cell r="D220" t="str">
            <v>Игорь</v>
          </cell>
          <cell r="E220" t="str">
            <v>09.05.2004</v>
          </cell>
          <cell r="F220" t="str">
            <v>1</v>
          </cell>
          <cell r="G220" t="str">
            <v>Мурманская область</v>
          </cell>
          <cell r="H220" t="str">
            <v/>
          </cell>
          <cell r="I220" t="str">
            <v/>
          </cell>
          <cell r="J220" t="str">
            <v>МАУ СШОР №4</v>
          </cell>
          <cell r="K220" t="str">
            <v>Посоленик (Шаверина) Е.Н.</v>
          </cell>
          <cell r="L220" t="str">
            <v>Бег 400 м</v>
          </cell>
        </row>
        <row r="221">
          <cell r="B221">
            <v>377</v>
          </cell>
          <cell r="C221" t="str">
            <v>Куликов</v>
          </cell>
          <cell r="D221" t="str">
            <v>Максим</v>
          </cell>
          <cell r="E221" t="str">
            <v>30.12.2003</v>
          </cell>
          <cell r="F221" t="str">
            <v>2</v>
          </cell>
          <cell r="G221" t="str">
            <v>Мурманская область</v>
          </cell>
          <cell r="H221" t="str">
            <v/>
          </cell>
          <cell r="I221" t="str">
            <v/>
          </cell>
          <cell r="J221" t="str">
            <v>МАУ СШОР №4</v>
          </cell>
          <cell r="K221" t="str">
            <v>Кацан В.В., Кацан Т.Н.</v>
          </cell>
          <cell r="L221" t="str">
            <v>Бег 400 м</v>
          </cell>
        </row>
        <row r="222">
          <cell r="B222">
            <v>377</v>
          </cell>
          <cell r="C222" t="str">
            <v>Куликов</v>
          </cell>
          <cell r="D222" t="str">
            <v>Максим</v>
          </cell>
          <cell r="E222" t="str">
            <v>30.12.2003</v>
          </cell>
          <cell r="F222" t="str">
            <v>2</v>
          </cell>
          <cell r="G222" t="str">
            <v>Мурманская область</v>
          </cell>
          <cell r="H222" t="str">
            <v/>
          </cell>
          <cell r="I222" t="str">
            <v/>
          </cell>
          <cell r="J222" t="str">
            <v>МАУ СШОР №4</v>
          </cell>
          <cell r="K222" t="str">
            <v>Кацан В.В., Кацан Т.Н.</v>
          </cell>
          <cell r="L222" t="str">
            <v>Бег 800 м</v>
          </cell>
        </row>
        <row r="223">
          <cell r="B223">
            <v>379</v>
          </cell>
          <cell r="C223" t="str">
            <v>Миронов</v>
          </cell>
          <cell r="D223" t="str">
            <v>Евгений</v>
          </cell>
          <cell r="E223" t="str">
            <v>21.04.1993</v>
          </cell>
          <cell r="F223" t="str">
            <v>КМС</v>
          </cell>
          <cell r="G223" t="str">
            <v>Мурманская область</v>
          </cell>
          <cell r="H223" t="str">
            <v/>
          </cell>
          <cell r="I223" t="str">
            <v/>
          </cell>
          <cell r="J223" t="str">
            <v>МАУ СШОР №4, ГУ МЧС России по Мурманской области</v>
          </cell>
          <cell r="K223" t="str">
            <v>Кацан Т.Н.</v>
          </cell>
          <cell r="L223" t="str">
            <v>Бег 400 м</v>
          </cell>
        </row>
        <row r="224">
          <cell r="B224">
            <v>379</v>
          </cell>
          <cell r="C224" t="str">
            <v>Миронов</v>
          </cell>
          <cell r="D224" t="str">
            <v>Евгений</v>
          </cell>
          <cell r="E224" t="str">
            <v>21.04.1993</v>
          </cell>
          <cell r="F224" t="str">
            <v>КМС</v>
          </cell>
          <cell r="G224" t="str">
            <v>Мурманская область</v>
          </cell>
          <cell r="H224" t="str">
            <v/>
          </cell>
          <cell r="I224" t="str">
            <v/>
          </cell>
          <cell r="J224" t="str">
            <v>МАУ СШОР №4, ГУ МЧС России по Мурманской области</v>
          </cell>
          <cell r="K224" t="str">
            <v>Кацан Т.Н.</v>
          </cell>
          <cell r="L224" t="str">
            <v>Бег 800 м</v>
          </cell>
        </row>
        <row r="225">
          <cell r="B225">
            <v>380</v>
          </cell>
          <cell r="C225" t="str">
            <v>Никишин</v>
          </cell>
          <cell r="D225" t="str">
            <v>Дмитрий</v>
          </cell>
          <cell r="E225" t="str">
            <v>22.02.2002</v>
          </cell>
          <cell r="F225" t="str">
            <v>КМС</v>
          </cell>
          <cell r="G225" t="str">
            <v>Мурманская область</v>
          </cell>
          <cell r="H225" t="str">
            <v/>
          </cell>
          <cell r="I225" t="str">
            <v/>
          </cell>
          <cell r="J225" t="str">
            <v>МАУ СШОР №4, ГАУ МО "ЦСП"</v>
          </cell>
          <cell r="K225" t="str">
            <v>Посоленик (Шаверина) Е.Н., Савенков П.В.</v>
          </cell>
          <cell r="L225" t="str">
            <v>Бег 200 м</v>
          </cell>
        </row>
        <row r="226">
          <cell r="B226">
            <v>380</v>
          </cell>
          <cell r="C226" t="str">
            <v>Никишин</v>
          </cell>
          <cell r="D226" t="str">
            <v>Дмитрий</v>
          </cell>
          <cell r="E226" t="str">
            <v>22.02.2002</v>
          </cell>
          <cell r="F226" t="str">
            <v>КМС</v>
          </cell>
          <cell r="G226" t="str">
            <v>Мурманская область</v>
          </cell>
          <cell r="H226" t="str">
            <v/>
          </cell>
          <cell r="I226" t="str">
            <v/>
          </cell>
          <cell r="J226" t="str">
            <v>МАУ СШОР №4, ГАУ МО "ЦСП"</v>
          </cell>
          <cell r="K226" t="str">
            <v>Посоленик (Шаверина) Е.Н., Савенков П.В.</v>
          </cell>
          <cell r="L226" t="str">
            <v>Бег 400 м</v>
          </cell>
        </row>
        <row r="227">
          <cell r="B227">
            <v>383</v>
          </cell>
          <cell r="C227" t="str">
            <v>Филимонов</v>
          </cell>
          <cell r="D227" t="str">
            <v>Матвей</v>
          </cell>
          <cell r="E227" t="str">
            <v>15.01.2003</v>
          </cell>
          <cell r="F227" t="str">
            <v>1</v>
          </cell>
          <cell r="G227" t="str">
            <v>Мурманская область</v>
          </cell>
          <cell r="H227" t="str">
            <v/>
          </cell>
          <cell r="I227" t="str">
            <v/>
          </cell>
          <cell r="J227" t="str">
            <v>МАУ СШОР №4</v>
          </cell>
          <cell r="K227" t="str">
            <v>Посоленик (Шаверина) Е.Н.</v>
          </cell>
          <cell r="L227" t="str">
            <v>Бег 200 м</v>
          </cell>
        </row>
        <row r="228">
          <cell r="B228">
            <v>383</v>
          </cell>
          <cell r="C228" t="str">
            <v>Филимонов</v>
          </cell>
          <cell r="D228" t="str">
            <v>Матвей</v>
          </cell>
          <cell r="E228" t="str">
            <v>15.01.2003</v>
          </cell>
          <cell r="F228" t="str">
            <v>1</v>
          </cell>
          <cell r="G228" t="str">
            <v>Мурманская область</v>
          </cell>
          <cell r="H228" t="str">
            <v/>
          </cell>
          <cell r="I228" t="str">
            <v/>
          </cell>
          <cell r="J228" t="str">
            <v>МАУ СШОР №4</v>
          </cell>
          <cell r="K228" t="str">
            <v>Посоленик (Шаверина) Е.Н.</v>
          </cell>
          <cell r="L228" t="str">
            <v>Бег 60 м</v>
          </cell>
        </row>
        <row r="229">
          <cell r="B229">
            <v>385</v>
          </cell>
          <cell r="C229" t="str">
            <v>Агапов</v>
          </cell>
          <cell r="D229" t="str">
            <v>Михаил</v>
          </cell>
          <cell r="E229" t="str">
            <v>27.05.2004</v>
          </cell>
          <cell r="F229" t="str">
            <v>1</v>
          </cell>
          <cell r="G229" t="str">
            <v>Новгородская область</v>
          </cell>
          <cell r="H229" t="str">
            <v/>
          </cell>
          <cell r="I229" t="str">
            <v/>
          </cell>
          <cell r="J229" t="str">
            <v>МАУ ДО "ДЮСШ" г.Чудово</v>
          </cell>
          <cell r="K229" t="str">
            <v>Петров В.Г.</v>
          </cell>
          <cell r="L229" t="str">
            <v>Бег 60 м</v>
          </cell>
        </row>
        <row r="230">
          <cell r="B230">
            <v>385</v>
          </cell>
          <cell r="C230" t="str">
            <v>Агапов</v>
          </cell>
          <cell r="D230" t="str">
            <v>Михаил</v>
          </cell>
          <cell r="E230" t="str">
            <v>27.05.2004</v>
          </cell>
          <cell r="F230" t="str">
            <v>1</v>
          </cell>
          <cell r="G230" t="str">
            <v>Новгородская область</v>
          </cell>
          <cell r="H230" t="str">
            <v/>
          </cell>
          <cell r="I230" t="str">
            <v/>
          </cell>
          <cell r="J230" t="str">
            <v>МАУ ДО "ДЮСШ" г.Чудово</v>
          </cell>
          <cell r="K230" t="str">
            <v>Петров В.Г.</v>
          </cell>
          <cell r="L230" t="str">
            <v>Прыжок в длину</v>
          </cell>
        </row>
        <row r="231">
          <cell r="B231">
            <v>386</v>
          </cell>
          <cell r="C231" t="str">
            <v>Баранов</v>
          </cell>
          <cell r="D231" t="str">
            <v>Егор</v>
          </cell>
          <cell r="E231" t="str">
            <v>07.10.2003</v>
          </cell>
          <cell r="F231" t="str">
            <v>1</v>
          </cell>
          <cell r="G231" t="str">
            <v>Новгородская область</v>
          </cell>
          <cell r="H231" t="str">
            <v/>
          </cell>
          <cell r="I231" t="str">
            <v/>
          </cell>
          <cell r="J231" t="str">
            <v>МАУ "СШ №2"</v>
          </cell>
          <cell r="L231" t="str">
            <v>Бег 400 м</v>
          </cell>
        </row>
        <row r="232">
          <cell r="B232">
            <v>386</v>
          </cell>
          <cell r="C232" t="str">
            <v>Баранов</v>
          </cell>
          <cell r="D232" t="str">
            <v>Егор</v>
          </cell>
          <cell r="E232" t="str">
            <v>07.10.2003</v>
          </cell>
          <cell r="F232" t="str">
            <v>1</v>
          </cell>
          <cell r="G232" t="str">
            <v>Новгородская область</v>
          </cell>
          <cell r="H232" t="str">
            <v/>
          </cell>
          <cell r="I232" t="str">
            <v/>
          </cell>
          <cell r="J232" t="str">
            <v>МАУ "СШ №2"</v>
          </cell>
          <cell r="L232" t="str">
            <v>Бег 800 м</v>
          </cell>
        </row>
        <row r="233">
          <cell r="B233">
            <v>389</v>
          </cell>
          <cell r="C233" t="str">
            <v>Добында</v>
          </cell>
          <cell r="D233" t="str">
            <v>Артем</v>
          </cell>
          <cell r="E233" t="str">
            <v>14.04.2004</v>
          </cell>
          <cell r="F233" t="str">
            <v>2</v>
          </cell>
          <cell r="G233" t="str">
            <v>Новгородская область</v>
          </cell>
          <cell r="H233" t="str">
            <v/>
          </cell>
          <cell r="I233" t="str">
            <v/>
          </cell>
          <cell r="J233" t="str">
            <v>МАУ "СШ №2"</v>
          </cell>
          <cell r="L233" t="str">
            <v>Прыжок тройной</v>
          </cell>
        </row>
        <row r="234">
          <cell r="B234">
            <v>393</v>
          </cell>
          <cell r="C234" t="str">
            <v>Малюков</v>
          </cell>
          <cell r="D234" t="str">
            <v>Евгений</v>
          </cell>
          <cell r="E234" t="str">
            <v>05.11.2002</v>
          </cell>
          <cell r="F234" t="str">
            <v>2</v>
          </cell>
          <cell r="G234" t="str">
            <v>Новгородская область</v>
          </cell>
          <cell r="H234" t="str">
            <v/>
          </cell>
          <cell r="I234" t="str">
            <v/>
          </cell>
          <cell r="J234" t="str">
            <v>МАУ "СШ №2"</v>
          </cell>
          <cell r="L234" t="str">
            <v>Бег 400 м</v>
          </cell>
        </row>
        <row r="235">
          <cell r="B235">
            <v>393</v>
          </cell>
          <cell r="C235" t="str">
            <v>Малюков</v>
          </cell>
          <cell r="D235" t="str">
            <v>Евгений</v>
          </cell>
          <cell r="E235" t="str">
            <v>05.11.2002</v>
          </cell>
          <cell r="F235" t="str">
            <v>2</v>
          </cell>
          <cell r="G235" t="str">
            <v>Новгородская область</v>
          </cell>
          <cell r="H235" t="str">
            <v/>
          </cell>
          <cell r="I235" t="str">
            <v/>
          </cell>
          <cell r="J235" t="str">
            <v>МАУ "СШ №2"</v>
          </cell>
          <cell r="L235" t="str">
            <v>Бег 800 м</v>
          </cell>
        </row>
        <row r="236">
          <cell r="B236">
            <v>394</v>
          </cell>
          <cell r="C236" t="str">
            <v>Новожилов</v>
          </cell>
          <cell r="D236" t="str">
            <v>Дмитрий</v>
          </cell>
          <cell r="E236" t="str">
            <v>27.06.1996</v>
          </cell>
          <cell r="F236" t="str">
            <v>1</v>
          </cell>
          <cell r="G236" t="str">
            <v>Новгородская область</v>
          </cell>
          <cell r="H236" t="str">
            <v/>
          </cell>
          <cell r="I236" t="str">
            <v/>
          </cell>
          <cell r="J236" t="str">
            <v>ФГБОУ ВО "НОВГУ"</v>
          </cell>
          <cell r="K236" t="str">
            <v>Савенков П.А.</v>
          </cell>
          <cell r="L236" t="str">
            <v>Бег 200 м</v>
          </cell>
        </row>
        <row r="237">
          <cell r="B237">
            <v>394</v>
          </cell>
          <cell r="C237" t="str">
            <v>Новожилов</v>
          </cell>
          <cell r="D237" t="str">
            <v>Дмитрий</v>
          </cell>
          <cell r="E237" t="str">
            <v>27.06.1996</v>
          </cell>
          <cell r="F237" t="str">
            <v>1</v>
          </cell>
          <cell r="G237" t="str">
            <v>Новгородская область</v>
          </cell>
          <cell r="H237" t="str">
            <v/>
          </cell>
          <cell r="I237" t="str">
            <v/>
          </cell>
          <cell r="J237" t="str">
            <v>ФГБОУ ВО "НОВГУ"</v>
          </cell>
          <cell r="K237" t="str">
            <v>Савенков П.А.</v>
          </cell>
          <cell r="L237" t="str">
            <v>Бег 60 м</v>
          </cell>
        </row>
        <row r="238">
          <cell r="B238">
            <v>397</v>
          </cell>
          <cell r="C238" t="str">
            <v>Устинов</v>
          </cell>
          <cell r="D238" t="str">
            <v>Дмитрий</v>
          </cell>
          <cell r="E238" t="str">
            <v>10.11.2001</v>
          </cell>
          <cell r="F238" t="str">
            <v>2</v>
          </cell>
          <cell r="G238" t="str">
            <v>Новгородская область</v>
          </cell>
          <cell r="H238" t="str">
            <v/>
          </cell>
          <cell r="I238" t="str">
            <v/>
          </cell>
          <cell r="J238" t="str">
            <v>МАУ "СШ №2"</v>
          </cell>
          <cell r="K238" t="str">
            <v>Савенков П.А.</v>
          </cell>
          <cell r="L238" t="str">
            <v>Бег 200 м</v>
          </cell>
        </row>
        <row r="239">
          <cell r="B239">
            <v>397</v>
          </cell>
          <cell r="C239" t="str">
            <v>Устинов</v>
          </cell>
          <cell r="D239" t="str">
            <v>Дмитрий</v>
          </cell>
          <cell r="E239" t="str">
            <v>10.11.2001</v>
          </cell>
          <cell r="F239" t="str">
            <v>2</v>
          </cell>
          <cell r="G239" t="str">
            <v>Новгородская область</v>
          </cell>
          <cell r="H239" t="str">
            <v/>
          </cell>
          <cell r="I239" t="str">
            <v/>
          </cell>
          <cell r="J239" t="str">
            <v>МАУ "СШ №2"</v>
          </cell>
          <cell r="K239" t="str">
            <v>Савенков П.А.</v>
          </cell>
          <cell r="L239" t="str">
            <v>Бег 60 м</v>
          </cell>
        </row>
        <row r="240">
          <cell r="B240">
            <v>398</v>
          </cell>
          <cell r="C240" t="str">
            <v>Черноус</v>
          </cell>
          <cell r="D240" t="str">
            <v>Александр</v>
          </cell>
          <cell r="E240" t="str">
            <v>09.03.2001</v>
          </cell>
          <cell r="F240" t="str">
            <v>1</v>
          </cell>
          <cell r="G240" t="str">
            <v>Новгородская область</v>
          </cell>
          <cell r="H240" t="str">
            <v/>
          </cell>
          <cell r="I240" t="str">
            <v/>
          </cell>
          <cell r="J240" t="str">
            <v>МАУДО "ДЮСШ "ЦФР"</v>
          </cell>
          <cell r="K240" t="str">
            <v>Семенов А.В.</v>
          </cell>
          <cell r="L240" t="str">
            <v>Бег 200 м</v>
          </cell>
        </row>
        <row r="241">
          <cell r="B241">
            <v>398</v>
          </cell>
          <cell r="C241" t="str">
            <v>Черноус</v>
          </cell>
          <cell r="D241" t="str">
            <v>Александр</v>
          </cell>
          <cell r="E241" t="str">
            <v>09.03.2001</v>
          </cell>
          <cell r="F241" t="str">
            <v>1</v>
          </cell>
          <cell r="G241" t="str">
            <v>Новгородская область</v>
          </cell>
          <cell r="H241" t="str">
            <v/>
          </cell>
          <cell r="I241" t="str">
            <v/>
          </cell>
          <cell r="J241" t="str">
            <v>МАУДО "ДЮСШ "ЦФР"</v>
          </cell>
          <cell r="K241" t="str">
            <v>Семенов А.В.</v>
          </cell>
          <cell r="L241" t="str">
            <v>Прыжок в длину</v>
          </cell>
        </row>
        <row r="242">
          <cell r="B242">
            <v>404</v>
          </cell>
          <cell r="C242" t="str">
            <v>Комлев</v>
          </cell>
          <cell r="D242" t="str">
            <v>Никита</v>
          </cell>
          <cell r="E242" t="str">
            <v>22.04.2004</v>
          </cell>
          <cell r="F242" t="str">
            <v>2</v>
          </cell>
          <cell r="G242" t="str">
            <v>Псковская область</v>
          </cell>
          <cell r="H242" t="str">
            <v/>
          </cell>
          <cell r="I242" t="str">
            <v/>
          </cell>
          <cell r="J242" t="str">
            <v>МБУ ДО ДООСЦ "ЮНОСТЬ"</v>
          </cell>
          <cell r="K242" t="str">
            <v>Нестерова И.А., Михайлов Д.А.</v>
          </cell>
          <cell r="L242" t="str">
            <v>Прыжок в высоту</v>
          </cell>
        </row>
        <row r="243">
          <cell r="B243">
            <v>404</v>
          </cell>
          <cell r="C243" t="str">
            <v>Комлев</v>
          </cell>
          <cell r="D243" t="str">
            <v>Никита</v>
          </cell>
          <cell r="E243" t="str">
            <v>22.04.2004</v>
          </cell>
          <cell r="F243" t="str">
            <v>2</v>
          </cell>
          <cell r="G243" t="str">
            <v>Псковская область</v>
          </cell>
          <cell r="H243" t="str">
            <v/>
          </cell>
          <cell r="I243" t="str">
            <v/>
          </cell>
          <cell r="J243" t="str">
            <v>МБУ ДО ДООСЦ "ЮНОСТЬ"</v>
          </cell>
          <cell r="K243" t="str">
            <v>Нестерова И.А., Михайлов Д.А.</v>
          </cell>
          <cell r="L243" t="str">
            <v>Толкание ядра</v>
          </cell>
        </row>
        <row r="244">
          <cell r="B244">
            <v>406</v>
          </cell>
          <cell r="C244" t="str">
            <v>Лопатенков</v>
          </cell>
          <cell r="D244" t="str">
            <v>Андрей</v>
          </cell>
          <cell r="E244" t="str">
            <v>04.04.2004</v>
          </cell>
          <cell r="F244" t="str">
            <v>3</v>
          </cell>
          <cell r="G244" t="str">
            <v>Псковская область</v>
          </cell>
          <cell r="H244" t="str">
            <v/>
          </cell>
          <cell r="I244" t="str">
            <v/>
          </cell>
          <cell r="J244" t="str">
            <v>МБУДО ДЮСШ №1 "Атлетика"</v>
          </cell>
          <cell r="K244" t="str">
            <v>Пискунов И.В.</v>
          </cell>
          <cell r="L244" t="str">
            <v>Семиборье(м)</v>
          </cell>
        </row>
        <row r="245">
          <cell r="B245">
            <v>410</v>
          </cell>
          <cell r="C245" t="str">
            <v>Петров</v>
          </cell>
          <cell r="D245" t="str">
            <v>Владислав</v>
          </cell>
          <cell r="E245" t="str">
            <v>12.01.2003</v>
          </cell>
          <cell r="F245" t="str">
            <v>2</v>
          </cell>
          <cell r="G245" t="str">
            <v>Псковская область</v>
          </cell>
          <cell r="H245" t="str">
            <v/>
          </cell>
          <cell r="I245" t="str">
            <v/>
          </cell>
          <cell r="J245" t="str">
            <v>МБУ ДО "ДЮСШ "Надежда"</v>
          </cell>
          <cell r="K245" t="str">
            <v>Алексеева Е.С.</v>
          </cell>
          <cell r="L245" t="str">
            <v>Прыжок в длину</v>
          </cell>
        </row>
        <row r="246">
          <cell r="B246">
            <v>410</v>
          </cell>
          <cell r="C246" t="str">
            <v>Петров</v>
          </cell>
          <cell r="D246" t="str">
            <v>Владислав</v>
          </cell>
          <cell r="E246" t="str">
            <v>12.01.2003</v>
          </cell>
          <cell r="F246" t="str">
            <v>2</v>
          </cell>
          <cell r="G246" t="str">
            <v>Псковская область</v>
          </cell>
          <cell r="H246" t="str">
            <v/>
          </cell>
          <cell r="I246" t="str">
            <v/>
          </cell>
          <cell r="J246" t="str">
            <v>МБУ ДО "ДЮСШ "Надежда"</v>
          </cell>
          <cell r="K246" t="str">
            <v>Алексеева Е.С.</v>
          </cell>
          <cell r="L246" t="str">
            <v>Прыжок тройной</v>
          </cell>
        </row>
        <row r="247">
          <cell r="B247">
            <v>418</v>
          </cell>
          <cell r="C247" t="str">
            <v>Гатальский</v>
          </cell>
          <cell r="D247" t="str">
            <v>Владислав</v>
          </cell>
          <cell r="E247" t="str">
            <v>29.10.2001</v>
          </cell>
          <cell r="F247" t="str">
            <v>КМС</v>
          </cell>
          <cell r="G247" t="str">
            <v>Республика Карелия</v>
          </cell>
          <cell r="H247" t="str">
            <v/>
          </cell>
          <cell r="I247" t="str">
            <v/>
          </cell>
          <cell r="J247" t="str">
            <v>МУ "СШОР №3"</v>
          </cell>
          <cell r="K247" t="str">
            <v>Зноева О.М., Зноев С.А.</v>
          </cell>
          <cell r="L247" t="str">
            <v>Барьерный бег 60 м</v>
          </cell>
        </row>
        <row r="248">
          <cell r="B248">
            <v>418</v>
          </cell>
          <cell r="C248" t="str">
            <v>Гатальский</v>
          </cell>
          <cell r="D248" t="str">
            <v>Владислав</v>
          </cell>
          <cell r="E248" t="str">
            <v>29.10.2001</v>
          </cell>
          <cell r="F248" t="str">
            <v>КМС</v>
          </cell>
          <cell r="G248" t="str">
            <v>Республика Карелия</v>
          </cell>
          <cell r="H248" t="str">
            <v/>
          </cell>
          <cell r="I248" t="str">
            <v/>
          </cell>
          <cell r="J248" t="str">
            <v>МУ "СШОР №3"</v>
          </cell>
          <cell r="K248" t="str">
            <v>Зноева О.М., Зноев С.А.</v>
          </cell>
          <cell r="L248" t="str">
            <v>Прыжок в высоту</v>
          </cell>
        </row>
        <row r="249">
          <cell r="B249">
            <v>420</v>
          </cell>
          <cell r="C249" t="str">
            <v>Ильенко</v>
          </cell>
          <cell r="D249" t="str">
            <v>Артём</v>
          </cell>
          <cell r="E249" t="str">
            <v>16.07.2002</v>
          </cell>
          <cell r="F249" t="str">
            <v>2</v>
          </cell>
          <cell r="G249" t="str">
            <v>Республика Карелия</v>
          </cell>
          <cell r="H249" t="str">
            <v/>
          </cell>
          <cell r="I249" t="str">
            <v/>
          </cell>
          <cell r="J249" t="str">
            <v>МУ "СШОР №3"</v>
          </cell>
          <cell r="K249" t="str">
            <v>Холмецкая И.М., Суворова В.В.</v>
          </cell>
          <cell r="L249" t="str">
            <v>Барьерный бег 60 м</v>
          </cell>
        </row>
        <row r="250">
          <cell r="B250">
            <v>420</v>
          </cell>
          <cell r="C250" t="str">
            <v>Ильенко</v>
          </cell>
          <cell r="D250" t="str">
            <v>Артём</v>
          </cell>
          <cell r="E250" t="str">
            <v>16.07.2002</v>
          </cell>
          <cell r="F250" t="str">
            <v>2</v>
          </cell>
          <cell r="G250" t="str">
            <v>Республика Карелия</v>
          </cell>
          <cell r="H250" t="str">
            <v/>
          </cell>
          <cell r="I250" t="str">
            <v/>
          </cell>
          <cell r="J250" t="str">
            <v>МУ "СШОР №3"</v>
          </cell>
          <cell r="K250" t="str">
            <v>Холмецкая И.М., Суворова В.В.</v>
          </cell>
          <cell r="L250" t="str">
            <v>Толкание ядра</v>
          </cell>
        </row>
        <row r="251">
          <cell r="B251">
            <v>421</v>
          </cell>
          <cell r="C251" t="str">
            <v>Канашов</v>
          </cell>
          <cell r="D251" t="str">
            <v>Артём</v>
          </cell>
          <cell r="E251" t="str">
            <v>17.07.2001</v>
          </cell>
          <cell r="F251" t="str">
            <v>КМС</v>
          </cell>
          <cell r="G251" t="str">
            <v>Республика Карелия</v>
          </cell>
          <cell r="H251" t="str">
            <v/>
          </cell>
          <cell r="I251" t="str">
            <v/>
          </cell>
          <cell r="J251" t="str">
            <v>МУ "СШОР №3"</v>
          </cell>
          <cell r="K251" t="str">
            <v>Жмурин В.М.</v>
          </cell>
          <cell r="L251" t="str">
            <v>Бег 60 м</v>
          </cell>
        </row>
        <row r="252">
          <cell r="B252">
            <v>423</v>
          </cell>
          <cell r="C252" t="str">
            <v>Краснюк</v>
          </cell>
          <cell r="D252" t="str">
            <v>Марк</v>
          </cell>
          <cell r="E252" t="str">
            <v>22.06.2001</v>
          </cell>
          <cell r="F252" t="str">
            <v>КМС</v>
          </cell>
          <cell r="G252" t="str">
            <v>Республика Карелия</v>
          </cell>
          <cell r="H252" t="str">
            <v/>
          </cell>
          <cell r="I252" t="str">
            <v/>
          </cell>
          <cell r="J252" t="str">
            <v>МУ "СШОР №3"</v>
          </cell>
          <cell r="K252" t="str">
            <v>Лайтинен А.А.</v>
          </cell>
          <cell r="L252" t="str">
            <v>Бег 200 м</v>
          </cell>
        </row>
        <row r="253">
          <cell r="B253">
            <v>423</v>
          </cell>
          <cell r="C253" t="str">
            <v>Краснюк</v>
          </cell>
          <cell r="D253" t="str">
            <v>Марк</v>
          </cell>
          <cell r="E253" t="str">
            <v>22.06.2001</v>
          </cell>
          <cell r="F253" t="str">
            <v>КМС</v>
          </cell>
          <cell r="G253" t="str">
            <v>Республика Карелия</v>
          </cell>
          <cell r="H253" t="str">
            <v/>
          </cell>
          <cell r="I253" t="str">
            <v/>
          </cell>
          <cell r="J253" t="str">
            <v>МУ "СШОР №3"</v>
          </cell>
          <cell r="K253" t="str">
            <v>Лайтинен А.А.</v>
          </cell>
          <cell r="L253" t="str">
            <v>Бег 60 м</v>
          </cell>
        </row>
        <row r="254">
          <cell r="B254">
            <v>424</v>
          </cell>
          <cell r="C254" t="str">
            <v>Кузьмин</v>
          </cell>
          <cell r="D254" t="str">
            <v>Михаил</v>
          </cell>
          <cell r="E254" t="str">
            <v>05.06.2003</v>
          </cell>
          <cell r="F254" t="str">
            <v>1</v>
          </cell>
          <cell r="G254" t="str">
            <v>Республика Карелия</v>
          </cell>
          <cell r="H254" t="str">
            <v/>
          </cell>
          <cell r="I254" t="str">
            <v/>
          </cell>
          <cell r="J254" t="str">
            <v>МУ "СШОР №3"</v>
          </cell>
          <cell r="K254" t="str">
            <v>Козлова Н.Ю., Кишкин А.Ю.</v>
          </cell>
          <cell r="L254" t="str">
            <v>Бег 1500 м</v>
          </cell>
        </row>
        <row r="255">
          <cell r="B255">
            <v>424</v>
          </cell>
          <cell r="C255" t="str">
            <v>Кузьмин</v>
          </cell>
          <cell r="D255" t="str">
            <v>Михаил</v>
          </cell>
          <cell r="E255" t="str">
            <v>05.06.2003</v>
          </cell>
          <cell r="F255" t="str">
            <v>1</v>
          </cell>
          <cell r="G255" t="str">
            <v>Республика Карелия</v>
          </cell>
          <cell r="H255" t="str">
            <v/>
          </cell>
          <cell r="I255" t="str">
            <v/>
          </cell>
          <cell r="J255" t="str">
            <v>МУ "СШОР №3"</v>
          </cell>
          <cell r="K255" t="str">
            <v>Козлова Н.Ю., Кишкин А.Ю.</v>
          </cell>
          <cell r="L255" t="str">
            <v>Бег 3 000 м</v>
          </cell>
        </row>
        <row r="256">
          <cell r="B256">
            <v>426</v>
          </cell>
          <cell r="C256" t="str">
            <v>Куликов</v>
          </cell>
          <cell r="D256" t="str">
            <v>Семен</v>
          </cell>
          <cell r="E256" t="str">
            <v>12.04.2002</v>
          </cell>
          <cell r="F256" t="str">
            <v>1</v>
          </cell>
          <cell r="G256" t="str">
            <v>Республика Карелия</v>
          </cell>
          <cell r="H256" t="str">
            <v/>
          </cell>
          <cell r="I256" t="str">
            <v/>
          </cell>
          <cell r="J256" t="str">
            <v>МУ "СШОР №3"</v>
          </cell>
          <cell r="K256" t="str">
            <v>Вологдина Т.П.</v>
          </cell>
          <cell r="L256" t="str">
            <v>Бег 400 м</v>
          </cell>
        </row>
        <row r="257">
          <cell r="B257">
            <v>426</v>
          </cell>
          <cell r="C257" t="str">
            <v>Куликов</v>
          </cell>
          <cell r="D257" t="str">
            <v>Семен</v>
          </cell>
          <cell r="E257" t="str">
            <v>12.04.2002</v>
          </cell>
          <cell r="F257" t="str">
            <v>1</v>
          </cell>
          <cell r="G257" t="str">
            <v>Республика Карелия</v>
          </cell>
          <cell r="H257" t="str">
            <v/>
          </cell>
          <cell r="I257" t="str">
            <v/>
          </cell>
          <cell r="J257" t="str">
            <v>МУ "СШОР №3"</v>
          </cell>
          <cell r="K257" t="str">
            <v>Вологдина Т.П.</v>
          </cell>
          <cell r="L257" t="str">
            <v>Бег 800 м</v>
          </cell>
        </row>
        <row r="258">
          <cell r="B258">
            <v>428</v>
          </cell>
          <cell r="C258" t="str">
            <v>Лайтинен</v>
          </cell>
          <cell r="D258" t="str">
            <v>Кирилл</v>
          </cell>
          <cell r="E258" t="str">
            <v>14.04.2004</v>
          </cell>
          <cell r="F258" t="str">
            <v>2</v>
          </cell>
          <cell r="G258" t="str">
            <v>Республика Карелия</v>
          </cell>
          <cell r="H258" t="str">
            <v/>
          </cell>
          <cell r="I258" t="str">
            <v/>
          </cell>
          <cell r="J258" t="str">
            <v>МУ "СШОР №3"</v>
          </cell>
          <cell r="K258" t="str">
            <v>Лайтинен А.А.</v>
          </cell>
          <cell r="L258" t="str">
            <v>Бег 200 м</v>
          </cell>
        </row>
        <row r="259">
          <cell r="B259">
            <v>428</v>
          </cell>
          <cell r="C259" t="str">
            <v>Лайтинен</v>
          </cell>
          <cell r="D259" t="str">
            <v>Кирилл</v>
          </cell>
          <cell r="E259" t="str">
            <v>14.04.2004</v>
          </cell>
          <cell r="F259" t="str">
            <v>2</v>
          </cell>
          <cell r="G259" t="str">
            <v>Республика Карелия</v>
          </cell>
          <cell r="H259" t="str">
            <v/>
          </cell>
          <cell r="I259" t="str">
            <v/>
          </cell>
          <cell r="J259" t="str">
            <v>МУ "СШОР №3"</v>
          </cell>
          <cell r="K259" t="str">
            <v>Лайтинен А.А.</v>
          </cell>
          <cell r="L259" t="str">
            <v>Прыжок в длину</v>
          </cell>
        </row>
        <row r="260">
          <cell r="B260">
            <v>430</v>
          </cell>
          <cell r="C260" t="str">
            <v>Марков</v>
          </cell>
          <cell r="D260" t="str">
            <v>Дмитрий</v>
          </cell>
          <cell r="E260" t="str">
            <v>26.09.1998</v>
          </cell>
          <cell r="F260" t="str">
            <v>КМС</v>
          </cell>
          <cell r="G260" t="str">
            <v>Республика Карелия</v>
          </cell>
          <cell r="H260" t="str">
            <v/>
          </cell>
          <cell r="I260" t="str">
            <v/>
          </cell>
          <cell r="J260" t="str">
            <v>МУ "СШОР №3"</v>
          </cell>
          <cell r="K260" t="str">
            <v>Воробьев С.А., Жмурин В.М.</v>
          </cell>
          <cell r="L260" t="str">
            <v>Бег 60 м</v>
          </cell>
        </row>
        <row r="261">
          <cell r="B261">
            <v>432</v>
          </cell>
          <cell r="C261" t="str">
            <v>Муравихин</v>
          </cell>
          <cell r="D261" t="str">
            <v>Никита</v>
          </cell>
          <cell r="E261" t="str">
            <v>23.02.2003</v>
          </cell>
          <cell r="F261" t="str">
            <v>1</v>
          </cell>
          <cell r="G261" t="str">
            <v>Республика Карелия</v>
          </cell>
          <cell r="H261" t="str">
            <v/>
          </cell>
          <cell r="I261" t="str">
            <v/>
          </cell>
          <cell r="J261" t="str">
            <v>МУ "СШОР №3"</v>
          </cell>
          <cell r="K261" t="str">
            <v>Писарек Е.В.</v>
          </cell>
          <cell r="L261" t="str">
            <v>Бег 200 м</v>
          </cell>
        </row>
        <row r="262">
          <cell r="B262">
            <v>432</v>
          </cell>
          <cell r="C262" t="str">
            <v>Муравихин</v>
          </cell>
          <cell r="D262" t="str">
            <v>Никита</v>
          </cell>
          <cell r="E262" t="str">
            <v>23.02.2003</v>
          </cell>
          <cell r="F262" t="str">
            <v>1</v>
          </cell>
          <cell r="G262" t="str">
            <v>Республика Карелия</v>
          </cell>
          <cell r="H262" t="str">
            <v/>
          </cell>
          <cell r="I262" t="str">
            <v/>
          </cell>
          <cell r="J262" t="str">
            <v>МУ "СШОР №3"</v>
          </cell>
          <cell r="K262" t="str">
            <v>Писарек Е.В.</v>
          </cell>
          <cell r="L262" t="str">
            <v>Бег 60 м</v>
          </cell>
        </row>
        <row r="263">
          <cell r="B263">
            <v>433</v>
          </cell>
          <cell r="C263" t="str">
            <v>Мухачев</v>
          </cell>
          <cell r="D263" t="str">
            <v>Лев</v>
          </cell>
          <cell r="E263" t="str">
            <v>01.12.2002</v>
          </cell>
          <cell r="F263" t="str">
            <v>1</v>
          </cell>
          <cell r="G263" t="str">
            <v>Республика Карелия</v>
          </cell>
          <cell r="H263" t="str">
            <v/>
          </cell>
          <cell r="I263" t="str">
            <v/>
          </cell>
          <cell r="J263" t="str">
            <v>МБОУ ДО "Питкяранстская ДЮСШ"</v>
          </cell>
          <cell r="K263" t="str">
            <v>Иванова Н.А.</v>
          </cell>
          <cell r="L263" t="str">
            <v>Бег 1500 м</v>
          </cell>
        </row>
        <row r="264">
          <cell r="B264">
            <v>433</v>
          </cell>
          <cell r="C264" t="str">
            <v>Мухачев</v>
          </cell>
          <cell r="D264" t="str">
            <v>Лев</v>
          </cell>
          <cell r="E264" t="str">
            <v>01.12.2002</v>
          </cell>
          <cell r="F264" t="str">
            <v>1</v>
          </cell>
          <cell r="G264" t="str">
            <v>Республика Карелия</v>
          </cell>
          <cell r="H264" t="str">
            <v/>
          </cell>
          <cell r="I264" t="str">
            <v/>
          </cell>
          <cell r="J264" t="str">
            <v>МБОУ ДО "Питкяранстская ДЮСШ"</v>
          </cell>
          <cell r="K264" t="str">
            <v>Иванова Н.А.</v>
          </cell>
          <cell r="L264" t="str">
            <v>Бег 800 м</v>
          </cell>
        </row>
        <row r="265">
          <cell r="B265">
            <v>435</v>
          </cell>
          <cell r="C265" t="str">
            <v>Репкин</v>
          </cell>
          <cell r="D265" t="str">
            <v>Евгений</v>
          </cell>
          <cell r="E265" t="str">
            <v>26.02.2003</v>
          </cell>
          <cell r="F265" t="str">
            <v>1</v>
          </cell>
          <cell r="G265" t="str">
            <v>Республика Карелия</v>
          </cell>
          <cell r="H265" t="str">
            <v/>
          </cell>
          <cell r="I265" t="str">
            <v/>
          </cell>
          <cell r="J265" t="str">
            <v>МУ "СШОР №3"</v>
          </cell>
          <cell r="K265" t="str">
            <v>Кишкин А.Ю., Воробьев С.А.</v>
          </cell>
          <cell r="L265" t="str">
            <v>Бег 200 м</v>
          </cell>
        </row>
        <row r="266">
          <cell r="B266">
            <v>435</v>
          </cell>
          <cell r="C266" t="str">
            <v>Репкин</v>
          </cell>
          <cell r="D266" t="str">
            <v>Евгений</v>
          </cell>
          <cell r="E266" t="str">
            <v>26.02.2003</v>
          </cell>
          <cell r="F266" t="str">
            <v>1</v>
          </cell>
          <cell r="G266" t="str">
            <v>Республика Карелия</v>
          </cell>
          <cell r="H266" t="str">
            <v/>
          </cell>
          <cell r="I266" t="str">
            <v/>
          </cell>
          <cell r="J266" t="str">
            <v>МУ "СШОР №3"</v>
          </cell>
          <cell r="K266" t="str">
            <v>Кишкин А.Ю., Воробьев С.А.</v>
          </cell>
          <cell r="L266" t="str">
            <v>Бег 60 м</v>
          </cell>
        </row>
        <row r="267">
          <cell r="B267">
            <v>436</v>
          </cell>
          <cell r="C267" t="str">
            <v>Сидоров</v>
          </cell>
          <cell r="D267" t="str">
            <v>Артем</v>
          </cell>
          <cell r="E267" t="str">
            <v>13.01.2004</v>
          </cell>
          <cell r="F267" t="str">
            <v>1</v>
          </cell>
          <cell r="G267" t="str">
            <v>Республика Карелия</v>
          </cell>
          <cell r="H267" t="str">
            <v/>
          </cell>
          <cell r="I267" t="str">
            <v/>
          </cell>
          <cell r="J267" t="str">
            <v>МУ "СШОР №3"</v>
          </cell>
          <cell r="K267" t="str">
            <v>Кишкин А.Ю., Воробьев С.А.</v>
          </cell>
          <cell r="L267" t="str">
            <v>Барьерный бег 60 м</v>
          </cell>
        </row>
        <row r="268">
          <cell r="B268">
            <v>436</v>
          </cell>
          <cell r="C268" t="str">
            <v>Сидоров</v>
          </cell>
          <cell r="D268" t="str">
            <v>Артем</v>
          </cell>
          <cell r="E268" t="str">
            <v>13.01.2004</v>
          </cell>
          <cell r="F268" t="str">
            <v>1</v>
          </cell>
          <cell r="G268" t="str">
            <v>Республика Карелия</v>
          </cell>
          <cell r="H268" t="str">
            <v/>
          </cell>
          <cell r="I268" t="str">
            <v/>
          </cell>
          <cell r="J268" t="str">
            <v>МУ "СШОР №3"</v>
          </cell>
          <cell r="K268" t="str">
            <v>Кишкин А.Ю., Воробьев С.А.</v>
          </cell>
          <cell r="L268" t="str">
            <v>Прыжок в высоту</v>
          </cell>
        </row>
        <row r="269">
          <cell r="B269">
            <v>439</v>
          </cell>
          <cell r="C269" t="str">
            <v>Соколов</v>
          </cell>
          <cell r="D269" t="str">
            <v>Гордей</v>
          </cell>
          <cell r="E269" t="str">
            <v>21.06.2003</v>
          </cell>
          <cell r="F269" t="str">
            <v>1</v>
          </cell>
          <cell r="G269" t="str">
            <v>Республика Карелия</v>
          </cell>
          <cell r="H269" t="str">
            <v/>
          </cell>
          <cell r="I269" t="str">
            <v/>
          </cell>
          <cell r="J269" t="str">
            <v>МУ "СШОР №3"</v>
          </cell>
          <cell r="K269" t="str">
            <v>Холмецкая И.М., Суворова В.В.</v>
          </cell>
          <cell r="L269" t="str">
            <v>Прыжок в высоту</v>
          </cell>
        </row>
        <row r="270">
          <cell r="B270">
            <v>442</v>
          </cell>
          <cell r="C270" t="str">
            <v>Судаков</v>
          </cell>
          <cell r="D270" t="str">
            <v>Михаил</v>
          </cell>
          <cell r="E270" t="str">
            <v>09.04.2003</v>
          </cell>
          <cell r="F270" t="str">
            <v>1</v>
          </cell>
          <cell r="G270" t="str">
            <v>Республика Карелия</v>
          </cell>
          <cell r="H270" t="str">
            <v/>
          </cell>
          <cell r="I270" t="str">
            <v/>
          </cell>
          <cell r="J270" t="str">
            <v>МУ "СШОР №3"</v>
          </cell>
          <cell r="K270" t="str">
            <v>Козлова Н.Ю., Кишкин А.Ю.</v>
          </cell>
          <cell r="L270" t="str">
            <v>Бег 400 м</v>
          </cell>
        </row>
        <row r="271">
          <cell r="B271">
            <v>442</v>
          </cell>
          <cell r="C271" t="str">
            <v>Судаков</v>
          </cell>
          <cell r="D271" t="str">
            <v>Михаил</v>
          </cell>
          <cell r="E271" t="str">
            <v>09.04.2003</v>
          </cell>
          <cell r="F271" t="str">
            <v>1</v>
          </cell>
          <cell r="G271" t="str">
            <v>Республика Карелия</v>
          </cell>
          <cell r="H271" t="str">
            <v/>
          </cell>
          <cell r="I271" t="str">
            <v/>
          </cell>
          <cell r="J271" t="str">
            <v>МУ "СШОР №3"</v>
          </cell>
          <cell r="K271" t="str">
            <v>Козлова Н.Ю., Кишкин А.Ю.</v>
          </cell>
          <cell r="L271" t="str">
            <v>Бег 800 м</v>
          </cell>
        </row>
        <row r="272">
          <cell r="B272">
            <v>443</v>
          </cell>
          <cell r="C272" t="str">
            <v>Тимофеев</v>
          </cell>
          <cell r="D272" t="str">
            <v>Сергей</v>
          </cell>
          <cell r="E272" t="str">
            <v>04.01.2003</v>
          </cell>
          <cell r="F272" t="str">
            <v>2</v>
          </cell>
          <cell r="G272" t="str">
            <v>Республика Карелия</v>
          </cell>
          <cell r="H272" t="str">
            <v/>
          </cell>
          <cell r="I272" t="str">
            <v/>
          </cell>
          <cell r="J272" t="str">
            <v>МУ "СШОР №3"</v>
          </cell>
          <cell r="K272" t="str">
            <v>Писарек Е.В.</v>
          </cell>
          <cell r="L272" t="str">
            <v>Бег 200 м</v>
          </cell>
        </row>
        <row r="273">
          <cell r="B273">
            <v>443</v>
          </cell>
          <cell r="C273" t="str">
            <v>Тимофеев</v>
          </cell>
          <cell r="D273" t="str">
            <v>Сергей</v>
          </cell>
          <cell r="E273" t="str">
            <v>04.01.2003</v>
          </cell>
          <cell r="F273" t="str">
            <v>2</v>
          </cell>
          <cell r="G273" t="str">
            <v>Республика Карелия</v>
          </cell>
          <cell r="H273" t="str">
            <v/>
          </cell>
          <cell r="I273" t="str">
            <v/>
          </cell>
          <cell r="J273" t="str">
            <v>МУ "СШОР №3"</v>
          </cell>
          <cell r="K273" t="str">
            <v>Писарек Е.В.</v>
          </cell>
          <cell r="L273" t="str">
            <v>Бег 400 м</v>
          </cell>
        </row>
        <row r="274">
          <cell r="B274">
            <v>446</v>
          </cell>
          <cell r="C274" t="str">
            <v>Босоногов</v>
          </cell>
          <cell r="D274" t="str">
            <v>Владислав</v>
          </cell>
          <cell r="E274" t="str">
            <v>20.11.2000</v>
          </cell>
          <cell r="F274" t="str">
            <v>КМС</v>
          </cell>
          <cell r="G274" t="str">
            <v>Московская область</v>
          </cell>
          <cell r="H274" t="str">
            <v>Республика Карелия</v>
          </cell>
          <cell r="I274" t="str">
            <v/>
          </cell>
          <cell r="J274" t="str">
            <v>ГБУ МО "ЦСП ОВС", ГБПОУ МО "УОР №2", МУ "СШОР №3"</v>
          </cell>
          <cell r="K274" t="str">
            <v>Титов В.Ф., Сигарева А.Ю., Козлова Н.Ю.</v>
          </cell>
          <cell r="L274" t="str">
            <v>Толкание ядра</v>
          </cell>
        </row>
        <row r="275">
          <cell r="B275">
            <v>447</v>
          </cell>
          <cell r="C275" t="str">
            <v>Балясников</v>
          </cell>
          <cell r="D275" t="str">
            <v>Иван</v>
          </cell>
          <cell r="E275" t="str">
            <v>15.04.1989</v>
          </cell>
          <cell r="F275" t="str">
            <v>КМС</v>
          </cell>
          <cell r="G275" t="str">
            <v>Республика Коми</v>
          </cell>
          <cell r="H275" t="str">
            <v/>
          </cell>
          <cell r="I275" t="str">
            <v/>
          </cell>
          <cell r="J275" t="str">
            <v>ГБУ РК "СШОР №1"</v>
          </cell>
          <cell r="K275" t="str">
            <v>Панюкова М.А.</v>
          </cell>
          <cell r="L275" t="str">
            <v>Бег 200 м</v>
          </cell>
        </row>
        <row r="276">
          <cell r="B276">
            <v>447</v>
          </cell>
          <cell r="C276" t="str">
            <v>Балясников</v>
          </cell>
          <cell r="D276" t="str">
            <v>Иван</v>
          </cell>
          <cell r="E276" t="str">
            <v>15.04.1989</v>
          </cell>
          <cell r="F276" t="str">
            <v>КМС</v>
          </cell>
          <cell r="G276" t="str">
            <v>Республика Коми</v>
          </cell>
          <cell r="H276" t="str">
            <v/>
          </cell>
          <cell r="I276" t="str">
            <v/>
          </cell>
          <cell r="J276" t="str">
            <v>ГБУ РК "СШОР №1"</v>
          </cell>
          <cell r="K276" t="str">
            <v>Панюкова М.А.</v>
          </cell>
          <cell r="L276" t="str">
            <v>Бег 60 м</v>
          </cell>
        </row>
        <row r="277">
          <cell r="B277">
            <v>447</v>
          </cell>
          <cell r="C277" t="str">
            <v>Балясников</v>
          </cell>
          <cell r="D277" t="str">
            <v>Иван</v>
          </cell>
          <cell r="E277" t="str">
            <v>15.04.1989</v>
          </cell>
          <cell r="F277" t="str">
            <v>КМС</v>
          </cell>
          <cell r="G277" t="str">
            <v>Республика Коми</v>
          </cell>
          <cell r="H277" t="str">
            <v/>
          </cell>
          <cell r="I277" t="str">
            <v/>
          </cell>
          <cell r="J277" t="str">
            <v>ГБУ РК "СШОР №1"</v>
          </cell>
          <cell r="K277" t="str">
            <v>Панюкова М.А.</v>
          </cell>
          <cell r="L277" t="str">
            <v>Эстафетный бег 4 х 200 м</v>
          </cell>
        </row>
        <row r="278">
          <cell r="B278">
            <v>449</v>
          </cell>
          <cell r="C278" t="str">
            <v>Ермолович</v>
          </cell>
          <cell r="D278" t="str">
            <v>Владислав</v>
          </cell>
          <cell r="E278" t="str">
            <v>13.04.2005</v>
          </cell>
          <cell r="F278" t="str">
            <v>2</v>
          </cell>
          <cell r="G278" t="str">
            <v>Республика Коми</v>
          </cell>
          <cell r="H278" t="str">
            <v/>
          </cell>
          <cell r="I278" t="str">
            <v/>
          </cell>
          <cell r="J278" t="str">
            <v>ГБУ РК "СШОР №1"</v>
          </cell>
          <cell r="K278" t="str">
            <v>Филиппов М.И.</v>
          </cell>
          <cell r="L278" t="str">
            <v>Бег 400 м</v>
          </cell>
        </row>
        <row r="279">
          <cell r="B279">
            <v>449</v>
          </cell>
          <cell r="C279" t="str">
            <v>Ермолович</v>
          </cell>
          <cell r="D279" t="str">
            <v>Владислав</v>
          </cell>
          <cell r="E279" t="str">
            <v>13.04.2005</v>
          </cell>
          <cell r="F279" t="str">
            <v>2</v>
          </cell>
          <cell r="G279" t="str">
            <v>Республика Коми</v>
          </cell>
          <cell r="H279" t="str">
            <v/>
          </cell>
          <cell r="I279" t="str">
            <v/>
          </cell>
          <cell r="J279" t="str">
            <v>ГБУ РК "СШОР №1"</v>
          </cell>
          <cell r="K279" t="str">
            <v>Филиппов М.И.</v>
          </cell>
          <cell r="L279" t="str">
            <v>Бег 800 м</v>
          </cell>
        </row>
        <row r="280">
          <cell r="B280">
            <v>449</v>
          </cell>
          <cell r="C280" t="str">
            <v>Ермолович</v>
          </cell>
          <cell r="D280" t="str">
            <v>Владислав</v>
          </cell>
          <cell r="E280" t="str">
            <v>13.04.2005</v>
          </cell>
          <cell r="F280" t="str">
            <v>2</v>
          </cell>
          <cell r="G280" t="str">
            <v>Республика Коми</v>
          </cell>
          <cell r="H280" t="str">
            <v/>
          </cell>
          <cell r="I280" t="str">
            <v/>
          </cell>
          <cell r="J280" t="str">
            <v>ГБУ РК "СШОР №1"</v>
          </cell>
          <cell r="K280" t="str">
            <v>Филиппов М.И.</v>
          </cell>
          <cell r="L280" t="str">
            <v>Прыжок в длину</v>
          </cell>
        </row>
        <row r="281">
          <cell r="B281">
            <v>450</v>
          </cell>
          <cell r="C281" t="str">
            <v>Исаевский</v>
          </cell>
          <cell r="D281" t="str">
            <v>Ростислав</v>
          </cell>
          <cell r="E281" t="str">
            <v>03.09.2004</v>
          </cell>
          <cell r="F281" t="str">
            <v>1</v>
          </cell>
          <cell r="G281" t="str">
            <v>Республика Коми</v>
          </cell>
          <cell r="H281" t="str">
            <v/>
          </cell>
          <cell r="I281" t="str">
            <v/>
          </cell>
          <cell r="J281" t="str">
            <v>ГБУ РК "СШОР №1"</v>
          </cell>
          <cell r="K281" t="str">
            <v>Филиппов М.И.</v>
          </cell>
          <cell r="L281" t="str">
            <v>Бег 200 м</v>
          </cell>
        </row>
        <row r="282">
          <cell r="B282">
            <v>450</v>
          </cell>
          <cell r="C282" t="str">
            <v>Исаевский</v>
          </cell>
          <cell r="D282" t="str">
            <v>Ростислав</v>
          </cell>
          <cell r="E282" t="str">
            <v>03.09.2004</v>
          </cell>
          <cell r="F282" t="str">
            <v>1</v>
          </cell>
          <cell r="G282" t="str">
            <v>Республика Коми</v>
          </cell>
          <cell r="H282" t="str">
            <v/>
          </cell>
          <cell r="I282" t="str">
            <v/>
          </cell>
          <cell r="J282" t="str">
            <v>ГБУ РК "СШОР №1"</v>
          </cell>
          <cell r="K282" t="str">
            <v>Филиппов М.И.</v>
          </cell>
          <cell r="L282" t="str">
            <v>Бег 60 м</v>
          </cell>
        </row>
        <row r="283">
          <cell r="B283">
            <v>450</v>
          </cell>
          <cell r="C283" t="str">
            <v>Исаевский</v>
          </cell>
          <cell r="D283" t="str">
            <v>Ростислав</v>
          </cell>
          <cell r="E283" t="str">
            <v>03.09.2004</v>
          </cell>
          <cell r="F283" t="str">
            <v>1</v>
          </cell>
          <cell r="G283" t="str">
            <v>Республика Коми</v>
          </cell>
          <cell r="H283" t="str">
            <v/>
          </cell>
          <cell r="I283" t="str">
            <v/>
          </cell>
          <cell r="J283" t="str">
            <v>ГБУ РК "СШОР №1"</v>
          </cell>
          <cell r="K283" t="str">
            <v>Филиппов М.И.</v>
          </cell>
          <cell r="L283" t="str">
            <v>Эстафетный бег 4 х 200 м</v>
          </cell>
        </row>
        <row r="284">
          <cell r="B284">
            <v>451</v>
          </cell>
          <cell r="C284" t="str">
            <v>Когут</v>
          </cell>
          <cell r="D284" t="str">
            <v>Максим</v>
          </cell>
          <cell r="E284" t="str">
            <v>14.03.1988</v>
          </cell>
          <cell r="F284" t="str">
            <v>КМС</v>
          </cell>
          <cell r="G284" t="str">
            <v>Республика Коми</v>
          </cell>
          <cell r="H284" t="str">
            <v/>
          </cell>
          <cell r="I284" t="str">
            <v/>
          </cell>
          <cell r="J284" t="str">
            <v>-</v>
          </cell>
          <cell r="K284" t="str">
            <v>Панюкова М.А.</v>
          </cell>
          <cell r="L284" t="str">
            <v>Бег 1500 м</v>
          </cell>
        </row>
        <row r="285">
          <cell r="B285">
            <v>451</v>
          </cell>
          <cell r="C285" t="str">
            <v>Когут</v>
          </cell>
          <cell r="D285" t="str">
            <v>Максим</v>
          </cell>
          <cell r="E285" t="str">
            <v>14.03.1988</v>
          </cell>
          <cell r="F285" t="str">
            <v>КМС</v>
          </cell>
          <cell r="G285" t="str">
            <v>Республика Коми</v>
          </cell>
          <cell r="H285" t="str">
            <v/>
          </cell>
          <cell r="I285" t="str">
            <v/>
          </cell>
          <cell r="J285" t="str">
            <v>-</v>
          </cell>
          <cell r="K285" t="str">
            <v>Панюкова М.А.</v>
          </cell>
          <cell r="L285" t="str">
            <v>Бег 3 000 м</v>
          </cell>
        </row>
        <row r="286">
          <cell r="B286">
            <v>451</v>
          </cell>
          <cell r="C286" t="str">
            <v>Когут</v>
          </cell>
          <cell r="D286" t="str">
            <v>Максим</v>
          </cell>
          <cell r="E286" t="str">
            <v>14.03.1988</v>
          </cell>
          <cell r="F286" t="str">
            <v>КМС</v>
          </cell>
          <cell r="G286" t="str">
            <v>Республика Коми</v>
          </cell>
          <cell r="H286" t="str">
            <v/>
          </cell>
          <cell r="I286" t="str">
            <v/>
          </cell>
          <cell r="J286" t="str">
            <v>-</v>
          </cell>
          <cell r="K286" t="str">
            <v>Панюкова М.А.</v>
          </cell>
          <cell r="L286" t="str">
            <v>Бег 800 м</v>
          </cell>
        </row>
        <row r="287">
          <cell r="B287">
            <v>451</v>
          </cell>
          <cell r="C287" t="str">
            <v>Когут</v>
          </cell>
          <cell r="D287" t="str">
            <v>Максим</v>
          </cell>
          <cell r="E287" t="str">
            <v>14.03.1988</v>
          </cell>
          <cell r="F287" t="str">
            <v>КМС</v>
          </cell>
          <cell r="G287" t="str">
            <v>Республика Коми</v>
          </cell>
          <cell r="H287" t="str">
            <v/>
          </cell>
          <cell r="I287" t="str">
            <v/>
          </cell>
          <cell r="J287" t="str">
            <v>-</v>
          </cell>
          <cell r="K287" t="str">
            <v>Панюкова М.А.</v>
          </cell>
          <cell r="L287" t="str">
            <v>Эстафетный бег 4 х 200 м</v>
          </cell>
        </row>
        <row r="288">
          <cell r="B288">
            <v>452</v>
          </cell>
          <cell r="C288" t="str">
            <v>Кононученко</v>
          </cell>
          <cell r="D288" t="str">
            <v>Евгений</v>
          </cell>
          <cell r="E288" t="str">
            <v>01.04.2001</v>
          </cell>
          <cell r="F288" t="str">
            <v>1</v>
          </cell>
          <cell r="G288" t="str">
            <v>Республика Коми</v>
          </cell>
          <cell r="H288" t="str">
            <v/>
          </cell>
          <cell r="I288" t="str">
            <v/>
          </cell>
          <cell r="J288" t="str">
            <v>ГБУ РК "СШОР №1"</v>
          </cell>
          <cell r="K288" t="str">
            <v>Балясников И.Н.</v>
          </cell>
          <cell r="L288" t="str">
            <v>Бег 200 м</v>
          </cell>
        </row>
        <row r="289">
          <cell r="B289">
            <v>452</v>
          </cell>
          <cell r="C289" t="str">
            <v>Кононученко</v>
          </cell>
          <cell r="D289" t="str">
            <v>Евгений</v>
          </cell>
          <cell r="E289" t="str">
            <v>01.04.2001</v>
          </cell>
          <cell r="F289" t="str">
            <v>1</v>
          </cell>
          <cell r="G289" t="str">
            <v>Республика Коми</v>
          </cell>
          <cell r="H289" t="str">
            <v/>
          </cell>
          <cell r="I289" t="str">
            <v/>
          </cell>
          <cell r="J289" t="str">
            <v>ГБУ РК "СШОР №1"</v>
          </cell>
          <cell r="K289" t="str">
            <v>Балясников И.Н.</v>
          </cell>
          <cell r="L289" t="str">
            <v>Бег 60 м</v>
          </cell>
        </row>
        <row r="290">
          <cell r="B290">
            <v>452</v>
          </cell>
          <cell r="C290" t="str">
            <v>Кононученко</v>
          </cell>
          <cell r="D290" t="str">
            <v>Евгений</v>
          </cell>
          <cell r="E290" t="str">
            <v>01.04.2001</v>
          </cell>
          <cell r="F290" t="str">
            <v>1</v>
          </cell>
          <cell r="G290" t="str">
            <v>Республика Коми</v>
          </cell>
          <cell r="H290" t="str">
            <v/>
          </cell>
          <cell r="I290" t="str">
            <v/>
          </cell>
          <cell r="J290" t="str">
            <v>ГБУ РК "СШОР №1"</v>
          </cell>
          <cell r="K290" t="str">
            <v>Балясников И.Н.</v>
          </cell>
          <cell r="L290" t="str">
            <v>Эстафетный бег 4 х 200 м</v>
          </cell>
        </row>
        <row r="291">
          <cell r="B291">
            <v>453</v>
          </cell>
          <cell r="C291" t="str">
            <v>Макаров</v>
          </cell>
          <cell r="D291" t="str">
            <v>Виталий</v>
          </cell>
          <cell r="E291" t="str">
            <v>21.05.2005</v>
          </cell>
          <cell r="F291" t="str">
            <v>1</v>
          </cell>
          <cell r="G291" t="str">
            <v>Республика Коми</v>
          </cell>
          <cell r="H291" t="str">
            <v/>
          </cell>
          <cell r="I291" t="str">
            <v/>
          </cell>
          <cell r="J291" t="str">
            <v>ГБУ РК "СШОР №1"</v>
          </cell>
          <cell r="K291" t="str">
            <v>Филиппов М.И.</v>
          </cell>
          <cell r="L291" t="str">
            <v>Бег 200 м</v>
          </cell>
        </row>
        <row r="292">
          <cell r="B292">
            <v>453</v>
          </cell>
          <cell r="C292" t="str">
            <v>Макаров</v>
          </cell>
          <cell r="D292" t="str">
            <v>Виталий</v>
          </cell>
          <cell r="E292" t="str">
            <v>21.05.2005</v>
          </cell>
          <cell r="F292" t="str">
            <v>1</v>
          </cell>
          <cell r="G292" t="str">
            <v>Республика Коми</v>
          </cell>
          <cell r="H292" t="str">
            <v/>
          </cell>
          <cell r="I292" t="str">
            <v/>
          </cell>
          <cell r="J292" t="str">
            <v>ГБУ РК "СШОР №1"</v>
          </cell>
          <cell r="K292" t="str">
            <v>Филиппов М.И.</v>
          </cell>
          <cell r="L292" t="str">
            <v>Бег 400 м</v>
          </cell>
        </row>
        <row r="293">
          <cell r="B293">
            <v>453</v>
          </cell>
          <cell r="C293" t="str">
            <v>Макаров</v>
          </cell>
          <cell r="D293" t="str">
            <v>Виталий</v>
          </cell>
          <cell r="E293" t="str">
            <v>21.05.2005</v>
          </cell>
          <cell r="F293" t="str">
            <v>1</v>
          </cell>
          <cell r="G293" t="str">
            <v>Республика Коми</v>
          </cell>
          <cell r="H293" t="str">
            <v/>
          </cell>
          <cell r="I293" t="str">
            <v/>
          </cell>
          <cell r="J293" t="str">
            <v>ГБУ РК "СШОР №1"</v>
          </cell>
          <cell r="K293" t="str">
            <v>Филиппов М.И.</v>
          </cell>
          <cell r="L293" t="str">
            <v>Бег 60 м</v>
          </cell>
        </row>
        <row r="294">
          <cell r="B294">
            <v>453</v>
          </cell>
          <cell r="C294" t="str">
            <v>Макаров</v>
          </cell>
          <cell r="D294" t="str">
            <v>Виталий</v>
          </cell>
          <cell r="E294" t="str">
            <v>21.05.2005</v>
          </cell>
          <cell r="F294" t="str">
            <v>1</v>
          </cell>
          <cell r="G294" t="str">
            <v>Республика Коми</v>
          </cell>
          <cell r="H294" t="str">
            <v/>
          </cell>
          <cell r="I294" t="str">
            <v/>
          </cell>
          <cell r="J294" t="str">
            <v>ГБУ РК "СШОР №1"</v>
          </cell>
          <cell r="K294" t="str">
            <v>Филиппов М.И.</v>
          </cell>
          <cell r="L294" t="str">
            <v>Эстафетный бег 4 х 200 м</v>
          </cell>
        </row>
        <row r="295">
          <cell r="B295">
            <v>454</v>
          </cell>
          <cell r="C295" t="str">
            <v>Матуленко</v>
          </cell>
          <cell r="D295" t="str">
            <v>Илья</v>
          </cell>
          <cell r="E295" t="str">
            <v>27.08.2004</v>
          </cell>
          <cell r="F295" t="str">
            <v>1</v>
          </cell>
          <cell r="G295" t="str">
            <v>Республика Коми</v>
          </cell>
          <cell r="H295" t="str">
            <v/>
          </cell>
          <cell r="I295" t="str">
            <v/>
          </cell>
          <cell r="J295" t="str">
            <v>ГБУ РК "СШОР №1"</v>
          </cell>
          <cell r="K295" t="str">
            <v>Филиппов М.И.</v>
          </cell>
          <cell r="L295" t="str">
            <v>Бег 400 м</v>
          </cell>
        </row>
        <row r="296">
          <cell r="B296">
            <v>454</v>
          </cell>
          <cell r="C296" t="str">
            <v>Матуленко</v>
          </cell>
          <cell r="D296" t="str">
            <v>Илья</v>
          </cell>
          <cell r="E296" t="str">
            <v>27.08.2004</v>
          </cell>
          <cell r="F296" t="str">
            <v>1</v>
          </cell>
          <cell r="G296" t="str">
            <v>Республика Коми</v>
          </cell>
          <cell r="H296" t="str">
            <v/>
          </cell>
          <cell r="I296" t="str">
            <v/>
          </cell>
          <cell r="J296" t="str">
            <v>ГБУ РК "СШОР №1"</v>
          </cell>
          <cell r="K296" t="str">
            <v>Филиппов М.И.</v>
          </cell>
          <cell r="L296" t="str">
            <v>Бег 800 м</v>
          </cell>
        </row>
        <row r="297">
          <cell r="B297">
            <v>454</v>
          </cell>
          <cell r="C297" t="str">
            <v>Матуленко</v>
          </cell>
          <cell r="D297" t="str">
            <v>Илья</v>
          </cell>
          <cell r="E297" t="str">
            <v>27.08.2004</v>
          </cell>
          <cell r="F297" t="str">
            <v>1</v>
          </cell>
          <cell r="G297" t="str">
            <v>Республика Коми</v>
          </cell>
          <cell r="H297" t="str">
            <v/>
          </cell>
          <cell r="I297" t="str">
            <v/>
          </cell>
          <cell r="J297" t="str">
            <v>ГБУ РК "СШОР №1"</v>
          </cell>
          <cell r="K297" t="str">
            <v>Филиппов М.И.</v>
          </cell>
          <cell r="L297" t="str">
            <v>Эстафетный бег 4 х 200 м</v>
          </cell>
        </row>
        <row r="298">
          <cell r="B298">
            <v>458</v>
          </cell>
          <cell r="C298" t="str">
            <v>Сподобин</v>
          </cell>
          <cell r="D298" t="str">
            <v>Тимофей</v>
          </cell>
          <cell r="E298" t="str">
            <v>18.05.2005</v>
          </cell>
          <cell r="F298" t="str">
            <v>2</v>
          </cell>
          <cell r="G298" t="str">
            <v>Республика Коми</v>
          </cell>
          <cell r="H298" t="str">
            <v/>
          </cell>
          <cell r="I298" t="str">
            <v/>
          </cell>
          <cell r="J298" t="str">
            <v>ГБУ РК "СШОР №1"</v>
          </cell>
          <cell r="K298" t="str">
            <v>Филиппов М.И.</v>
          </cell>
          <cell r="L298" t="str">
            <v>Бег 1500 м</v>
          </cell>
        </row>
        <row r="299">
          <cell r="B299">
            <v>458</v>
          </cell>
          <cell r="C299" t="str">
            <v>Сподобин</v>
          </cell>
          <cell r="D299" t="str">
            <v>Тимофей</v>
          </cell>
          <cell r="E299" t="str">
            <v>18.05.2005</v>
          </cell>
          <cell r="F299" t="str">
            <v>2</v>
          </cell>
          <cell r="G299" t="str">
            <v>Республика Коми</v>
          </cell>
          <cell r="H299" t="str">
            <v/>
          </cell>
          <cell r="I299" t="str">
            <v/>
          </cell>
          <cell r="J299" t="str">
            <v>ГБУ РК "СШОР №1"</v>
          </cell>
          <cell r="K299" t="str">
            <v>Филиппов М.И.</v>
          </cell>
          <cell r="L299" t="str">
            <v>Бег 3 000 м</v>
          </cell>
        </row>
        <row r="300">
          <cell r="B300">
            <v>460</v>
          </cell>
          <cell r="C300" t="str">
            <v>Фомин</v>
          </cell>
          <cell r="D300" t="str">
            <v>Даниил</v>
          </cell>
          <cell r="E300" t="str">
            <v>10.12.2001</v>
          </cell>
          <cell r="F300" t="str">
            <v>1</v>
          </cell>
          <cell r="G300" t="str">
            <v>Республика Коми</v>
          </cell>
          <cell r="H300" t="str">
            <v/>
          </cell>
          <cell r="I300" t="str">
            <v/>
          </cell>
          <cell r="J300" t="str">
            <v>ГБУ РК "СШОР №1"</v>
          </cell>
          <cell r="K300" t="str">
            <v>Панюкова М.А.</v>
          </cell>
          <cell r="L300" t="str">
            <v>Бег 200 м</v>
          </cell>
        </row>
        <row r="301">
          <cell r="B301">
            <v>460</v>
          </cell>
          <cell r="C301" t="str">
            <v>Фомин</v>
          </cell>
          <cell r="D301" t="str">
            <v>Даниил</v>
          </cell>
          <cell r="E301" t="str">
            <v>10.12.2001</v>
          </cell>
          <cell r="F301" t="str">
            <v>1</v>
          </cell>
          <cell r="G301" t="str">
            <v>Республика Коми</v>
          </cell>
          <cell r="H301" t="str">
            <v/>
          </cell>
          <cell r="I301" t="str">
            <v/>
          </cell>
          <cell r="J301" t="str">
            <v>ГБУ РК "СШОР №1"</v>
          </cell>
          <cell r="K301" t="str">
            <v>Панюкова М.А.</v>
          </cell>
          <cell r="L301" t="str">
            <v>Бег 60 м</v>
          </cell>
        </row>
        <row r="302">
          <cell r="B302">
            <v>460</v>
          </cell>
          <cell r="C302" t="str">
            <v>Фомин</v>
          </cell>
          <cell r="D302" t="str">
            <v>Даниил</v>
          </cell>
          <cell r="E302" t="str">
            <v>10.12.2001</v>
          </cell>
          <cell r="F302" t="str">
            <v>1</v>
          </cell>
          <cell r="G302" t="str">
            <v>Республика Коми</v>
          </cell>
          <cell r="H302" t="str">
            <v/>
          </cell>
          <cell r="I302" t="str">
            <v/>
          </cell>
          <cell r="J302" t="str">
            <v>ГБУ РК "СШОР №1"</v>
          </cell>
          <cell r="K302" t="str">
            <v>Панюкова М.А.</v>
          </cell>
          <cell r="L302" t="str">
            <v>Эстафетный бег 4 х 200 м</v>
          </cell>
        </row>
        <row r="303">
          <cell r="B303">
            <v>461</v>
          </cell>
          <cell r="C303" t="str">
            <v>Холопов</v>
          </cell>
          <cell r="D303" t="str">
            <v>Данил</v>
          </cell>
          <cell r="E303" t="str">
            <v>23.08.2005</v>
          </cell>
          <cell r="F303" t="str">
            <v>1</v>
          </cell>
          <cell r="G303" t="str">
            <v>Республика Коми</v>
          </cell>
          <cell r="H303" t="str">
            <v/>
          </cell>
          <cell r="I303" t="str">
            <v/>
          </cell>
          <cell r="J303" t="str">
            <v>ГБУ РК "СШОР №1"</v>
          </cell>
          <cell r="K303" t="str">
            <v>Филиппов М.И.</v>
          </cell>
          <cell r="L303" t="str">
            <v>Бег 200 м</v>
          </cell>
        </row>
        <row r="304">
          <cell r="B304">
            <v>461</v>
          </cell>
          <cell r="C304" t="str">
            <v>Холопов</v>
          </cell>
          <cell r="D304" t="str">
            <v>Данил</v>
          </cell>
          <cell r="E304" t="str">
            <v>23.08.2005</v>
          </cell>
          <cell r="F304" t="str">
            <v>1</v>
          </cell>
          <cell r="G304" t="str">
            <v>Республика Коми</v>
          </cell>
          <cell r="H304" t="str">
            <v/>
          </cell>
          <cell r="I304" t="str">
            <v/>
          </cell>
          <cell r="J304" t="str">
            <v>ГБУ РК "СШОР №1"</v>
          </cell>
          <cell r="K304" t="str">
            <v>Филиппов М.И.</v>
          </cell>
          <cell r="L304" t="str">
            <v>Бег 400 м</v>
          </cell>
        </row>
        <row r="305">
          <cell r="B305">
            <v>461</v>
          </cell>
          <cell r="C305" t="str">
            <v>Холопов</v>
          </cell>
          <cell r="D305" t="str">
            <v>Данил</v>
          </cell>
          <cell r="E305" t="str">
            <v>23.08.2005</v>
          </cell>
          <cell r="F305" t="str">
            <v>1</v>
          </cell>
          <cell r="G305" t="str">
            <v>Республика Коми</v>
          </cell>
          <cell r="H305" t="str">
            <v/>
          </cell>
          <cell r="I305" t="str">
            <v/>
          </cell>
          <cell r="J305" t="str">
            <v>ГБУ РК "СШОР №1"</v>
          </cell>
          <cell r="K305" t="str">
            <v>Филиппов М.И.</v>
          </cell>
          <cell r="L305" t="str">
            <v>Бег 60 м</v>
          </cell>
        </row>
        <row r="306">
          <cell r="B306">
            <v>461</v>
          </cell>
          <cell r="C306" t="str">
            <v>Холопов</v>
          </cell>
          <cell r="D306" t="str">
            <v>Данил</v>
          </cell>
          <cell r="E306" t="str">
            <v>23.08.2005</v>
          </cell>
          <cell r="F306" t="str">
            <v>1</v>
          </cell>
          <cell r="G306" t="str">
            <v>Республика Коми</v>
          </cell>
          <cell r="H306" t="str">
            <v/>
          </cell>
          <cell r="I306" t="str">
            <v/>
          </cell>
          <cell r="J306" t="str">
            <v>ГБУ РК "СШОР №1"</v>
          </cell>
          <cell r="K306" t="str">
            <v>Филиппов М.И.</v>
          </cell>
          <cell r="L306" t="str">
            <v>Эстафетный бег 4 х 200 м</v>
          </cell>
        </row>
        <row r="307">
          <cell r="B307">
            <v>463</v>
          </cell>
          <cell r="C307" t="str">
            <v>Шиповский</v>
          </cell>
          <cell r="D307" t="str">
            <v>Даниил</v>
          </cell>
          <cell r="E307" t="str">
            <v>07.02.2003</v>
          </cell>
          <cell r="F307" t="str">
            <v>1</v>
          </cell>
          <cell r="G307" t="str">
            <v>Республика Коми</v>
          </cell>
          <cell r="H307" t="str">
            <v/>
          </cell>
          <cell r="I307" t="str">
            <v/>
          </cell>
          <cell r="J307" t="str">
            <v>МУ "СШ №2" г. Ухта</v>
          </cell>
          <cell r="K307" t="str">
            <v>Углова С.И.</v>
          </cell>
          <cell r="L307" t="str">
            <v>Бег 200 м</v>
          </cell>
        </row>
        <row r="308">
          <cell r="B308">
            <v>463</v>
          </cell>
          <cell r="C308" t="str">
            <v>Шиповский</v>
          </cell>
          <cell r="D308" t="str">
            <v>Даниил</v>
          </cell>
          <cell r="E308" t="str">
            <v>07.02.2003</v>
          </cell>
          <cell r="F308" t="str">
            <v>1</v>
          </cell>
          <cell r="G308" t="str">
            <v>Республика Коми</v>
          </cell>
          <cell r="H308" t="str">
            <v/>
          </cell>
          <cell r="I308" t="str">
            <v/>
          </cell>
          <cell r="J308" t="str">
            <v>МУ "СШ №2" г. Ухта</v>
          </cell>
          <cell r="K308" t="str">
            <v>Углова С.И.</v>
          </cell>
          <cell r="L308" t="str">
            <v>Бег 400 м</v>
          </cell>
        </row>
        <row r="309">
          <cell r="B309">
            <v>463</v>
          </cell>
          <cell r="C309" t="str">
            <v>Шиповский</v>
          </cell>
          <cell r="D309" t="str">
            <v>Даниил</v>
          </cell>
          <cell r="E309" t="str">
            <v>07.02.2003</v>
          </cell>
          <cell r="F309" t="str">
            <v>1</v>
          </cell>
          <cell r="G309" t="str">
            <v>Республика Коми</v>
          </cell>
          <cell r="H309" t="str">
            <v/>
          </cell>
          <cell r="I309" t="str">
            <v/>
          </cell>
          <cell r="J309" t="str">
            <v>МУ "СШ №2" г. Ухта</v>
          </cell>
          <cell r="K309" t="str">
            <v>Углова С.И.</v>
          </cell>
          <cell r="L309" t="str">
            <v>Бег 60 м</v>
          </cell>
        </row>
        <row r="310">
          <cell r="B310">
            <v>463</v>
          </cell>
          <cell r="C310" t="str">
            <v>Шиповский</v>
          </cell>
          <cell r="D310" t="str">
            <v>Даниил</v>
          </cell>
          <cell r="E310" t="str">
            <v>07.02.2003</v>
          </cell>
          <cell r="F310" t="str">
            <v>1</v>
          </cell>
          <cell r="G310" t="str">
            <v>Республика Коми</v>
          </cell>
          <cell r="H310" t="str">
            <v/>
          </cell>
          <cell r="I310" t="str">
            <v/>
          </cell>
          <cell r="J310" t="str">
            <v>МУ "СШ №2" г. Ухта</v>
          </cell>
          <cell r="K310" t="str">
            <v>Углова С.И.</v>
          </cell>
          <cell r="L310" t="str">
            <v>Эстафетный бег 4 х 200 м</v>
          </cell>
        </row>
        <row r="311">
          <cell r="B311">
            <v>2</v>
          </cell>
          <cell r="C311" t="str">
            <v>Авдеев</v>
          </cell>
          <cell r="D311" t="str">
            <v>Никита</v>
          </cell>
          <cell r="E311" t="str">
            <v>13.04.2003</v>
          </cell>
          <cell r="F311" t="str">
            <v>2</v>
          </cell>
          <cell r="G311" t="str">
            <v>Ярославская область</v>
          </cell>
          <cell r="H311" t="str">
            <v/>
          </cell>
          <cell r="I311" t="str">
            <v/>
          </cell>
          <cell r="J311" t="str">
            <v>МУ СШОР №8</v>
          </cell>
          <cell r="K311" t="str">
            <v>Зверев В.Н.</v>
          </cell>
          <cell r="L311" t="str">
            <v>Бег 200 м</v>
          </cell>
        </row>
        <row r="312">
          <cell r="B312">
            <v>2</v>
          </cell>
          <cell r="C312" t="str">
            <v>Авдеев</v>
          </cell>
          <cell r="D312" t="str">
            <v>Никита</v>
          </cell>
          <cell r="E312" t="str">
            <v>13.04.2003</v>
          </cell>
          <cell r="F312" t="str">
            <v>2</v>
          </cell>
          <cell r="G312" t="str">
            <v>Ярославская область</v>
          </cell>
          <cell r="H312" t="str">
            <v/>
          </cell>
          <cell r="I312" t="str">
            <v/>
          </cell>
          <cell r="J312" t="str">
            <v>МУ СШОР №8</v>
          </cell>
          <cell r="K312" t="str">
            <v>Зверев В.Н.</v>
          </cell>
          <cell r="L312" t="str">
            <v>Бег 400 м</v>
          </cell>
        </row>
        <row r="313">
          <cell r="B313">
            <v>8</v>
          </cell>
          <cell r="C313" t="str">
            <v>Балякаев</v>
          </cell>
          <cell r="D313" t="str">
            <v>Максим</v>
          </cell>
          <cell r="E313" t="str">
            <v>15.05.1999</v>
          </cell>
          <cell r="F313" t="str">
            <v>1</v>
          </cell>
          <cell r="G313" t="str">
            <v>Ярославская область</v>
          </cell>
          <cell r="H313" t="str">
            <v/>
          </cell>
          <cell r="I313" t="str">
            <v/>
          </cell>
          <cell r="J313" t="str">
            <v>ГУ ЯО "СШОР по лёгкой атлетике и адаптивному спорту"</v>
          </cell>
          <cell r="K313" t="str">
            <v xml:space="preserve">Рыбаков В.Ю. </v>
          </cell>
          <cell r="L313" t="str">
            <v>Бег 200 м</v>
          </cell>
        </row>
        <row r="314">
          <cell r="B314">
            <v>8</v>
          </cell>
          <cell r="C314" t="str">
            <v>Балякаев</v>
          </cell>
          <cell r="D314" t="str">
            <v>Максим</v>
          </cell>
          <cell r="E314" t="str">
            <v>15.05.1999</v>
          </cell>
          <cell r="F314" t="str">
            <v>1</v>
          </cell>
          <cell r="G314" t="str">
            <v>Ярославская область</v>
          </cell>
          <cell r="H314" t="str">
            <v/>
          </cell>
          <cell r="I314" t="str">
            <v/>
          </cell>
          <cell r="J314" t="str">
            <v>ГУ ЯО "СШОР по лёгкой атлетике и адаптивному спорту"</v>
          </cell>
          <cell r="K314" t="str">
            <v xml:space="preserve">Рыбаков В.Ю. </v>
          </cell>
          <cell r="L314" t="str">
            <v>Бег 60 м</v>
          </cell>
        </row>
        <row r="315">
          <cell r="B315">
            <v>9</v>
          </cell>
          <cell r="C315" t="str">
            <v>Батов</v>
          </cell>
          <cell r="D315" t="str">
            <v>Михаил</v>
          </cell>
          <cell r="E315" t="str">
            <v>18.05.1981</v>
          </cell>
          <cell r="F315" t="str">
            <v>2</v>
          </cell>
          <cell r="G315" t="str">
            <v>Ярославская область</v>
          </cell>
          <cell r="H315" t="str">
            <v/>
          </cell>
          <cell r="I315" t="str">
            <v/>
          </cell>
          <cell r="J315" t="str">
            <v>ГАУ ЯО САШ</v>
          </cell>
          <cell r="K315" t="str">
            <v>Видманова Ю.В.</v>
          </cell>
          <cell r="L315" t="str">
            <v>Толкание ядра</v>
          </cell>
        </row>
        <row r="316">
          <cell r="B316">
            <v>14</v>
          </cell>
          <cell r="C316" t="str">
            <v>Бородкин</v>
          </cell>
          <cell r="D316" t="str">
            <v>Александр</v>
          </cell>
          <cell r="E316" t="str">
            <v>20.02.2005</v>
          </cell>
          <cell r="F316">
            <v>2</v>
          </cell>
          <cell r="G316" t="str">
            <v>Ярославская область</v>
          </cell>
          <cell r="H316" t="str">
            <v/>
          </cell>
          <cell r="I316" t="str">
            <v/>
          </cell>
          <cell r="J316" t="str">
            <v>ГУ ЯО "СШОР по лёгкой атлетике и адаптивному спорту"</v>
          </cell>
          <cell r="K316" t="str">
            <v>Шиловская Т.А., Нальгиев А.А.</v>
          </cell>
          <cell r="L316" t="str">
            <v>Толкание ядра</v>
          </cell>
        </row>
        <row r="317">
          <cell r="B317">
            <v>16</v>
          </cell>
          <cell r="C317" t="str">
            <v>Васендин</v>
          </cell>
          <cell r="D317" t="str">
            <v>Егор</v>
          </cell>
          <cell r="E317" t="str">
            <v>28.08.2005</v>
          </cell>
          <cell r="F317" t="str">
            <v>2</v>
          </cell>
          <cell r="G317" t="str">
            <v>Ярославская область</v>
          </cell>
          <cell r="H317" t="str">
            <v/>
          </cell>
          <cell r="I317" t="str">
            <v/>
          </cell>
          <cell r="J317" t="str">
            <v>ГУ ЯО "СШОР по лёгкой атлетике и адаптивному спорту"</v>
          </cell>
          <cell r="K317" t="str">
            <v>Руденко В.Г., Руденко Т.В.</v>
          </cell>
          <cell r="L317" t="str">
            <v>Прыжок с шестом</v>
          </cell>
        </row>
        <row r="318">
          <cell r="B318">
            <v>17</v>
          </cell>
          <cell r="C318" t="str">
            <v>Васильев</v>
          </cell>
          <cell r="D318" t="str">
            <v>Антон</v>
          </cell>
          <cell r="E318" t="str">
            <v>20.07.1998</v>
          </cell>
          <cell r="F318" t="str">
            <v>2</v>
          </cell>
          <cell r="G318" t="str">
            <v>Ярославская область</v>
          </cell>
          <cell r="H318" t="str">
            <v/>
          </cell>
          <cell r="I318" t="str">
            <v/>
          </cell>
          <cell r="J318" t="str">
            <v>ГУ ЯО "СШОР по лёгкой атлетике и адаптивному спорту"</v>
          </cell>
          <cell r="K318" t="str">
            <v xml:space="preserve">Филинова С.К., Иванова И.М. </v>
          </cell>
          <cell r="L318" t="str">
            <v>Прыжок в длину</v>
          </cell>
        </row>
        <row r="319">
          <cell r="B319">
            <v>17</v>
          </cell>
          <cell r="C319" t="str">
            <v>Васильев</v>
          </cell>
          <cell r="D319" t="str">
            <v>Антон</v>
          </cell>
          <cell r="E319" t="str">
            <v>20.07.1998</v>
          </cell>
          <cell r="F319" t="str">
            <v>2</v>
          </cell>
          <cell r="G319" t="str">
            <v>Ярославская область</v>
          </cell>
          <cell r="H319" t="str">
            <v/>
          </cell>
          <cell r="I319" t="str">
            <v/>
          </cell>
          <cell r="J319" t="str">
            <v>ГУ ЯО "СШОР по лёгкой атлетике и адаптивному спорту"</v>
          </cell>
          <cell r="K319" t="str">
            <v xml:space="preserve">Филинова С.К., Иванова И.М. </v>
          </cell>
          <cell r="L319" t="str">
            <v>Прыжок тройной</v>
          </cell>
        </row>
        <row r="320">
          <cell r="B320">
            <v>20</v>
          </cell>
          <cell r="C320" t="str">
            <v>Волков</v>
          </cell>
          <cell r="D320" t="str">
            <v>Олег</v>
          </cell>
          <cell r="E320" t="str">
            <v>05.07.2003</v>
          </cell>
          <cell r="F320" t="str">
            <v>2</v>
          </cell>
          <cell r="G320" t="str">
            <v>Ярославская область</v>
          </cell>
          <cell r="H320" t="str">
            <v/>
          </cell>
          <cell r="I320" t="str">
            <v/>
          </cell>
          <cell r="J320" t="str">
            <v>МУ СШОР №19</v>
          </cell>
          <cell r="K320" t="str">
            <v>Круговой К.Н.</v>
          </cell>
          <cell r="L320" t="str">
            <v>Бег 200 м</v>
          </cell>
        </row>
        <row r="321">
          <cell r="B321">
            <v>20</v>
          </cell>
          <cell r="C321" t="str">
            <v>Волков</v>
          </cell>
          <cell r="D321" t="str">
            <v>Олег</v>
          </cell>
          <cell r="E321" t="str">
            <v>05.07.2003</v>
          </cell>
          <cell r="F321" t="str">
            <v>2</v>
          </cell>
          <cell r="G321" t="str">
            <v>Ярославская область</v>
          </cell>
          <cell r="H321" t="str">
            <v/>
          </cell>
          <cell r="I321" t="str">
            <v/>
          </cell>
          <cell r="J321" t="str">
            <v>МУ СШОР №19</v>
          </cell>
          <cell r="K321" t="str">
            <v>Круговой К.Н.</v>
          </cell>
          <cell r="L321" t="str">
            <v>Бег 400 м</v>
          </cell>
        </row>
        <row r="322">
          <cell r="B322">
            <v>24</v>
          </cell>
          <cell r="C322" t="str">
            <v>Герасимчук</v>
          </cell>
          <cell r="D322" t="str">
            <v>Алексей</v>
          </cell>
          <cell r="E322" t="str">
            <v>28.04.2001</v>
          </cell>
          <cell r="F322" t="str">
            <v>1</v>
          </cell>
          <cell r="G322" t="str">
            <v>Ярославская область</v>
          </cell>
          <cell r="H322" t="str">
            <v/>
          </cell>
          <cell r="I322" t="str">
            <v/>
          </cell>
          <cell r="J322" t="str">
            <v>МУ СШОР №19</v>
          </cell>
          <cell r="K322" t="str">
            <v>Тюленев С.А.</v>
          </cell>
          <cell r="L322" t="str">
            <v>Бег 800 м</v>
          </cell>
        </row>
        <row r="323">
          <cell r="B323">
            <v>27</v>
          </cell>
          <cell r="C323" t="str">
            <v>Горшков</v>
          </cell>
          <cell r="D323" t="str">
            <v>Федор</v>
          </cell>
          <cell r="E323" t="str">
            <v>28.05.2003</v>
          </cell>
          <cell r="F323" t="str">
            <v>2</v>
          </cell>
          <cell r="G323" t="str">
            <v>Ярославская область</v>
          </cell>
          <cell r="H323" t="str">
            <v/>
          </cell>
          <cell r="I323" t="str">
            <v/>
          </cell>
          <cell r="J323" t="str">
            <v>ГУ ЯО "СШОР по лёгкой атлетике и адаптивному спорту"</v>
          </cell>
          <cell r="K323" t="str">
            <v>Лыкова О.В., Филинова С.К.</v>
          </cell>
          <cell r="L323" t="str">
            <v>Бег 200 м</v>
          </cell>
        </row>
        <row r="324">
          <cell r="B324">
            <v>27</v>
          </cell>
          <cell r="C324" t="str">
            <v>Горшков</v>
          </cell>
          <cell r="D324" t="str">
            <v>Федор</v>
          </cell>
          <cell r="E324" t="str">
            <v>28.05.2003</v>
          </cell>
          <cell r="F324" t="str">
            <v>2</v>
          </cell>
          <cell r="G324" t="str">
            <v>Ярославская область</v>
          </cell>
          <cell r="H324" t="str">
            <v/>
          </cell>
          <cell r="I324" t="str">
            <v/>
          </cell>
          <cell r="J324" t="str">
            <v>ГУ ЯО "СШОР по лёгкой атлетике и адаптивному спорту"</v>
          </cell>
          <cell r="K324" t="str">
            <v>Лыкова О.В., Филинова С.К.</v>
          </cell>
          <cell r="L324" t="str">
            <v>Бег 60 м</v>
          </cell>
        </row>
        <row r="325">
          <cell r="B325">
            <v>29</v>
          </cell>
          <cell r="C325" t="str">
            <v>Градин</v>
          </cell>
          <cell r="D325" t="str">
            <v>Илья</v>
          </cell>
          <cell r="E325" t="str">
            <v>21.02.2003</v>
          </cell>
          <cell r="F325" t="str">
            <v>2</v>
          </cell>
          <cell r="G325" t="str">
            <v>Ярославская область</v>
          </cell>
          <cell r="H325" t="str">
            <v/>
          </cell>
          <cell r="I325" t="str">
            <v/>
          </cell>
          <cell r="J325" t="str">
            <v>МУ ДО ДЮСШ г.Переславль-Залесский</v>
          </cell>
          <cell r="K325" t="str">
            <v>Темнякова А.В.</v>
          </cell>
          <cell r="L325" t="str">
            <v>Бег 200 м</v>
          </cell>
        </row>
        <row r="326">
          <cell r="B326">
            <v>29</v>
          </cell>
          <cell r="C326" t="str">
            <v>Градин</v>
          </cell>
          <cell r="D326" t="str">
            <v>Илья</v>
          </cell>
          <cell r="E326" t="str">
            <v>21.02.2003</v>
          </cell>
          <cell r="F326" t="str">
            <v>2</v>
          </cell>
          <cell r="G326" t="str">
            <v>Ярославская область</v>
          </cell>
          <cell r="H326" t="str">
            <v/>
          </cell>
          <cell r="I326" t="str">
            <v/>
          </cell>
          <cell r="J326" t="str">
            <v>МУ ДО ДЮСШ г.Переславль-Залесский</v>
          </cell>
          <cell r="K326" t="str">
            <v>Темнякова А.В.</v>
          </cell>
          <cell r="L326" t="str">
            <v>Бег 60 м</v>
          </cell>
        </row>
        <row r="327">
          <cell r="B327">
            <v>30</v>
          </cell>
          <cell r="C327" t="str">
            <v>Григорьев</v>
          </cell>
          <cell r="D327" t="str">
            <v>Михаил</v>
          </cell>
          <cell r="E327" t="str">
            <v>19.06.2004</v>
          </cell>
          <cell r="F327" t="str">
            <v>2</v>
          </cell>
          <cell r="G327" t="str">
            <v>Ярославская область</v>
          </cell>
          <cell r="H327" t="str">
            <v/>
          </cell>
          <cell r="I327" t="str">
            <v/>
          </cell>
          <cell r="J327" t="str">
            <v>МАУ СШОР №2</v>
          </cell>
          <cell r="K327" t="str">
            <v>Иванова И.М., Ивлев В.А.</v>
          </cell>
          <cell r="L327" t="str">
            <v>Бег 1500 м</v>
          </cell>
        </row>
        <row r="328">
          <cell r="B328">
            <v>30</v>
          </cell>
          <cell r="C328" t="str">
            <v>Григорьев</v>
          </cell>
          <cell r="D328" t="str">
            <v>Михаил</v>
          </cell>
          <cell r="E328" t="str">
            <v>19.06.2004</v>
          </cell>
          <cell r="F328" t="str">
            <v>2</v>
          </cell>
          <cell r="G328" t="str">
            <v>Ярославская область</v>
          </cell>
          <cell r="H328" t="str">
            <v/>
          </cell>
          <cell r="I328" t="str">
            <v/>
          </cell>
          <cell r="J328" t="str">
            <v>МАУ СШОР №2</v>
          </cell>
          <cell r="K328" t="str">
            <v>Иванова И.М., Ивлев В.А.</v>
          </cell>
          <cell r="L328" t="str">
            <v>Бег 3 000 м</v>
          </cell>
        </row>
        <row r="329">
          <cell r="B329">
            <v>32</v>
          </cell>
          <cell r="C329" t="str">
            <v>Давыдов</v>
          </cell>
          <cell r="D329" t="str">
            <v>Владислав</v>
          </cell>
          <cell r="E329" t="str">
            <v>29.10.2002</v>
          </cell>
          <cell r="F329" t="str">
            <v>1</v>
          </cell>
          <cell r="G329" t="str">
            <v>Ярославская область</v>
          </cell>
          <cell r="H329" t="str">
            <v/>
          </cell>
          <cell r="I329" t="str">
            <v/>
          </cell>
          <cell r="J329" t="str">
            <v>МАУ СШОР №2</v>
          </cell>
          <cell r="K329" t="str">
            <v>Иванова И.М.</v>
          </cell>
          <cell r="L329" t="str">
            <v>Бег 60 м</v>
          </cell>
        </row>
        <row r="330">
          <cell r="B330">
            <v>32</v>
          </cell>
          <cell r="C330" t="str">
            <v>Давыдов</v>
          </cell>
          <cell r="D330" t="str">
            <v>Владислав</v>
          </cell>
          <cell r="E330" t="str">
            <v>29.10.2002</v>
          </cell>
          <cell r="F330" t="str">
            <v>1</v>
          </cell>
          <cell r="G330" t="str">
            <v>Ярославская область</v>
          </cell>
          <cell r="H330" t="str">
            <v/>
          </cell>
          <cell r="I330" t="str">
            <v/>
          </cell>
          <cell r="J330" t="str">
            <v>МАУ СШОР №2</v>
          </cell>
          <cell r="K330" t="str">
            <v>Иванова И.М.</v>
          </cell>
          <cell r="L330" t="str">
            <v>Бег 200 м</v>
          </cell>
        </row>
        <row r="331">
          <cell r="B331">
            <v>33</v>
          </cell>
          <cell r="C331" t="str">
            <v>Дележов</v>
          </cell>
          <cell r="D331" t="str">
            <v>Никита</v>
          </cell>
          <cell r="E331" t="str">
            <v>19.02.2004</v>
          </cell>
          <cell r="F331" t="str">
            <v>3</v>
          </cell>
          <cell r="G331" t="str">
            <v>Ярославская область</v>
          </cell>
          <cell r="H331" t="str">
            <v/>
          </cell>
          <cell r="I331" t="str">
            <v/>
          </cell>
          <cell r="J331" t="str">
            <v>ГУ ЯО "СШОР по лёгкой атлетике и адаптивному спорту"</v>
          </cell>
          <cell r="K331" t="str">
            <v>Филинова С.К., Лыкова О.В.</v>
          </cell>
          <cell r="L331" t="str">
            <v>Прыжок в длину</v>
          </cell>
        </row>
        <row r="332">
          <cell r="B332">
            <v>34</v>
          </cell>
          <cell r="C332" t="str">
            <v>Дементьев</v>
          </cell>
          <cell r="D332" t="str">
            <v>Максим</v>
          </cell>
          <cell r="E332" t="str">
            <v>04.04.2003</v>
          </cell>
          <cell r="F332" t="str">
            <v>3</v>
          </cell>
          <cell r="G332" t="str">
            <v>Ярославская область</v>
          </cell>
          <cell r="H332" t="str">
            <v/>
          </cell>
          <cell r="I332" t="str">
            <v/>
          </cell>
          <cell r="J332" t="str">
            <v>МАУ СШОР №2</v>
          </cell>
          <cell r="K332" t="str">
            <v>Соколов К.А.</v>
          </cell>
          <cell r="L332" t="str">
            <v>Бег 200 м</v>
          </cell>
        </row>
        <row r="333">
          <cell r="B333">
            <v>34</v>
          </cell>
          <cell r="C333" t="str">
            <v>Дементьев</v>
          </cell>
          <cell r="D333" t="str">
            <v>Максим</v>
          </cell>
          <cell r="E333" t="str">
            <v>04.04.2003</v>
          </cell>
          <cell r="F333" t="str">
            <v>3</v>
          </cell>
          <cell r="G333" t="str">
            <v>Ярославская область</v>
          </cell>
          <cell r="H333" t="str">
            <v/>
          </cell>
          <cell r="I333" t="str">
            <v/>
          </cell>
          <cell r="J333" t="str">
            <v>МАУ СШОР №2</v>
          </cell>
          <cell r="K333" t="str">
            <v>Соколов К.А.</v>
          </cell>
          <cell r="L333" t="str">
            <v>Бег 60 м</v>
          </cell>
        </row>
        <row r="334">
          <cell r="B334">
            <v>37</v>
          </cell>
          <cell r="C334" t="str">
            <v>Дунаев</v>
          </cell>
          <cell r="D334" t="str">
            <v>Степан</v>
          </cell>
          <cell r="E334" t="str">
            <v>25.08.2005</v>
          </cell>
          <cell r="F334" t="str">
            <v>2</v>
          </cell>
          <cell r="G334" t="str">
            <v>Ярославская область</v>
          </cell>
          <cell r="H334" t="str">
            <v/>
          </cell>
          <cell r="I334" t="str">
            <v/>
          </cell>
          <cell r="J334" t="str">
            <v>МУ ДО ДЮСШ г.Переславль-Залесский</v>
          </cell>
          <cell r="K334" t="str">
            <v>Цветкова Н.В.</v>
          </cell>
          <cell r="L334" t="str">
            <v>Бег 200 м</v>
          </cell>
        </row>
        <row r="335">
          <cell r="B335">
            <v>42</v>
          </cell>
          <cell r="C335" t="str">
            <v>Елисеев</v>
          </cell>
          <cell r="D335" t="str">
            <v>Кирилл</v>
          </cell>
          <cell r="E335" t="str">
            <v>27.12.1989</v>
          </cell>
          <cell r="F335" t="str">
            <v>1</v>
          </cell>
          <cell r="G335" t="str">
            <v>Ярославская область</v>
          </cell>
          <cell r="H335" t="str">
            <v/>
          </cell>
          <cell r="I335" t="str">
            <v/>
          </cell>
          <cell r="J335" t="str">
            <v>МУ СШОР №19</v>
          </cell>
          <cell r="K335" t="str">
            <v>Станкевич В.А.</v>
          </cell>
          <cell r="L335" t="str">
            <v>Бег 200 м</v>
          </cell>
        </row>
        <row r="336">
          <cell r="B336">
            <v>42</v>
          </cell>
          <cell r="C336" t="str">
            <v>Елисеев</v>
          </cell>
          <cell r="D336" t="str">
            <v>Кирилл</v>
          </cell>
          <cell r="E336" t="str">
            <v>27.12.1989</v>
          </cell>
          <cell r="F336" t="str">
            <v>1</v>
          </cell>
          <cell r="G336" t="str">
            <v>Ярославская область</v>
          </cell>
          <cell r="H336" t="str">
            <v/>
          </cell>
          <cell r="I336" t="str">
            <v/>
          </cell>
          <cell r="J336" t="str">
            <v>МУ СШОР №19</v>
          </cell>
          <cell r="K336" t="str">
            <v>Станкевич В.А.</v>
          </cell>
          <cell r="L336" t="str">
            <v>Бег 60 м</v>
          </cell>
        </row>
        <row r="337">
          <cell r="B337">
            <v>43</v>
          </cell>
          <cell r="C337" t="str">
            <v>Емельянов</v>
          </cell>
          <cell r="D337" t="str">
            <v>Леонид</v>
          </cell>
          <cell r="E337" t="str">
            <v>27.04.1994</v>
          </cell>
          <cell r="F337" t="str">
            <v>КМС</v>
          </cell>
          <cell r="G337" t="str">
            <v>Ярославская область</v>
          </cell>
          <cell r="H337" t="str">
            <v/>
          </cell>
          <cell r="I337" t="str">
            <v/>
          </cell>
          <cell r="J337" t="str">
            <v>МУ СШОР №19</v>
          </cell>
          <cell r="K337" t="str">
            <v>Хрущев И.Е.</v>
          </cell>
          <cell r="L337" t="str">
            <v>Бег 3 000 м</v>
          </cell>
        </row>
        <row r="338">
          <cell r="B338">
            <v>44</v>
          </cell>
          <cell r="C338" t="str">
            <v>Ерин</v>
          </cell>
          <cell r="D338" t="str">
            <v>Артемий</v>
          </cell>
          <cell r="E338" t="str">
            <v>24.01.2002</v>
          </cell>
          <cell r="F338" t="str">
            <v>1</v>
          </cell>
          <cell r="G338" t="str">
            <v>Ярославская область</v>
          </cell>
          <cell r="H338" t="str">
            <v/>
          </cell>
          <cell r="I338" t="str">
            <v/>
          </cell>
          <cell r="J338" t="str">
            <v>МУ СШОР №19</v>
          </cell>
          <cell r="K338" t="str">
            <v>Сошников А.В.</v>
          </cell>
          <cell r="L338" t="str">
            <v>Бег 200 м</v>
          </cell>
        </row>
        <row r="339">
          <cell r="B339">
            <v>44</v>
          </cell>
          <cell r="C339" t="str">
            <v>Ерин</v>
          </cell>
          <cell r="D339" t="str">
            <v>Артемий</v>
          </cell>
          <cell r="E339" t="str">
            <v>24.01.2002</v>
          </cell>
          <cell r="F339" t="str">
            <v>1</v>
          </cell>
          <cell r="G339" t="str">
            <v>Ярославская область</v>
          </cell>
          <cell r="H339" t="str">
            <v/>
          </cell>
          <cell r="I339" t="str">
            <v/>
          </cell>
          <cell r="J339" t="str">
            <v>МУ СШОР №19</v>
          </cell>
          <cell r="K339" t="str">
            <v>Сошников А.В.</v>
          </cell>
          <cell r="L339" t="str">
            <v>Бег 400 м</v>
          </cell>
        </row>
        <row r="340">
          <cell r="B340">
            <v>45</v>
          </cell>
          <cell r="C340" t="str">
            <v>Ефимов</v>
          </cell>
          <cell r="D340" t="str">
            <v>Евгений</v>
          </cell>
          <cell r="E340" t="str">
            <v>09.07.2003</v>
          </cell>
          <cell r="F340" t="str">
            <v>2</v>
          </cell>
          <cell r="G340" t="str">
            <v>Ярославская область</v>
          </cell>
          <cell r="H340" t="str">
            <v/>
          </cell>
          <cell r="I340" t="str">
            <v/>
          </cell>
          <cell r="J340" t="str">
            <v>МУ СШОР №19</v>
          </cell>
          <cell r="K340" t="str">
            <v>Хрущева Л.В.</v>
          </cell>
          <cell r="L340" t="str">
            <v>Бег 200 м</v>
          </cell>
        </row>
        <row r="341">
          <cell r="B341">
            <v>45</v>
          </cell>
          <cell r="C341" t="str">
            <v>Ефимов</v>
          </cell>
          <cell r="D341" t="str">
            <v>Евгений</v>
          </cell>
          <cell r="E341" t="str">
            <v>09.07.2003</v>
          </cell>
          <cell r="F341" t="str">
            <v>2</v>
          </cell>
          <cell r="G341" t="str">
            <v>Ярославская область</v>
          </cell>
          <cell r="H341" t="str">
            <v/>
          </cell>
          <cell r="I341" t="str">
            <v/>
          </cell>
          <cell r="J341" t="str">
            <v>МУ СШОР №19</v>
          </cell>
          <cell r="K341" t="str">
            <v>Хрущева Л.В.</v>
          </cell>
          <cell r="L341" t="str">
            <v>Бег 400 м</v>
          </cell>
        </row>
        <row r="342">
          <cell r="B342">
            <v>49</v>
          </cell>
          <cell r="C342" t="str">
            <v>Иванов</v>
          </cell>
          <cell r="D342" t="str">
            <v>Данила</v>
          </cell>
          <cell r="E342" t="str">
            <v>28.08.2001</v>
          </cell>
          <cell r="F342" t="str">
            <v>КМС</v>
          </cell>
          <cell r="G342" t="str">
            <v>Ярославская область</v>
          </cell>
          <cell r="H342" t="str">
            <v/>
          </cell>
          <cell r="I342" t="str">
            <v/>
          </cell>
          <cell r="J342" t="str">
            <v>ГУ ЯО "СШОР по лёгкой атлетике и адаптивному спорту"</v>
          </cell>
          <cell r="K342" t="str">
            <v>Нальгиев А.А., Шиловская Т.А.</v>
          </cell>
          <cell r="L342" t="str">
            <v>Толкание ядра</v>
          </cell>
        </row>
        <row r="343">
          <cell r="B343">
            <v>54</v>
          </cell>
          <cell r="C343" t="str">
            <v>Камышев</v>
          </cell>
          <cell r="D343" t="str">
            <v>Иван</v>
          </cell>
          <cell r="E343" t="str">
            <v>04.07.2000</v>
          </cell>
          <cell r="F343" t="str">
            <v>2</v>
          </cell>
          <cell r="G343" t="str">
            <v>Ярославская область</v>
          </cell>
          <cell r="H343" t="str">
            <v/>
          </cell>
          <cell r="I343" t="str">
            <v/>
          </cell>
          <cell r="J343" t="str">
            <v>МУ СШОР №19</v>
          </cell>
          <cell r="K343" t="str">
            <v>Иванова И.М., Станкевич В.А.</v>
          </cell>
          <cell r="L343" t="str">
            <v>Бег 200 м</v>
          </cell>
        </row>
        <row r="344">
          <cell r="B344">
            <v>55</v>
          </cell>
          <cell r="C344" t="str">
            <v>Каныгин</v>
          </cell>
          <cell r="D344" t="str">
            <v>Максим</v>
          </cell>
          <cell r="E344" t="str">
            <v>10.02.2005</v>
          </cell>
          <cell r="F344" t="str">
            <v>2</v>
          </cell>
          <cell r="G344" t="str">
            <v>Ярославская область</v>
          </cell>
          <cell r="H344" t="str">
            <v/>
          </cell>
          <cell r="I344" t="str">
            <v/>
          </cell>
          <cell r="J344" t="str">
            <v>МУ СШОР №19</v>
          </cell>
          <cell r="K344" t="str">
            <v>Хрущев И.Е.</v>
          </cell>
          <cell r="L344" t="str">
            <v>Бег 200 м</v>
          </cell>
        </row>
        <row r="345">
          <cell r="B345">
            <v>55</v>
          </cell>
          <cell r="C345" t="str">
            <v>Каныгин</v>
          </cell>
          <cell r="D345" t="str">
            <v>Максим</v>
          </cell>
          <cell r="E345" t="str">
            <v>10.02.2005</v>
          </cell>
          <cell r="F345" t="str">
            <v>2</v>
          </cell>
          <cell r="G345" t="str">
            <v>Ярославская область</v>
          </cell>
          <cell r="H345" t="str">
            <v/>
          </cell>
          <cell r="I345" t="str">
            <v/>
          </cell>
          <cell r="J345" t="str">
            <v>МУ СШОР №19</v>
          </cell>
          <cell r="K345" t="str">
            <v>Хрущев И.Е.</v>
          </cell>
          <cell r="L345" t="str">
            <v>Бег 400 м</v>
          </cell>
        </row>
        <row r="346">
          <cell r="B346">
            <v>56</v>
          </cell>
          <cell r="C346" t="str">
            <v>Карулин</v>
          </cell>
          <cell r="D346" t="str">
            <v>Степан</v>
          </cell>
          <cell r="E346" t="str">
            <v>04.05.2004</v>
          </cell>
          <cell r="F346" t="str">
            <v>3</v>
          </cell>
          <cell r="G346" t="str">
            <v>Ярославская область</v>
          </cell>
          <cell r="H346" t="str">
            <v/>
          </cell>
          <cell r="I346" t="str">
            <v/>
          </cell>
          <cell r="J346" t="str">
            <v>ГУ ЯО "СШОР по лёгкой атлетике и адаптивному спорту"</v>
          </cell>
          <cell r="K346" t="str">
            <v>Нальгиев А.А., Шиловская Т.А.</v>
          </cell>
          <cell r="L346" t="str">
            <v>Толкание ядра</v>
          </cell>
        </row>
        <row r="347">
          <cell r="B347">
            <v>57</v>
          </cell>
          <cell r="C347" t="str">
            <v>Клещенок</v>
          </cell>
          <cell r="D347" t="str">
            <v>Арсений</v>
          </cell>
          <cell r="E347" t="str">
            <v>18.01.2006</v>
          </cell>
          <cell r="F347" t="str">
            <v>3</v>
          </cell>
          <cell r="G347" t="str">
            <v>Ярославская область</v>
          </cell>
          <cell r="H347" t="str">
            <v/>
          </cell>
          <cell r="I347" t="str">
            <v/>
          </cell>
          <cell r="J347" t="str">
            <v>МУ ДО ДЮСШ г.Переславль-Залесский</v>
          </cell>
          <cell r="K347" t="str">
            <v>Цветкова Н.В.</v>
          </cell>
          <cell r="L347" t="str">
            <v>Прыжок в высоту</v>
          </cell>
        </row>
        <row r="348">
          <cell r="B348">
            <v>58</v>
          </cell>
          <cell r="C348" t="str">
            <v>Козлов</v>
          </cell>
          <cell r="D348" t="str">
            <v>Владислав</v>
          </cell>
          <cell r="E348" t="str">
            <v>08.09.1999</v>
          </cell>
          <cell r="F348" t="str">
            <v>1</v>
          </cell>
          <cell r="G348" t="str">
            <v>Ярославская область</v>
          </cell>
          <cell r="H348" t="str">
            <v/>
          </cell>
          <cell r="I348" t="str">
            <v/>
          </cell>
          <cell r="J348" t="str">
            <v>ГУ ЯО "СШОР по лёгкой атлетике и адаптивному спорту"</v>
          </cell>
          <cell r="K348" t="str">
            <v>Клейменов А.Н.</v>
          </cell>
          <cell r="L348" t="str">
            <v>Бег 800 м</v>
          </cell>
        </row>
        <row r="349">
          <cell r="B349">
            <v>62</v>
          </cell>
          <cell r="C349" t="str">
            <v>Колесник</v>
          </cell>
          <cell r="D349" t="str">
            <v>Дмитрий</v>
          </cell>
          <cell r="E349" t="str">
            <v>26.05.1998</v>
          </cell>
          <cell r="F349" t="str">
            <v>КМС</v>
          </cell>
          <cell r="G349" t="str">
            <v>Ярославская область</v>
          </cell>
          <cell r="H349" t="str">
            <v/>
          </cell>
          <cell r="I349" t="str">
            <v/>
          </cell>
          <cell r="J349" t="str">
            <v>МУ СШОР №19</v>
          </cell>
          <cell r="K349" t="str">
            <v>Тараканова Ю.Ф., Тараканов А.В., Круговой К.Н.</v>
          </cell>
          <cell r="L349" t="str">
            <v>Бег 200 м</v>
          </cell>
        </row>
        <row r="350">
          <cell r="B350">
            <v>62</v>
          </cell>
          <cell r="C350" t="str">
            <v>Колесник</v>
          </cell>
          <cell r="D350" t="str">
            <v>Дмитрий</v>
          </cell>
          <cell r="E350" t="str">
            <v>26.05.1998</v>
          </cell>
          <cell r="F350" t="str">
            <v>КМС</v>
          </cell>
          <cell r="G350" t="str">
            <v>Ярославская область</v>
          </cell>
          <cell r="H350" t="str">
            <v/>
          </cell>
          <cell r="I350" t="str">
            <v/>
          </cell>
          <cell r="J350" t="str">
            <v>МУ СШОР №19</v>
          </cell>
          <cell r="K350" t="str">
            <v>Тараканова Ю.Ф., Тараканов А.В., Круговой К.Н.</v>
          </cell>
          <cell r="L350" t="str">
            <v>Бег 400 м</v>
          </cell>
        </row>
        <row r="351">
          <cell r="B351">
            <v>66</v>
          </cell>
          <cell r="C351" t="str">
            <v>Корнилаев</v>
          </cell>
          <cell r="D351" t="str">
            <v>Михаил</v>
          </cell>
          <cell r="E351" t="str">
            <v>09.07.2003</v>
          </cell>
          <cell r="F351" t="str">
            <v>2</v>
          </cell>
          <cell r="G351" t="str">
            <v>Ярославская область</v>
          </cell>
          <cell r="H351" t="str">
            <v/>
          </cell>
          <cell r="I351" t="str">
            <v/>
          </cell>
          <cell r="J351" t="str">
            <v>МАУ СШОР №2</v>
          </cell>
          <cell r="K351" t="str">
            <v>Пивентьев С.А., Пивентьева И.В.</v>
          </cell>
          <cell r="L351" t="str">
            <v>Прыжок в высоту</v>
          </cell>
        </row>
        <row r="352">
          <cell r="B352">
            <v>68</v>
          </cell>
          <cell r="C352" t="str">
            <v>Котов</v>
          </cell>
          <cell r="D352" t="str">
            <v>Никита</v>
          </cell>
          <cell r="E352" t="str">
            <v>17.06.1998</v>
          </cell>
          <cell r="F352" t="str">
            <v>1</v>
          </cell>
          <cell r="G352" t="str">
            <v>Ярославская область</v>
          </cell>
          <cell r="H352" t="str">
            <v/>
          </cell>
          <cell r="I352" t="str">
            <v/>
          </cell>
          <cell r="J352" t="str">
            <v>МУ СШОР №19</v>
          </cell>
          <cell r="K352" t="str">
            <v>Станкевич В.А.</v>
          </cell>
          <cell r="L352" t="str">
            <v>Бег 200 м</v>
          </cell>
        </row>
        <row r="353">
          <cell r="B353">
            <v>69</v>
          </cell>
          <cell r="C353" t="str">
            <v>Крепышев</v>
          </cell>
          <cell r="D353" t="str">
            <v>Фёдор</v>
          </cell>
          <cell r="E353" t="str">
            <v>14.06.2003</v>
          </cell>
          <cell r="F353" t="str">
            <v>1</v>
          </cell>
          <cell r="G353" t="str">
            <v>Ярославская область</v>
          </cell>
          <cell r="H353" t="str">
            <v/>
          </cell>
          <cell r="I353" t="str">
            <v/>
          </cell>
          <cell r="J353" t="str">
            <v>МУ СШОР №19</v>
          </cell>
          <cell r="K353" t="str">
            <v>Хрущева Л.В.</v>
          </cell>
          <cell r="L353" t="str">
            <v>Бег 400 м</v>
          </cell>
        </row>
        <row r="354">
          <cell r="B354">
            <v>69</v>
          </cell>
          <cell r="C354" t="str">
            <v>Крепышев</v>
          </cell>
          <cell r="D354" t="str">
            <v>Фёдор</v>
          </cell>
          <cell r="E354" t="str">
            <v>14.06.2003</v>
          </cell>
          <cell r="F354" t="str">
            <v>1</v>
          </cell>
          <cell r="G354" t="str">
            <v>Ярославская область</v>
          </cell>
          <cell r="H354" t="str">
            <v/>
          </cell>
          <cell r="I354" t="str">
            <v/>
          </cell>
          <cell r="J354" t="str">
            <v>МУ СШОР №19</v>
          </cell>
          <cell r="K354" t="str">
            <v>Хрущева Л.В.</v>
          </cell>
          <cell r="L354" t="str">
            <v>Бег 800 м</v>
          </cell>
        </row>
        <row r="355">
          <cell r="B355">
            <v>71</v>
          </cell>
          <cell r="C355" t="str">
            <v>Ксенофонтов</v>
          </cell>
          <cell r="D355" t="str">
            <v>Сергей</v>
          </cell>
          <cell r="E355" t="str">
            <v>15.11.1991</v>
          </cell>
          <cell r="F355" t="str">
            <v>2</v>
          </cell>
          <cell r="G355" t="str">
            <v>Ярославская область</v>
          </cell>
          <cell r="H355" t="str">
            <v/>
          </cell>
          <cell r="I355" t="str">
            <v/>
          </cell>
          <cell r="J355" t="str">
            <v>ГУ ЯО "СШОР по лёгкой атлетике и адаптивному спорту"</v>
          </cell>
          <cell r="K355" t="str">
            <v>Клейменов А.Н.</v>
          </cell>
          <cell r="L355" t="str">
            <v>Бег 200 м</v>
          </cell>
        </row>
        <row r="356">
          <cell r="B356">
            <v>71</v>
          </cell>
          <cell r="C356" t="str">
            <v>Ксенофонтов</v>
          </cell>
          <cell r="D356" t="str">
            <v>Сергей</v>
          </cell>
          <cell r="E356" t="str">
            <v>15.11.1991</v>
          </cell>
          <cell r="F356" t="str">
            <v>2</v>
          </cell>
          <cell r="G356" t="str">
            <v>Ярославская область</v>
          </cell>
          <cell r="H356" t="str">
            <v/>
          </cell>
          <cell r="I356" t="str">
            <v/>
          </cell>
          <cell r="J356" t="str">
            <v>ГУ ЯО "СШОР по лёгкой атлетике и адаптивному спорту"</v>
          </cell>
          <cell r="K356" t="str">
            <v>Клейменов А.Н.</v>
          </cell>
          <cell r="L356" t="str">
            <v>Бег 400 м</v>
          </cell>
        </row>
        <row r="357">
          <cell r="B357">
            <v>75</v>
          </cell>
          <cell r="C357" t="str">
            <v>Кучин</v>
          </cell>
          <cell r="D357" t="str">
            <v>Тимофей</v>
          </cell>
          <cell r="E357" t="str">
            <v>16.05.2002</v>
          </cell>
          <cell r="F357" t="str">
            <v>2</v>
          </cell>
          <cell r="G357" t="str">
            <v>Ярославская область</v>
          </cell>
          <cell r="H357" t="str">
            <v/>
          </cell>
          <cell r="I357" t="str">
            <v/>
          </cell>
          <cell r="J357" t="str">
            <v>МУ СШОР №19</v>
          </cell>
          <cell r="K357" t="str">
            <v>Станкевич В.А.</v>
          </cell>
          <cell r="L357" t="str">
            <v>Бег 200 м</v>
          </cell>
        </row>
        <row r="358">
          <cell r="B358">
            <v>75</v>
          </cell>
          <cell r="C358" t="str">
            <v>Кучин</v>
          </cell>
          <cell r="D358" t="str">
            <v>Тимофей</v>
          </cell>
          <cell r="E358" t="str">
            <v>16.05.2002</v>
          </cell>
          <cell r="F358" t="str">
            <v>2</v>
          </cell>
          <cell r="G358" t="str">
            <v>Ярославская область</v>
          </cell>
          <cell r="H358" t="str">
            <v/>
          </cell>
          <cell r="I358" t="str">
            <v/>
          </cell>
          <cell r="J358" t="str">
            <v>МУ СШОР №19</v>
          </cell>
          <cell r="K358" t="str">
            <v>Станкевич В.А.</v>
          </cell>
          <cell r="L358" t="str">
            <v>Бег 60 м</v>
          </cell>
        </row>
        <row r="359">
          <cell r="B359">
            <v>76</v>
          </cell>
          <cell r="C359" t="str">
            <v>Лагунов</v>
          </cell>
          <cell r="D359" t="str">
            <v>Вячеслав</v>
          </cell>
          <cell r="E359" t="str">
            <v>04.09.2003</v>
          </cell>
          <cell r="F359" t="str">
            <v>1</v>
          </cell>
          <cell r="G359" t="str">
            <v>Ярославская область</v>
          </cell>
          <cell r="H359" t="str">
            <v/>
          </cell>
          <cell r="I359" t="str">
            <v/>
          </cell>
          <cell r="J359" t="str">
            <v>ГУ ЯО "СШОР по лёгкой атлетике и адаптивному спорту"</v>
          </cell>
          <cell r="K359" t="str">
            <v>Лыкова О.В., Филинова С.К.</v>
          </cell>
          <cell r="L359" t="str">
            <v>Бег 200 м</v>
          </cell>
        </row>
        <row r="360">
          <cell r="B360">
            <v>76</v>
          </cell>
          <cell r="C360" t="str">
            <v>Лагунов</v>
          </cell>
          <cell r="D360" t="str">
            <v>Вячеслав</v>
          </cell>
          <cell r="E360" t="str">
            <v>04.09.2003</v>
          </cell>
          <cell r="F360" t="str">
            <v>1</v>
          </cell>
          <cell r="G360" t="str">
            <v>Ярославская область</v>
          </cell>
          <cell r="H360" t="str">
            <v/>
          </cell>
          <cell r="I360" t="str">
            <v/>
          </cell>
          <cell r="J360" t="str">
            <v>ГУ ЯО "СШОР по лёгкой атлетике и адаптивному спорту"</v>
          </cell>
          <cell r="K360" t="str">
            <v>Лыкова О.В., Филинова С.К.</v>
          </cell>
          <cell r="L360" t="str">
            <v>Бег 400 м</v>
          </cell>
        </row>
        <row r="361">
          <cell r="B361">
            <v>78</v>
          </cell>
          <cell r="C361" t="str">
            <v>Лебедев</v>
          </cell>
          <cell r="D361" t="str">
            <v>Артем</v>
          </cell>
          <cell r="E361" t="str">
            <v>19.10.2000</v>
          </cell>
          <cell r="F361" t="str">
            <v>3</v>
          </cell>
          <cell r="G361" t="str">
            <v>Ярославская область</v>
          </cell>
          <cell r="H361" t="str">
            <v/>
          </cell>
          <cell r="I361" t="str">
            <v/>
          </cell>
          <cell r="J361" t="str">
            <v>МАУ СШОР №2</v>
          </cell>
          <cell r="K361" t="str">
            <v>Иванова И.М., Ивлев В.А.</v>
          </cell>
          <cell r="L361" t="str">
            <v>Бег 1500 м</v>
          </cell>
        </row>
        <row r="362">
          <cell r="B362">
            <v>78</v>
          </cell>
          <cell r="C362" t="str">
            <v>Лебедев</v>
          </cell>
          <cell r="D362" t="str">
            <v>Артем</v>
          </cell>
          <cell r="E362" t="str">
            <v>19.10.2000</v>
          </cell>
          <cell r="F362" t="str">
            <v>3</v>
          </cell>
          <cell r="G362" t="str">
            <v>Ярославская область</v>
          </cell>
          <cell r="H362" t="str">
            <v/>
          </cell>
          <cell r="I362" t="str">
            <v/>
          </cell>
          <cell r="J362" t="str">
            <v>МАУ СШОР №2</v>
          </cell>
          <cell r="K362" t="str">
            <v>Иванова И.М., Ивлев В.А.</v>
          </cell>
          <cell r="L362" t="str">
            <v>Бег 3 000 м</v>
          </cell>
        </row>
        <row r="363">
          <cell r="B363">
            <v>81</v>
          </cell>
          <cell r="C363" t="str">
            <v>Ляхов</v>
          </cell>
          <cell r="D363" t="str">
            <v>Евгений</v>
          </cell>
          <cell r="E363" t="str">
            <v>21.06.2004</v>
          </cell>
          <cell r="F363" t="str">
            <v>2</v>
          </cell>
          <cell r="G363" t="str">
            <v>Ярославская область</v>
          </cell>
          <cell r="H363" t="str">
            <v/>
          </cell>
          <cell r="I363" t="str">
            <v/>
          </cell>
          <cell r="J363" t="str">
            <v>МУ СШОР №19</v>
          </cell>
          <cell r="K363" t="str">
            <v>Валяева С.П.</v>
          </cell>
          <cell r="L363" t="str">
            <v>Бег 200 м</v>
          </cell>
        </row>
        <row r="364">
          <cell r="B364">
            <v>81</v>
          </cell>
          <cell r="C364" t="str">
            <v>Ляхов</v>
          </cell>
          <cell r="D364" t="str">
            <v>Евгений</v>
          </cell>
          <cell r="E364" t="str">
            <v>21.06.2004</v>
          </cell>
          <cell r="F364" t="str">
            <v>2</v>
          </cell>
          <cell r="G364" t="str">
            <v>Ярославская область</v>
          </cell>
          <cell r="H364" t="str">
            <v/>
          </cell>
          <cell r="I364" t="str">
            <v/>
          </cell>
          <cell r="J364" t="str">
            <v>МУ СШОР №19</v>
          </cell>
          <cell r="K364" t="str">
            <v>Валяева С.П.</v>
          </cell>
          <cell r="L364" t="str">
            <v>Бег 400 м</v>
          </cell>
        </row>
        <row r="365">
          <cell r="B365">
            <v>82</v>
          </cell>
          <cell r="C365" t="str">
            <v>Мазько</v>
          </cell>
          <cell r="D365" t="str">
            <v>Денис</v>
          </cell>
          <cell r="E365" t="str">
            <v>07.05.2002</v>
          </cell>
          <cell r="F365" t="str">
            <v>3</v>
          </cell>
          <cell r="G365" t="str">
            <v>Ярославская область</v>
          </cell>
          <cell r="H365" t="str">
            <v/>
          </cell>
          <cell r="I365" t="str">
            <v/>
          </cell>
          <cell r="J365" t="str">
            <v>МУ СШОР №19</v>
          </cell>
          <cell r="K365" t="str">
            <v>Круговой К.Н.</v>
          </cell>
          <cell r="L365" t="str">
            <v>Бег 400 м</v>
          </cell>
        </row>
        <row r="366">
          <cell r="B366">
            <v>82</v>
          </cell>
          <cell r="C366" t="str">
            <v>Мазько</v>
          </cell>
          <cell r="D366" t="str">
            <v>Денис</v>
          </cell>
          <cell r="E366" t="str">
            <v>07.05.2002</v>
          </cell>
          <cell r="F366" t="str">
            <v>3</v>
          </cell>
          <cell r="G366" t="str">
            <v>Ярославская область</v>
          </cell>
          <cell r="H366" t="str">
            <v/>
          </cell>
          <cell r="I366" t="str">
            <v/>
          </cell>
          <cell r="J366" t="str">
            <v>МУ СШОР №19</v>
          </cell>
          <cell r="K366" t="str">
            <v>Круговой К.Н.</v>
          </cell>
          <cell r="L366" t="str">
            <v>Бег 800 м</v>
          </cell>
        </row>
        <row r="367">
          <cell r="B367">
            <v>89</v>
          </cell>
          <cell r="C367" t="str">
            <v>Мокочунин</v>
          </cell>
          <cell r="D367" t="str">
            <v>Никита</v>
          </cell>
          <cell r="E367" t="str">
            <v>11.03.2003</v>
          </cell>
          <cell r="F367" t="str">
            <v>2</v>
          </cell>
          <cell r="G367" t="str">
            <v>Ярославская область</v>
          </cell>
          <cell r="H367" t="str">
            <v/>
          </cell>
          <cell r="I367" t="str">
            <v/>
          </cell>
          <cell r="J367" t="str">
            <v>ГУ ЯО "СШОР по лёгкой атлетике и адаптивному спорту"</v>
          </cell>
          <cell r="K367" t="str">
            <v>Бабашкин В.М.</v>
          </cell>
          <cell r="L367" t="str">
            <v>Прыжок в высоту</v>
          </cell>
        </row>
        <row r="368">
          <cell r="B368">
            <v>92</v>
          </cell>
          <cell r="C368" t="str">
            <v>Мутовкин</v>
          </cell>
          <cell r="D368" t="str">
            <v>Иван</v>
          </cell>
          <cell r="E368" t="str">
            <v>16.03.2002</v>
          </cell>
          <cell r="F368" t="str">
            <v>1</v>
          </cell>
          <cell r="G368" t="str">
            <v>Ярославская область</v>
          </cell>
          <cell r="H368" t="str">
            <v/>
          </cell>
          <cell r="I368" t="str">
            <v/>
          </cell>
          <cell r="J368" t="str">
            <v>ГУ ЯО "СШОР по лёгкой атлетике и адаптивному спорту"</v>
          </cell>
          <cell r="K368" t="str">
            <v>Нальгиев А.А., Шиловская Т.А.</v>
          </cell>
          <cell r="L368" t="str">
            <v>Толкание ядра</v>
          </cell>
        </row>
        <row r="369">
          <cell r="B369">
            <v>93</v>
          </cell>
          <cell r="C369" t="str">
            <v>Мыльников</v>
          </cell>
          <cell r="D369" t="str">
            <v>Артем</v>
          </cell>
          <cell r="E369" t="str">
            <v>27.03.1997</v>
          </cell>
          <cell r="F369" t="str">
            <v>МС</v>
          </cell>
          <cell r="G369" t="str">
            <v>Ярославская область</v>
          </cell>
          <cell r="H369" t="str">
            <v/>
          </cell>
          <cell r="I369" t="str">
            <v/>
          </cell>
          <cell r="J369" t="str">
            <v>ГУ ЯО "СШОР по лёгкой атлетике и адаптивному спорту"</v>
          </cell>
          <cell r="K369" t="str">
            <v>Рыбаков В.Ю.</v>
          </cell>
          <cell r="L369" t="str">
            <v>Семиборье(м)</v>
          </cell>
        </row>
        <row r="370">
          <cell r="B370">
            <v>94</v>
          </cell>
          <cell r="C370" t="str">
            <v>Мягков</v>
          </cell>
          <cell r="D370" t="str">
            <v>Вадим</v>
          </cell>
          <cell r="E370" t="str">
            <v>09.06.2001</v>
          </cell>
          <cell r="F370" t="str">
            <v>1</v>
          </cell>
          <cell r="G370" t="str">
            <v>Ярославская область</v>
          </cell>
          <cell r="H370" t="str">
            <v/>
          </cell>
          <cell r="I370" t="str">
            <v/>
          </cell>
          <cell r="J370" t="str">
            <v>МУ СШОР №19</v>
          </cell>
          <cell r="K370" t="str">
            <v>Тюленев С.А.</v>
          </cell>
          <cell r="L370" t="str">
            <v>Бег 800 м</v>
          </cell>
        </row>
        <row r="371">
          <cell r="B371">
            <v>95</v>
          </cell>
          <cell r="C371" t="str">
            <v>Наливайко</v>
          </cell>
          <cell r="D371" t="str">
            <v>Матвей</v>
          </cell>
          <cell r="E371" t="str">
            <v>17.02.2003</v>
          </cell>
          <cell r="F371" t="str">
            <v>2</v>
          </cell>
          <cell r="G371" t="str">
            <v>Ярославская область</v>
          </cell>
          <cell r="H371" t="str">
            <v/>
          </cell>
          <cell r="I371" t="str">
            <v/>
          </cell>
          <cell r="J371" t="str">
            <v>МАУ СШОР №2</v>
          </cell>
          <cell r="K371" t="str">
            <v xml:space="preserve">Иванова И.М. </v>
          </cell>
          <cell r="L371" t="str">
            <v>Бег 400 м</v>
          </cell>
        </row>
        <row r="372">
          <cell r="B372">
            <v>95</v>
          </cell>
          <cell r="C372" t="str">
            <v>Наливайко</v>
          </cell>
          <cell r="D372" t="str">
            <v>Матвей</v>
          </cell>
          <cell r="E372" t="str">
            <v>17.02.2003</v>
          </cell>
          <cell r="F372" t="str">
            <v>2</v>
          </cell>
          <cell r="G372" t="str">
            <v>Ярославская область</v>
          </cell>
          <cell r="H372" t="str">
            <v/>
          </cell>
          <cell r="I372" t="str">
            <v/>
          </cell>
          <cell r="J372" t="str">
            <v>МАУ СШОР №2</v>
          </cell>
          <cell r="K372" t="str">
            <v xml:space="preserve">Иванова И.М. </v>
          </cell>
          <cell r="L372" t="str">
            <v>Бег 60 м</v>
          </cell>
        </row>
        <row r="373">
          <cell r="B373">
            <v>96</v>
          </cell>
          <cell r="C373" t="str">
            <v>Наумов</v>
          </cell>
          <cell r="D373" t="str">
            <v>Николай</v>
          </cell>
          <cell r="E373" t="str">
            <v>21.05.2003</v>
          </cell>
          <cell r="F373" t="str">
            <v>2</v>
          </cell>
          <cell r="G373" t="str">
            <v>Ярославская область</v>
          </cell>
          <cell r="H373" t="str">
            <v/>
          </cell>
          <cell r="I373" t="str">
            <v/>
          </cell>
          <cell r="J373" t="str">
            <v>МАУ СШОР №2</v>
          </cell>
          <cell r="K373" t="str">
            <v>Сергеева Е.В.</v>
          </cell>
          <cell r="L373" t="str">
            <v>Бег 60 м</v>
          </cell>
        </row>
        <row r="374">
          <cell r="B374">
            <v>97</v>
          </cell>
          <cell r="C374" t="str">
            <v>Ничай</v>
          </cell>
          <cell r="D374" t="str">
            <v>Роман</v>
          </cell>
          <cell r="E374">
            <v>37350</v>
          </cell>
          <cell r="F374" t="str">
            <v>2</v>
          </cell>
          <cell r="G374" t="str">
            <v>Ярославская область</v>
          </cell>
          <cell r="H374" t="str">
            <v/>
          </cell>
          <cell r="I374" t="str">
            <v/>
          </cell>
          <cell r="J374" t="str">
            <v>МАУ СШОР №2</v>
          </cell>
          <cell r="K374" t="str">
            <v xml:space="preserve">Иванова И.М. </v>
          </cell>
          <cell r="L374" t="str">
            <v>Бег 60 м</v>
          </cell>
        </row>
        <row r="375">
          <cell r="B375">
            <v>99</v>
          </cell>
          <cell r="C375" t="str">
            <v>Орлов</v>
          </cell>
          <cell r="D375" t="str">
            <v>Антон</v>
          </cell>
          <cell r="E375" t="str">
            <v>06.10.2003</v>
          </cell>
          <cell r="F375" t="str">
            <v>2</v>
          </cell>
          <cell r="G375" t="str">
            <v>Ярославская область</v>
          </cell>
          <cell r="H375" t="str">
            <v/>
          </cell>
          <cell r="I375" t="str">
            <v/>
          </cell>
          <cell r="J375" t="str">
            <v>МУ СШОР №19</v>
          </cell>
          <cell r="K375" t="str">
            <v>Хрущева Л.В.</v>
          </cell>
          <cell r="L375" t="str">
            <v>Бег 400 м</v>
          </cell>
        </row>
        <row r="376">
          <cell r="B376">
            <v>99</v>
          </cell>
          <cell r="C376" t="str">
            <v>Орлов</v>
          </cell>
          <cell r="D376" t="str">
            <v>Антон</v>
          </cell>
          <cell r="E376" t="str">
            <v>06.10.2003</v>
          </cell>
          <cell r="F376" t="str">
            <v>2</v>
          </cell>
          <cell r="G376" t="str">
            <v>Ярославская область</v>
          </cell>
          <cell r="H376" t="str">
            <v/>
          </cell>
          <cell r="I376" t="str">
            <v/>
          </cell>
          <cell r="J376" t="str">
            <v>МУ СШОР №19</v>
          </cell>
          <cell r="K376" t="str">
            <v>Хрущева Л.В.</v>
          </cell>
          <cell r="L376" t="str">
            <v>Бег 800 м</v>
          </cell>
        </row>
        <row r="377">
          <cell r="B377">
            <v>100</v>
          </cell>
          <cell r="C377" t="str">
            <v>Павлов</v>
          </cell>
          <cell r="D377" t="str">
            <v>Ролан</v>
          </cell>
          <cell r="E377" t="str">
            <v>27.08.2002</v>
          </cell>
          <cell r="F377" t="str">
            <v>1</v>
          </cell>
          <cell r="G377" t="str">
            <v>Ярославская область</v>
          </cell>
          <cell r="H377" t="str">
            <v/>
          </cell>
          <cell r="I377" t="str">
            <v/>
          </cell>
          <cell r="J377" t="str">
            <v>МАУ СШОР №2</v>
          </cell>
          <cell r="K377" t="str">
            <v>Пивентьев С.А., Пивентьева И.В., Скулябин А.Б.</v>
          </cell>
          <cell r="L377" t="str">
            <v>Семиборье(м)</v>
          </cell>
        </row>
        <row r="378">
          <cell r="B378">
            <v>105</v>
          </cell>
          <cell r="C378" t="str">
            <v>Печкин</v>
          </cell>
          <cell r="D378" t="str">
            <v>Александр</v>
          </cell>
          <cell r="E378" t="str">
            <v>07.10.2002</v>
          </cell>
          <cell r="F378" t="str">
            <v>1</v>
          </cell>
          <cell r="G378" t="str">
            <v>Ярославская область</v>
          </cell>
          <cell r="H378" t="str">
            <v/>
          </cell>
          <cell r="I378" t="str">
            <v/>
          </cell>
          <cell r="J378" t="str">
            <v>МУ СШОР №19</v>
          </cell>
          <cell r="K378" t="str">
            <v>Сошников А.В.</v>
          </cell>
          <cell r="L378" t="str">
            <v>Бег 1500 м</v>
          </cell>
        </row>
        <row r="379">
          <cell r="B379">
            <v>105</v>
          </cell>
          <cell r="C379" t="str">
            <v>Печкин</v>
          </cell>
          <cell r="D379" t="str">
            <v>Александр</v>
          </cell>
          <cell r="E379" t="str">
            <v>07.10.2002</v>
          </cell>
          <cell r="F379" t="str">
            <v>1</v>
          </cell>
          <cell r="G379" t="str">
            <v>Ярославская область</v>
          </cell>
          <cell r="H379" t="str">
            <v/>
          </cell>
          <cell r="I379" t="str">
            <v/>
          </cell>
          <cell r="J379" t="str">
            <v>МУ СШОР №19</v>
          </cell>
          <cell r="K379" t="str">
            <v>Сошников А.В.</v>
          </cell>
          <cell r="L379" t="str">
            <v>Бег 800 м</v>
          </cell>
        </row>
        <row r="380">
          <cell r="B380">
            <v>108</v>
          </cell>
          <cell r="C380" t="str">
            <v>Просвирин</v>
          </cell>
          <cell r="D380" t="str">
            <v>Илья</v>
          </cell>
          <cell r="E380" t="str">
            <v>28.02.1995</v>
          </cell>
          <cell r="F380" t="str">
            <v>МС</v>
          </cell>
          <cell r="G380" t="str">
            <v>Ярославская область</v>
          </cell>
          <cell r="H380" t="str">
            <v/>
          </cell>
          <cell r="I380" t="str">
            <v/>
          </cell>
          <cell r="J380" t="str">
            <v>ГУ ЯО "СШОР по лёгкой атлетике и адаптивному спорту", ГУ ЯО РЦСП</v>
          </cell>
          <cell r="K380" t="str">
            <v>Руденко В.Г., Руденко Т.В.</v>
          </cell>
          <cell r="L380" t="str">
            <v>Прыжок с шестом</v>
          </cell>
        </row>
        <row r="381">
          <cell r="B381">
            <v>109</v>
          </cell>
          <cell r="C381" t="str">
            <v>Пудиков</v>
          </cell>
          <cell r="D381" t="str">
            <v>Илья</v>
          </cell>
          <cell r="E381" t="str">
            <v>06.05.2004</v>
          </cell>
          <cell r="F381" t="str">
            <v>2</v>
          </cell>
          <cell r="G381" t="str">
            <v>Ярославская область</v>
          </cell>
          <cell r="H381" t="str">
            <v/>
          </cell>
          <cell r="I381" t="str">
            <v/>
          </cell>
          <cell r="J381" t="str">
            <v>ГУ ЯО "СШОР по лёгкой атлетике и адаптивному спорту"</v>
          </cell>
          <cell r="K381" t="str">
            <v>Лыкова О.В., Филинова С.К.</v>
          </cell>
          <cell r="L381" t="str">
            <v>Бег 60 м</v>
          </cell>
        </row>
        <row r="382">
          <cell r="B382">
            <v>109</v>
          </cell>
          <cell r="C382" t="str">
            <v>Пудиков</v>
          </cell>
          <cell r="D382" t="str">
            <v>Илья</v>
          </cell>
          <cell r="E382" t="str">
            <v>06.05.2004</v>
          </cell>
          <cell r="F382" t="str">
            <v>2</v>
          </cell>
          <cell r="G382" t="str">
            <v>Ярославская область</v>
          </cell>
          <cell r="H382" t="str">
            <v/>
          </cell>
          <cell r="I382" t="str">
            <v/>
          </cell>
          <cell r="J382" t="str">
            <v>ГУ ЯО "СШОР по лёгкой атлетике и адаптивному спорту"</v>
          </cell>
          <cell r="K382" t="str">
            <v>Лыкова О.В., Филинова С.К.</v>
          </cell>
          <cell r="L382" t="str">
            <v>Прыжок тройной</v>
          </cell>
        </row>
        <row r="383">
          <cell r="B383">
            <v>111</v>
          </cell>
          <cell r="C383" t="str">
            <v>Пыхунов</v>
          </cell>
          <cell r="D383" t="str">
            <v>Кирилл</v>
          </cell>
          <cell r="E383" t="str">
            <v>28.08.2004</v>
          </cell>
          <cell r="F383" t="str">
            <v>3</v>
          </cell>
          <cell r="G383" t="str">
            <v>Ярославская область</v>
          </cell>
          <cell r="H383" t="str">
            <v/>
          </cell>
          <cell r="I383" t="str">
            <v/>
          </cell>
          <cell r="J383" t="str">
            <v>ГУ ЯО "СШОР по лёгкой атлетике и адаптивному спорту"</v>
          </cell>
          <cell r="K383" t="str">
            <v>Филинова С.К., Лыкова О.В.</v>
          </cell>
          <cell r="L383" t="str">
            <v>Бег 400 м</v>
          </cell>
        </row>
        <row r="384">
          <cell r="B384">
            <v>112</v>
          </cell>
          <cell r="C384" t="str">
            <v>Рейхард</v>
          </cell>
          <cell r="D384" t="str">
            <v>Евгений</v>
          </cell>
          <cell r="E384" t="str">
            <v>21.08.1981</v>
          </cell>
          <cell r="F384" t="str">
            <v>МС</v>
          </cell>
          <cell r="G384" t="str">
            <v>Ярославская область</v>
          </cell>
          <cell r="H384" t="str">
            <v/>
          </cell>
          <cell r="I384" t="str">
            <v>Динамо</v>
          </cell>
          <cell r="J384" t="str">
            <v>МУ СШОР №19</v>
          </cell>
          <cell r="K384" t="str">
            <v>Хрущев И.Е.</v>
          </cell>
          <cell r="L384" t="str">
            <v>Бег 800 м</v>
          </cell>
        </row>
        <row r="385">
          <cell r="B385">
            <v>112</v>
          </cell>
          <cell r="C385" t="str">
            <v>Рейхард</v>
          </cell>
          <cell r="D385" t="str">
            <v>Евгений</v>
          </cell>
          <cell r="E385" t="str">
            <v>21.08.1981</v>
          </cell>
          <cell r="F385" t="str">
            <v>МС</v>
          </cell>
          <cell r="G385" t="str">
            <v>Ярославская область</v>
          </cell>
          <cell r="H385" t="str">
            <v/>
          </cell>
          <cell r="I385" t="str">
            <v>Динамо</v>
          </cell>
          <cell r="J385" t="str">
            <v>МУ СШОР №19</v>
          </cell>
          <cell r="K385" t="str">
            <v>Хрущев И.Е.</v>
          </cell>
          <cell r="L385" t="str">
            <v>Бег 1500 м</v>
          </cell>
        </row>
        <row r="386">
          <cell r="B386">
            <v>114</v>
          </cell>
          <cell r="C386" t="str">
            <v>Рощин</v>
          </cell>
          <cell r="D386" t="str">
            <v>Андрей</v>
          </cell>
          <cell r="E386" t="str">
            <v>30.10.2005</v>
          </cell>
          <cell r="F386" t="str">
            <v>3</v>
          </cell>
          <cell r="G386" t="str">
            <v>Ярославская область</v>
          </cell>
          <cell r="H386" t="str">
            <v/>
          </cell>
          <cell r="I386" t="str">
            <v/>
          </cell>
          <cell r="J386" t="str">
            <v>МАУ СШОР №2</v>
          </cell>
          <cell r="K386" t="str">
            <v>Дорожкин В.В., Дорожкин В.К., Дорожкина О.Н.</v>
          </cell>
          <cell r="L386" t="str">
            <v>Прыжок в длину</v>
          </cell>
        </row>
        <row r="387">
          <cell r="B387">
            <v>117</v>
          </cell>
          <cell r="C387" t="str">
            <v>Салов</v>
          </cell>
          <cell r="D387" t="str">
            <v>Дмитрий</v>
          </cell>
          <cell r="E387" t="str">
            <v>20.04.2003</v>
          </cell>
          <cell r="F387" t="str">
            <v>3</v>
          </cell>
          <cell r="G387" t="str">
            <v>Ярославская область</v>
          </cell>
          <cell r="H387" t="str">
            <v/>
          </cell>
          <cell r="I387" t="str">
            <v/>
          </cell>
          <cell r="J387" t="str">
            <v>МУ СШОР №19</v>
          </cell>
          <cell r="K387" t="str">
            <v>Круговой К.Н.</v>
          </cell>
          <cell r="L387" t="str">
            <v>Бег 200 м</v>
          </cell>
        </row>
        <row r="388">
          <cell r="B388">
            <v>117</v>
          </cell>
          <cell r="C388" t="str">
            <v>Салов</v>
          </cell>
          <cell r="D388" t="str">
            <v>Дмитрий</v>
          </cell>
          <cell r="E388" t="str">
            <v>20.04.2003</v>
          </cell>
          <cell r="F388" t="str">
            <v>3</v>
          </cell>
          <cell r="G388" t="str">
            <v>Ярославская область</v>
          </cell>
          <cell r="H388" t="str">
            <v/>
          </cell>
          <cell r="I388" t="str">
            <v/>
          </cell>
          <cell r="J388" t="str">
            <v>МУ СШОР №19</v>
          </cell>
          <cell r="K388" t="str">
            <v>Круговой К.Н.</v>
          </cell>
          <cell r="L388" t="str">
            <v>Бег 400 м</v>
          </cell>
        </row>
        <row r="389">
          <cell r="B389">
            <v>118</v>
          </cell>
          <cell r="C389" t="str">
            <v>Сапсай</v>
          </cell>
          <cell r="D389" t="str">
            <v>Максим</v>
          </cell>
          <cell r="E389" t="str">
            <v>29.07.2003</v>
          </cell>
          <cell r="F389" t="str">
            <v>1</v>
          </cell>
          <cell r="G389" t="str">
            <v>Ярославская область</v>
          </cell>
          <cell r="H389" t="str">
            <v/>
          </cell>
          <cell r="I389" t="str">
            <v/>
          </cell>
          <cell r="J389" t="str">
            <v>МУ СШОР №19</v>
          </cell>
          <cell r="K389" t="str">
            <v>Воронин Е.А.</v>
          </cell>
          <cell r="L389" t="str">
            <v>Прыжок тройной</v>
          </cell>
        </row>
        <row r="390">
          <cell r="B390">
            <v>120</v>
          </cell>
          <cell r="C390" t="str">
            <v>Светлов</v>
          </cell>
          <cell r="D390" t="str">
            <v>Даниил</v>
          </cell>
          <cell r="E390" t="str">
            <v>19.11.1999</v>
          </cell>
          <cell r="F390" t="str">
            <v>КМС</v>
          </cell>
          <cell r="G390" t="str">
            <v>Ярославская область</v>
          </cell>
          <cell r="H390" t="str">
            <v/>
          </cell>
          <cell r="I390" t="str">
            <v/>
          </cell>
          <cell r="J390" t="str">
            <v>МАУ СШОР №2</v>
          </cell>
          <cell r="K390" t="str">
            <v xml:space="preserve">Зверев В.Н. </v>
          </cell>
          <cell r="L390" t="str">
            <v>Бег 200 м</v>
          </cell>
        </row>
        <row r="391">
          <cell r="B391">
            <v>120</v>
          </cell>
          <cell r="C391" t="str">
            <v>Светлов</v>
          </cell>
          <cell r="D391" t="str">
            <v>Даниил</v>
          </cell>
          <cell r="E391" t="str">
            <v>19.11.1999</v>
          </cell>
          <cell r="F391" t="str">
            <v>КМС</v>
          </cell>
          <cell r="G391" t="str">
            <v>Ярославская область</v>
          </cell>
          <cell r="H391" t="str">
            <v/>
          </cell>
          <cell r="I391" t="str">
            <v/>
          </cell>
          <cell r="J391" t="str">
            <v>МАУ СШОР №2</v>
          </cell>
          <cell r="K391" t="str">
            <v xml:space="preserve">Зверев В.Н. </v>
          </cell>
          <cell r="L391" t="str">
            <v>Бег 400 м</v>
          </cell>
        </row>
        <row r="392">
          <cell r="B392">
            <v>126</v>
          </cell>
          <cell r="C392" t="str">
            <v>Смирнов</v>
          </cell>
          <cell r="D392" t="str">
            <v>Даниил</v>
          </cell>
          <cell r="E392" t="str">
            <v>03.03.2004</v>
          </cell>
          <cell r="F392" t="str">
            <v>3</v>
          </cell>
          <cell r="G392" t="str">
            <v>Ярославская область</v>
          </cell>
          <cell r="H392" t="str">
            <v/>
          </cell>
          <cell r="I392" t="str">
            <v/>
          </cell>
          <cell r="J392" t="str">
            <v>МАУ СШОР №2</v>
          </cell>
          <cell r="K392" t="str">
            <v>Бордукова Н.А.</v>
          </cell>
          <cell r="L392" t="str">
            <v>Бег 400 м</v>
          </cell>
        </row>
        <row r="393">
          <cell r="B393">
            <v>126</v>
          </cell>
          <cell r="C393" t="str">
            <v>Смирнов</v>
          </cell>
          <cell r="D393" t="str">
            <v>Даниил</v>
          </cell>
          <cell r="E393" t="str">
            <v>03.03.2004</v>
          </cell>
          <cell r="F393" t="str">
            <v>3</v>
          </cell>
          <cell r="G393" t="str">
            <v>Ярославская область</v>
          </cell>
          <cell r="H393" t="str">
            <v/>
          </cell>
          <cell r="I393" t="str">
            <v/>
          </cell>
          <cell r="J393" t="str">
            <v>МАУ СШОР №2</v>
          </cell>
          <cell r="K393" t="str">
            <v>Бордукова Н.А.</v>
          </cell>
          <cell r="L393" t="str">
            <v>Бег 800 м</v>
          </cell>
        </row>
        <row r="394">
          <cell r="B394">
            <v>128</v>
          </cell>
          <cell r="C394" t="str">
            <v>Соков</v>
          </cell>
          <cell r="D394" t="str">
            <v>Денис</v>
          </cell>
          <cell r="E394" t="str">
            <v>02.09.2002</v>
          </cell>
          <cell r="F394" t="str">
            <v>КМС</v>
          </cell>
          <cell r="G394" t="str">
            <v>Ярославская область</v>
          </cell>
          <cell r="H394" t="str">
            <v/>
          </cell>
          <cell r="I394" t="str">
            <v/>
          </cell>
          <cell r="J394" t="str">
            <v>ГУ ЯО "СШОР по лёгкой атлетике и адаптивному спорту"</v>
          </cell>
          <cell r="K394" t="str">
            <v>Нальгиев А.А., Шиловская Т.А.</v>
          </cell>
          <cell r="L394" t="str">
            <v>Толкание ядра</v>
          </cell>
        </row>
        <row r="395">
          <cell r="B395">
            <v>132</v>
          </cell>
          <cell r="C395" t="str">
            <v>Степанов</v>
          </cell>
          <cell r="D395" t="str">
            <v>Андрей</v>
          </cell>
          <cell r="E395" t="str">
            <v>19.03.2004</v>
          </cell>
          <cell r="F395" t="str">
            <v>2</v>
          </cell>
          <cell r="G395" t="str">
            <v>Ярославская область</v>
          </cell>
          <cell r="H395" t="str">
            <v/>
          </cell>
          <cell r="I395" t="str">
            <v/>
          </cell>
          <cell r="J395" t="str">
            <v>ГУ ЯО "СШОР по лёгкой атлетике и адаптивному спорту"</v>
          </cell>
          <cell r="K395" t="str">
            <v>Лыкова О.В., Филинова С.К.</v>
          </cell>
          <cell r="L395" t="str">
            <v>Бег 200 м</v>
          </cell>
        </row>
        <row r="396">
          <cell r="B396">
            <v>132</v>
          </cell>
          <cell r="C396" t="str">
            <v>Степанов</v>
          </cell>
          <cell r="D396" t="str">
            <v>Андрей</v>
          </cell>
          <cell r="E396" t="str">
            <v>19.03.2004</v>
          </cell>
          <cell r="F396" t="str">
            <v>2</v>
          </cell>
          <cell r="G396" t="str">
            <v>Ярославская область</v>
          </cell>
          <cell r="H396" t="str">
            <v/>
          </cell>
          <cell r="I396" t="str">
            <v/>
          </cell>
          <cell r="J396" t="str">
            <v>ГУ ЯО "СШОР по лёгкой атлетике и адаптивному спорту"</v>
          </cell>
          <cell r="K396" t="str">
            <v>Лыкова О.В., Филинова С.К.</v>
          </cell>
          <cell r="L396" t="str">
            <v>Бег 400 м</v>
          </cell>
        </row>
        <row r="397">
          <cell r="B397">
            <v>133</v>
          </cell>
          <cell r="C397" t="str">
            <v>Столбов</v>
          </cell>
          <cell r="D397" t="str">
            <v>Даниил</v>
          </cell>
          <cell r="E397" t="str">
            <v>17.01.2003</v>
          </cell>
          <cell r="F397" t="str">
            <v>2</v>
          </cell>
          <cell r="G397" t="str">
            <v>Ярославская область</v>
          </cell>
          <cell r="H397" t="str">
            <v/>
          </cell>
          <cell r="I397" t="str">
            <v/>
          </cell>
          <cell r="J397" t="str">
            <v>МУ СШОР №19</v>
          </cell>
          <cell r="K397" t="str">
            <v>Круговой К.Н.</v>
          </cell>
          <cell r="L397" t="str">
            <v>Бег 400 м</v>
          </cell>
        </row>
        <row r="398">
          <cell r="B398">
            <v>133</v>
          </cell>
          <cell r="C398" t="str">
            <v>Столбов</v>
          </cell>
          <cell r="D398" t="str">
            <v>Даниил</v>
          </cell>
          <cell r="E398" t="str">
            <v>17.01.2003</v>
          </cell>
          <cell r="F398" t="str">
            <v>2</v>
          </cell>
          <cell r="G398" t="str">
            <v>Ярославская область</v>
          </cell>
          <cell r="H398" t="str">
            <v/>
          </cell>
          <cell r="I398" t="str">
            <v/>
          </cell>
          <cell r="J398" t="str">
            <v>МУ СШОР №19</v>
          </cell>
          <cell r="K398" t="str">
            <v>Круговой К.Н.</v>
          </cell>
          <cell r="L398" t="str">
            <v>Бег 800 м</v>
          </cell>
        </row>
        <row r="399">
          <cell r="B399">
            <v>134</v>
          </cell>
          <cell r="C399" t="str">
            <v>Сумливый</v>
          </cell>
          <cell r="D399" t="str">
            <v>Всеволод</v>
          </cell>
          <cell r="E399" t="str">
            <v>30.09.2002</v>
          </cell>
          <cell r="F399" t="str">
            <v>2</v>
          </cell>
          <cell r="G399" t="str">
            <v>Ярославская область</v>
          </cell>
          <cell r="H399" t="str">
            <v/>
          </cell>
          <cell r="I399" t="str">
            <v/>
          </cell>
          <cell r="J399" t="str">
            <v>МУ СШОР №19</v>
          </cell>
          <cell r="K399" t="str">
            <v>Тюленев С.А.</v>
          </cell>
          <cell r="L399" t="str">
            <v>Бег 200 м</v>
          </cell>
        </row>
        <row r="400">
          <cell r="B400">
            <v>134</v>
          </cell>
          <cell r="C400" t="str">
            <v>Сумливый</v>
          </cell>
          <cell r="D400" t="str">
            <v>Всеволод</v>
          </cell>
          <cell r="E400" t="str">
            <v>30.09.2002</v>
          </cell>
          <cell r="F400" t="str">
            <v>2</v>
          </cell>
          <cell r="G400" t="str">
            <v>Ярославская область</v>
          </cell>
          <cell r="H400" t="str">
            <v/>
          </cell>
          <cell r="I400" t="str">
            <v/>
          </cell>
          <cell r="J400" t="str">
            <v>МУ СШОР №19</v>
          </cell>
          <cell r="K400" t="str">
            <v>Тюленев С.А.</v>
          </cell>
          <cell r="L400" t="str">
            <v>Эстафетный бег 4 х 200 м</v>
          </cell>
        </row>
        <row r="401">
          <cell r="B401">
            <v>135</v>
          </cell>
          <cell r="C401" t="str">
            <v>Тараканов</v>
          </cell>
          <cell r="D401" t="str">
            <v>Кирилл</v>
          </cell>
          <cell r="E401" t="str">
            <v>18.12.1996</v>
          </cell>
          <cell r="F401" t="str">
            <v>КМС</v>
          </cell>
          <cell r="G401" t="str">
            <v>Ярославская область</v>
          </cell>
          <cell r="H401" t="str">
            <v/>
          </cell>
          <cell r="I401" t="str">
            <v/>
          </cell>
          <cell r="J401" t="str">
            <v>МУ СШОР №19</v>
          </cell>
          <cell r="K401" t="str">
            <v>Тараканова Ю.Ф., Тараканов А.В.</v>
          </cell>
          <cell r="L401" t="str">
            <v>Бег 3 000 м</v>
          </cell>
        </row>
        <row r="402">
          <cell r="B402">
            <v>136</v>
          </cell>
          <cell r="C402" t="str">
            <v>Тарарин</v>
          </cell>
          <cell r="D402" t="str">
            <v>Даниил</v>
          </cell>
          <cell r="E402" t="str">
            <v>15.03.2003</v>
          </cell>
          <cell r="F402" t="str">
            <v>2</v>
          </cell>
          <cell r="G402" t="str">
            <v>Ярославская область</v>
          </cell>
          <cell r="H402" t="str">
            <v/>
          </cell>
          <cell r="I402" t="str">
            <v/>
          </cell>
          <cell r="J402" t="str">
            <v>ГУ ЯО "СШОР по лёгкой атлетике и адаптивному спорту"</v>
          </cell>
          <cell r="K402" t="str">
            <v>Нальгиев А.А., Шиловская Т.А., Нальгиев А.А.</v>
          </cell>
          <cell r="L402" t="str">
            <v>Толкание ядра</v>
          </cell>
        </row>
        <row r="403">
          <cell r="B403">
            <v>140</v>
          </cell>
          <cell r="C403" t="str">
            <v>Тимохин</v>
          </cell>
          <cell r="D403" t="str">
            <v>Семен</v>
          </cell>
          <cell r="E403" t="str">
            <v>11.03.2005</v>
          </cell>
          <cell r="F403" t="str">
            <v>2</v>
          </cell>
          <cell r="G403" t="str">
            <v>Ярославская область</v>
          </cell>
          <cell r="H403" t="str">
            <v/>
          </cell>
          <cell r="I403" t="str">
            <v/>
          </cell>
          <cell r="J403" t="str">
            <v>МАУ СШОР №2</v>
          </cell>
          <cell r="K403" t="str">
            <v>Дорожкин В.В., Дорожкина О.Н., Дорожкин В.К.</v>
          </cell>
          <cell r="L403" t="str">
            <v>Прыжок в высоту</v>
          </cell>
        </row>
        <row r="404">
          <cell r="B404">
            <v>141</v>
          </cell>
          <cell r="C404" t="str">
            <v>Тихонов</v>
          </cell>
          <cell r="D404" t="str">
            <v>Олег</v>
          </cell>
          <cell r="E404" t="str">
            <v>16.09.1998</v>
          </cell>
          <cell r="F404" t="str">
            <v>1</v>
          </cell>
          <cell r="G404" t="str">
            <v>Ярославская область</v>
          </cell>
          <cell r="H404" t="str">
            <v/>
          </cell>
          <cell r="I404" t="str">
            <v/>
          </cell>
          <cell r="J404" t="str">
            <v>МУ СШОР №19</v>
          </cell>
          <cell r="K404" t="str">
            <v>Валяева С.П.</v>
          </cell>
          <cell r="L404" t="str">
            <v>Бег 200 м</v>
          </cell>
        </row>
        <row r="405">
          <cell r="B405">
            <v>141</v>
          </cell>
          <cell r="C405" t="str">
            <v>Тихонов</v>
          </cell>
          <cell r="D405" t="str">
            <v>Олег</v>
          </cell>
          <cell r="E405" t="str">
            <v>16.09.1998</v>
          </cell>
          <cell r="F405" t="str">
            <v>1</v>
          </cell>
          <cell r="G405" t="str">
            <v>Ярославская область</v>
          </cell>
          <cell r="H405" t="str">
            <v/>
          </cell>
          <cell r="I405" t="str">
            <v/>
          </cell>
          <cell r="J405" t="str">
            <v>МУ СШОР №19</v>
          </cell>
          <cell r="K405" t="str">
            <v>Валяева С.П.</v>
          </cell>
          <cell r="L405" t="str">
            <v>Бег 400 м</v>
          </cell>
        </row>
        <row r="406">
          <cell r="B406">
            <v>142</v>
          </cell>
          <cell r="C406" t="str">
            <v>Топтыгин</v>
          </cell>
          <cell r="D406" t="str">
            <v>Никита</v>
          </cell>
          <cell r="E406" t="str">
            <v>27.04.2003</v>
          </cell>
          <cell r="F406" t="str">
            <v>3</v>
          </cell>
          <cell r="G406" t="str">
            <v>Ярославская область</v>
          </cell>
          <cell r="H406" t="str">
            <v/>
          </cell>
          <cell r="I406" t="str">
            <v/>
          </cell>
          <cell r="J406" t="str">
            <v>МАУ СШОР №2</v>
          </cell>
          <cell r="K406" t="str">
            <v>Сергеева Е.В.</v>
          </cell>
          <cell r="L406" t="str">
            <v>Бег 60 м</v>
          </cell>
        </row>
        <row r="407">
          <cell r="B407">
            <v>146</v>
          </cell>
          <cell r="C407" t="str">
            <v>Федоров</v>
          </cell>
          <cell r="D407" t="str">
            <v>Евгений</v>
          </cell>
          <cell r="E407" t="str">
            <v>04.05.2002</v>
          </cell>
          <cell r="F407" t="str">
            <v>2</v>
          </cell>
          <cell r="G407" t="str">
            <v>Ярославская область</v>
          </cell>
          <cell r="H407" t="str">
            <v/>
          </cell>
          <cell r="I407" t="str">
            <v/>
          </cell>
          <cell r="J407" t="str">
            <v>ГУ ЯО "СШОР по лёгкой атлетике и адаптивному спорту"</v>
          </cell>
          <cell r="K407" t="str">
            <v>Рыбаков В.Ю., Бабашкин В.М.</v>
          </cell>
          <cell r="L407" t="str">
            <v>Прыжок в длину</v>
          </cell>
        </row>
        <row r="408">
          <cell r="B408">
            <v>158</v>
          </cell>
          <cell r="C408" t="str">
            <v>Чупахин</v>
          </cell>
          <cell r="D408" t="str">
            <v>Вадим</v>
          </cell>
          <cell r="E408" t="str">
            <v>12.04.2005</v>
          </cell>
          <cell r="F408" t="str">
            <v>3</v>
          </cell>
          <cell r="G408" t="str">
            <v>Ярославская область</v>
          </cell>
          <cell r="H408" t="str">
            <v/>
          </cell>
          <cell r="I408" t="str">
            <v/>
          </cell>
          <cell r="J408" t="str">
            <v>МУ СШОР №19</v>
          </cell>
          <cell r="K408" t="str">
            <v>Сошников А.В.</v>
          </cell>
          <cell r="L408" t="str">
            <v>Бег 400 м</v>
          </cell>
        </row>
        <row r="409">
          <cell r="B409">
            <v>158</v>
          </cell>
          <cell r="C409" t="str">
            <v>Чупахин</v>
          </cell>
          <cell r="D409" t="str">
            <v>Вадим</v>
          </cell>
          <cell r="E409" t="str">
            <v>12.04.2005</v>
          </cell>
          <cell r="F409" t="str">
            <v>3</v>
          </cell>
          <cell r="G409" t="str">
            <v>Ярославская область</v>
          </cell>
          <cell r="H409" t="str">
            <v/>
          </cell>
          <cell r="I409" t="str">
            <v/>
          </cell>
          <cell r="J409" t="str">
            <v>МУ СШОР №19</v>
          </cell>
          <cell r="K409" t="str">
            <v>Сошников А.В.</v>
          </cell>
          <cell r="L409" t="str">
            <v>Бег 800 м</v>
          </cell>
        </row>
        <row r="410">
          <cell r="B410">
            <v>160</v>
          </cell>
          <cell r="C410" t="str">
            <v>Шаркунов</v>
          </cell>
          <cell r="D410" t="str">
            <v>Максим</v>
          </cell>
          <cell r="E410" t="str">
            <v>11.02.2005</v>
          </cell>
          <cell r="F410" t="str">
            <v>2</v>
          </cell>
          <cell r="G410" t="str">
            <v>Ярославская область</v>
          </cell>
          <cell r="H410" t="str">
            <v/>
          </cell>
          <cell r="I410" t="str">
            <v/>
          </cell>
          <cell r="J410" t="str">
            <v>ГУ ЯО "СШОР по лёгкой атлетике и адаптивному спорту"</v>
          </cell>
          <cell r="K410" t="str">
            <v>Руденко В.Г., Руденко Т.В.</v>
          </cell>
          <cell r="L410" t="str">
            <v>Прыжок с шестом</v>
          </cell>
        </row>
        <row r="411">
          <cell r="B411">
            <v>161</v>
          </cell>
          <cell r="C411" t="str">
            <v>Шатун</v>
          </cell>
          <cell r="D411" t="str">
            <v>Александр</v>
          </cell>
          <cell r="E411" t="str">
            <v>26.03.2004</v>
          </cell>
          <cell r="F411" t="str">
            <v>2</v>
          </cell>
          <cell r="G411" t="str">
            <v>Ярославская область</v>
          </cell>
          <cell r="H411" t="str">
            <v/>
          </cell>
          <cell r="I411" t="str">
            <v/>
          </cell>
          <cell r="J411" t="str">
            <v>ГУ ЯО "СШОР по лёгкой атлетике и адаптивному спорту"</v>
          </cell>
          <cell r="K411" t="str">
            <v>Нальгиев А.А., Шиловская Т.А.</v>
          </cell>
          <cell r="L411" t="str">
            <v>Толкание ядра</v>
          </cell>
        </row>
        <row r="412">
          <cell r="B412">
            <v>162</v>
          </cell>
          <cell r="C412" t="str">
            <v>Шашин</v>
          </cell>
          <cell r="D412" t="str">
            <v>Сергей</v>
          </cell>
          <cell r="E412" t="str">
            <v>29.03.1999</v>
          </cell>
          <cell r="F412" t="str">
            <v>1</v>
          </cell>
          <cell r="G412" t="str">
            <v>Ярославская область</v>
          </cell>
          <cell r="H412" t="str">
            <v/>
          </cell>
          <cell r="I412" t="str">
            <v/>
          </cell>
          <cell r="J412" t="str">
            <v>ГУ ЯО "СШОР по лёгкой атлетике и адаптивному спорту"</v>
          </cell>
          <cell r="K412" t="str">
            <v>Филинова С.К., Лыкова О.В.</v>
          </cell>
          <cell r="L412" t="str">
            <v>Бег 200 м</v>
          </cell>
        </row>
        <row r="413">
          <cell r="B413">
            <v>162</v>
          </cell>
          <cell r="C413" t="str">
            <v>Шашин</v>
          </cell>
          <cell r="D413" t="str">
            <v>Сергей</v>
          </cell>
          <cell r="E413" t="str">
            <v>29.03.1999</v>
          </cell>
          <cell r="F413" t="str">
            <v>1</v>
          </cell>
          <cell r="G413" t="str">
            <v>Ярославская область</v>
          </cell>
          <cell r="H413" t="str">
            <v/>
          </cell>
          <cell r="I413" t="str">
            <v/>
          </cell>
          <cell r="J413" t="str">
            <v>ГУ ЯО "СШОР по лёгкой атлетике и адаптивному спорту"</v>
          </cell>
          <cell r="K413" t="str">
            <v>Филинова С.К., Лыкова О.В.</v>
          </cell>
          <cell r="L413" t="str">
            <v>Бег 400 м</v>
          </cell>
        </row>
        <row r="414">
          <cell r="B414">
            <v>164</v>
          </cell>
          <cell r="C414" t="str">
            <v>Шкорупеев</v>
          </cell>
          <cell r="D414" t="str">
            <v>Илья</v>
          </cell>
          <cell r="E414" t="str">
            <v>13.01.2002</v>
          </cell>
          <cell r="F414" t="str">
            <v>1</v>
          </cell>
          <cell r="G414" t="str">
            <v>Ярославская область</v>
          </cell>
          <cell r="H414" t="str">
            <v/>
          </cell>
          <cell r="I414" t="str">
            <v/>
          </cell>
          <cell r="J414" t="str">
            <v>ГУ ЯО "СШОР по лёгкой атлетике и адаптивному спорту"</v>
          </cell>
          <cell r="K414" t="str">
            <v>Бабашкин В.М.</v>
          </cell>
          <cell r="L414" t="str">
            <v>Прыжок в высоту</v>
          </cell>
        </row>
        <row r="415">
          <cell r="B415">
            <v>165</v>
          </cell>
          <cell r="C415" t="str">
            <v>Шлапаченко</v>
          </cell>
          <cell r="D415" t="str">
            <v>Андрей</v>
          </cell>
          <cell r="E415" t="str">
            <v>08.10.1999</v>
          </cell>
          <cell r="F415" t="str">
            <v>1</v>
          </cell>
          <cell r="G415" t="str">
            <v>Ярославская область</v>
          </cell>
          <cell r="H415" t="str">
            <v/>
          </cell>
          <cell r="I415" t="str">
            <v/>
          </cell>
          <cell r="J415" t="str">
            <v>ГУ ЯО "СШОР по лёгкой атлетике и адаптивному спорту"</v>
          </cell>
          <cell r="K415" t="str">
            <v>Клейменов А.Н.</v>
          </cell>
          <cell r="L415" t="str">
            <v>Бег 200 м</v>
          </cell>
        </row>
        <row r="416">
          <cell r="B416">
            <v>165</v>
          </cell>
          <cell r="C416" t="str">
            <v>Шлапаченко</v>
          </cell>
          <cell r="D416" t="str">
            <v>Андрей</v>
          </cell>
          <cell r="E416" t="str">
            <v>08.10.1999</v>
          </cell>
          <cell r="F416" t="str">
            <v>1</v>
          </cell>
          <cell r="G416" t="str">
            <v>Ярославская область</v>
          </cell>
          <cell r="H416" t="str">
            <v/>
          </cell>
          <cell r="I416" t="str">
            <v/>
          </cell>
          <cell r="J416" t="str">
            <v>ГУ ЯО "СШОР по лёгкой атлетике и адаптивному спорту"</v>
          </cell>
          <cell r="K416" t="str">
            <v>Клейменов А.Н.</v>
          </cell>
          <cell r="L416" t="str">
            <v>Бег 400 м</v>
          </cell>
        </row>
        <row r="417">
          <cell r="B417">
            <v>167</v>
          </cell>
          <cell r="C417" t="str">
            <v>Щербаков</v>
          </cell>
          <cell r="D417" t="str">
            <v>Андрей</v>
          </cell>
          <cell r="E417" t="str">
            <v>09.01.2005</v>
          </cell>
          <cell r="F417" t="str">
            <v>2</v>
          </cell>
          <cell r="G417" t="str">
            <v>Ярославская область</v>
          </cell>
          <cell r="H417" t="str">
            <v/>
          </cell>
          <cell r="I417" t="str">
            <v/>
          </cell>
          <cell r="J417" t="str">
            <v>МУ СШОР №19</v>
          </cell>
          <cell r="K417" t="str">
            <v>Сошников А.В.</v>
          </cell>
          <cell r="L417" t="str">
            <v>Бег 1500 м</v>
          </cell>
        </row>
        <row r="418">
          <cell r="B418">
            <v>167</v>
          </cell>
          <cell r="C418" t="str">
            <v>Щербаков</v>
          </cell>
          <cell r="D418" t="str">
            <v>Андрей</v>
          </cell>
          <cell r="E418" t="str">
            <v>09.01.2005</v>
          </cell>
          <cell r="F418" t="str">
            <v>2</v>
          </cell>
          <cell r="G418" t="str">
            <v>Ярославская область</v>
          </cell>
          <cell r="H418" t="str">
            <v/>
          </cell>
          <cell r="I418" t="str">
            <v/>
          </cell>
          <cell r="J418" t="str">
            <v>МУ СШОР №19</v>
          </cell>
          <cell r="K418" t="str">
            <v>Сошников А.В.</v>
          </cell>
          <cell r="L418" t="str">
            <v>Бег 3 000 м</v>
          </cell>
        </row>
        <row r="419">
          <cell r="B419">
            <v>168</v>
          </cell>
          <cell r="C419" t="str">
            <v>Юдин</v>
          </cell>
          <cell r="D419" t="str">
            <v>Тихон</v>
          </cell>
          <cell r="E419" t="str">
            <v>02.04.2000</v>
          </cell>
          <cell r="F419" t="str">
            <v>КМС</v>
          </cell>
          <cell r="G419" t="str">
            <v>Ярославская область</v>
          </cell>
          <cell r="H419" t="str">
            <v/>
          </cell>
          <cell r="I419" t="str">
            <v/>
          </cell>
          <cell r="J419" t="str">
            <v>ГУ ЯО "СШОР по лёгкой атлетике и адаптивному спорту"</v>
          </cell>
          <cell r="K419" t="str">
            <v>Бабашкин В.М.</v>
          </cell>
          <cell r="L419" t="str">
            <v>Прыжок в высоту</v>
          </cell>
        </row>
        <row r="420">
          <cell r="B420">
            <v>172</v>
          </cell>
          <cell r="C420" t="str">
            <v>Мудров</v>
          </cell>
          <cell r="D420" t="str">
            <v>Илья</v>
          </cell>
          <cell r="E420" t="str">
            <v>17.11.1991</v>
          </cell>
          <cell r="F420" t="str">
            <v>МС</v>
          </cell>
          <cell r="G420" t="str">
            <v>Московская область</v>
          </cell>
          <cell r="H420" t="str">
            <v>Ярославская область</v>
          </cell>
          <cell r="I420" t="str">
            <v>ВС</v>
          </cell>
          <cell r="J420" t="str">
            <v>ГБУ МО "ЦСП ОВС", ГУ ЯО РЦСП, ГУ ЯО "СШОР по лёгкой атлетике и адаптивному спорту"</v>
          </cell>
          <cell r="K420" t="str">
            <v>Руденко В.Г., Руденко Т.В.</v>
          </cell>
          <cell r="L420" t="str">
            <v>Прыжок с шестом</v>
          </cell>
        </row>
      </sheetData>
      <sheetData sheetId="24">
        <row r="1">
          <cell r="B1">
            <v>1</v>
          </cell>
          <cell r="C1">
            <v>2</v>
          </cell>
          <cell r="D1">
            <v>3</v>
          </cell>
          <cell r="E1" t="str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 t="str">
            <v>вид</v>
          </cell>
        </row>
        <row r="2">
          <cell r="B2" t="str">
            <v>Номер</v>
          </cell>
          <cell r="C2" t="str">
            <v xml:space="preserve">Фамилия </v>
          </cell>
          <cell r="D2" t="str">
            <v>Имя</v>
          </cell>
          <cell r="E2" t="str">
            <v>г.р.</v>
          </cell>
          <cell r="F2" t="str">
            <v>разряд</v>
          </cell>
          <cell r="G2" t="str">
            <v>Команда</v>
          </cell>
          <cell r="H2" t="str">
            <v>Параллельный зачет</v>
          </cell>
          <cell r="I2" t="str">
            <v>Ведомство</v>
          </cell>
          <cell r="J2" t="str">
            <v>Организация</v>
          </cell>
          <cell r="K2" t="str">
            <v>Ф.И.О. тренера</v>
          </cell>
          <cell r="L2" t="str">
            <v>1день</v>
          </cell>
        </row>
        <row r="3">
          <cell r="B3">
            <v>173</v>
          </cell>
          <cell r="C3" t="str">
            <v>Агеева</v>
          </cell>
          <cell r="D3" t="str">
            <v>Ульяна</v>
          </cell>
          <cell r="E3" t="str">
            <v>15.06.2005</v>
          </cell>
          <cell r="F3" t="str">
            <v>2</v>
          </cell>
          <cell r="G3" t="str">
            <v>Архангельская область</v>
          </cell>
          <cell r="J3" t="str">
            <v>МБУ СШ №1</v>
          </cell>
          <cell r="K3" t="str">
            <v>Брюхова О.Б.</v>
          </cell>
          <cell r="L3" t="str">
            <v>Бег 400 м</v>
          </cell>
        </row>
        <row r="4">
          <cell r="B4">
            <v>173</v>
          </cell>
          <cell r="C4" t="str">
            <v>Агеева</v>
          </cell>
          <cell r="D4" t="str">
            <v>Ульяна</v>
          </cell>
          <cell r="E4" t="str">
            <v>15.06.2005</v>
          </cell>
          <cell r="F4" t="str">
            <v>2</v>
          </cell>
          <cell r="G4" t="str">
            <v>Архангельская область</v>
          </cell>
          <cell r="H4" t="str">
            <v/>
          </cell>
          <cell r="I4" t="str">
            <v/>
          </cell>
          <cell r="J4" t="str">
            <v>МБУ СШ №1</v>
          </cell>
          <cell r="K4" t="str">
            <v>Брюхова О.Б.</v>
          </cell>
          <cell r="L4" t="str">
            <v>Бег 800 м</v>
          </cell>
        </row>
        <row r="5">
          <cell r="B5">
            <v>174</v>
          </cell>
          <cell r="C5" t="str">
            <v>Амахина</v>
          </cell>
          <cell r="D5" t="str">
            <v>Ирина</v>
          </cell>
          <cell r="E5" t="str">
            <v>05.10.2001</v>
          </cell>
          <cell r="F5" t="str">
            <v>2</v>
          </cell>
          <cell r="G5" t="str">
            <v>Архангельская область</v>
          </cell>
          <cell r="H5" t="str">
            <v/>
          </cell>
          <cell r="I5" t="str">
            <v/>
          </cell>
          <cell r="J5" t="str">
            <v>ФОК "Севмаш"</v>
          </cell>
          <cell r="K5" t="str">
            <v>Литвиненко А.И., Бородулин А.М.</v>
          </cell>
          <cell r="L5" t="str">
            <v>Бег 200 м</v>
          </cell>
        </row>
        <row r="6">
          <cell r="B6">
            <v>174</v>
          </cell>
          <cell r="C6" t="str">
            <v>Амахина</v>
          </cell>
          <cell r="D6" t="str">
            <v>Ирина</v>
          </cell>
          <cell r="E6" t="str">
            <v>05.10.2001</v>
          </cell>
          <cell r="F6" t="str">
            <v>2</v>
          </cell>
          <cell r="G6" t="str">
            <v>Архангельская область</v>
          </cell>
          <cell r="H6" t="str">
            <v/>
          </cell>
          <cell r="I6" t="str">
            <v/>
          </cell>
          <cell r="J6" t="str">
            <v>ФОК "Севмаш"</v>
          </cell>
          <cell r="K6" t="str">
            <v>Литвиненко А.И., Бородулин А.М.</v>
          </cell>
          <cell r="L6" t="str">
            <v>Бег 400 м</v>
          </cell>
        </row>
        <row r="7">
          <cell r="B7">
            <v>175</v>
          </cell>
          <cell r="C7" t="str">
            <v>Антонова</v>
          </cell>
          <cell r="D7" t="str">
            <v>Юлия</v>
          </cell>
          <cell r="E7" t="str">
            <v>11.10.1996</v>
          </cell>
          <cell r="F7" t="str">
            <v>1</v>
          </cell>
          <cell r="G7" t="str">
            <v>Архангельская область</v>
          </cell>
          <cell r="H7" t="str">
            <v/>
          </cell>
          <cell r="I7" t="str">
            <v/>
          </cell>
          <cell r="J7" t="str">
            <v>САФУ имени М.В.Ломоносова</v>
          </cell>
          <cell r="K7" t="str">
            <v>Мингалева А.Г.</v>
          </cell>
          <cell r="L7" t="str">
            <v>Бег 200 м</v>
          </cell>
        </row>
        <row r="8">
          <cell r="B8">
            <v>175</v>
          </cell>
          <cell r="C8" t="str">
            <v>Антонова</v>
          </cell>
          <cell r="D8" t="str">
            <v>Юлия</v>
          </cell>
          <cell r="E8" t="str">
            <v>11.10.1996</v>
          </cell>
          <cell r="F8" t="str">
            <v>1</v>
          </cell>
          <cell r="G8" t="str">
            <v>Архангельская область</v>
          </cell>
          <cell r="H8" t="str">
            <v/>
          </cell>
          <cell r="I8" t="str">
            <v/>
          </cell>
          <cell r="J8" t="str">
            <v>САФУ имени М.В.Ломоносова</v>
          </cell>
          <cell r="K8" t="str">
            <v>Мингалева А.Г.</v>
          </cell>
          <cell r="L8" t="str">
            <v>Бег 400 м</v>
          </cell>
        </row>
        <row r="9">
          <cell r="B9">
            <v>176</v>
          </cell>
          <cell r="C9" t="str">
            <v>Верещагина</v>
          </cell>
          <cell r="D9" t="str">
            <v>Алина</v>
          </cell>
          <cell r="E9" t="str">
            <v>25.06.1998</v>
          </cell>
          <cell r="F9" t="str">
            <v>2</v>
          </cell>
          <cell r="G9" t="str">
            <v>Архангельская область</v>
          </cell>
          <cell r="H9" t="str">
            <v/>
          </cell>
          <cell r="I9" t="str">
            <v/>
          </cell>
          <cell r="J9" t="str">
            <v>ГАУ АО "СШОР "Поморье"</v>
          </cell>
          <cell r="K9" t="str">
            <v>Чернов А.В.</v>
          </cell>
          <cell r="L9" t="str">
            <v>Бег 200 м</v>
          </cell>
        </row>
        <row r="10">
          <cell r="B10">
            <v>176</v>
          </cell>
          <cell r="C10" t="str">
            <v>Верещагина</v>
          </cell>
          <cell r="D10" t="str">
            <v>Алина</v>
          </cell>
          <cell r="E10" t="str">
            <v>25.06.1998</v>
          </cell>
          <cell r="F10" t="str">
            <v>2</v>
          </cell>
          <cell r="G10" t="str">
            <v>Архангельская область</v>
          </cell>
          <cell r="H10" t="str">
            <v/>
          </cell>
          <cell r="I10" t="str">
            <v/>
          </cell>
          <cell r="J10" t="str">
            <v>ГАУ АО "СШОР "Поморье"</v>
          </cell>
          <cell r="K10" t="str">
            <v>Чернов А.В.</v>
          </cell>
          <cell r="L10" t="str">
            <v>Бег 400 м</v>
          </cell>
        </row>
        <row r="11">
          <cell r="B11">
            <v>177</v>
          </cell>
          <cell r="C11" t="str">
            <v>Горбунова</v>
          </cell>
          <cell r="D11" t="str">
            <v>Екатерина</v>
          </cell>
          <cell r="E11" t="str">
            <v>24.12.2005</v>
          </cell>
          <cell r="F11" t="str">
            <v>2</v>
          </cell>
          <cell r="G11" t="str">
            <v>Архангельская область</v>
          </cell>
          <cell r="H11" t="str">
            <v/>
          </cell>
          <cell r="I11" t="str">
            <v/>
          </cell>
          <cell r="J11" t="str">
            <v>МБУ СШ №1</v>
          </cell>
          <cell r="K11" t="str">
            <v>Брюхова О.Б.</v>
          </cell>
          <cell r="L11" t="str">
            <v>Бег 400 м</v>
          </cell>
        </row>
        <row r="12">
          <cell r="B12">
            <v>177</v>
          </cell>
          <cell r="C12" t="str">
            <v>Горбунова</v>
          </cell>
          <cell r="D12" t="str">
            <v>Екатерина</v>
          </cell>
          <cell r="E12" t="str">
            <v>24.12.2005</v>
          </cell>
          <cell r="F12" t="str">
            <v>2</v>
          </cell>
          <cell r="G12" t="str">
            <v>Архангельская область</v>
          </cell>
          <cell r="H12" t="str">
            <v/>
          </cell>
          <cell r="I12" t="str">
            <v/>
          </cell>
          <cell r="J12" t="str">
            <v>МБУ СШ №1</v>
          </cell>
          <cell r="K12" t="str">
            <v>Брюхова О.Б.</v>
          </cell>
          <cell r="L12" t="str">
            <v>Бег 800 м</v>
          </cell>
        </row>
        <row r="13">
          <cell r="B13">
            <v>178</v>
          </cell>
          <cell r="C13" t="str">
            <v>Дахина</v>
          </cell>
          <cell r="D13" t="str">
            <v>Анна</v>
          </cell>
          <cell r="E13" t="str">
            <v>18.07.2000</v>
          </cell>
          <cell r="F13" t="str">
            <v>1</v>
          </cell>
          <cell r="G13" t="str">
            <v>Архангельская область</v>
          </cell>
          <cell r="H13" t="str">
            <v/>
          </cell>
          <cell r="I13" t="str">
            <v/>
          </cell>
          <cell r="J13" t="str">
            <v>МБОУ ДОД "ДЮСШ №1", ФГБОУ ВО СГМУ</v>
          </cell>
          <cell r="K13" t="str">
            <v>Брюхова О.Б.</v>
          </cell>
          <cell r="L13" t="str">
            <v>Бег 200 м</v>
          </cell>
        </row>
        <row r="14">
          <cell r="B14">
            <v>178</v>
          </cell>
          <cell r="C14" t="str">
            <v>Дахина</v>
          </cell>
          <cell r="D14" t="str">
            <v>Анна</v>
          </cell>
          <cell r="E14" t="str">
            <v>18.07.2000</v>
          </cell>
          <cell r="F14" t="str">
            <v>1</v>
          </cell>
          <cell r="G14" t="str">
            <v>Архангельская область</v>
          </cell>
          <cell r="H14" t="str">
            <v/>
          </cell>
          <cell r="I14" t="str">
            <v/>
          </cell>
          <cell r="J14" t="str">
            <v>МБОУ ДОД "ДЮСШ №1", ФГБОУ ВО СГМУ</v>
          </cell>
          <cell r="K14" t="str">
            <v>Брюхова О.Б.</v>
          </cell>
          <cell r="L14" t="str">
            <v>Бег 60 м</v>
          </cell>
        </row>
        <row r="15">
          <cell r="B15">
            <v>179</v>
          </cell>
          <cell r="C15" t="str">
            <v>Дроздова</v>
          </cell>
          <cell r="D15" t="str">
            <v>Алина</v>
          </cell>
          <cell r="E15" t="str">
            <v>09.10.2000</v>
          </cell>
          <cell r="F15" t="str">
            <v>2</v>
          </cell>
          <cell r="G15" t="str">
            <v>Архангельская область</v>
          </cell>
          <cell r="H15" t="str">
            <v/>
          </cell>
          <cell r="I15" t="str">
            <v/>
          </cell>
          <cell r="J15" t="str">
            <v>САФУ имени М.В.Ломоносова</v>
          </cell>
          <cell r="K15" t="str">
            <v>Мингалева А.Г.</v>
          </cell>
          <cell r="L15" t="str">
            <v>Бег 200 м</v>
          </cell>
        </row>
        <row r="16">
          <cell r="B16">
            <v>179</v>
          </cell>
          <cell r="C16" t="str">
            <v>Дроздова</v>
          </cell>
          <cell r="D16" t="str">
            <v>Алина</v>
          </cell>
          <cell r="E16" t="str">
            <v>09.10.2000</v>
          </cell>
          <cell r="F16" t="str">
            <v>2</v>
          </cell>
          <cell r="G16" t="str">
            <v>Архангельская область</v>
          </cell>
          <cell r="H16" t="str">
            <v/>
          </cell>
          <cell r="I16" t="str">
            <v/>
          </cell>
          <cell r="J16" t="str">
            <v>САФУ имени М.В.Ломоносова</v>
          </cell>
          <cell r="K16" t="str">
            <v>Мингалева А.Г.</v>
          </cell>
          <cell r="L16" t="str">
            <v>Бег 400 м</v>
          </cell>
        </row>
        <row r="17">
          <cell r="B17">
            <v>181</v>
          </cell>
          <cell r="C17" t="str">
            <v>Зайцева</v>
          </cell>
          <cell r="D17" t="str">
            <v>Наталья</v>
          </cell>
          <cell r="E17" t="str">
            <v>03.09.2003</v>
          </cell>
          <cell r="F17" t="str">
            <v>КМС</v>
          </cell>
          <cell r="G17" t="str">
            <v>Архангельская область</v>
          </cell>
          <cell r="H17" t="str">
            <v/>
          </cell>
          <cell r="I17" t="str">
            <v/>
          </cell>
          <cell r="J17" t="str">
            <v>ФОК "Севмаш"</v>
          </cell>
          <cell r="K17" t="str">
            <v>Литвиненко А.И.</v>
          </cell>
          <cell r="L17" t="str">
            <v>Бег 200 м</v>
          </cell>
        </row>
        <row r="18">
          <cell r="B18">
            <v>181</v>
          </cell>
          <cell r="C18" t="str">
            <v>Зайцева</v>
          </cell>
          <cell r="D18" t="str">
            <v>Наталья</v>
          </cell>
          <cell r="E18" t="str">
            <v>03.09.2003</v>
          </cell>
          <cell r="F18" t="str">
            <v>КМС</v>
          </cell>
          <cell r="G18" t="str">
            <v>Архангельская область</v>
          </cell>
          <cell r="H18" t="str">
            <v/>
          </cell>
          <cell r="I18" t="str">
            <v/>
          </cell>
          <cell r="J18" t="str">
            <v>ФОК "Севмаш"</v>
          </cell>
          <cell r="K18" t="str">
            <v>Литвиненко А.И.</v>
          </cell>
          <cell r="L18" t="str">
            <v>Бег 60 м</v>
          </cell>
        </row>
        <row r="19">
          <cell r="B19">
            <v>182</v>
          </cell>
          <cell r="C19" t="str">
            <v>Калиневич</v>
          </cell>
          <cell r="D19" t="str">
            <v>Маргарита</v>
          </cell>
          <cell r="E19" t="str">
            <v>28.01.1995</v>
          </cell>
          <cell r="F19" t="str">
            <v>1</v>
          </cell>
          <cell r="G19" t="str">
            <v>Архангельская область</v>
          </cell>
          <cell r="H19" t="str">
            <v/>
          </cell>
          <cell r="I19" t="str">
            <v/>
          </cell>
          <cell r="J19" t="str">
            <v>ГАУ АО "САШ"</v>
          </cell>
          <cell r="K19" t="str">
            <v>Чернов А.В.</v>
          </cell>
          <cell r="L19" t="str">
            <v>Бег 1500 м</v>
          </cell>
        </row>
        <row r="20">
          <cell r="B20">
            <v>182</v>
          </cell>
          <cell r="C20" t="str">
            <v>Калиневич</v>
          </cell>
          <cell r="D20" t="str">
            <v>Маргарита</v>
          </cell>
          <cell r="E20" t="str">
            <v>28.01.1995</v>
          </cell>
          <cell r="F20" t="str">
            <v>1</v>
          </cell>
          <cell r="G20" t="str">
            <v>Архангельская область</v>
          </cell>
          <cell r="H20" t="str">
            <v/>
          </cell>
          <cell r="I20" t="str">
            <v/>
          </cell>
          <cell r="J20" t="str">
            <v>ГАУ АО "САШ"</v>
          </cell>
          <cell r="K20" t="str">
            <v>Чернов А.В.</v>
          </cell>
          <cell r="L20" t="str">
            <v>Бег 3 000 м</v>
          </cell>
        </row>
        <row r="21">
          <cell r="B21">
            <v>183</v>
          </cell>
          <cell r="C21" t="str">
            <v>Кашина</v>
          </cell>
          <cell r="D21" t="str">
            <v>Диана</v>
          </cell>
          <cell r="E21" t="str">
            <v>06.01.2003</v>
          </cell>
          <cell r="F21" t="str">
            <v>2</v>
          </cell>
          <cell r="G21" t="str">
            <v>Архангельская область</v>
          </cell>
          <cell r="H21" t="str">
            <v/>
          </cell>
          <cell r="I21" t="str">
            <v/>
          </cell>
          <cell r="J21" t="str">
            <v>МБУ СШ №1</v>
          </cell>
          <cell r="K21" t="str">
            <v>Ушанов С.А.</v>
          </cell>
          <cell r="L21" t="str">
            <v>Бег 200 м</v>
          </cell>
        </row>
        <row r="22">
          <cell r="B22">
            <v>183</v>
          </cell>
          <cell r="C22" t="str">
            <v>Кашина</v>
          </cell>
          <cell r="D22" t="str">
            <v>Диана</v>
          </cell>
          <cell r="E22" t="str">
            <v>06.01.2003</v>
          </cell>
          <cell r="F22" t="str">
            <v>2</v>
          </cell>
          <cell r="G22" t="str">
            <v>Архангельская область</v>
          </cell>
          <cell r="H22" t="str">
            <v/>
          </cell>
          <cell r="I22" t="str">
            <v/>
          </cell>
          <cell r="J22" t="str">
            <v>МБУ СШ №1</v>
          </cell>
          <cell r="K22" t="str">
            <v>Ушанов С.А.</v>
          </cell>
          <cell r="L22" t="str">
            <v>Бег 400 м</v>
          </cell>
        </row>
        <row r="23">
          <cell r="B23">
            <v>184</v>
          </cell>
          <cell r="C23" t="str">
            <v>Кирина</v>
          </cell>
          <cell r="D23" t="str">
            <v>Кристина</v>
          </cell>
          <cell r="E23" t="str">
            <v>28.03.2000</v>
          </cell>
          <cell r="F23" t="str">
            <v>1</v>
          </cell>
          <cell r="G23" t="str">
            <v>Архангельская область</v>
          </cell>
          <cell r="H23" t="str">
            <v/>
          </cell>
          <cell r="I23" t="str">
            <v/>
          </cell>
          <cell r="J23" t="str">
            <v>САФУ имени М.В.Ломоносова</v>
          </cell>
          <cell r="K23" t="str">
            <v>Мингалева А.Г.</v>
          </cell>
          <cell r="L23" t="str">
            <v>Бег 400 м</v>
          </cell>
        </row>
        <row r="24">
          <cell r="B24">
            <v>184</v>
          </cell>
          <cell r="C24" t="str">
            <v>Кирина</v>
          </cell>
          <cell r="D24" t="str">
            <v>Кристина</v>
          </cell>
          <cell r="E24" t="str">
            <v>28.03.2000</v>
          </cell>
          <cell r="F24" t="str">
            <v>1</v>
          </cell>
          <cell r="G24" t="str">
            <v>Архангельская область</v>
          </cell>
          <cell r="H24" t="str">
            <v/>
          </cell>
          <cell r="I24" t="str">
            <v/>
          </cell>
          <cell r="J24" t="str">
            <v>САФУ имени М.В.Ломоносова</v>
          </cell>
          <cell r="K24" t="str">
            <v>Мингалева А.Г.</v>
          </cell>
          <cell r="L24" t="str">
            <v>Бег 800 м</v>
          </cell>
        </row>
        <row r="25">
          <cell r="B25">
            <v>185</v>
          </cell>
          <cell r="C25" t="str">
            <v>Климберг</v>
          </cell>
          <cell r="D25" t="str">
            <v>Анна</v>
          </cell>
          <cell r="E25" t="str">
            <v>20.09.2005</v>
          </cell>
          <cell r="F25" t="str">
            <v>1</v>
          </cell>
          <cell r="G25" t="str">
            <v>Архангельская область</v>
          </cell>
          <cell r="H25" t="str">
            <v/>
          </cell>
          <cell r="I25" t="str">
            <v/>
          </cell>
          <cell r="J25" t="str">
            <v>МБУ СШ №1</v>
          </cell>
          <cell r="K25" t="str">
            <v>Брюхова О.Б.</v>
          </cell>
          <cell r="L25" t="str">
            <v>Бег 200 м</v>
          </cell>
        </row>
        <row r="26">
          <cell r="B26">
            <v>185</v>
          </cell>
          <cell r="C26" t="str">
            <v>Климберг</v>
          </cell>
          <cell r="D26" t="str">
            <v>Анна</v>
          </cell>
          <cell r="E26" t="str">
            <v>20.09.2005</v>
          </cell>
          <cell r="F26" t="str">
            <v>1</v>
          </cell>
          <cell r="G26" t="str">
            <v>Архангельская область</v>
          </cell>
          <cell r="H26" t="str">
            <v/>
          </cell>
          <cell r="I26" t="str">
            <v/>
          </cell>
          <cell r="J26" t="str">
            <v>МБУ СШ №1</v>
          </cell>
          <cell r="K26" t="str">
            <v>Брюхова О.Б.</v>
          </cell>
          <cell r="L26" t="str">
            <v>Бег 60 м</v>
          </cell>
        </row>
        <row r="27">
          <cell r="B27">
            <v>186</v>
          </cell>
          <cell r="C27" t="str">
            <v>Козяева</v>
          </cell>
          <cell r="D27" t="str">
            <v>Марина</v>
          </cell>
          <cell r="E27" t="str">
            <v>11.02.1997</v>
          </cell>
          <cell r="F27" t="str">
            <v>1</v>
          </cell>
          <cell r="G27" t="str">
            <v>Архангельская область</v>
          </cell>
          <cell r="H27" t="str">
            <v/>
          </cell>
          <cell r="I27" t="str">
            <v/>
          </cell>
          <cell r="J27" t="str">
            <v>САФУ имени М.В.Ломоносова</v>
          </cell>
          <cell r="K27" t="str">
            <v>Мингалева А.Г.</v>
          </cell>
          <cell r="L27" t="str">
            <v>Бег 200 м</v>
          </cell>
        </row>
        <row r="28">
          <cell r="B28">
            <v>186</v>
          </cell>
          <cell r="C28" t="str">
            <v>Козяева</v>
          </cell>
          <cell r="D28" t="str">
            <v>Марина</v>
          </cell>
          <cell r="E28" t="str">
            <v>11.02.1997</v>
          </cell>
          <cell r="F28" t="str">
            <v>1</v>
          </cell>
          <cell r="G28" t="str">
            <v>Архангельская область</v>
          </cell>
          <cell r="H28" t="str">
            <v/>
          </cell>
          <cell r="I28" t="str">
            <v/>
          </cell>
          <cell r="J28" t="str">
            <v>САФУ имени М.В.Ломоносова</v>
          </cell>
          <cell r="K28" t="str">
            <v>Мингалева А.Г.</v>
          </cell>
          <cell r="L28" t="str">
            <v>Бег 400 м</v>
          </cell>
        </row>
        <row r="29">
          <cell r="B29">
            <v>187</v>
          </cell>
          <cell r="C29" t="str">
            <v>Крюкова</v>
          </cell>
          <cell r="D29" t="str">
            <v>Анастасия</v>
          </cell>
          <cell r="E29" t="str">
            <v>30.04.2002</v>
          </cell>
          <cell r="F29" t="str">
            <v>1</v>
          </cell>
          <cell r="G29" t="str">
            <v>Архангельская область</v>
          </cell>
          <cell r="H29" t="str">
            <v/>
          </cell>
          <cell r="I29" t="str">
            <v/>
          </cell>
          <cell r="J29" t="str">
            <v>ФОК "Севмаш"</v>
          </cell>
          <cell r="K29" t="str">
            <v>Литвиненко А.И.</v>
          </cell>
          <cell r="L29" t="str">
            <v>Прыжок в длину</v>
          </cell>
        </row>
        <row r="30">
          <cell r="B30">
            <v>187</v>
          </cell>
          <cell r="C30" t="str">
            <v>Крюкова</v>
          </cell>
          <cell r="D30" t="str">
            <v>Анастасия</v>
          </cell>
          <cell r="E30" t="str">
            <v>30.04.2002</v>
          </cell>
          <cell r="F30" t="str">
            <v>1</v>
          </cell>
          <cell r="G30" t="str">
            <v>Архангельская область</v>
          </cell>
          <cell r="H30" t="str">
            <v/>
          </cell>
          <cell r="I30" t="str">
            <v/>
          </cell>
          <cell r="J30" t="str">
            <v>ФОК "Севмаш"</v>
          </cell>
          <cell r="K30" t="str">
            <v>Литвиненко А.И.</v>
          </cell>
          <cell r="L30" t="str">
            <v>Прыжок тройной</v>
          </cell>
        </row>
        <row r="31">
          <cell r="B31">
            <v>188</v>
          </cell>
          <cell r="C31" t="str">
            <v>Кузнецова</v>
          </cell>
          <cell r="D31" t="str">
            <v>Эльза</v>
          </cell>
          <cell r="E31" t="str">
            <v>26.08.1998</v>
          </cell>
          <cell r="F31" t="str">
            <v>2</v>
          </cell>
          <cell r="G31" t="str">
            <v>Архангельская область</v>
          </cell>
          <cell r="H31" t="str">
            <v/>
          </cell>
          <cell r="I31" t="str">
            <v/>
          </cell>
          <cell r="J31" t="str">
            <v>ГАУ АО "СШОР "Поморье"</v>
          </cell>
          <cell r="K31" t="str">
            <v>Чернов А.В.</v>
          </cell>
          <cell r="L31" t="str">
            <v>Бег 1500 м</v>
          </cell>
        </row>
        <row r="32">
          <cell r="B32">
            <v>188</v>
          </cell>
          <cell r="C32" t="str">
            <v>Кузнецова</v>
          </cell>
          <cell r="D32" t="str">
            <v>Эльза</v>
          </cell>
          <cell r="E32" t="str">
            <v>26.08.1998</v>
          </cell>
          <cell r="F32" t="str">
            <v>2</v>
          </cell>
          <cell r="G32" t="str">
            <v>Архангельская область</v>
          </cell>
          <cell r="H32" t="str">
            <v/>
          </cell>
          <cell r="I32" t="str">
            <v/>
          </cell>
          <cell r="J32" t="str">
            <v>ГАУ АО "СШОР "Поморье"</v>
          </cell>
          <cell r="K32" t="str">
            <v>Чернов А.В.</v>
          </cell>
          <cell r="L32" t="str">
            <v>Бег 3 000 м</v>
          </cell>
        </row>
        <row r="33">
          <cell r="B33">
            <v>191</v>
          </cell>
          <cell r="C33" t="str">
            <v>Майсумова</v>
          </cell>
          <cell r="D33" t="str">
            <v>Альбина</v>
          </cell>
          <cell r="E33" t="str">
            <v>17.11.1996</v>
          </cell>
          <cell r="F33" t="str">
            <v>1</v>
          </cell>
          <cell r="G33" t="str">
            <v>Архангельская область</v>
          </cell>
          <cell r="H33" t="str">
            <v/>
          </cell>
          <cell r="I33" t="str">
            <v/>
          </cell>
          <cell r="J33" t="str">
            <v>ФГБОУ ВО СГМУ</v>
          </cell>
          <cell r="K33" t="str">
            <v>Добронравов А.Ю.</v>
          </cell>
          <cell r="L33" t="str">
            <v>Бег 200 м</v>
          </cell>
        </row>
        <row r="34">
          <cell r="B34">
            <v>191</v>
          </cell>
          <cell r="C34" t="str">
            <v>Майсумова</v>
          </cell>
          <cell r="D34" t="str">
            <v>Альбина</v>
          </cell>
          <cell r="E34" t="str">
            <v>17.11.1996</v>
          </cell>
          <cell r="F34" t="str">
            <v>1</v>
          </cell>
          <cell r="G34" t="str">
            <v>Архангельская область</v>
          </cell>
          <cell r="H34" t="str">
            <v/>
          </cell>
          <cell r="I34" t="str">
            <v/>
          </cell>
          <cell r="J34" t="str">
            <v>ФГБОУ ВО СГМУ</v>
          </cell>
          <cell r="K34" t="str">
            <v>Добронравов А.Ю.</v>
          </cell>
          <cell r="L34" t="str">
            <v>Бег 60 м</v>
          </cell>
        </row>
        <row r="35">
          <cell r="B35">
            <v>195</v>
          </cell>
          <cell r="C35" t="str">
            <v>Носкова</v>
          </cell>
          <cell r="D35" t="str">
            <v>Илона</v>
          </cell>
          <cell r="E35" t="str">
            <v>12.04.2003</v>
          </cell>
          <cell r="F35" t="str">
            <v>1</v>
          </cell>
          <cell r="G35" t="str">
            <v>Архангельская область</v>
          </cell>
          <cell r="H35" t="str">
            <v/>
          </cell>
          <cell r="I35" t="str">
            <v/>
          </cell>
          <cell r="J35" t="str">
            <v>ФОК "Севмаш"</v>
          </cell>
          <cell r="K35" t="str">
            <v>Литвиненко А.И., Бородулин А.М.</v>
          </cell>
          <cell r="L35" t="str">
            <v>Бег 200 м</v>
          </cell>
        </row>
        <row r="36">
          <cell r="B36">
            <v>195</v>
          </cell>
          <cell r="C36" t="str">
            <v>Носкова</v>
          </cell>
          <cell r="D36" t="str">
            <v>Илона</v>
          </cell>
          <cell r="E36" t="str">
            <v>12.04.2003</v>
          </cell>
          <cell r="F36" t="str">
            <v>1</v>
          </cell>
          <cell r="G36" t="str">
            <v>Архангельская область</v>
          </cell>
          <cell r="H36" t="str">
            <v/>
          </cell>
          <cell r="I36" t="str">
            <v/>
          </cell>
          <cell r="J36" t="str">
            <v>ФОК "Севмаш"</v>
          </cell>
          <cell r="K36" t="str">
            <v>Литвиненко А.И., Бородулин А.М.</v>
          </cell>
          <cell r="L36" t="str">
            <v>Бег 60 м</v>
          </cell>
        </row>
        <row r="37">
          <cell r="B37">
            <v>197</v>
          </cell>
          <cell r="C37" t="str">
            <v>Пожилова</v>
          </cell>
          <cell r="D37" t="str">
            <v>Валерия</v>
          </cell>
          <cell r="E37" t="str">
            <v>18.01.2001</v>
          </cell>
          <cell r="F37" t="str">
            <v>2</v>
          </cell>
          <cell r="G37" t="str">
            <v>Архангельская область</v>
          </cell>
          <cell r="H37" t="str">
            <v/>
          </cell>
          <cell r="I37" t="str">
            <v/>
          </cell>
          <cell r="J37" t="str">
            <v>ФОК "Севмаш"</v>
          </cell>
          <cell r="K37" t="str">
            <v>Литвиненко А.И.</v>
          </cell>
          <cell r="L37" t="str">
            <v>Бег 200 м</v>
          </cell>
        </row>
        <row r="38">
          <cell r="B38">
            <v>197</v>
          </cell>
          <cell r="C38" t="str">
            <v>Пожилова</v>
          </cell>
          <cell r="D38" t="str">
            <v>Валерия</v>
          </cell>
          <cell r="E38" t="str">
            <v>18.01.2001</v>
          </cell>
          <cell r="F38" t="str">
            <v>2</v>
          </cell>
          <cell r="G38" t="str">
            <v>Архангельская область</v>
          </cell>
          <cell r="H38" t="str">
            <v/>
          </cell>
          <cell r="I38" t="str">
            <v/>
          </cell>
          <cell r="J38" t="str">
            <v>ФОК "Севмаш"</v>
          </cell>
          <cell r="K38" t="str">
            <v>Литвиненко А.И.</v>
          </cell>
          <cell r="L38" t="str">
            <v>Бег 400 м</v>
          </cell>
        </row>
        <row r="39">
          <cell r="B39">
            <v>198</v>
          </cell>
          <cell r="C39" t="str">
            <v>Попова</v>
          </cell>
          <cell r="D39" t="str">
            <v>Наталья</v>
          </cell>
          <cell r="E39" t="str">
            <v>17.08.2003</v>
          </cell>
          <cell r="F39" t="str">
            <v>1</v>
          </cell>
          <cell r="G39" t="str">
            <v>Архангельская область</v>
          </cell>
          <cell r="H39" t="str">
            <v/>
          </cell>
          <cell r="I39" t="str">
            <v/>
          </cell>
          <cell r="J39" t="str">
            <v>МБУ ДО "ДЮСШ № 1"</v>
          </cell>
          <cell r="K39" t="str">
            <v>Ушанов С.А.</v>
          </cell>
          <cell r="L39" t="str">
            <v>Бег 200 м</v>
          </cell>
        </row>
        <row r="40">
          <cell r="B40">
            <v>198</v>
          </cell>
          <cell r="C40" t="str">
            <v>Попова</v>
          </cell>
          <cell r="D40" t="str">
            <v>Наталья</v>
          </cell>
          <cell r="E40" t="str">
            <v>17.08.2003</v>
          </cell>
          <cell r="F40" t="str">
            <v>1</v>
          </cell>
          <cell r="G40" t="str">
            <v>Архангельская область</v>
          </cell>
          <cell r="H40" t="str">
            <v/>
          </cell>
          <cell r="I40" t="str">
            <v/>
          </cell>
          <cell r="J40" t="str">
            <v>МБУ ДО "ДЮСШ № 1"</v>
          </cell>
          <cell r="K40" t="str">
            <v>Ушанов С.А.</v>
          </cell>
          <cell r="L40" t="str">
            <v>Прыжок в длину</v>
          </cell>
        </row>
        <row r="41">
          <cell r="B41">
            <v>200</v>
          </cell>
          <cell r="C41" t="str">
            <v>Рассохина</v>
          </cell>
          <cell r="D41" t="str">
            <v>Юлия</v>
          </cell>
          <cell r="E41" t="str">
            <v>14.07.2005</v>
          </cell>
          <cell r="F41" t="str">
            <v>2</v>
          </cell>
          <cell r="G41" t="str">
            <v>Архангельская область</v>
          </cell>
          <cell r="H41" t="str">
            <v/>
          </cell>
          <cell r="I41" t="str">
            <v/>
          </cell>
          <cell r="J41" t="str">
            <v>МБУ СШ №1</v>
          </cell>
          <cell r="K41" t="str">
            <v>Брюхова О.Б.</v>
          </cell>
          <cell r="L41" t="str">
            <v>Бег 200 м</v>
          </cell>
        </row>
        <row r="42">
          <cell r="B42">
            <v>200</v>
          </cell>
          <cell r="C42" t="str">
            <v>Рассохина</v>
          </cell>
          <cell r="D42" t="str">
            <v>Юлия</v>
          </cell>
          <cell r="E42" t="str">
            <v>14.07.2005</v>
          </cell>
          <cell r="F42" t="str">
            <v>2</v>
          </cell>
          <cell r="G42" t="str">
            <v>Архангельская область</v>
          </cell>
          <cell r="H42" t="str">
            <v/>
          </cell>
          <cell r="I42" t="str">
            <v/>
          </cell>
          <cell r="J42" t="str">
            <v>МБУ СШ №1</v>
          </cell>
          <cell r="K42" t="str">
            <v>Брюхова О.Б.</v>
          </cell>
          <cell r="L42" t="str">
            <v>Прыжок в длину</v>
          </cell>
        </row>
        <row r="43">
          <cell r="B43">
            <v>203</v>
          </cell>
          <cell r="C43" t="str">
            <v>Скрипчук</v>
          </cell>
          <cell r="D43" t="str">
            <v>Александра</v>
          </cell>
          <cell r="E43" t="str">
            <v>26.01.2004</v>
          </cell>
          <cell r="F43" t="str">
            <v>1</v>
          </cell>
          <cell r="G43" t="str">
            <v>Архангельская область</v>
          </cell>
          <cell r="H43" t="str">
            <v/>
          </cell>
          <cell r="I43" t="str">
            <v/>
          </cell>
          <cell r="J43" t="str">
            <v>ГАУ АО "СШОР "Поморье"</v>
          </cell>
          <cell r="K43" t="str">
            <v>Чернов А.В.</v>
          </cell>
          <cell r="L43" t="str">
            <v>Бег 400 м</v>
          </cell>
        </row>
        <row r="44">
          <cell r="B44">
            <v>203</v>
          </cell>
          <cell r="C44" t="str">
            <v>Скрипчук</v>
          </cell>
          <cell r="D44" t="str">
            <v>Александра</v>
          </cell>
          <cell r="E44" t="str">
            <v>26.01.2004</v>
          </cell>
          <cell r="F44" t="str">
            <v>1</v>
          </cell>
          <cell r="G44" t="str">
            <v>Архангельская область</v>
          </cell>
          <cell r="H44" t="str">
            <v/>
          </cell>
          <cell r="I44" t="str">
            <v/>
          </cell>
          <cell r="J44" t="str">
            <v>ГАУ АО "СШОР "Поморье"</v>
          </cell>
          <cell r="K44" t="str">
            <v>Чернов А.В.</v>
          </cell>
          <cell r="L44" t="str">
            <v>Бег 800 м</v>
          </cell>
        </row>
        <row r="45">
          <cell r="B45">
            <v>205</v>
          </cell>
          <cell r="C45" t="str">
            <v>Стрекаловская</v>
          </cell>
          <cell r="D45" t="str">
            <v>Екатерина</v>
          </cell>
          <cell r="E45" t="str">
            <v>17.12.2003</v>
          </cell>
          <cell r="F45" t="str">
            <v>1</v>
          </cell>
          <cell r="G45" t="str">
            <v>Архангельская область</v>
          </cell>
          <cell r="H45" t="str">
            <v/>
          </cell>
          <cell r="I45" t="str">
            <v/>
          </cell>
          <cell r="J45" t="str">
            <v>МУ "Спортивная школа №1"</v>
          </cell>
          <cell r="K45" t="str">
            <v>Федорова Е.В.</v>
          </cell>
          <cell r="L45" t="str">
            <v>Бег 1500 м</v>
          </cell>
        </row>
        <row r="46">
          <cell r="B46">
            <v>205</v>
          </cell>
          <cell r="C46" t="str">
            <v>Стрекаловская</v>
          </cell>
          <cell r="D46" t="str">
            <v>Екатерина</v>
          </cell>
          <cell r="E46" t="str">
            <v>17.12.2003</v>
          </cell>
          <cell r="F46" t="str">
            <v>1</v>
          </cell>
          <cell r="G46" t="str">
            <v>Архангельская область</v>
          </cell>
          <cell r="H46" t="str">
            <v/>
          </cell>
          <cell r="I46" t="str">
            <v/>
          </cell>
          <cell r="J46" t="str">
            <v>МУ "Спортивная школа №1"</v>
          </cell>
          <cell r="K46" t="str">
            <v>Федорова Е.В.</v>
          </cell>
          <cell r="L46" t="str">
            <v>Бег 800 м</v>
          </cell>
        </row>
        <row r="47">
          <cell r="B47">
            <v>207</v>
          </cell>
          <cell r="C47" t="str">
            <v>Терехова</v>
          </cell>
          <cell r="D47" t="str">
            <v>Александра</v>
          </cell>
          <cell r="E47" t="str">
            <v>19.02.2003</v>
          </cell>
          <cell r="F47" t="str">
            <v>1</v>
          </cell>
          <cell r="G47" t="str">
            <v>Архангельская область</v>
          </cell>
          <cell r="H47" t="str">
            <v/>
          </cell>
          <cell r="I47" t="str">
            <v/>
          </cell>
          <cell r="J47" t="str">
            <v>МБУ СШ №1</v>
          </cell>
          <cell r="K47" t="str">
            <v>Ушанов С.А.</v>
          </cell>
          <cell r="L47" t="str">
            <v>Бег 200 м</v>
          </cell>
        </row>
        <row r="48">
          <cell r="B48">
            <v>207</v>
          </cell>
          <cell r="C48" t="str">
            <v>Терехова</v>
          </cell>
          <cell r="D48" t="str">
            <v>Александра</v>
          </cell>
          <cell r="E48" t="str">
            <v>19.02.2003</v>
          </cell>
          <cell r="F48" t="str">
            <v>1</v>
          </cell>
          <cell r="G48" t="str">
            <v>Архангельская область</v>
          </cell>
          <cell r="H48" t="str">
            <v/>
          </cell>
          <cell r="I48" t="str">
            <v/>
          </cell>
          <cell r="J48" t="str">
            <v>МБУ СШ №1</v>
          </cell>
          <cell r="K48" t="str">
            <v>Ушанов С.А.</v>
          </cell>
          <cell r="L48" t="str">
            <v>Бег 60 м</v>
          </cell>
        </row>
        <row r="49">
          <cell r="B49">
            <v>208</v>
          </cell>
          <cell r="C49" t="str">
            <v>Ткачева</v>
          </cell>
          <cell r="D49" t="str">
            <v>Мария</v>
          </cell>
          <cell r="E49" t="str">
            <v>05.04.1995</v>
          </cell>
          <cell r="F49" t="str">
            <v>КМС</v>
          </cell>
          <cell r="G49" t="str">
            <v>Архангельская область</v>
          </cell>
          <cell r="H49" t="str">
            <v/>
          </cell>
          <cell r="I49" t="str">
            <v/>
          </cell>
          <cell r="J49" t="str">
            <v>ГАУ АО "СШОР "Поморье"</v>
          </cell>
          <cell r="K49" t="str">
            <v>Мингалева А.Г.</v>
          </cell>
          <cell r="L49" t="str">
            <v>Бег 200 м</v>
          </cell>
        </row>
        <row r="50">
          <cell r="B50">
            <v>208</v>
          </cell>
          <cell r="C50" t="str">
            <v>Ткачева</v>
          </cell>
          <cell r="D50" t="str">
            <v>Мария</v>
          </cell>
          <cell r="E50" t="str">
            <v>05.04.1995</v>
          </cell>
          <cell r="F50" t="str">
            <v>КМС</v>
          </cell>
          <cell r="G50" t="str">
            <v>Архангельская область</v>
          </cell>
          <cell r="H50" t="str">
            <v/>
          </cell>
          <cell r="I50" t="str">
            <v/>
          </cell>
          <cell r="J50" t="str">
            <v>ГАУ АО "СШОР "Поморье"</v>
          </cell>
          <cell r="K50" t="str">
            <v>Мингалева А.Г.</v>
          </cell>
          <cell r="L50" t="str">
            <v>Бег 400 м</v>
          </cell>
        </row>
        <row r="51">
          <cell r="B51">
            <v>210</v>
          </cell>
          <cell r="C51" t="str">
            <v>Федорова</v>
          </cell>
          <cell r="D51" t="str">
            <v>Ольга</v>
          </cell>
          <cell r="E51" t="str">
            <v>29.08.1996</v>
          </cell>
          <cell r="F51" t="str">
            <v>1</v>
          </cell>
          <cell r="G51" t="str">
            <v>Архангельская область</v>
          </cell>
          <cell r="H51" t="str">
            <v/>
          </cell>
          <cell r="I51" t="str">
            <v/>
          </cell>
          <cell r="J51" t="str">
            <v>САФУ имени М.В.Ломоносова</v>
          </cell>
          <cell r="K51" t="str">
            <v>Мингалева А.Г.</v>
          </cell>
          <cell r="L51" t="str">
            <v>Бег 200 м</v>
          </cell>
        </row>
        <row r="52">
          <cell r="B52">
            <v>210</v>
          </cell>
          <cell r="C52" t="str">
            <v>Федорова</v>
          </cell>
          <cell r="D52" t="str">
            <v>Ольга</v>
          </cell>
          <cell r="E52" t="str">
            <v>29.08.1996</v>
          </cell>
          <cell r="F52" t="str">
            <v>1</v>
          </cell>
          <cell r="G52" t="str">
            <v>Архангельская область</v>
          </cell>
          <cell r="H52" t="str">
            <v/>
          </cell>
          <cell r="I52" t="str">
            <v/>
          </cell>
          <cell r="J52" t="str">
            <v>САФУ имени М.В.Ломоносова</v>
          </cell>
          <cell r="K52" t="str">
            <v>Мингалева А.Г.</v>
          </cell>
          <cell r="L52" t="str">
            <v>Бег 400 м</v>
          </cell>
        </row>
        <row r="53">
          <cell r="B53">
            <v>212</v>
          </cell>
          <cell r="C53" t="str">
            <v>Хлопина</v>
          </cell>
          <cell r="D53" t="str">
            <v>Полина</v>
          </cell>
          <cell r="E53" t="str">
            <v>10.01.2001</v>
          </cell>
          <cell r="F53" t="str">
            <v>2</v>
          </cell>
          <cell r="G53" t="str">
            <v>Архангельская область</v>
          </cell>
          <cell r="H53" t="str">
            <v/>
          </cell>
          <cell r="I53" t="str">
            <v/>
          </cell>
          <cell r="J53" t="str">
            <v>САФУ имени М.В.Ломоносова</v>
          </cell>
          <cell r="K53" t="str">
            <v>Мингалева А.Г., Антонова Ю.О.</v>
          </cell>
          <cell r="L53" t="str">
            <v>Бег 200 м</v>
          </cell>
        </row>
        <row r="54">
          <cell r="B54">
            <v>227</v>
          </cell>
          <cell r="C54" t="str">
            <v>Дворецкая</v>
          </cell>
          <cell r="D54" t="str">
            <v>Юлия</v>
          </cell>
          <cell r="E54" t="str">
            <v>02.12.1997</v>
          </cell>
          <cell r="F54" t="str">
            <v>2</v>
          </cell>
          <cell r="G54" t="str">
            <v>Вологодская область</v>
          </cell>
          <cell r="H54" t="str">
            <v/>
          </cell>
          <cell r="I54" t="str">
            <v/>
          </cell>
          <cell r="J54" t="str">
            <v>ЛК "Вологда"</v>
          </cell>
          <cell r="K54" t="str">
            <v>Груздев А.А.</v>
          </cell>
          <cell r="L54" t="str">
            <v>Бег 200 м</v>
          </cell>
        </row>
        <row r="55">
          <cell r="B55">
            <v>227</v>
          </cell>
          <cell r="C55" t="str">
            <v>Дворецкая</v>
          </cell>
          <cell r="D55" t="str">
            <v>Юлия</v>
          </cell>
          <cell r="E55" t="str">
            <v>02.12.1997</v>
          </cell>
          <cell r="F55" t="str">
            <v>2</v>
          </cell>
          <cell r="G55" t="str">
            <v>Вологодская область</v>
          </cell>
          <cell r="H55" t="str">
            <v/>
          </cell>
          <cell r="I55" t="str">
            <v/>
          </cell>
          <cell r="J55" t="str">
            <v>ЛК "Вологда"</v>
          </cell>
          <cell r="K55" t="str">
            <v>Груздев А.А.</v>
          </cell>
          <cell r="L55" t="str">
            <v>Бег 60 м</v>
          </cell>
        </row>
        <row r="56">
          <cell r="B56">
            <v>229</v>
          </cell>
          <cell r="C56" t="str">
            <v>Долгих</v>
          </cell>
          <cell r="D56" t="str">
            <v>Екатерина</v>
          </cell>
          <cell r="E56" t="str">
            <v>24.01.2005</v>
          </cell>
          <cell r="F56" t="str">
            <v>2</v>
          </cell>
          <cell r="G56" t="str">
            <v>Вологодская область</v>
          </cell>
          <cell r="H56" t="str">
            <v/>
          </cell>
          <cell r="I56" t="str">
            <v/>
          </cell>
          <cell r="J56" t="str">
            <v>СК "Череповец"</v>
          </cell>
          <cell r="K56" t="str">
            <v>Столбова О.В.</v>
          </cell>
          <cell r="L56" t="str">
            <v>Бег 200 м</v>
          </cell>
        </row>
        <row r="57">
          <cell r="B57">
            <v>229</v>
          </cell>
          <cell r="C57" t="str">
            <v>Долгих</v>
          </cell>
          <cell r="D57" t="str">
            <v>Екатерина</v>
          </cell>
          <cell r="E57" t="str">
            <v>24.01.2005</v>
          </cell>
          <cell r="F57" t="str">
            <v>2</v>
          </cell>
          <cell r="G57" t="str">
            <v>Вологодская область</v>
          </cell>
          <cell r="H57" t="str">
            <v/>
          </cell>
          <cell r="I57" t="str">
            <v/>
          </cell>
          <cell r="J57" t="str">
            <v>СК "Череповец"</v>
          </cell>
          <cell r="K57" t="str">
            <v>Столбова О.В.</v>
          </cell>
          <cell r="L57" t="str">
            <v>Бег 400 м</v>
          </cell>
        </row>
        <row r="58">
          <cell r="B58">
            <v>229</v>
          </cell>
          <cell r="C58" t="str">
            <v>Долгих</v>
          </cell>
          <cell r="D58" t="str">
            <v>Екатерина</v>
          </cell>
          <cell r="E58" t="str">
            <v>24.01.2005</v>
          </cell>
          <cell r="F58" t="str">
            <v>2</v>
          </cell>
          <cell r="G58" t="str">
            <v>Вологодская область</v>
          </cell>
          <cell r="H58" t="str">
            <v/>
          </cell>
          <cell r="I58" t="str">
            <v/>
          </cell>
          <cell r="J58" t="str">
            <v>СК "Череповец"</v>
          </cell>
          <cell r="K58" t="str">
            <v>Столбова О.В.</v>
          </cell>
          <cell r="L58" t="str">
            <v>Эстафетный бег 4 х 200 м</v>
          </cell>
        </row>
        <row r="59">
          <cell r="B59">
            <v>231</v>
          </cell>
          <cell r="C59" t="str">
            <v>Забоева</v>
          </cell>
          <cell r="D59" t="str">
            <v>Яна</v>
          </cell>
          <cell r="E59" t="str">
            <v>31.08.1997</v>
          </cell>
          <cell r="F59" t="str">
            <v>2</v>
          </cell>
          <cell r="G59" t="str">
            <v>Вологодская область</v>
          </cell>
          <cell r="H59" t="str">
            <v/>
          </cell>
          <cell r="I59" t="str">
            <v/>
          </cell>
          <cell r="J59" t="str">
            <v>-</v>
          </cell>
          <cell r="L59" t="str">
            <v>Бег 1500 м</v>
          </cell>
        </row>
        <row r="60">
          <cell r="B60">
            <v>231</v>
          </cell>
          <cell r="C60" t="str">
            <v>Забоева</v>
          </cell>
          <cell r="D60" t="str">
            <v>Яна</v>
          </cell>
          <cell r="E60" t="str">
            <v>31.08.1997</v>
          </cell>
          <cell r="F60" t="str">
            <v>2</v>
          </cell>
          <cell r="G60" t="str">
            <v>Вологодская область</v>
          </cell>
          <cell r="H60" t="str">
            <v/>
          </cell>
          <cell r="I60" t="str">
            <v/>
          </cell>
          <cell r="J60" t="str">
            <v>-</v>
          </cell>
          <cell r="L60" t="str">
            <v>Бег 3 000 м</v>
          </cell>
        </row>
        <row r="61">
          <cell r="B61">
            <v>232</v>
          </cell>
          <cell r="C61" t="str">
            <v>Забугина</v>
          </cell>
          <cell r="D61" t="str">
            <v>Ксения</v>
          </cell>
          <cell r="E61" t="str">
            <v>07.08.2004</v>
          </cell>
          <cell r="F61" t="str">
            <v>1</v>
          </cell>
          <cell r="G61" t="str">
            <v>Вологодская область</v>
          </cell>
          <cell r="H61" t="str">
            <v/>
          </cell>
          <cell r="I61" t="str">
            <v/>
          </cell>
          <cell r="J61" t="str">
            <v>СК "Череповец"</v>
          </cell>
          <cell r="K61" t="str">
            <v>Лебедев А.В.</v>
          </cell>
          <cell r="L61" t="str">
            <v>Бег 200 м</v>
          </cell>
        </row>
        <row r="62">
          <cell r="B62">
            <v>232</v>
          </cell>
          <cell r="C62" t="str">
            <v>Забугина</v>
          </cell>
          <cell r="D62" t="str">
            <v>Ксения</v>
          </cell>
          <cell r="E62" t="str">
            <v>07.08.2004</v>
          </cell>
          <cell r="F62" t="str">
            <v>1</v>
          </cell>
          <cell r="G62" t="str">
            <v>Вологодская область</v>
          </cell>
          <cell r="H62" t="str">
            <v/>
          </cell>
          <cell r="I62" t="str">
            <v/>
          </cell>
          <cell r="J62" t="str">
            <v>СК "Череповец"</v>
          </cell>
          <cell r="K62" t="str">
            <v>Лебедев А.В.</v>
          </cell>
          <cell r="L62" t="str">
            <v>Бег 60 м</v>
          </cell>
        </row>
        <row r="63">
          <cell r="B63">
            <v>232</v>
          </cell>
          <cell r="C63" t="str">
            <v>Забугина</v>
          </cell>
          <cell r="D63" t="str">
            <v>Ксения</v>
          </cell>
          <cell r="E63" t="str">
            <v>07.08.2004</v>
          </cell>
          <cell r="F63" t="str">
            <v>1</v>
          </cell>
          <cell r="G63" t="str">
            <v>Вологодская область</v>
          </cell>
          <cell r="H63" t="str">
            <v/>
          </cell>
          <cell r="I63" t="str">
            <v/>
          </cell>
          <cell r="J63" t="str">
            <v>СК "Череповец"</v>
          </cell>
          <cell r="K63" t="str">
            <v>Лебедев А.В.</v>
          </cell>
          <cell r="L63" t="str">
            <v>Эстафетный бег 4 х 200 м</v>
          </cell>
        </row>
        <row r="64">
          <cell r="B64">
            <v>234</v>
          </cell>
          <cell r="C64" t="str">
            <v>Казакова</v>
          </cell>
          <cell r="D64" t="str">
            <v>Юлия</v>
          </cell>
          <cell r="E64" t="str">
            <v>24.05.2004</v>
          </cell>
          <cell r="F64" t="str">
            <v>1</v>
          </cell>
          <cell r="G64" t="str">
            <v>Вологодская область</v>
          </cell>
          <cell r="H64" t="str">
            <v/>
          </cell>
          <cell r="I64" t="str">
            <v/>
          </cell>
          <cell r="J64" t="str">
            <v>СК "Череповец"</v>
          </cell>
          <cell r="K64" t="str">
            <v>Столбова О.В.</v>
          </cell>
          <cell r="L64" t="str">
            <v>Бег 200 м</v>
          </cell>
        </row>
        <row r="65">
          <cell r="B65">
            <v>234</v>
          </cell>
          <cell r="C65" t="str">
            <v>Казакова</v>
          </cell>
          <cell r="D65" t="str">
            <v>Юлия</v>
          </cell>
          <cell r="E65" t="str">
            <v>24.05.2004</v>
          </cell>
          <cell r="F65" t="str">
            <v>1</v>
          </cell>
          <cell r="G65" t="str">
            <v>Вологодская область</v>
          </cell>
          <cell r="H65" t="str">
            <v/>
          </cell>
          <cell r="I65" t="str">
            <v/>
          </cell>
          <cell r="J65" t="str">
            <v>СК "Череповец"</v>
          </cell>
          <cell r="K65" t="str">
            <v>Столбова О.В.</v>
          </cell>
          <cell r="L65" t="str">
            <v>Бег 400 м</v>
          </cell>
        </row>
        <row r="66">
          <cell r="B66">
            <v>234</v>
          </cell>
          <cell r="C66" t="str">
            <v>Казакова</v>
          </cell>
          <cell r="D66" t="str">
            <v>Юлия</v>
          </cell>
          <cell r="E66" t="str">
            <v>24.05.2004</v>
          </cell>
          <cell r="F66" t="str">
            <v>1</v>
          </cell>
          <cell r="G66" t="str">
            <v>Вологодская область</v>
          </cell>
          <cell r="H66" t="str">
            <v/>
          </cell>
          <cell r="I66" t="str">
            <v/>
          </cell>
          <cell r="J66" t="str">
            <v>СК "Череповец"</v>
          </cell>
          <cell r="K66" t="str">
            <v>Столбова О.В.</v>
          </cell>
          <cell r="L66" t="str">
            <v>Эстафетный бег 4 х 200 м</v>
          </cell>
        </row>
        <row r="67">
          <cell r="B67">
            <v>235</v>
          </cell>
          <cell r="C67" t="str">
            <v>Квасова</v>
          </cell>
          <cell r="D67" t="str">
            <v>Анна</v>
          </cell>
          <cell r="E67" t="str">
            <v>03.11.1994</v>
          </cell>
          <cell r="F67" t="str">
            <v>1</v>
          </cell>
          <cell r="G67" t="str">
            <v>Вологодская область</v>
          </cell>
          <cell r="H67" t="str">
            <v/>
          </cell>
          <cell r="I67" t="str">
            <v>Профсоюзы</v>
          </cell>
          <cell r="J67" t="str">
            <v>-</v>
          </cell>
          <cell r="K67" t="str">
            <v>Груздев А.А.</v>
          </cell>
          <cell r="L67" t="str">
            <v>Бег 400 м</v>
          </cell>
        </row>
        <row r="68">
          <cell r="B68">
            <v>235</v>
          </cell>
          <cell r="C68" t="str">
            <v>Квасова</v>
          </cell>
          <cell r="D68" t="str">
            <v>Анна</v>
          </cell>
          <cell r="E68" t="str">
            <v>03.11.1994</v>
          </cell>
          <cell r="F68" t="str">
            <v>1</v>
          </cell>
          <cell r="G68" t="str">
            <v>Вологодская область</v>
          </cell>
          <cell r="H68" t="str">
            <v/>
          </cell>
          <cell r="I68" t="str">
            <v>Профсоюзы</v>
          </cell>
          <cell r="J68" t="str">
            <v>-</v>
          </cell>
          <cell r="K68" t="str">
            <v>Груздев А.А.</v>
          </cell>
          <cell r="L68" t="str">
            <v>Бег 800 м</v>
          </cell>
        </row>
        <row r="69">
          <cell r="B69">
            <v>240</v>
          </cell>
          <cell r="C69" t="str">
            <v>Кошелева</v>
          </cell>
          <cell r="D69" t="str">
            <v>Светлана</v>
          </cell>
          <cell r="E69" t="str">
            <v>15.12.2001</v>
          </cell>
          <cell r="F69" t="str">
            <v>2</v>
          </cell>
          <cell r="G69" t="str">
            <v>Вологодская область</v>
          </cell>
          <cell r="H69" t="str">
            <v/>
          </cell>
          <cell r="I69" t="str">
            <v/>
          </cell>
          <cell r="J69" t="str">
            <v>СК "Череповец"</v>
          </cell>
          <cell r="K69" t="str">
            <v>Полторацкий С.В.</v>
          </cell>
          <cell r="L69" t="str">
            <v>Бег 200 м</v>
          </cell>
        </row>
        <row r="70">
          <cell r="B70">
            <v>240</v>
          </cell>
          <cell r="C70" t="str">
            <v>Кошелева</v>
          </cell>
          <cell r="D70" t="str">
            <v>Светлана</v>
          </cell>
          <cell r="E70" t="str">
            <v>15.12.2001</v>
          </cell>
          <cell r="F70" t="str">
            <v>2</v>
          </cell>
          <cell r="G70" t="str">
            <v>Вологодская область</v>
          </cell>
          <cell r="H70" t="str">
            <v/>
          </cell>
          <cell r="I70" t="str">
            <v/>
          </cell>
          <cell r="J70" t="str">
            <v>СК "Череповец"</v>
          </cell>
          <cell r="K70" t="str">
            <v>Полторацкий С.В.</v>
          </cell>
          <cell r="L70" t="str">
            <v>Бег 400 м</v>
          </cell>
        </row>
        <row r="71">
          <cell r="B71">
            <v>240</v>
          </cell>
          <cell r="C71" t="str">
            <v>Кошелева</v>
          </cell>
          <cell r="D71" t="str">
            <v>Светлана</v>
          </cell>
          <cell r="E71" t="str">
            <v>15.12.2001</v>
          </cell>
          <cell r="F71" t="str">
            <v>2</v>
          </cell>
          <cell r="G71" t="str">
            <v>Вологодская область</v>
          </cell>
          <cell r="H71" t="str">
            <v/>
          </cell>
          <cell r="I71" t="str">
            <v/>
          </cell>
          <cell r="J71" t="str">
            <v>СК "Череповец"</v>
          </cell>
          <cell r="K71" t="str">
            <v>Полторацкий С.В.</v>
          </cell>
          <cell r="L71" t="str">
            <v>Эстафетный бег 4 х 200 м</v>
          </cell>
        </row>
        <row r="72">
          <cell r="B72">
            <v>243</v>
          </cell>
          <cell r="C72" t="str">
            <v>Лебедева</v>
          </cell>
          <cell r="D72" t="str">
            <v>Алёна</v>
          </cell>
          <cell r="E72" t="str">
            <v>29.07.1998</v>
          </cell>
          <cell r="F72" t="str">
            <v>2</v>
          </cell>
          <cell r="G72" t="str">
            <v>Вологодская область</v>
          </cell>
          <cell r="H72" t="str">
            <v/>
          </cell>
          <cell r="I72" t="str">
            <v/>
          </cell>
          <cell r="J72" t="str">
            <v>АУ ФКиС  ВО "ЦСП"</v>
          </cell>
          <cell r="K72" t="str">
            <v>Синицкий А.Д.</v>
          </cell>
          <cell r="L72" t="str">
            <v>Бег 200 м</v>
          </cell>
        </row>
        <row r="73">
          <cell r="B73">
            <v>243</v>
          </cell>
          <cell r="C73" t="str">
            <v>Лебедева</v>
          </cell>
          <cell r="D73" t="str">
            <v>Алёна</v>
          </cell>
          <cell r="E73" t="str">
            <v>29.07.1998</v>
          </cell>
          <cell r="F73" t="str">
            <v>2</v>
          </cell>
          <cell r="G73" t="str">
            <v>Вологодская область</v>
          </cell>
          <cell r="H73" t="str">
            <v/>
          </cell>
          <cell r="I73" t="str">
            <v/>
          </cell>
          <cell r="J73" t="str">
            <v>АУ ФКиС  ВО "ЦСП"</v>
          </cell>
          <cell r="K73" t="str">
            <v>Синицкий А.Д.</v>
          </cell>
          <cell r="L73" t="str">
            <v>Бег 400 м</v>
          </cell>
        </row>
        <row r="74">
          <cell r="B74">
            <v>244</v>
          </cell>
          <cell r="C74" t="str">
            <v>Ленок</v>
          </cell>
          <cell r="D74" t="str">
            <v>Анастасия</v>
          </cell>
          <cell r="E74" t="str">
            <v>21.01.2003</v>
          </cell>
          <cell r="F74" t="str">
            <v>КМС</v>
          </cell>
          <cell r="G74" t="str">
            <v>Вологодская область</v>
          </cell>
          <cell r="H74" t="str">
            <v/>
          </cell>
          <cell r="I74" t="str">
            <v/>
          </cell>
          <cell r="J74" t="str">
            <v>АУ ФКиС  ВО "ЦСП"</v>
          </cell>
          <cell r="K74" t="str">
            <v>Лебедев А.В.</v>
          </cell>
          <cell r="L74" t="str">
            <v>Бег 200 м</v>
          </cell>
        </row>
        <row r="75">
          <cell r="B75">
            <v>244</v>
          </cell>
          <cell r="C75" t="str">
            <v>Ленок</v>
          </cell>
          <cell r="D75" t="str">
            <v>Анастасия</v>
          </cell>
          <cell r="E75" t="str">
            <v>21.01.2003</v>
          </cell>
          <cell r="F75" t="str">
            <v>КМС</v>
          </cell>
          <cell r="G75" t="str">
            <v>Вологодская область</v>
          </cell>
          <cell r="H75" t="str">
            <v/>
          </cell>
          <cell r="I75" t="str">
            <v/>
          </cell>
          <cell r="J75" t="str">
            <v>АУ ФКиС  ВО "ЦСП"</v>
          </cell>
          <cell r="K75" t="str">
            <v>Лебедев А.В.</v>
          </cell>
          <cell r="L75" t="str">
            <v>Бег 60 м</v>
          </cell>
        </row>
        <row r="76">
          <cell r="B76">
            <v>244</v>
          </cell>
          <cell r="C76" t="str">
            <v>Ленок</v>
          </cell>
          <cell r="D76" t="str">
            <v>Анастасия</v>
          </cell>
          <cell r="E76" t="str">
            <v>21.01.2003</v>
          </cell>
          <cell r="F76" t="str">
            <v>КМС</v>
          </cell>
          <cell r="G76" t="str">
            <v>Вологодская область</v>
          </cell>
          <cell r="H76" t="str">
            <v/>
          </cell>
          <cell r="I76" t="str">
            <v/>
          </cell>
          <cell r="J76" t="str">
            <v>АУ ФКиС  ВО "ЦСП"</v>
          </cell>
          <cell r="K76" t="str">
            <v>Лебедев А.В.</v>
          </cell>
          <cell r="L76" t="str">
            <v>Эстафетный бег 4 х 200 м</v>
          </cell>
        </row>
        <row r="77">
          <cell r="B77">
            <v>245</v>
          </cell>
          <cell r="C77" t="str">
            <v>Лобанова</v>
          </cell>
          <cell r="D77" t="str">
            <v>Дарья</v>
          </cell>
          <cell r="E77" t="str">
            <v>05.08.2003</v>
          </cell>
          <cell r="F77" t="str">
            <v>КМС</v>
          </cell>
          <cell r="G77" t="str">
            <v>Вологодская область</v>
          </cell>
          <cell r="H77" t="str">
            <v/>
          </cell>
          <cell r="I77" t="str">
            <v/>
          </cell>
          <cell r="J77" t="str">
            <v>АУ ФКиС  ВО "ЦСП"</v>
          </cell>
          <cell r="K77" t="str">
            <v>Румянцев А.В.</v>
          </cell>
          <cell r="L77" t="str">
            <v>Бег 200 м</v>
          </cell>
        </row>
        <row r="78">
          <cell r="B78">
            <v>245</v>
          </cell>
          <cell r="C78" t="str">
            <v>Лобанова</v>
          </cell>
          <cell r="D78" t="str">
            <v>Дарья</v>
          </cell>
          <cell r="E78" t="str">
            <v>05.08.2003</v>
          </cell>
          <cell r="F78" t="str">
            <v>КМС</v>
          </cell>
          <cell r="G78" t="str">
            <v>Вологодская область</v>
          </cell>
          <cell r="H78" t="str">
            <v/>
          </cell>
          <cell r="I78" t="str">
            <v/>
          </cell>
          <cell r="J78" t="str">
            <v>АУ ФКиС  ВО "ЦСП"</v>
          </cell>
          <cell r="K78" t="str">
            <v>Румянцев А.В.</v>
          </cell>
          <cell r="L78" t="str">
            <v>Бег 60 м</v>
          </cell>
        </row>
        <row r="79">
          <cell r="B79">
            <v>245</v>
          </cell>
          <cell r="C79" t="str">
            <v>Лобанова</v>
          </cell>
          <cell r="D79" t="str">
            <v>Дарья</v>
          </cell>
          <cell r="E79" t="str">
            <v>05.08.2003</v>
          </cell>
          <cell r="F79" t="str">
            <v>КМС</v>
          </cell>
          <cell r="G79" t="str">
            <v>Вологодская область</v>
          </cell>
          <cell r="H79" t="str">
            <v/>
          </cell>
          <cell r="I79" t="str">
            <v/>
          </cell>
          <cell r="J79" t="str">
            <v>АУ ФКиС  ВО "ЦСП"</v>
          </cell>
          <cell r="K79" t="str">
            <v>Румянцев А.В.</v>
          </cell>
          <cell r="L79" t="str">
            <v>Эстафетный бег 4 х 200 м</v>
          </cell>
        </row>
        <row r="80">
          <cell r="B80">
            <v>248</v>
          </cell>
          <cell r="C80" t="str">
            <v>Матвеева</v>
          </cell>
          <cell r="D80" t="str">
            <v>Златислава</v>
          </cell>
          <cell r="E80" t="str">
            <v>25.02.2003</v>
          </cell>
          <cell r="F80" t="str">
            <v>2</v>
          </cell>
          <cell r="G80" t="str">
            <v>Вологодская область</v>
          </cell>
          <cell r="H80" t="str">
            <v/>
          </cell>
          <cell r="I80" t="str">
            <v/>
          </cell>
          <cell r="J80" t="str">
            <v>СК "Череповец"</v>
          </cell>
          <cell r="K80" t="str">
            <v>Лебедев А.В., Ситникова Е.В.</v>
          </cell>
          <cell r="L80" t="str">
            <v>Бег 200 м</v>
          </cell>
        </row>
        <row r="81">
          <cell r="B81">
            <v>248</v>
          </cell>
          <cell r="C81" t="str">
            <v>Матвеева</v>
          </cell>
          <cell r="D81" t="str">
            <v>Златислава</v>
          </cell>
          <cell r="E81" t="str">
            <v>25.02.2003</v>
          </cell>
          <cell r="F81" t="str">
            <v>2</v>
          </cell>
          <cell r="G81" t="str">
            <v>Вологодская область</v>
          </cell>
          <cell r="H81" t="str">
            <v/>
          </cell>
          <cell r="I81" t="str">
            <v/>
          </cell>
          <cell r="J81" t="str">
            <v>СК "Череповец"</v>
          </cell>
          <cell r="K81" t="str">
            <v>Лебедев А.В., Ситникова Е.В.</v>
          </cell>
          <cell r="L81" t="str">
            <v>Бег 60 м</v>
          </cell>
        </row>
        <row r="82">
          <cell r="B82">
            <v>248</v>
          </cell>
          <cell r="C82" t="str">
            <v>Матвеева</v>
          </cell>
          <cell r="D82" t="str">
            <v>Златислава</v>
          </cell>
          <cell r="E82" t="str">
            <v>25.02.2003</v>
          </cell>
          <cell r="F82" t="str">
            <v>2</v>
          </cell>
          <cell r="G82" t="str">
            <v>Вологодская область</v>
          </cell>
          <cell r="H82" t="str">
            <v/>
          </cell>
          <cell r="I82" t="str">
            <v/>
          </cell>
          <cell r="J82" t="str">
            <v>СК "Череповец"</v>
          </cell>
          <cell r="K82" t="str">
            <v>Лебедев А.В., Ситникова Е.В.</v>
          </cell>
          <cell r="L82" t="str">
            <v>Эстафетный бег 4 х 200 м</v>
          </cell>
        </row>
        <row r="83">
          <cell r="B83">
            <v>249</v>
          </cell>
          <cell r="C83" t="str">
            <v>Митрофанова</v>
          </cell>
          <cell r="D83" t="str">
            <v>Анастасия</v>
          </cell>
          <cell r="E83" t="str">
            <v>08.01.1999</v>
          </cell>
          <cell r="F83" t="str">
            <v>1</v>
          </cell>
          <cell r="G83" t="str">
            <v>Вологодская область</v>
          </cell>
          <cell r="H83" t="str">
            <v/>
          </cell>
          <cell r="I83" t="str">
            <v>Профсоюзы</v>
          </cell>
          <cell r="J83" t="str">
            <v>АУ ФКиС  ВО "ЦСП"</v>
          </cell>
          <cell r="K83" t="str">
            <v>Воробьева Н.Н., Франков А.А.</v>
          </cell>
          <cell r="L83" t="str">
            <v>Бег 400 м</v>
          </cell>
        </row>
        <row r="84">
          <cell r="B84">
            <v>249</v>
          </cell>
          <cell r="C84" t="str">
            <v>Митрофанова</v>
          </cell>
          <cell r="D84" t="str">
            <v>Анастасия</v>
          </cell>
          <cell r="E84" t="str">
            <v>08.01.1999</v>
          </cell>
          <cell r="F84" t="str">
            <v>1</v>
          </cell>
          <cell r="G84" t="str">
            <v>Вологодская область</v>
          </cell>
          <cell r="H84" t="str">
            <v/>
          </cell>
          <cell r="I84" t="str">
            <v>Профсоюзы</v>
          </cell>
          <cell r="J84" t="str">
            <v>АУ ФКиС  ВО "ЦСП"</v>
          </cell>
          <cell r="K84" t="str">
            <v>Воробьева Н.Н., Франков А.А.</v>
          </cell>
          <cell r="L84" t="str">
            <v>Бег 800 м</v>
          </cell>
        </row>
        <row r="85">
          <cell r="B85">
            <v>249</v>
          </cell>
          <cell r="C85" t="str">
            <v>Митрофанова</v>
          </cell>
          <cell r="D85" t="str">
            <v>Анастасия</v>
          </cell>
          <cell r="E85" t="str">
            <v>08.01.1999</v>
          </cell>
          <cell r="F85" t="str">
            <v>1</v>
          </cell>
          <cell r="G85" t="str">
            <v>Вологодская область</v>
          </cell>
          <cell r="H85" t="str">
            <v/>
          </cell>
          <cell r="I85" t="str">
            <v>Профсоюзы</v>
          </cell>
          <cell r="J85" t="str">
            <v>АУ ФКиС  ВО "ЦСП"</v>
          </cell>
          <cell r="K85" t="str">
            <v>Воробьева Н.Н., Франков А.А.</v>
          </cell>
          <cell r="L85" t="str">
            <v>Эстафетный бег 4 х 200 м</v>
          </cell>
        </row>
        <row r="86">
          <cell r="B86">
            <v>250</v>
          </cell>
          <cell r="C86" t="str">
            <v>Мясоедова</v>
          </cell>
          <cell r="D86" t="str">
            <v>Полина</v>
          </cell>
          <cell r="E86" t="str">
            <v>07.04.2003</v>
          </cell>
          <cell r="F86" t="str">
            <v>1</v>
          </cell>
          <cell r="G86" t="str">
            <v>Вологодская область</v>
          </cell>
          <cell r="H86" t="str">
            <v/>
          </cell>
          <cell r="I86" t="str">
            <v/>
          </cell>
          <cell r="J86" t="str">
            <v>АУ ФКиС  ВО "ЦСП", МБУДО ДЮСШ "Спартак"</v>
          </cell>
          <cell r="K86" t="str">
            <v>Кужукина М.В., Румянцев А.В.</v>
          </cell>
          <cell r="L86" t="str">
            <v>Бег 200 м</v>
          </cell>
        </row>
        <row r="87">
          <cell r="B87">
            <v>250</v>
          </cell>
          <cell r="C87" t="str">
            <v>Мясоедова</v>
          </cell>
          <cell r="D87" t="str">
            <v>Полина</v>
          </cell>
          <cell r="E87" t="str">
            <v>07.04.2003</v>
          </cell>
          <cell r="F87" t="str">
            <v>1</v>
          </cell>
          <cell r="G87" t="str">
            <v>Вологодская область</v>
          </cell>
          <cell r="H87" t="str">
            <v/>
          </cell>
          <cell r="I87" t="str">
            <v/>
          </cell>
          <cell r="J87" t="str">
            <v>АУ ФКиС  ВО "ЦСП", МБУДО ДЮСШ "Спартак"</v>
          </cell>
          <cell r="K87" t="str">
            <v>Кужукина М.В., Румянцев А.В.</v>
          </cell>
          <cell r="L87" t="str">
            <v>Бег 60 м</v>
          </cell>
        </row>
        <row r="88">
          <cell r="B88">
            <v>250</v>
          </cell>
          <cell r="C88" t="str">
            <v>Мясоедова</v>
          </cell>
          <cell r="D88" t="str">
            <v>Полина</v>
          </cell>
          <cell r="E88" t="str">
            <v>07.04.2003</v>
          </cell>
          <cell r="F88" t="str">
            <v>1</v>
          </cell>
          <cell r="G88" t="str">
            <v>Вологодская область</v>
          </cell>
          <cell r="H88" t="str">
            <v/>
          </cell>
          <cell r="I88" t="str">
            <v/>
          </cell>
          <cell r="J88" t="str">
            <v>АУ ФКиС  ВО "ЦСП", МБУДО ДЮСШ "Спартак"</v>
          </cell>
          <cell r="K88" t="str">
            <v>Кужукина М.В., Румянцев А.В.</v>
          </cell>
          <cell r="L88" t="str">
            <v>Эстафетный бег 4 х 200 м</v>
          </cell>
        </row>
        <row r="89">
          <cell r="B89">
            <v>253</v>
          </cell>
          <cell r="C89" t="str">
            <v>Одинцова</v>
          </cell>
          <cell r="D89" t="str">
            <v>Анна</v>
          </cell>
          <cell r="E89" t="str">
            <v>16.10.1998</v>
          </cell>
          <cell r="F89" t="str">
            <v>2</v>
          </cell>
          <cell r="G89" t="str">
            <v>Вологодская область</v>
          </cell>
          <cell r="H89" t="str">
            <v/>
          </cell>
          <cell r="I89" t="str">
            <v/>
          </cell>
          <cell r="J89" t="str">
            <v>ЛК "Вологда"</v>
          </cell>
          <cell r="K89" t="str">
            <v>Груздев А.А.</v>
          </cell>
          <cell r="L89" t="str">
            <v>Бег 200 м</v>
          </cell>
        </row>
        <row r="90">
          <cell r="B90">
            <v>253</v>
          </cell>
          <cell r="C90" t="str">
            <v>Одинцова</v>
          </cell>
          <cell r="D90" t="str">
            <v>Анна</v>
          </cell>
          <cell r="E90" t="str">
            <v>16.10.1998</v>
          </cell>
          <cell r="F90" t="str">
            <v>2</v>
          </cell>
          <cell r="G90" t="str">
            <v>Вологодская область</v>
          </cell>
          <cell r="H90" t="str">
            <v/>
          </cell>
          <cell r="I90" t="str">
            <v/>
          </cell>
          <cell r="J90" t="str">
            <v>ЛК "Вологда"</v>
          </cell>
          <cell r="K90" t="str">
            <v>Груздев А.А.</v>
          </cell>
          <cell r="L90" t="str">
            <v>Бег 400 м</v>
          </cell>
        </row>
        <row r="91">
          <cell r="B91">
            <v>254</v>
          </cell>
          <cell r="C91" t="str">
            <v>Осетрова</v>
          </cell>
          <cell r="D91" t="str">
            <v>Александра</v>
          </cell>
          <cell r="E91" t="str">
            <v>27.05.2005</v>
          </cell>
          <cell r="F91" t="str">
            <v>2</v>
          </cell>
          <cell r="G91" t="str">
            <v>Вологодская область</v>
          </cell>
          <cell r="H91" t="str">
            <v/>
          </cell>
          <cell r="I91" t="str">
            <v/>
          </cell>
          <cell r="J91" t="str">
            <v>ЛСК "Череповец"</v>
          </cell>
          <cell r="L91" t="str">
            <v>Бег 800 м</v>
          </cell>
        </row>
        <row r="92">
          <cell r="B92">
            <v>254</v>
          </cell>
          <cell r="C92" t="str">
            <v>Осетрова</v>
          </cell>
          <cell r="D92" t="str">
            <v>Александра</v>
          </cell>
          <cell r="E92" t="str">
            <v>27.05.2005</v>
          </cell>
          <cell r="F92" t="str">
            <v>2</v>
          </cell>
          <cell r="G92" t="str">
            <v>Вологодская область</v>
          </cell>
          <cell r="H92" t="str">
            <v/>
          </cell>
          <cell r="I92" t="str">
            <v/>
          </cell>
          <cell r="J92" t="str">
            <v>ЛСК "Череповец"</v>
          </cell>
          <cell r="L92" t="str">
            <v>Бег с препятствиями 2 000 м</v>
          </cell>
        </row>
        <row r="93">
          <cell r="B93">
            <v>256</v>
          </cell>
          <cell r="C93" t="str">
            <v>Петрова</v>
          </cell>
          <cell r="D93" t="str">
            <v>Таисия</v>
          </cell>
          <cell r="E93" t="str">
            <v>13.09.2003</v>
          </cell>
          <cell r="F93" t="str">
            <v>2</v>
          </cell>
          <cell r="G93" t="str">
            <v>Вологодская область</v>
          </cell>
          <cell r="H93" t="str">
            <v/>
          </cell>
          <cell r="I93" t="str">
            <v/>
          </cell>
          <cell r="J93" t="str">
            <v>АУ ФКиС  ВО "ЦСП"</v>
          </cell>
          <cell r="K93" t="str">
            <v>Кужукина М.В.</v>
          </cell>
          <cell r="L93" t="str">
            <v>Барьерный бег 60 м</v>
          </cell>
        </row>
        <row r="94">
          <cell r="B94">
            <v>256</v>
          </cell>
          <cell r="C94" t="str">
            <v>Петрова</v>
          </cell>
          <cell r="D94" t="str">
            <v>Таисия</v>
          </cell>
          <cell r="E94" t="str">
            <v>13.09.2003</v>
          </cell>
          <cell r="F94" t="str">
            <v>2</v>
          </cell>
          <cell r="G94" t="str">
            <v>Вологодская область</v>
          </cell>
          <cell r="H94" t="str">
            <v/>
          </cell>
          <cell r="I94" t="str">
            <v/>
          </cell>
          <cell r="J94" t="str">
            <v>АУ ФКиС  ВО "ЦСП"</v>
          </cell>
          <cell r="K94" t="str">
            <v>Кужукина М.В.</v>
          </cell>
          <cell r="L94" t="str">
            <v>Бег с препятствиями 2 000 м</v>
          </cell>
        </row>
        <row r="95">
          <cell r="B95">
            <v>258</v>
          </cell>
          <cell r="C95" t="str">
            <v>Прибытко</v>
          </cell>
          <cell r="D95" t="str">
            <v>Александра</v>
          </cell>
          <cell r="E95" t="str">
            <v>09.11.2002</v>
          </cell>
          <cell r="F95" t="str">
            <v>1</v>
          </cell>
          <cell r="G95" t="str">
            <v>Вологодская область</v>
          </cell>
          <cell r="H95" t="str">
            <v/>
          </cell>
          <cell r="I95" t="str">
            <v/>
          </cell>
          <cell r="J95" t="str">
            <v>АУ ФКиС  ВО "ЦСП"</v>
          </cell>
          <cell r="K95" t="str">
            <v>Лебедев А.В.</v>
          </cell>
          <cell r="L95" t="str">
            <v>Бег 200 м</v>
          </cell>
        </row>
        <row r="96">
          <cell r="B96">
            <v>258</v>
          </cell>
          <cell r="C96" t="str">
            <v>Прибытко</v>
          </cell>
          <cell r="D96" t="str">
            <v>Александра</v>
          </cell>
          <cell r="E96" t="str">
            <v>09.11.2002</v>
          </cell>
          <cell r="F96" t="str">
            <v>1</v>
          </cell>
          <cell r="G96" t="str">
            <v>Вологодская область</v>
          </cell>
          <cell r="H96" t="str">
            <v/>
          </cell>
          <cell r="I96" t="str">
            <v/>
          </cell>
          <cell r="J96" t="str">
            <v>АУ ФКиС  ВО "ЦСП"</v>
          </cell>
          <cell r="K96" t="str">
            <v>Лебедев А.В.</v>
          </cell>
          <cell r="L96" t="str">
            <v>Бег 60 м</v>
          </cell>
        </row>
        <row r="97">
          <cell r="B97">
            <v>258</v>
          </cell>
          <cell r="C97" t="str">
            <v>Прибытко</v>
          </cell>
          <cell r="D97" t="str">
            <v>Александра</v>
          </cell>
          <cell r="E97" t="str">
            <v>09.11.2002</v>
          </cell>
          <cell r="F97" t="str">
            <v>1</v>
          </cell>
          <cell r="G97" t="str">
            <v>Вологодская область</v>
          </cell>
          <cell r="H97" t="str">
            <v/>
          </cell>
          <cell r="I97" t="str">
            <v/>
          </cell>
          <cell r="J97" t="str">
            <v>АУ ФКиС  ВО "ЦСП"</v>
          </cell>
          <cell r="K97" t="str">
            <v>Лебедев А.В.</v>
          </cell>
          <cell r="L97" t="str">
            <v>Эстафетный бег 4 х 200 м</v>
          </cell>
        </row>
        <row r="98">
          <cell r="B98">
            <v>262</v>
          </cell>
          <cell r="C98" t="str">
            <v>Скачек</v>
          </cell>
          <cell r="D98" t="str">
            <v>Мария</v>
          </cell>
          <cell r="E98" t="str">
            <v>23.10.2005</v>
          </cell>
          <cell r="F98" t="str">
            <v>2</v>
          </cell>
          <cell r="G98" t="str">
            <v>Вологодская область</v>
          </cell>
          <cell r="H98" t="str">
            <v/>
          </cell>
          <cell r="I98" t="str">
            <v/>
          </cell>
          <cell r="J98" t="str">
            <v>СК "Череповец"</v>
          </cell>
          <cell r="K98" t="str">
            <v>Купцова Е.А.</v>
          </cell>
          <cell r="L98" t="str">
            <v>Барьерный бег 60 м</v>
          </cell>
        </row>
        <row r="99">
          <cell r="B99">
            <v>262</v>
          </cell>
          <cell r="C99" t="str">
            <v>Скачек</v>
          </cell>
          <cell r="D99" t="str">
            <v>Мария</v>
          </cell>
          <cell r="E99" t="str">
            <v>23.10.2005</v>
          </cell>
          <cell r="F99" t="str">
            <v>2</v>
          </cell>
          <cell r="G99" t="str">
            <v>Вологодская область</v>
          </cell>
          <cell r="H99" t="str">
            <v/>
          </cell>
          <cell r="I99" t="str">
            <v/>
          </cell>
          <cell r="J99" t="str">
            <v>СК "Череповец"</v>
          </cell>
          <cell r="K99" t="str">
            <v>Купцова Е.А.</v>
          </cell>
          <cell r="L99" t="str">
            <v>Бег 60 м</v>
          </cell>
        </row>
        <row r="100">
          <cell r="B100">
            <v>262</v>
          </cell>
          <cell r="C100" t="str">
            <v>Скачек</v>
          </cell>
          <cell r="D100" t="str">
            <v>Мария</v>
          </cell>
          <cell r="E100" t="str">
            <v>23.10.2005</v>
          </cell>
          <cell r="F100" t="str">
            <v>2</v>
          </cell>
          <cell r="G100" t="str">
            <v>Вологодская область</v>
          </cell>
          <cell r="H100" t="str">
            <v/>
          </cell>
          <cell r="I100" t="str">
            <v/>
          </cell>
          <cell r="J100" t="str">
            <v>СК "Череповец"</v>
          </cell>
          <cell r="K100" t="str">
            <v>Купцова Е.А.</v>
          </cell>
          <cell r="L100" t="str">
            <v>Эстафетный бег 4 х 200 м</v>
          </cell>
        </row>
        <row r="101">
          <cell r="B101">
            <v>263</v>
          </cell>
          <cell r="C101" t="str">
            <v>Соловьева</v>
          </cell>
          <cell r="D101" t="str">
            <v>Алёна</v>
          </cell>
          <cell r="E101" t="str">
            <v>05.01.2004</v>
          </cell>
          <cell r="F101" t="str">
            <v>КМС</v>
          </cell>
          <cell r="G101" t="str">
            <v>Вологодская область</v>
          </cell>
          <cell r="H101" t="str">
            <v/>
          </cell>
          <cell r="I101" t="str">
            <v/>
          </cell>
          <cell r="J101" t="str">
            <v>АУ ФКиС  ВО "ЦСП", МБУДО ДЮСШ "Спартак"</v>
          </cell>
          <cell r="K101" t="str">
            <v>Волков В.Н.</v>
          </cell>
          <cell r="L101" t="str">
            <v>Бег 200 м</v>
          </cell>
        </row>
        <row r="102">
          <cell r="B102">
            <v>263</v>
          </cell>
          <cell r="C102" t="str">
            <v>Соловьева</v>
          </cell>
          <cell r="D102" t="str">
            <v>Алёна</v>
          </cell>
          <cell r="E102" t="str">
            <v>05.01.2004</v>
          </cell>
          <cell r="F102" t="str">
            <v>КМС</v>
          </cell>
          <cell r="G102" t="str">
            <v>Вологодская область</v>
          </cell>
          <cell r="H102" t="str">
            <v/>
          </cell>
          <cell r="I102" t="str">
            <v/>
          </cell>
          <cell r="J102" t="str">
            <v>АУ ФКиС  ВО "ЦСП", МБУДО ДЮСШ "Спартак"</v>
          </cell>
          <cell r="K102" t="str">
            <v>Волков В.Н.</v>
          </cell>
          <cell r="L102" t="str">
            <v>Бег 60 м</v>
          </cell>
        </row>
        <row r="103">
          <cell r="B103">
            <v>263</v>
          </cell>
          <cell r="C103" t="str">
            <v>Соловьева</v>
          </cell>
          <cell r="D103" t="str">
            <v>Алёна</v>
          </cell>
          <cell r="E103" t="str">
            <v>05.01.2004</v>
          </cell>
          <cell r="F103" t="str">
            <v>КМС</v>
          </cell>
          <cell r="G103" t="str">
            <v>Вологодская область</v>
          </cell>
          <cell r="H103" t="str">
            <v/>
          </cell>
          <cell r="I103" t="str">
            <v/>
          </cell>
          <cell r="J103" t="str">
            <v>АУ ФКиС  ВО "ЦСП", МБУДО ДЮСШ "Спартак"</v>
          </cell>
          <cell r="K103" t="str">
            <v>Волков В.Н.</v>
          </cell>
          <cell r="L103" t="str">
            <v>Эстафетный бег 4 х 200 м</v>
          </cell>
        </row>
        <row r="104">
          <cell r="B104">
            <v>269</v>
          </cell>
          <cell r="C104" t="str">
            <v>Хазова</v>
          </cell>
          <cell r="D104" t="str">
            <v>Дарья</v>
          </cell>
          <cell r="E104" t="str">
            <v>09.07.2005</v>
          </cell>
          <cell r="F104" t="str">
            <v>2</v>
          </cell>
          <cell r="G104" t="str">
            <v>Вологодская область</v>
          </cell>
          <cell r="H104" t="str">
            <v/>
          </cell>
          <cell r="I104" t="str">
            <v/>
          </cell>
          <cell r="J104" t="str">
            <v>ЛСК "Череповец"</v>
          </cell>
          <cell r="L104" t="str">
            <v>Бег 3 000 м</v>
          </cell>
        </row>
        <row r="105">
          <cell r="B105">
            <v>269</v>
          </cell>
          <cell r="C105" t="str">
            <v>Хазова</v>
          </cell>
          <cell r="D105" t="str">
            <v>Дарья</v>
          </cell>
          <cell r="E105" t="str">
            <v>09.07.2005</v>
          </cell>
          <cell r="F105" t="str">
            <v>2</v>
          </cell>
          <cell r="G105" t="str">
            <v>Вологодская область</v>
          </cell>
          <cell r="H105" t="str">
            <v/>
          </cell>
          <cell r="I105" t="str">
            <v/>
          </cell>
          <cell r="J105" t="str">
            <v>ЛСК "Череповец"</v>
          </cell>
          <cell r="L105" t="str">
            <v>Бег с препятствиями 2 000 м</v>
          </cell>
        </row>
        <row r="106">
          <cell r="B106">
            <v>274</v>
          </cell>
          <cell r="C106" t="str">
            <v>Логвинова</v>
          </cell>
          <cell r="D106" t="str">
            <v>Юлия</v>
          </cell>
          <cell r="E106" t="str">
            <v>23.02.2002</v>
          </cell>
          <cell r="F106" t="str">
            <v>1</v>
          </cell>
          <cell r="G106" t="str">
            <v>Санкт-Петербург</v>
          </cell>
          <cell r="H106" t="str">
            <v>Вологодская область</v>
          </cell>
          <cell r="I106" t="str">
            <v/>
          </cell>
          <cell r="J106" t="str">
            <v>СПб ГБПОУ "УОР №1"</v>
          </cell>
          <cell r="K106" t="str">
            <v>Плахин С.В., Кужукина М.В.</v>
          </cell>
          <cell r="L106" t="str">
            <v>Бег 3 000 м</v>
          </cell>
        </row>
        <row r="107">
          <cell r="B107">
            <v>275</v>
          </cell>
          <cell r="C107" t="str">
            <v>Черняева (Козлова)</v>
          </cell>
          <cell r="D107" t="str">
            <v>Елена</v>
          </cell>
          <cell r="E107" t="str">
            <v>19.09.1988</v>
          </cell>
          <cell r="F107" t="str">
            <v>МС</v>
          </cell>
          <cell r="G107" t="str">
            <v>Санкт-Петербург</v>
          </cell>
          <cell r="H107" t="str">
            <v>Вологодская область</v>
          </cell>
          <cell r="I107" t="str">
            <v>Профсоюзы</v>
          </cell>
          <cell r="J107" t="str">
            <v>СПб ГБУ ЦОП "ШВСМ по легкой атлетике", АУ ФКиС  ВО "ЦСП", АУ ВО "СШОР "Витязь"</v>
          </cell>
          <cell r="K107" t="str">
            <v>Климов А.Г., Смелов Н.А.</v>
          </cell>
          <cell r="L107" t="str">
            <v>Бег 60 м</v>
          </cell>
        </row>
        <row r="108">
          <cell r="B108">
            <v>310</v>
          </cell>
          <cell r="C108" t="str">
            <v>Бышкина</v>
          </cell>
          <cell r="D108" t="str">
            <v>Нина</v>
          </cell>
          <cell r="E108" t="str">
            <v>25.05.1996</v>
          </cell>
          <cell r="F108" t="str">
            <v>КМС</v>
          </cell>
          <cell r="G108" t="str">
            <v>Ивановская область</v>
          </cell>
          <cell r="H108" t="str">
            <v/>
          </cell>
          <cell r="I108" t="str">
            <v>ИРО РССС</v>
          </cell>
          <cell r="J108" t="str">
            <v>ФГБОУ ВО "ИГЭУ"</v>
          </cell>
          <cell r="K108" t="str">
            <v>Гильмутдинов Ю.А.</v>
          </cell>
          <cell r="L108" t="str">
            <v>Бег 1500 м</v>
          </cell>
        </row>
        <row r="109">
          <cell r="B109">
            <v>310</v>
          </cell>
          <cell r="C109" t="str">
            <v>Бышкина</v>
          </cell>
          <cell r="D109" t="str">
            <v>Нина</v>
          </cell>
          <cell r="E109" t="str">
            <v>25.05.1996</v>
          </cell>
          <cell r="F109" t="str">
            <v>КМС</v>
          </cell>
          <cell r="G109" t="str">
            <v>Ивановская область</v>
          </cell>
          <cell r="H109" t="str">
            <v/>
          </cell>
          <cell r="I109" t="str">
            <v>ИРО РССС</v>
          </cell>
          <cell r="J109" t="str">
            <v>ФГБОУ ВО "ИГЭУ"</v>
          </cell>
          <cell r="K109" t="str">
            <v>Гильмутдинов Ю.А.</v>
          </cell>
          <cell r="L109" t="str">
            <v>Бег 3 000 м</v>
          </cell>
        </row>
        <row r="110">
          <cell r="B110">
            <v>279</v>
          </cell>
          <cell r="C110" t="str">
            <v>Жукова</v>
          </cell>
          <cell r="D110" t="str">
            <v>Алёна</v>
          </cell>
          <cell r="E110" t="str">
            <v>06.06.2002</v>
          </cell>
          <cell r="F110" t="str">
            <v>1</v>
          </cell>
          <cell r="G110" t="str">
            <v>Ивановская область</v>
          </cell>
          <cell r="H110" t="str">
            <v/>
          </cell>
          <cell r="I110" t="str">
            <v/>
          </cell>
          <cell r="J110" t="str">
            <v>МБУ "СШОР им.Олимпийского Чемпиона С.Клюгина" г.о.Кинешма</v>
          </cell>
          <cell r="K110" t="str">
            <v>Голубева М.А.</v>
          </cell>
          <cell r="L110" t="str">
            <v>Бег 200 м</v>
          </cell>
        </row>
        <row r="111">
          <cell r="B111">
            <v>279</v>
          </cell>
          <cell r="C111" t="str">
            <v>Жукова</v>
          </cell>
          <cell r="D111" t="str">
            <v>Алёна</v>
          </cell>
          <cell r="E111" t="str">
            <v>06.06.2002</v>
          </cell>
          <cell r="F111" t="str">
            <v>1</v>
          </cell>
          <cell r="G111" t="str">
            <v>Ивановская область</v>
          </cell>
          <cell r="H111" t="str">
            <v/>
          </cell>
          <cell r="I111" t="str">
            <v/>
          </cell>
          <cell r="J111" t="str">
            <v>МБУ "СШОР им.Олимпийского Чемпиона С.Клюгина" г.о.Кинешма</v>
          </cell>
          <cell r="K111" t="str">
            <v>Голубева М.А.</v>
          </cell>
          <cell r="L111" t="str">
            <v>Бег 60 м</v>
          </cell>
        </row>
        <row r="112">
          <cell r="B112">
            <v>279</v>
          </cell>
          <cell r="C112" t="str">
            <v>Жукова</v>
          </cell>
          <cell r="D112" t="str">
            <v>Алёна</v>
          </cell>
          <cell r="E112" t="str">
            <v>06.06.2002</v>
          </cell>
          <cell r="F112" t="str">
            <v>1</v>
          </cell>
          <cell r="G112" t="str">
            <v>Ивановская область</v>
          </cell>
          <cell r="H112" t="str">
            <v/>
          </cell>
          <cell r="I112" t="str">
            <v/>
          </cell>
          <cell r="J112" t="str">
            <v>МБУ "СШОР им.Олимпийского Чемпиона С.Клюгина" г.о.Кинешма</v>
          </cell>
          <cell r="K112" t="str">
            <v>Голубева М.А.</v>
          </cell>
          <cell r="L112" t="str">
            <v>Эстафетный бег 4 х 200 м</v>
          </cell>
        </row>
        <row r="113">
          <cell r="B113">
            <v>281</v>
          </cell>
          <cell r="C113" t="str">
            <v>Коробцова</v>
          </cell>
          <cell r="D113" t="str">
            <v>Ульяна</v>
          </cell>
          <cell r="E113" t="str">
            <v>11.04.2003</v>
          </cell>
          <cell r="F113" t="str">
            <v>1</v>
          </cell>
          <cell r="G113" t="str">
            <v>Ивановская область</v>
          </cell>
          <cell r="H113" t="str">
            <v/>
          </cell>
          <cell r="I113" t="str">
            <v/>
          </cell>
          <cell r="J113" t="str">
            <v>МБУДО «ДЮСШ» г.Шуя</v>
          </cell>
          <cell r="K113" t="str">
            <v>Бесшапошников О.Ю.</v>
          </cell>
          <cell r="L113" t="str">
            <v>Пятиборье</v>
          </cell>
        </row>
        <row r="114">
          <cell r="B114">
            <v>282</v>
          </cell>
          <cell r="C114" t="str">
            <v>Коробченко</v>
          </cell>
          <cell r="D114" t="str">
            <v>Надежда</v>
          </cell>
          <cell r="E114" t="str">
            <v>18.09.2003</v>
          </cell>
          <cell r="F114" t="str">
            <v>1</v>
          </cell>
          <cell r="G114" t="str">
            <v>Ивановская область</v>
          </cell>
          <cell r="H114" t="str">
            <v/>
          </cell>
          <cell r="I114" t="str">
            <v/>
          </cell>
          <cell r="J114" t="str">
            <v>МБОУ ДОД ДЮСШ 1</v>
          </cell>
          <cell r="K114" t="str">
            <v>Магницкий В.П.</v>
          </cell>
          <cell r="L114" t="str">
            <v>Бег 200 м</v>
          </cell>
        </row>
        <row r="115">
          <cell r="B115">
            <v>282</v>
          </cell>
          <cell r="C115" t="str">
            <v>Коробченко</v>
          </cell>
          <cell r="D115" t="str">
            <v>Надежда</v>
          </cell>
          <cell r="E115" t="str">
            <v>18.09.2003</v>
          </cell>
          <cell r="F115" t="str">
            <v>1</v>
          </cell>
          <cell r="G115" t="str">
            <v>Ивановская область</v>
          </cell>
          <cell r="H115" t="str">
            <v/>
          </cell>
          <cell r="I115" t="str">
            <v/>
          </cell>
          <cell r="J115" t="str">
            <v>МБОУ ДОД ДЮСШ 1</v>
          </cell>
          <cell r="K115" t="str">
            <v>Магницкий В.П.</v>
          </cell>
          <cell r="L115" t="str">
            <v>Бег 60 м</v>
          </cell>
        </row>
        <row r="116">
          <cell r="B116">
            <v>282</v>
          </cell>
          <cell r="C116" t="str">
            <v>Коробченко</v>
          </cell>
          <cell r="D116" t="str">
            <v>Надежда</v>
          </cell>
          <cell r="E116" t="str">
            <v>18.09.2003</v>
          </cell>
          <cell r="F116" t="str">
            <v>1</v>
          </cell>
          <cell r="G116" t="str">
            <v>Ивановская область</v>
          </cell>
          <cell r="H116" t="str">
            <v/>
          </cell>
          <cell r="I116" t="str">
            <v/>
          </cell>
          <cell r="J116" t="str">
            <v>МБОУ ДОД ДЮСШ 1</v>
          </cell>
          <cell r="K116" t="str">
            <v>Магницкий В.П.</v>
          </cell>
          <cell r="L116" t="str">
            <v>Эстафетный бег 4 х 200 м</v>
          </cell>
        </row>
        <row r="117">
          <cell r="B117">
            <v>284</v>
          </cell>
          <cell r="C117" t="str">
            <v>Кучина</v>
          </cell>
          <cell r="D117" t="str">
            <v>Анна</v>
          </cell>
          <cell r="E117" t="str">
            <v>04.06.1997</v>
          </cell>
          <cell r="F117" t="str">
            <v>1</v>
          </cell>
          <cell r="G117" t="str">
            <v>Ивановская область</v>
          </cell>
          <cell r="H117" t="str">
            <v/>
          </cell>
          <cell r="I117" t="str">
            <v/>
          </cell>
          <cell r="J117" t="str">
            <v>ФГБОУ ВО ИГСХА им. Д.К. Беляева</v>
          </cell>
          <cell r="K117" t="str">
            <v>Левичева М., Дряннов В.А.</v>
          </cell>
          <cell r="L117" t="str">
            <v>Прыжок в длину</v>
          </cell>
        </row>
        <row r="118">
          <cell r="B118">
            <v>284</v>
          </cell>
          <cell r="C118" t="str">
            <v>Кучина</v>
          </cell>
          <cell r="D118" t="str">
            <v>Анна</v>
          </cell>
          <cell r="E118" t="str">
            <v>04.06.1997</v>
          </cell>
          <cell r="F118" t="str">
            <v>1</v>
          </cell>
          <cell r="G118" t="str">
            <v>Ивановская область</v>
          </cell>
          <cell r="H118" t="str">
            <v/>
          </cell>
          <cell r="I118" t="str">
            <v/>
          </cell>
          <cell r="J118" t="str">
            <v>ФГБОУ ВО ИГСХА им. Д.К. Беляева</v>
          </cell>
          <cell r="K118" t="str">
            <v>Левичева М., Дряннов В.А.</v>
          </cell>
          <cell r="L118" t="str">
            <v>Прыжок тройной</v>
          </cell>
        </row>
        <row r="119">
          <cell r="B119">
            <v>284</v>
          </cell>
          <cell r="C119" t="str">
            <v>Кучина</v>
          </cell>
          <cell r="D119" t="str">
            <v>Анна</v>
          </cell>
          <cell r="E119" t="str">
            <v>04.06.1997</v>
          </cell>
          <cell r="F119" t="str">
            <v>1</v>
          </cell>
          <cell r="G119" t="str">
            <v>Ивановская область</v>
          </cell>
          <cell r="H119" t="str">
            <v/>
          </cell>
          <cell r="I119" t="str">
            <v/>
          </cell>
          <cell r="J119" t="str">
            <v>ФГБОУ ВО ИГСХА им. Д.К. Беляева</v>
          </cell>
          <cell r="K119" t="str">
            <v>Левичева М., Дряннов В.А.</v>
          </cell>
          <cell r="L119" t="str">
            <v>Эстафетный бег 4 х 200 м</v>
          </cell>
        </row>
        <row r="120">
          <cell r="B120">
            <v>287</v>
          </cell>
          <cell r="C120" t="str">
            <v>Михеева</v>
          </cell>
          <cell r="D120" t="str">
            <v>Влада</v>
          </cell>
          <cell r="E120" t="str">
            <v>26.12.2003</v>
          </cell>
          <cell r="F120" t="str">
            <v>1</v>
          </cell>
          <cell r="G120" t="str">
            <v>Ивановская область</v>
          </cell>
          <cell r="H120" t="str">
            <v/>
          </cell>
          <cell r="I120" t="str">
            <v/>
          </cell>
          <cell r="J120" t="str">
            <v>ОГБУ СШОР №8 "Спартак"</v>
          </cell>
          <cell r="K120" t="str">
            <v>Белов А.С.</v>
          </cell>
          <cell r="L120" t="str">
            <v>Бег 200 м</v>
          </cell>
        </row>
        <row r="121">
          <cell r="B121">
            <v>287</v>
          </cell>
          <cell r="C121" t="str">
            <v>Михеева</v>
          </cell>
          <cell r="D121" t="str">
            <v>Влада</v>
          </cell>
          <cell r="E121" t="str">
            <v>26.12.2003</v>
          </cell>
          <cell r="F121" t="str">
            <v>1</v>
          </cell>
          <cell r="G121" t="str">
            <v>Ивановская область</v>
          </cell>
          <cell r="H121" t="str">
            <v/>
          </cell>
          <cell r="I121" t="str">
            <v/>
          </cell>
          <cell r="J121" t="str">
            <v>ОГБУ СШОР №8 "Спартак"</v>
          </cell>
          <cell r="K121" t="str">
            <v>Белов А.С.</v>
          </cell>
          <cell r="L121" t="str">
            <v>Бег 60 м</v>
          </cell>
        </row>
        <row r="122">
          <cell r="B122">
            <v>287</v>
          </cell>
          <cell r="C122" t="str">
            <v>Михеева</v>
          </cell>
          <cell r="D122" t="str">
            <v>Влада</v>
          </cell>
          <cell r="E122" t="str">
            <v>26.12.2003</v>
          </cell>
          <cell r="F122" t="str">
            <v>1</v>
          </cell>
          <cell r="G122" t="str">
            <v>Ивановская область</v>
          </cell>
          <cell r="H122" t="str">
            <v/>
          </cell>
          <cell r="I122" t="str">
            <v/>
          </cell>
          <cell r="J122" t="str">
            <v>ОГБУ СШОР №8 "Спартак"</v>
          </cell>
          <cell r="K122" t="str">
            <v>Белов А.С.</v>
          </cell>
          <cell r="L122" t="str">
            <v>Эстафетный бег 4 х 200 м</v>
          </cell>
        </row>
        <row r="123">
          <cell r="B123">
            <v>288</v>
          </cell>
          <cell r="C123" t="str">
            <v>Морозова</v>
          </cell>
          <cell r="D123" t="str">
            <v>Ульяна</v>
          </cell>
          <cell r="E123" t="str">
            <v>27.03.2005</v>
          </cell>
          <cell r="F123" t="str">
            <v>1</v>
          </cell>
          <cell r="G123" t="str">
            <v>Ивановская область</v>
          </cell>
          <cell r="H123" t="str">
            <v/>
          </cell>
          <cell r="I123" t="str">
            <v/>
          </cell>
          <cell r="J123" t="str">
            <v>МБУДО «ДЮСШ» г.Шуя</v>
          </cell>
          <cell r="K123" t="str">
            <v>Бесшапошников О.Ю.</v>
          </cell>
          <cell r="L123" t="str">
            <v>Барьерный бег 60 м</v>
          </cell>
        </row>
        <row r="124">
          <cell r="B124">
            <v>288</v>
          </cell>
          <cell r="C124" t="str">
            <v>Морозова</v>
          </cell>
          <cell r="D124" t="str">
            <v>Ульяна</v>
          </cell>
          <cell r="E124" t="str">
            <v>27.03.2005</v>
          </cell>
          <cell r="F124" t="str">
            <v>1</v>
          </cell>
          <cell r="G124" t="str">
            <v>Ивановская область</v>
          </cell>
          <cell r="H124" t="str">
            <v/>
          </cell>
          <cell r="I124" t="str">
            <v/>
          </cell>
          <cell r="J124" t="str">
            <v>МБУДО «ДЮСШ» г.Шуя</v>
          </cell>
          <cell r="K124" t="str">
            <v>Бесшапошников О.Ю.</v>
          </cell>
          <cell r="L124" t="str">
            <v>Бег 200 м</v>
          </cell>
        </row>
        <row r="125">
          <cell r="B125">
            <v>288</v>
          </cell>
          <cell r="C125" t="str">
            <v>Морозова</v>
          </cell>
          <cell r="D125" t="str">
            <v>Ульяна</v>
          </cell>
          <cell r="E125" t="str">
            <v>27.03.2005</v>
          </cell>
          <cell r="F125" t="str">
            <v>1</v>
          </cell>
          <cell r="G125" t="str">
            <v>Ивановская область</v>
          </cell>
          <cell r="H125" t="str">
            <v/>
          </cell>
          <cell r="I125" t="str">
            <v/>
          </cell>
          <cell r="J125" t="str">
            <v>МБУДО «ДЮСШ» г.Шуя</v>
          </cell>
          <cell r="K125" t="str">
            <v>Бесшапошников О.Ю.</v>
          </cell>
          <cell r="L125" t="str">
            <v>Эстафетный бег 4 х 200 м</v>
          </cell>
        </row>
        <row r="126">
          <cell r="B126">
            <v>289</v>
          </cell>
          <cell r="C126" t="str">
            <v>Муравьёва</v>
          </cell>
          <cell r="D126" t="str">
            <v>Александра</v>
          </cell>
          <cell r="E126" t="str">
            <v>16.03.2005</v>
          </cell>
          <cell r="F126" t="str">
            <v>КМС</v>
          </cell>
          <cell r="G126" t="str">
            <v>Ивановская область</v>
          </cell>
          <cell r="H126" t="str">
            <v/>
          </cell>
          <cell r="I126" t="str">
            <v/>
          </cell>
          <cell r="J126" t="str">
            <v>МБУ "СШОР им.Олимпийского Чемпиона С.Клюгина" г.о.Кинешма</v>
          </cell>
          <cell r="K126" t="str">
            <v>Кузинов Н.В.</v>
          </cell>
          <cell r="L126" t="str">
            <v>Прыжок в высоту</v>
          </cell>
        </row>
        <row r="127">
          <cell r="B127">
            <v>295</v>
          </cell>
          <cell r="C127" t="str">
            <v>Проничева</v>
          </cell>
          <cell r="D127" t="str">
            <v>Алина</v>
          </cell>
          <cell r="E127" t="str">
            <v>31.07.2002</v>
          </cell>
          <cell r="F127" t="str">
            <v>1</v>
          </cell>
          <cell r="G127" t="str">
            <v>Ивановская область</v>
          </cell>
          <cell r="H127" t="str">
            <v/>
          </cell>
          <cell r="I127" t="str">
            <v/>
          </cell>
          <cell r="J127" t="str">
            <v>МБУ "СШОР им.Олимпийского Чемпиона С.Клюгина" г.о.Кинешма</v>
          </cell>
          <cell r="K127" t="str">
            <v>Голубева М.А.</v>
          </cell>
          <cell r="L127" t="str">
            <v>Бег 200 м</v>
          </cell>
        </row>
        <row r="128">
          <cell r="B128">
            <v>295</v>
          </cell>
          <cell r="C128" t="str">
            <v>Проничева</v>
          </cell>
          <cell r="D128" t="str">
            <v>Алина</v>
          </cell>
          <cell r="E128" t="str">
            <v>31.07.2002</v>
          </cell>
          <cell r="F128" t="str">
            <v>1</v>
          </cell>
          <cell r="G128" t="str">
            <v>Ивановская область</v>
          </cell>
          <cell r="H128" t="str">
            <v/>
          </cell>
          <cell r="I128" t="str">
            <v/>
          </cell>
          <cell r="J128" t="str">
            <v>МБУ "СШОР им.Олимпийского Чемпиона С.Клюгина" г.о.Кинешма</v>
          </cell>
          <cell r="K128" t="str">
            <v>Голубева М.А.</v>
          </cell>
          <cell r="L128" t="str">
            <v>Бег 60 м</v>
          </cell>
        </row>
        <row r="129">
          <cell r="B129">
            <v>295</v>
          </cell>
          <cell r="C129" t="str">
            <v>Проничева</v>
          </cell>
          <cell r="D129" t="str">
            <v>Алина</v>
          </cell>
          <cell r="E129" t="str">
            <v>31.07.2002</v>
          </cell>
          <cell r="F129" t="str">
            <v>1</v>
          </cell>
          <cell r="G129" t="str">
            <v>Ивановская область</v>
          </cell>
          <cell r="H129" t="str">
            <v/>
          </cell>
          <cell r="I129" t="str">
            <v/>
          </cell>
          <cell r="J129" t="str">
            <v>МБУ "СШОР им.Олимпийского Чемпиона С.Клюгина" г.о.Кинешма</v>
          </cell>
          <cell r="K129" t="str">
            <v>Голубева М.А.</v>
          </cell>
          <cell r="L129" t="str">
            <v>Эстафетный бег 4 х 200 м</v>
          </cell>
        </row>
        <row r="130">
          <cell r="B130">
            <v>297</v>
          </cell>
          <cell r="C130" t="str">
            <v>Разумова</v>
          </cell>
          <cell r="D130" t="str">
            <v>Мария</v>
          </cell>
          <cell r="E130" t="str">
            <v>08.11.2003</v>
          </cell>
          <cell r="F130" t="str">
            <v>1</v>
          </cell>
          <cell r="G130" t="str">
            <v>Ивановская область</v>
          </cell>
          <cell r="H130" t="str">
            <v/>
          </cell>
          <cell r="I130" t="str">
            <v/>
          </cell>
          <cell r="J130" t="str">
            <v>ОГБУ СШОР №8 "Спартак"</v>
          </cell>
          <cell r="L130" t="str">
            <v>Бег 200 м</v>
          </cell>
        </row>
        <row r="131">
          <cell r="B131">
            <v>297</v>
          </cell>
          <cell r="C131" t="str">
            <v>Разумова</v>
          </cell>
          <cell r="D131" t="str">
            <v>Мария</v>
          </cell>
          <cell r="E131" t="str">
            <v>08.11.2003</v>
          </cell>
          <cell r="F131" t="str">
            <v>1</v>
          </cell>
          <cell r="G131" t="str">
            <v>Ивановская область</v>
          </cell>
          <cell r="H131" t="str">
            <v/>
          </cell>
          <cell r="I131" t="str">
            <v/>
          </cell>
          <cell r="J131" t="str">
            <v>ОГБУ СШОР №8 "Спартак"</v>
          </cell>
          <cell r="L131" t="str">
            <v>Бег 60 м</v>
          </cell>
        </row>
        <row r="132">
          <cell r="B132">
            <v>297</v>
          </cell>
          <cell r="C132" t="str">
            <v>Разумова</v>
          </cell>
          <cell r="D132" t="str">
            <v>Мария</v>
          </cell>
          <cell r="E132" t="str">
            <v>08.11.2003</v>
          </cell>
          <cell r="F132" t="str">
            <v>1</v>
          </cell>
          <cell r="G132" t="str">
            <v>Ивановская область</v>
          </cell>
          <cell r="H132" t="str">
            <v/>
          </cell>
          <cell r="I132" t="str">
            <v/>
          </cell>
          <cell r="J132" t="str">
            <v>ОГБУ СШОР №8 "Спартак"</v>
          </cell>
          <cell r="L132" t="str">
            <v>Эстафетный бег 4 х 200 м</v>
          </cell>
        </row>
        <row r="133">
          <cell r="B133">
            <v>298</v>
          </cell>
          <cell r="C133" t="str">
            <v>Решетова</v>
          </cell>
          <cell r="D133" t="str">
            <v>Мария</v>
          </cell>
          <cell r="E133" t="str">
            <v>24.03.2000</v>
          </cell>
          <cell r="F133" t="str">
            <v>1</v>
          </cell>
          <cell r="G133" t="str">
            <v>Ивановская область</v>
          </cell>
          <cell r="H133" t="str">
            <v/>
          </cell>
          <cell r="I133" t="str">
            <v>ИРО РССС</v>
          </cell>
          <cell r="J133" t="str">
            <v>ФГБОУ ВО "ИГЭУ"</v>
          </cell>
          <cell r="K133" t="str">
            <v>Кузнецов В.А.</v>
          </cell>
          <cell r="L133" t="str">
            <v>Бег 200 м</v>
          </cell>
        </row>
        <row r="134">
          <cell r="B134">
            <v>298</v>
          </cell>
          <cell r="C134" t="str">
            <v>Решетова</v>
          </cell>
          <cell r="D134" t="str">
            <v>Мария</v>
          </cell>
          <cell r="E134" t="str">
            <v>24.03.2000</v>
          </cell>
          <cell r="F134" t="str">
            <v>1</v>
          </cell>
          <cell r="G134" t="str">
            <v>Ивановская область</v>
          </cell>
          <cell r="H134" t="str">
            <v/>
          </cell>
          <cell r="I134" t="str">
            <v>ИРО РССС</v>
          </cell>
          <cell r="J134" t="str">
            <v>ФГБОУ ВО "ИГЭУ"</v>
          </cell>
          <cell r="K134" t="str">
            <v>Кузнецов В.А.</v>
          </cell>
          <cell r="L134" t="str">
            <v>Бег 400 м</v>
          </cell>
        </row>
        <row r="135">
          <cell r="B135">
            <v>298</v>
          </cell>
          <cell r="C135" t="str">
            <v>Решетова</v>
          </cell>
          <cell r="D135" t="str">
            <v>Мария</v>
          </cell>
          <cell r="E135" t="str">
            <v>24.03.2000</v>
          </cell>
          <cell r="F135" t="str">
            <v>1</v>
          </cell>
          <cell r="G135" t="str">
            <v>Ивановская область</v>
          </cell>
          <cell r="H135" t="str">
            <v/>
          </cell>
          <cell r="I135" t="str">
            <v>ИРО РССС</v>
          </cell>
          <cell r="J135" t="str">
            <v>ФГБОУ ВО "ИГЭУ"</v>
          </cell>
          <cell r="K135" t="str">
            <v>Кузнецов В.А.</v>
          </cell>
          <cell r="L135" t="str">
            <v>Бег 800 м</v>
          </cell>
        </row>
        <row r="136">
          <cell r="B136">
            <v>298</v>
          </cell>
          <cell r="C136" t="str">
            <v>Решетова</v>
          </cell>
          <cell r="D136" t="str">
            <v>Мария</v>
          </cell>
          <cell r="E136" t="str">
            <v>24.03.2000</v>
          </cell>
          <cell r="F136" t="str">
            <v>1</v>
          </cell>
          <cell r="G136" t="str">
            <v>Ивановская область</v>
          </cell>
          <cell r="H136" t="str">
            <v/>
          </cell>
          <cell r="I136" t="str">
            <v>ИРО РССС</v>
          </cell>
          <cell r="J136" t="str">
            <v>ФГБОУ ВО "ИГЭУ"</v>
          </cell>
          <cell r="K136" t="str">
            <v>Кузнецов В.А.</v>
          </cell>
          <cell r="L136" t="str">
            <v>Эстафетный бег 4 х 200 м</v>
          </cell>
        </row>
        <row r="137">
          <cell r="B137">
            <v>301</v>
          </cell>
          <cell r="C137" t="str">
            <v>Сергеян</v>
          </cell>
          <cell r="D137" t="str">
            <v>Диана</v>
          </cell>
          <cell r="E137" t="str">
            <v>23.09.1999</v>
          </cell>
          <cell r="F137" t="str">
            <v>1</v>
          </cell>
          <cell r="G137" t="str">
            <v>Ивановская область</v>
          </cell>
          <cell r="H137" t="str">
            <v/>
          </cell>
          <cell r="I137" t="str">
            <v>ИРО РССС</v>
          </cell>
          <cell r="J137" t="str">
            <v>ФГБОУ ВО "ИГХТУ", МБУ ДО ДЮСШ №1</v>
          </cell>
          <cell r="L137" t="str">
            <v>Прыжок в длину</v>
          </cell>
        </row>
        <row r="138">
          <cell r="B138">
            <v>301</v>
          </cell>
          <cell r="C138" t="str">
            <v>Сергеян</v>
          </cell>
          <cell r="D138" t="str">
            <v>Диана</v>
          </cell>
          <cell r="E138" t="str">
            <v>23.09.1999</v>
          </cell>
          <cell r="F138" t="str">
            <v>1</v>
          </cell>
          <cell r="G138" t="str">
            <v>Ивановская область</v>
          </cell>
          <cell r="H138" t="str">
            <v/>
          </cell>
          <cell r="I138" t="str">
            <v>ИРО РССС</v>
          </cell>
          <cell r="J138" t="str">
            <v>ФГБОУ ВО "ИГХТУ", МБУ ДО ДЮСШ №1</v>
          </cell>
          <cell r="L138" t="str">
            <v>Прыжок тройной</v>
          </cell>
        </row>
        <row r="139">
          <cell r="B139">
            <v>303</v>
          </cell>
          <cell r="C139" t="str">
            <v>Симонова</v>
          </cell>
          <cell r="D139" t="str">
            <v>Анна</v>
          </cell>
          <cell r="E139" t="str">
            <v>24.12.2000</v>
          </cell>
          <cell r="F139" t="str">
            <v>1</v>
          </cell>
          <cell r="G139" t="str">
            <v>Ивановская область</v>
          </cell>
          <cell r="H139" t="str">
            <v/>
          </cell>
          <cell r="I139" t="str">
            <v/>
          </cell>
          <cell r="J139" t="str">
            <v>МБУ ДО ДЮСШ №1</v>
          </cell>
          <cell r="K139" t="str">
            <v>Макарова М.А.</v>
          </cell>
          <cell r="L139" t="str">
            <v>Бег 200 м</v>
          </cell>
        </row>
        <row r="140">
          <cell r="B140">
            <v>303</v>
          </cell>
          <cell r="C140" t="str">
            <v>Симонова</v>
          </cell>
          <cell r="D140" t="str">
            <v>Анна</v>
          </cell>
          <cell r="E140" t="str">
            <v>24.12.2000</v>
          </cell>
          <cell r="F140" t="str">
            <v>1</v>
          </cell>
          <cell r="G140" t="str">
            <v>Ивановская область</v>
          </cell>
          <cell r="H140" t="str">
            <v/>
          </cell>
          <cell r="I140" t="str">
            <v/>
          </cell>
          <cell r="J140" t="str">
            <v>МБУ ДО ДЮСШ №1</v>
          </cell>
          <cell r="K140" t="str">
            <v>Макарова М.А.</v>
          </cell>
          <cell r="L140" t="str">
            <v>Бег 60 м</v>
          </cell>
        </row>
        <row r="141">
          <cell r="B141">
            <v>303</v>
          </cell>
          <cell r="C141" t="str">
            <v>Симонова</v>
          </cell>
          <cell r="D141" t="str">
            <v>Анна</v>
          </cell>
          <cell r="E141" t="str">
            <v>24.12.2000</v>
          </cell>
          <cell r="F141" t="str">
            <v>1</v>
          </cell>
          <cell r="G141" t="str">
            <v>Ивановская область</v>
          </cell>
          <cell r="H141" t="str">
            <v/>
          </cell>
          <cell r="I141" t="str">
            <v/>
          </cell>
          <cell r="J141" t="str">
            <v>МБУ ДО ДЮСШ №1</v>
          </cell>
          <cell r="K141" t="str">
            <v>Макарова М.А.</v>
          </cell>
          <cell r="L141" t="str">
            <v>Эстафетный бег 4 х 200 м</v>
          </cell>
        </row>
        <row r="142">
          <cell r="B142">
            <v>307</v>
          </cell>
          <cell r="C142" t="str">
            <v>Чувакова</v>
          </cell>
          <cell r="D142" t="str">
            <v>Алена</v>
          </cell>
          <cell r="E142" t="str">
            <v>24.11.1995</v>
          </cell>
          <cell r="F142" t="str">
            <v>1</v>
          </cell>
          <cell r="G142" t="str">
            <v>Ивановская область</v>
          </cell>
          <cell r="H142" t="str">
            <v/>
          </cell>
          <cell r="I142" t="str">
            <v/>
          </cell>
          <cell r="J142" t="str">
            <v>ФГБОУ ВО ИГСХА им. Д.К. Беляева</v>
          </cell>
          <cell r="K142" t="str">
            <v>Левичева М., Дряннов В.А.</v>
          </cell>
          <cell r="L142" t="str">
            <v>Бег 200 м</v>
          </cell>
        </row>
        <row r="143">
          <cell r="B143">
            <v>307</v>
          </cell>
          <cell r="C143" t="str">
            <v>Чувакова</v>
          </cell>
          <cell r="D143" t="str">
            <v>Алена</v>
          </cell>
          <cell r="E143" t="str">
            <v>24.11.1995</v>
          </cell>
          <cell r="F143" t="str">
            <v>1</v>
          </cell>
          <cell r="G143" t="str">
            <v>Ивановская область</v>
          </cell>
          <cell r="H143" t="str">
            <v/>
          </cell>
          <cell r="I143" t="str">
            <v/>
          </cell>
          <cell r="J143" t="str">
            <v>ФГБОУ ВО ИГСХА им. Д.К. Беляева</v>
          </cell>
          <cell r="K143" t="str">
            <v>Левичева М., Дряннов В.А.</v>
          </cell>
          <cell r="L143" t="str">
            <v>Бег 400 м</v>
          </cell>
        </row>
        <row r="144">
          <cell r="B144">
            <v>307</v>
          </cell>
          <cell r="C144" t="str">
            <v>Чувакова</v>
          </cell>
          <cell r="D144" t="str">
            <v>Алена</v>
          </cell>
          <cell r="E144" t="str">
            <v>24.11.1995</v>
          </cell>
          <cell r="F144" t="str">
            <v>1</v>
          </cell>
          <cell r="G144" t="str">
            <v>Ивановская область</v>
          </cell>
          <cell r="H144" t="str">
            <v/>
          </cell>
          <cell r="I144" t="str">
            <v/>
          </cell>
          <cell r="J144" t="str">
            <v>ФГБОУ ВО ИГСХА им. Д.К. Беляева</v>
          </cell>
          <cell r="K144" t="str">
            <v>Левичева М., Дряннов В.А.</v>
          </cell>
          <cell r="L144" t="str">
            <v>Эстафетный бег 4 х 200 м</v>
          </cell>
        </row>
        <row r="145">
          <cell r="B145">
            <v>311</v>
          </cell>
          <cell r="C145" t="str">
            <v>Некрасова</v>
          </cell>
          <cell r="D145" t="str">
            <v>Татьяна</v>
          </cell>
          <cell r="E145" t="str">
            <v>25.04.1994</v>
          </cell>
          <cell r="F145" t="str">
            <v>МС</v>
          </cell>
          <cell r="G145" t="str">
            <v>Московская область</v>
          </cell>
          <cell r="H145" t="str">
            <v>Ивановская область</v>
          </cell>
          <cell r="I145" t="str">
            <v>ИРО РССС</v>
          </cell>
          <cell r="J145" t="str">
            <v>МУ СШОР "Лидер", ОГБУ СШОР №8 "Спартак", ФГБОУ ВО "ИГЭУ"</v>
          </cell>
          <cell r="K145" t="str">
            <v>Магницкая О.Е., Вдовин М.В., Магницкий М.В., Полоницкий А.Е.</v>
          </cell>
          <cell r="L145" t="str">
            <v>Бег 200 м</v>
          </cell>
        </row>
        <row r="146">
          <cell r="B146">
            <v>311</v>
          </cell>
          <cell r="C146" t="str">
            <v>Некрасова</v>
          </cell>
          <cell r="D146" t="str">
            <v>Татьяна</v>
          </cell>
          <cell r="E146" t="str">
            <v>25.04.1994</v>
          </cell>
          <cell r="F146" t="str">
            <v>МС</v>
          </cell>
          <cell r="G146" t="str">
            <v>Московская область</v>
          </cell>
          <cell r="H146" t="str">
            <v>Ивановская область</v>
          </cell>
          <cell r="I146" t="str">
            <v>ИРО РССС</v>
          </cell>
          <cell r="J146" t="str">
            <v>МУ СШОР "Лидер", ОГБУ СШОР №8 "Спартак", ФГБОУ ВО "ИГЭУ"</v>
          </cell>
          <cell r="K146" t="str">
            <v>Магницкая О.Е., Вдовин М.В., Магницкий М.В., Полоницкий А.Е.</v>
          </cell>
          <cell r="L146" t="str">
            <v>Бег 60 м</v>
          </cell>
        </row>
        <row r="147">
          <cell r="B147">
            <v>311</v>
          </cell>
          <cell r="C147" t="str">
            <v>Некрасова</v>
          </cell>
          <cell r="D147" t="str">
            <v>Татьяна</v>
          </cell>
          <cell r="E147" t="str">
            <v>25.04.1994</v>
          </cell>
          <cell r="F147" t="str">
            <v>МС</v>
          </cell>
          <cell r="G147" t="str">
            <v>Московская область</v>
          </cell>
          <cell r="H147" t="str">
            <v>Ивановская область</v>
          </cell>
          <cell r="I147" t="str">
            <v>ИРО РССС</v>
          </cell>
          <cell r="J147" t="str">
            <v>МУ СШОР "Лидер", ОГБУ СШОР №8 "Спартак", ФГБОУ ВО "ИГЭУ"</v>
          </cell>
          <cell r="K147" t="str">
            <v>Магницкая О.Е., Вдовин М.В., Магницкий М.В., Полоницкий А.Е.</v>
          </cell>
          <cell r="L147" t="str">
            <v>Эстафетный бег 4 х 200 м</v>
          </cell>
        </row>
        <row r="148">
          <cell r="B148">
            <v>315</v>
          </cell>
          <cell r="C148" t="str">
            <v>Кононович</v>
          </cell>
          <cell r="D148" t="str">
            <v>Алёна</v>
          </cell>
          <cell r="E148" t="str">
            <v>17.02.1991</v>
          </cell>
          <cell r="F148" t="str">
            <v>КМС</v>
          </cell>
          <cell r="G148" t="str">
            <v>Калининградская область</v>
          </cell>
          <cell r="H148" t="str">
            <v/>
          </cell>
          <cell r="I148" t="str">
            <v/>
          </cell>
          <cell r="J148" t="str">
            <v>КРО ОГО ВФСО "Динамо"</v>
          </cell>
          <cell r="K148" t="str">
            <v>Антунович Г.П.</v>
          </cell>
          <cell r="L148" t="str">
            <v>Бег 200 м</v>
          </cell>
        </row>
        <row r="149">
          <cell r="B149">
            <v>315</v>
          </cell>
          <cell r="C149" t="str">
            <v>Кононович</v>
          </cell>
          <cell r="D149" t="str">
            <v>Алёна</v>
          </cell>
          <cell r="E149" t="str">
            <v>17.02.1991</v>
          </cell>
          <cell r="F149" t="str">
            <v>КМС</v>
          </cell>
          <cell r="G149" t="str">
            <v>Калининградская область</v>
          </cell>
          <cell r="H149" t="str">
            <v/>
          </cell>
          <cell r="I149" t="str">
            <v/>
          </cell>
          <cell r="J149" t="str">
            <v>КРО ОГО ВФСО "Динамо"</v>
          </cell>
          <cell r="K149" t="str">
            <v>Антунович Г.П.</v>
          </cell>
          <cell r="L149" t="str">
            <v>Бег 400 м</v>
          </cell>
        </row>
        <row r="150">
          <cell r="B150">
            <v>317</v>
          </cell>
          <cell r="C150" t="str">
            <v>Литвинова</v>
          </cell>
          <cell r="D150" t="str">
            <v>Анастасия</v>
          </cell>
          <cell r="E150" t="str">
            <v>02.05.2000</v>
          </cell>
          <cell r="F150" t="str">
            <v>КМС</v>
          </cell>
          <cell r="G150" t="str">
            <v>Калининградская область</v>
          </cell>
          <cell r="H150" t="str">
            <v/>
          </cell>
          <cell r="I150" t="str">
            <v/>
          </cell>
          <cell r="J150" t="str">
            <v>ГБПОУ КО УОР</v>
          </cell>
          <cell r="K150" t="str">
            <v>Антунович Г.П.</v>
          </cell>
          <cell r="L150" t="str">
            <v>Барьерный бег 60 м</v>
          </cell>
        </row>
        <row r="151">
          <cell r="B151">
            <v>318</v>
          </cell>
          <cell r="C151" t="str">
            <v>Максименко</v>
          </cell>
          <cell r="D151" t="str">
            <v>Диана</v>
          </cell>
          <cell r="E151" t="str">
            <v>22.08.2000</v>
          </cell>
          <cell r="F151" t="str">
            <v>КМС</v>
          </cell>
          <cell r="G151" t="str">
            <v>Калининградская область</v>
          </cell>
          <cell r="H151" t="str">
            <v/>
          </cell>
          <cell r="I151" t="str">
            <v/>
          </cell>
          <cell r="J151" t="str">
            <v>ГБПОУ КО УОР</v>
          </cell>
          <cell r="K151" t="str">
            <v>Ардакова Е.И.</v>
          </cell>
          <cell r="L151" t="str">
            <v>Бег 200 м</v>
          </cell>
        </row>
        <row r="152">
          <cell r="B152">
            <v>318</v>
          </cell>
          <cell r="C152" t="str">
            <v>Максименко</v>
          </cell>
          <cell r="D152" t="str">
            <v>Диана</v>
          </cell>
          <cell r="E152" t="str">
            <v>22.08.2000</v>
          </cell>
          <cell r="F152" t="str">
            <v>КМС</v>
          </cell>
          <cell r="G152" t="str">
            <v>Калининградская область</v>
          </cell>
          <cell r="H152" t="str">
            <v/>
          </cell>
          <cell r="I152" t="str">
            <v/>
          </cell>
          <cell r="J152" t="str">
            <v>ГБПОУ КО УОР</v>
          </cell>
          <cell r="K152" t="str">
            <v>Ардакова Е.И.</v>
          </cell>
          <cell r="L152" t="str">
            <v>Бег 400 м</v>
          </cell>
        </row>
        <row r="153">
          <cell r="B153">
            <v>319</v>
          </cell>
          <cell r="C153" t="str">
            <v>Нащёкина</v>
          </cell>
          <cell r="D153" t="str">
            <v>Ирина</v>
          </cell>
          <cell r="E153" t="str">
            <v>25.01.2006</v>
          </cell>
          <cell r="F153" t="str">
            <v>КМС</v>
          </cell>
          <cell r="G153" t="str">
            <v>Калининградская область</v>
          </cell>
          <cell r="H153" t="str">
            <v/>
          </cell>
          <cell r="I153" t="str">
            <v/>
          </cell>
          <cell r="J153" t="str">
            <v>МАУ ДО "Гусевская ДЮСШ"</v>
          </cell>
          <cell r="K153" t="str">
            <v>Лукьянов А.А.</v>
          </cell>
          <cell r="L153" t="str">
            <v>Бег 200 м</v>
          </cell>
        </row>
        <row r="154">
          <cell r="B154">
            <v>319</v>
          </cell>
          <cell r="C154" t="str">
            <v>Нащёкина</v>
          </cell>
          <cell r="D154" t="str">
            <v>Ирина</v>
          </cell>
          <cell r="E154" t="str">
            <v>25.01.2006</v>
          </cell>
          <cell r="F154" t="str">
            <v>КМС</v>
          </cell>
          <cell r="G154" t="str">
            <v>Калининградская область</v>
          </cell>
          <cell r="H154" t="str">
            <v/>
          </cell>
          <cell r="I154" t="str">
            <v/>
          </cell>
          <cell r="J154" t="str">
            <v>МАУ ДО "Гусевская ДЮСШ"</v>
          </cell>
          <cell r="K154" t="str">
            <v>Лукьянов А.А.</v>
          </cell>
          <cell r="L154" t="str">
            <v>Бег 60 м</v>
          </cell>
        </row>
        <row r="155">
          <cell r="B155">
            <v>320</v>
          </cell>
          <cell r="C155" t="str">
            <v>Степанайтите</v>
          </cell>
          <cell r="D155" t="str">
            <v>Александра</v>
          </cell>
          <cell r="E155" t="str">
            <v>03.11.2003</v>
          </cell>
          <cell r="F155" t="str">
            <v>1</v>
          </cell>
          <cell r="G155" t="str">
            <v>Калининградская область</v>
          </cell>
          <cell r="H155" t="str">
            <v/>
          </cell>
          <cell r="I155" t="str">
            <v/>
          </cell>
          <cell r="J155" t="str">
            <v>МАУ ДО "Гусевская ДЮСШ"</v>
          </cell>
          <cell r="K155" t="str">
            <v>Лукьянов А.А.</v>
          </cell>
          <cell r="L155" t="str">
            <v>Бег 1500 м</v>
          </cell>
        </row>
        <row r="156">
          <cell r="B156">
            <v>320</v>
          </cell>
          <cell r="C156" t="str">
            <v>Степанайтите</v>
          </cell>
          <cell r="D156" t="str">
            <v>Александра</v>
          </cell>
          <cell r="E156" t="str">
            <v>03.11.2003</v>
          </cell>
          <cell r="F156" t="str">
            <v>1</v>
          </cell>
          <cell r="G156" t="str">
            <v>Калининградская область</v>
          </cell>
          <cell r="H156" t="str">
            <v/>
          </cell>
          <cell r="I156" t="str">
            <v/>
          </cell>
          <cell r="J156" t="str">
            <v>МАУ ДО "Гусевская ДЮСШ"</v>
          </cell>
          <cell r="K156" t="str">
            <v>Лукьянов А.А.</v>
          </cell>
          <cell r="L156" t="str">
            <v>Бег 3 000 м</v>
          </cell>
        </row>
        <row r="157">
          <cell r="B157">
            <v>326</v>
          </cell>
          <cell r="C157" t="str">
            <v>Белкина</v>
          </cell>
          <cell r="D157" t="str">
            <v>Вера</v>
          </cell>
          <cell r="E157" t="str">
            <v>27.01.2000</v>
          </cell>
          <cell r="F157" t="str">
            <v>1</v>
          </cell>
          <cell r="G157" t="str">
            <v>Костромская область</v>
          </cell>
          <cell r="H157" t="str">
            <v/>
          </cell>
          <cell r="I157" t="str">
            <v/>
          </cell>
          <cell r="J157" t="str">
            <v>ГБУ КО "СШОР им. А.В. Голубева"</v>
          </cell>
          <cell r="K157" t="str">
            <v>Куликов В.П., Павлов Е.А.</v>
          </cell>
          <cell r="L157" t="str">
            <v>Бег 200 м</v>
          </cell>
        </row>
        <row r="158">
          <cell r="B158">
            <v>326</v>
          </cell>
          <cell r="C158" t="str">
            <v>Белкина</v>
          </cell>
          <cell r="D158" t="str">
            <v>Вера</v>
          </cell>
          <cell r="E158" t="str">
            <v>27.01.2000</v>
          </cell>
          <cell r="F158" t="str">
            <v>1</v>
          </cell>
          <cell r="G158" t="str">
            <v>Костромская область</v>
          </cell>
          <cell r="H158" t="str">
            <v/>
          </cell>
          <cell r="I158" t="str">
            <v/>
          </cell>
          <cell r="J158" t="str">
            <v>ГБУ КО "СШОР им. А.В. Голубева"</v>
          </cell>
          <cell r="K158" t="str">
            <v>Куликов В.П., Павлов Е.А.</v>
          </cell>
          <cell r="L158" t="str">
            <v>Бег 400 м</v>
          </cell>
        </row>
        <row r="159">
          <cell r="B159">
            <v>327</v>
          </cell>
          <cell r="C159" t="str">
            <v>Воронина</v>
          </cell>
          <cell r="D159" t="str">
            <v>Анастасия</v>
          </cell>
          <cell r="E159" t="str">
            <v>05.04.1998</v>
          </cell>
          <cell r="F159" t="str">
            <v>2</v>
          </cell>
          <cell r="G159" t="str">
            <v>Костромская область</v>
          </cell>
          <cell r="H159" t="str">
            <v/>
          </cell>
          <cell r="I159" t="str">
            <v/>
          </cell>
          <cell r="J159" t="str">
            <v>КГУ</v>
          </cell>
          <cell r="K159" t="str">
            <v>Павлов Е.А.</v>
          </cell>
          <cell r="L159" t="str">
            <v>Бег 800 м</v>
          </cell>
        </row>
        <row r="160">
          <cell r="B160">
            <v>328</v>
          </cell>
          <cell r="C160" t="str">
            <v>Горохова</v>
          </cell>
          <cell r="D160" t="str">
            <v>Анастасия</v>
          </cell>
          <cell r="E160" t="str">
            <v>22.10.2003</v>
          </cell>
          <cell r="F160" t="str">
            <v>1</v>
          </cell>
          <cell r="G160" t="str">
            <v>Костромская область</v>
          </cell>
          <cell r="H160" t="str">
            <v/>
          </cell>
          <cell r="I160" t="str">
            <v/>
          </cell>
          <cell r="J160" t="str">
            <v>МБУ СШОР г.Шарья</v>
          </cell>
          <cell r="K160" t="str">
            <v>Шалагинов А.Л.</v>
          </cell>
          <cell r="L160" t="str">
            <v>Прыжок в длину</v>
          </cell>
        </row>
        <row r="161">
          <cell r="B161">
            <v>332</v>
          </cell>
          <cell r="C161" t="str">
            <v>Зуева</v>
          </cell>
          <cell r="D161" t="str">
            <v>Светлана</v>
          </cell>
          <cell r="E161" t="str">
            <v>30.03.2003</v>
          </cell>
          <cell r="F161" t="str">
            <v>1</v>
          </cell>
          <cell r="G161" t="str">
            <v>Костромская область</v>
          </cell>
          <cell r="H161" t="str">
            <v/>
          </cell>
          <cell r="I161" t="str">
            <v/>
          </cell>
          <cell r="J161" t="str">
            <v>ГБУ КО "СШОР им. А.В. Голубева"</v>
          </cell>
          <cell r="K161" t="str">
            <v xml:space="preserve">Дружков А.Н. </v>
          </cell>
          <cell r="L161" t="str">
            <v>Бег 200 м</v>
          </cell>
        </row>
        <row r="162">
          <cell r="B162">
            <v>332</v>
          </cell>
          <cell r="C162" t="str">
            <v>Зуева</v>
          </cell>
          <cell r="D162" t="str">
            <v>Светлана</v>
          </cell>
          <cell r="E162" t="str">
            <v>30.03.2003</v>
          </cell>
          <cell r="F162" t="str">
            <v>1</v>
          </cell>
          <cell r="G162" t="str">
            <v>Костромская область</v>
          </cell>
          <cell r="H162" t="str">
            <v/>
          </cell>
          <cell r="I162" t="str">
            <v/>
          </cell>
          <cell r="J162" t="str">
            <v>ГБУ КО "СШОР им. А.В. Голубева"</v>
          </cell>
          <cell r="K162" t="str">
            <v xml:space="preserve">Дружков А.Н. </v>
          </cell>
          <cell r="L162" t="str">
            <v>Бег 400 м</v>
          </cell>
        </row>
        <row r="163">
          <cell r="B163">
            <v>332</v>
          </cell>
          <cell r="C163" t="str">
            <v>Зуева</v>
          </cell>
          <cell r="D163" t="str">
            <v>Светлана</v>
          </cell>
          <cell r="E163" t="str">
            <v>30.03.2003</v>
          </cell>
          <cell r="F163" t="str">
            <v>1</v>
          </cell>
          <cell r="G163" t="str">
            <v>Костромская область</v>
          </cell>
          <cell r="H163" t="str">
            <v/>
          </cell>
          <cell r="I163" t="str">
            <v/>
          </cell>
          <cell r="J163" t="str">
            <v>ГБУ КО "СШОР им. А.В. Голубева"</v>
          </cell>
          <cell r="K163" t="str">
            <v xml:space="preserve">Дружков А.Н. </v>
          </cell>
          <cell r="L163" t="str">
            <v>Эстафетный бег 4 х 200 м</v>
          </cell>
        </row>
        <row r="164">
          <cell r="B164">
            <v>333</v>
          </cell>
          <cell r="C164" t="str">
            <v>Иванова</v>
          </cell>
          <cell r="D164" t="str">
            <v>Арина</v>
          </cell>
          <cell r="E164" t="str">
            <v>07.05.2003</v>
          </cell>
          <cell r="F164" t="str">
            <v>1</v>
          </cell>
          <cell r="G164" t="str">
            <v>Костромская область</v>
          </cell>
          <cell r="H164" t="str">
            <v/>
          </cell>
          <cell r="I164" t="str">
            <v/>
          </cell>
          <cell r="J164" t="str">
            <v>ГБУ КО "СШОР им. А.В. Голубева"</v>
          </cell>
          <cell r="K164" t="str">
            <v>Дружков А.Н.</v>
          </cell>
          <cell r="L164" t="str">
            <v>Бег 200 м</v>
          </cell>
        </row>
        <row r="165">
          <cell r="B165">
            <v>333</v>
          </cell>
          <cell r="C165" t="str">
            <v>Иванова</v>
          </cell>
          <cell r="D165" t="str">
            <v>Арина</v>
          </cell>
          <cell r="E165" t="str">
            <v>07.05.2003</v>
          </cell>
          <cell r="F165" t="str">
            <v>1</v>
          </cell>
          <cell r="G165" t="str">
            <v>Костромская область</v>
          </cell>
          <cell r="H165" t="str">
            <v/>
          </cell>
          <cell r="I165" t="str">
            <v/>
          </cell>
          <cell r="J165" t="str">
            <v>ГБУ КО "СШОР им. А.В. Голубева"</v>
          </cell>
          <cell r="K165" t="str">
            <v>Дружков А.Н.</v>
          </cell>
          <cell r="L165" t="str">
            <v>Бег 60 м</v>
          </cell>
        </row>
        <row r="166">
          <cell r="B166">
            <v>333</v>
          </cell>
          <cell r="C166" t="str">
            <v>Иванова</v>
          </cell>
          <cell r="D166" t="str">
            <v>Арина</v>
          </cell>
          <cell r="E166" t="str">
            <v>07.05.2003</v>
          </cell>
          <cell r="F166" t="str">
            <v>1</v>
          </cell>
          <cell r="G166" t="str">
            <v>Костромская область</v>
          </cell>
          <cell r="H166" t="str">
            <v/>
          </cell>
          <cell r="I166" t="str">
            <v/>
          </cell>
          <cell r="J166" t="str">
            <v>ГБУ КО "СШОР им. А.В. Голубева"</v>
          </cell>
          <cell r="K166" t="str">
            <v>Дружков А.Н.</v>
          </cell>
          <cell r="L166" t="str">
            <v>Эстафетный бег 4 х 200 м</v>
          </cell>
        </row>
        <row r="167">
          <cell r="B167">
            <v>334</v>
          </cell>
          <cell r="C167" t="str">
            <v>Капустина</v>
          </cell>
          <cell r="D167" t="str">
            <v>Алина</v>
          </cell>
          <cell r="E167" t="str">
            <v>01.05.2004</v>
          </cell>
          <cell r="F167" t="str">
            <v>1</v>
          </cell>
          <cell r="G167" t="str">
            <v>Костромская область</v>
          </cell>
          <cell r="H167" t="str">
            <v/>
          </cell>
          <cell r="I167" t="str">
            <v/>
          </cell>
          <cell r="J167" t="str">
            <v>ГБУ КО "СШОР им. А.В. Голубева"</v>
          </cell>
          <cell r="K167" t="str">
            <v>Дружков А.Н.</v>
          </cell>
          <cell r="L167" t="str">
            <v>Бег 200 м</v>
          </cell>
        </row>
        <row r="168">
          <cell r="B168">
            <v>334</v>
          </cell>
          <cell r="C168" t="str">
            <v>Капустина</v>
          </cell>
          <cell r="D168" t="str">
            <v>Алина</v>
          </cell>
          <cell r="E168" t="str">
            <v>01.05.2004</v>
          </cell>
          <cell r="F168" t="str">
            <v>1</v>
          </cell>
          <cell r="G168" t="str">
            <v>Костромская область</v>
          </cell>
          <cell r="H168" t="str">
            <v/>
          </cell>
          <cell r="I168" t="str">
            <v/>
          </cell>
          <cell r="J168" t="str">
            <v>ГБУ КО "СШОР им. А.В. Голубева"</v>
          </cell>
          <cell r="K168" t="str">
            <v>Дружков А.Н.</v>
          </cell>
          <cell r="L168" t="str">
            <v>Бег 60 м</v>
          </cell>
        </row>
        <row r="169">
          <cell r="B169">
            <v>334</v>
          </cell>
          <cell r="C169" t="str">
            <v>Капустина</v>
          </cell>
          <cell r="D169" t="str">
            <v>Алина</v>
          </cell>
          <cell r="E169" t="str">
            <v>01.05.2004</v>
          </cell>
          <cell r="F169" t="str">
            <v>1</v>
          </cell>
          <cell r="G169" t="str">
            <v>Костромская область</v>
          </cell>
          <cell r="H169" t="str">
            <v/>
          </cell>
          <cell r="I169" t="str">
            <v/>
          </cell>
          <cell r="J169" t="str">
            <v>ГБУ КО "СШОР им. А.В. Голубева"</v>
          </cell>
          <cell r="K169" t="str">
            <v>Дружков А.Н.</v>
          </cell>
          <cell r="L169" t="str">
            <v>Эстафетный бег 4 х 200 м</v>
          </cell>
        </row>
        <row r="170">
          <cell r="B170">
            <v>336</v>
          </cell>
          <cell r="C170" t="str">
            <v>Кулешова</v>
          </cell>
          <cell r="D170" t="str">
            <v>Марина</v>
          </cell>
          <cell r="E170" t="str">
            <v>11.09.2005</v>
          </cell>
          <cell r="F170" t="str">
            <v>1</v>
          </cell>
          <cell r="G170" t="str">
            <v>Костромская область</v>
          </cell>
          <cell r="H170" t="str">
            <v/>
          </cell>
          <cell r="I170" t="str">
            <v/>
          </cell>
          <cell r="J170" t="str">
            <v>МБУ СШ "Спартак" г.Буй</v>
          </cell>
          <cell r="K170" t="str">
            <v>Федотов И.А.</v>
          </cell>
          <cell r="L170" t="str">
            <v>Бег 1500 м</v>
          </cell>
        </row>
        <row r="171">
          <cell r="B171">
            <v>336</v>
          </cell>
          <cell r="C171" t="str">
            <v>Кулешова</v>
          </cell>
          <cell r="D171" t="str">
            <v>Марина</v>
          </cell>
          <cell r="E171" t="str">
            <v>11.09.2005</v>
          </cell>
          <cell r="F171" t="str">
            <v>1</v>
          </cell>
          <cell r="G171" t="str">
            <v>Костромская область</v>
          </cell>
          <cell r="H171" t="str">
            <v/>
          </cell>
          <cell r="I171" t="str">
            <v/>
          </cell>
          <cell r="J171" t="str">
            <v>МБУ СШ "Спартак" г.Буй</v>
          </cell>
          <cell r="K171" t="str">
            <v>Федотов И.А.</v>
          </cell>
          <cell r="L171" t="str">
            <v>Бег 3 000 м</v>
          </cell>
        </row>
        <row r="172">
          <cell r="B172">
            <v>340</v>
          </cell>
          <cell r="C172" t="str">
            <v>Павлова</v>
          </cell>
          <cell r="D172" t="str">
            <v>Елена</v>
          </cell>
          <cell r="E172" t="str">
            <v>29.03.2004</v>
          </cell>
          <cell r="F172" t="str">
            <v>1</v>
          </cell>
          <cell r="G172" t="str">
            <v>Костромская область</v>
          </cell>
          <cell r="H172" t="str">
            <v/>
          </cell>
          <cell r="I172" t="str">
            <v/>
          </cell>
          <cell r="J172" t="str">
            <v>ГБУ КО "СШОР им. А.В. Голубева"</v>
          </cell>
          <cell r="K172" t="str">
            <v>Дружков А.Н.</v>
          </cell>
          <cell r="L172" t="str">
            <v>Бег 400 м</v>
          </cell>
        </row>
        <row r="173">
          <cell r="B173">
            <v>340</v>
          </cell>
          <cell r="C173" t="str">
            <v>Павлова</v>
          </cell>
          <cell r="D173" t="str">
            <v>Елена</v>
          </cell>
          <cell r="E173" t="str">
            <v>29.03.2004</v>
          </cell>
          <cell r="F173" t="str">
            <v>1</v>
          </cell>
          <cell r="G173" t="str">
            <v>Костромская область</v>
          </cell>
          <cell r="H173" t="str">
            <v/>
          </cell>
          <cell r="I173" t="str">
            <v/>
          </cell>
          <cell r="J173" t="str">
            <v>ГБУ КО "СШОР им. А.В. Голубева"</v>
          </cell>
          <cell r="K173" t="str">
            <v>Дружков А.Н.</v>
          </cell>
          <cell r="L173" t="str">
            <v>Бег 800 м</v>
          </cell>
        </row>
        <row r="174">
          <cell r="B174">
            <v>340</v>
          </cell>
          <cell r="C174" t="str">
            <v>Павлова</v>
          </cell>
          <cell r="D174" t="str">
            <v>Елена</v>
          </cell>
          <cell r="E174" t="str">
            <v>29.03.2004</v>
          </cell>
          <cell r="F174" t="str">
            <v>1</v>
          </cell>
          <cell r="G174" t="str">
            <v>Костромская область</v>
          </cell>
          <cell r="H174" t="str">
            <v/>
          </cell>
          <cell r="I174" t="str">
            <v/>
          </cell>
          <cell r="J174" t="str">
            <v>ГБУ КО "СШОР им. А.В. Голубева"</v>
          </cell>
          <cell r="K174" t="str">
            <v>Дружков А.Н.</v>
          </cell>
          <cell r="L174" t="str">
            <v>Эстафетный бег 4 х 200 м</v>
          </cell>
        </row>
        <row r="175">
          <cell r="B175">
            <v>341</v>
          </cell>
          <cell r="C175" t="str">
            <v>Пахтушкина</v>
          </cell>
          <cell r="D175" t="str">
            <v>Василиса</v>
          </cell>
          <cell r="E175" t="str">
            <v>11.10.2004</v>
          </cell>
          <cell r="F175" t="str">
            <v>1</v>
          </cell>
          <cell r="G175" t="str">
            <v>Костромская область</v>
          </cell>
          <cell r="H175" t="str">
            <v/>
          </cell>
          <cell r="I175" t="str">
            <v/>
          </cell>
          <cell r="J175" t="str">
            <v>ГБУ КО "СШОР им. А.В. Голубева"</v>
          </cell>
          <cell r="K175" t="str">
            <v>Лякин С.И.</v>
          </cell>
          <cell r="L175" t="str">
            <v>Бег 200 м</v>
          </cell>
        </row>
        <row r="176">
          <cell r="B176">
            <v>341</v>
          </cell>
          <cell r="C176" t="str">
            <v>Пахтушкина</v>
          </cell>
          <cell r="D176" t="str">
            <v>Василиса</v>
          </cell>
          <cell r="E176" t="str">
            <v>11.10.2004</v>
          </cell>
          <cell r="F176" t="str">
            <v>1</v>
          </cell>
          <cell r="G176" t="str">
            <v>Костромская область</v>
          </cell>
          <cell r="H176" t="str">
            <v/>
          </cell>
          <cell r="I176" t="str">
            <v/>
          </cell>
          <cell r="J176" t="str">
            <v>ГБУ КО "СШОР им. А.В. Голубева"</v>
          </cell>
          <cell r="K176" t="str">
            <v>Лякин С.И.</v>
          </cell>
          <cell r="L176" t="str">
            <v>Бег 400 м</v>
          </cell>
        </row>
        <row r="177">
          <cell r="B177">
            <v>341</v>
          </cell>
          <cell r="C177" t="str">
            <v>Пахтушкина</v>
          </cell>
          <cell r="D177" t="str">
            <v>Василиса</v>
          </cell>
          <cell r="E177" t="str">
            <v>11.10.2004</v>
          </cell>
          <cell r="F177" t="str">
            <v>1</v>
          </cell>
          <cell r="G177" t="str">
            <v>Костромская область</v>
          </cell>
          <cell r="H177" t="str">
            <v/>
          </cell>
          <cell r="I177" t="str">
            <v/>
          </cell>
          <cell r="J177" t="str">
            <v>ГБУ КО "СШОР им. А.В. Голубева"</v>
          </cell>
          <cell r="K177" t="str">
            <v>Лякин С.И.</v>
          </cell>
          <cell r="L177" t="str">
            <v>Эстафетный бег 4 х 200 м</v>
          </cell>
        </row>
        <row r="178">
          <cell r="B178">
            <v>342</v>
          </cell>
          <cell r="C178" t="str">
            <v>Плотникова</v>
          </cell>
          <cell r="D178" t="str">
            <v>Полина</v>
          </cell>
          <cell r="E178" t="str">
            <v>05.12.2002</v>
          </cell>
          <cell r="F178" t="str">
            <v>1</v>
          </cell>
          <cell r="G178" t="str">
            <v>Костромская область</v>
          </cell>
          <cell r="H178" t="str">
            <v/>
          </cell>
          <cell r="I178" t="str">
            <v/>
          </cell>
          <cell r="J178" t="str">
            <v>МБУ СШОР г.Шарья</v>
          </cell>
          <cell r="K178" t="str">
            <v>Шалагинов А.Л.</v>
          </cell>
          <cell r="L178" t="str">
            <v>Бег 60 м</v>
          </cell>
        </row>
        <row r="179">
          <cell r="B179">
            <v>343</v>
          </cell>
          <cell r="C179" t="str">
            <v>Разумова</v>
          </cell>
          <cell r="D179" t="str">
            <v>Дарина</v>
          </cell>
          <cell r="E179" t="str">
            <v>28.06.2005</v>
          </cell>
          <cell r="F179" t="str">
            <v>1</v>
          </cell>
          <cell r="G179" t="str">
            <v>Костромская область</v>
          </cell>
          <cell r="H179" t="str">
            <v/>
          </cell>
          <cell r="I179" t="str">
            <v/>
          </cell>
          <cell r="J179" t="str">
            <v>МБУ СШ "Спартак" г.Буй</v>
          </cell>
          <cell r="K179" t="str">
            <v>Федотов И.А.</v>
          </cell>
          <cell r="L179" t="str">
            <v>Бег 400 м</v>
          </cell>
        </row>
        <row r="180">
          <cell r="B180">
            <v>343</v>
          </cell>
          <cell r="C180" t="str">
            <v>Разумова</v>
          </cell>
          <cell r="D180" t="str">
            <v>Дарина</v>
          </cell>
          <cell r="E180" t="str">
            <v>28.06.2005</v>
          </cell>
          <cell r="F180" t="str">
            <v>1</v>
          </cell>
          <cell r="G180" t="str">
            <v>Костромская область</v>
          </cell>
          <cell r="H180" t="str">
            <v/>
          </cell>
          <cell r="I180" t="str">
            <v/>
          </cell>
          <cell r="J180" t="str">
            <v>МБУ СШ "Спартак" г.Буй</v>
          </cell>
          <cell r="K180" t="str">
            <v>Федотов И.А.</v>
          </cell>
          <cell r="L180" t="str">
            <v>Бег 800 м</v>
          </cell>
        </row>
        <row r="181">
          <cell r="B181">
            <v>344</v>
          </cell>
          <cell r="C181" t="str">
            <v>Сверчкова</v>
          </cell>
          <cell r="D181" t="str">
            <v>Полина</v>
          </cell>
          <cell r="E181" t="str">
            <v>14.03.1997</v>
          </cell>
          <cell r="F181" t="str">
            <v>1</v>
          </cell>
          <cell r="G181" t="str">
            <v>Костромская область</v>
          </cell>
          <cell r="H181" t="str">
            <v/>
          </cell>
          <cell r="I181" t="str">
            <v/>
          </cell>
          <cell r="J181" t="str">
            <v>ГБУ КО "СШОР им. А.В. Голубева"</v>
          </cell>
          <cell r="K181" t="str">
            <v>Дружков А.Н.</v>
          </cell>
          <cell r="L181" t="str">
            <v>Бег 800 м</v>
          </cell>
        </row>
        <row r="182">
          <cell r="B182">
            <v>347</v>
          </cell>
          <cell r="C182" t="str">
            <v>Смирнова</v>
          </cell>
          <cell r="D182" t="str">
            <v>Дарья</v>
          </cell>
          <cell r="E182" t="str">
            <v>31.07.2005</v>
          </cell>
          <cell r="F182" t="str">
            <v>1</v>
          </cell>
          <cell r="G182" t="str">
            <v>Костромская область</v>
          </cell>
          <cell r="H182" t="str">
            <v/>
          </cell>
          <cell r="I182" t="str">
            <v/>
          </cell>
          <cell r="J182" t="str">
            <v>МБУ СШ "Спартак" г.Буй</v>
          </cell>
          <cell r="K182" t="str">
            <v>Федотов И.А.</v>
          </cell>
          <cell r="L182" t="str">
            <v>Бег 3 000 м</v>
          </cell>
        </row>
        <row r="183">
          <cell r="B183">
            <v>347</v>
          </cell>
          <cell r="C183" t="str">
            <v>Смирнова</v>
          </cell>
          <cell r="D183" t="str">
            <v>Дарья</v>
          </cell>
          <cell r="E183" t="str">
            <v>31.07.2005</v>
          </cell>
          <cell r="F183" t="str">
            <v>1</v>
          </cell>
          <cell r="G183" t="str">
            <v>Костромская область</v>
          </cell>
          <cell r="H183" t="str">
            <v/>
          </cell>
          <cell r="I183" t="str">
            <v/>
          </cell>
          <cell r="J183" t="str">
            <v>МБУ СШ "Спартак" г.Буй</v>
          </cell>
          <cell r="K183" t="str">
            <v>Федотов И.А.</v>
          </cell>
          <cell r="L183" t="str">
            <v>Бег с препятствиями 2 000 м</v>
          </cell>
        </row>
        <row r="184">
          <cell r="B184">
            <v>348</v>
          </cell>
          <cell r="C184" t="str">
            <v>Субботина</v>
          </cell>
          <cell r="D184" t="str">
            <v>Дарья</v>
          </cell>
          <cell r="E184" t="str">
            <v>17.02.2002</v>
          </cell>
          <cell r="F184" t="str">
            <v>1</v>
          </cell>
          <cell r="G184" t="str">
            <v>Костромская область</v>
          </cell>
          <cell r="H184" t="str">
            <v/>
          </cell>
          <cell r="I184" t="str">
            <v/>
          </cell>
          <cell r="J184" t="str">
            <v>МБУ СШ "Спартак" г.Буй</v>
          </cell>
          <cell r="K184" t="str">
            <v>Буликов Д.В.</v>
          </cell>
          <cell r="L184" t="str">
            <v>Бег 1500 м</v>
          </cell>
        </row>
        <row r="185">
          <cell r="B185">
            <v>348</v>
          </cell>
          <cell r="C185" t="str">
            <v>Субботина</v>
          </cell>
          <cell r="D185" t="str">
            <v>Дарья</v>
          </cell>
          <cell r="E185" t="str">
            <v>17.02.2002</v>
          </cell>
          <cell r="F185" t="str">
            <v>1</v>
          </cell>
          <cell r="G185" t="str">
            <v>Костромская область</v>
          </cell>
          <cell r="H185" t="str">
            <v/>
          </cell>
          <cell r="I185" t="str">
            <v/>
          </cell>
          <cell r="J185" t="str">
            <v>МБУ СШ "Спартак" г.Буй</v>
          </cell>
          <cell r="K185" t="str">
            <v>Буликов Д.В.</v>
          </cell>
          <cell r="L185" t="str">
            <v>Бег 800 м</v>
          </cell>
        </row>
        <row r="186">
          <cell r="B186">
            <v>351</v>
          </cell>
          <cell r="C186" t="str">
            <v>Хохина</v>
          </cell>
          <cell r="D186" t="str">
            <v>Ксения</v>
          </cell>
          <cell r="E186" t="str">
            <v>25.03.2004</v>
          </cell>
          <cell r="F186" t="str">
            <v>1</v>
          </cell>
          <cell r="G186" t="str">
            <v>Костромская область</v>
          </cell>
          <cell r="H186" t="str">
            <v/>
          </cell>
          <cell r="I186" t="str">
            <v/>
          </cell>
          <cell r="J186" t="str">
            <v>ГБУ КО "СШОР им. А.В. Голубева"</v>
          </cell>
          <cell r="K186" t="str">
            <v>Дружков А.Н.</v>
          </cell>
          <cell r="L186" t="str">
            <v>Бег 1500 м</v>
          </cell>
        </row>
        <row r="187">
          <cell r="B187">
            <v>351</v>
          </cell>
          <cell r="C187" t="str">
            <v>Хохина</v>
          </cell>
          <cell r="D187" t="str">
            <v>Ксения</v>
          </cell>
          <cell r="E187" t="str">
            <v>25.03.2004</v>
          </cell>
          <cell r="F187" t="str">
            <v>1</v>
          </cell>
          <cell r="G187" t="str">
            <v>Костромская область</v>
          </cell>
          <cell r="H187" t="str">
            <v/>
          </cell>
          <cell r="I187" t="str">
            <v/>
          </cell>
          <cell r="J187" t="str">
            <v>ГБУ КО "СШОР им. А.В. Голубева"</v>
          </cell>
          <cell r="K187" t="str">
            <v>Дружков А.Н.</v>
          </cell>
          <cell r="L187" t="str">
            <v>Бег 800 м</v>
          </cell>
        </row>
        <row r="188">
          <cell r="B188">
            <v>358</v>
          </cell>
          <cell r="C188" t="str">
            <v>Бибикова</v>
          </cell>
          <cell r="D188" t="str">
            <v>Елизавета</v>
          </cell>
          <cell r="E188" t="str">
            <v>09.06.2004</v>
          </cell>
          <cell r="F188" t="str">
            <v>1</v>
          </cell>
          <cell r="G188" t="str">
            <v>Ленинградская область</v>
          </cell>
          <cell r="H188" t="str">
            <v/>
          </cell>
          <cell r="I188" t="str">
            <v/>
          </cell>
          <cell r="J188" t="str">
            <v>МБОУ ДО "Гатчинская ДЮСШ № 1"</v>
          </cell>
          <cell r="K188" t="str">
            <v>Семёнов В.О., Баканов О.Д., Константинова Т.Ю.</v>
          </cell>
          <cell r="L188" t="str">
            <v>Прыжок в длину</v>
          </cell>
        </row>
        <row r="189">
          <cell r="B189">
            <v>465</v>
          </cell>
          <cell r="C189" t="str">
            <v>Воронина</v>
          </cell>
          <cell r="D189" t="str">
            <v>Анастасия</v>
          </cell>
          <cell r="E189" t="str">
            <v>14.12.2003</v>
          </cell>
          <cell r="F189" t="str">
            <v>2</v>
          </cell>
          <cell r="G189" t="str">
            <v>Ленинградская область</v>
          </cell>
          <cell r="H189" t="str">
            <v/>
          </cell>
          <cell r="I189" t="str">
            <v/>
          </cell>
          <cell r="J189" t="str">
            <v>МБУ "СШОР "Фаворит" г.Выборг</v>
          </cell>
          <cell r="K189" t="str">
            <v>Волков А.В., Волкова Е.В.</v>
          </cell>
          <cell r="L189" t="str">
            <v>Бег 200 м</v>
          </cell>
        </row>
        <row r="190">
          <cell r="B190">
            <v>465</v>
          </cell>
          <cell r="C190" t="str">
            <v>Воронина</v>
          </cell>
          <cell r="D190" t="str">
            <v>Анастасия</v>
          </cell>
          <cell r="E190" t="str">
            <v>14.12.2003</v>
          </cell>
          <cell r="F190" t="str">
            <v>2</v>
          </cell>
          <cell r="G190" t="str">
            <v>Ленинградская область</v>
          </cell>
          <cell r="H190" t="str">
            <v/>
          </cell>
          <cell r="I190" t="str">
            <v/>
          </cell>
          <cell r="J190" t="str">
            <v>МБУ "СШОР "Фаворит" г.Выборг</v>
          </cell>
          <cell r="K190" t="str">
            <v>Волков А.В., Волкова Е.В.</v>
          </cell>
          <cell r="L190" t="str">
            <v>Бег 400 м</v>
          </cell>
        </row>
        <row r="191">
          <cell r="C191" t="str">
            <v>Колесниченко</v>
          </cell>
          <cell r="D191" t="str">
            <v>Валерия</v>
          </cell>
          <cell r="E191" t="str">
            <v>25.05.2007</v>
          </cell>
          <cell r="F191" t="str">
            <v>3</v>
          </cell>
          <cell r="G191" t="str">
            <v>Ленинградская область</v>
          </cell>
          <cell r="H191" t="str">
            <v/>
          </cell>
          <cell r="I191" t="str">
            <v/>
          </cell>
          <cell r="J191" t="str">
            <v>МБУ "СШОР "Фаворит" г.Выборг</v>
          </cell>
          <cell r="K191" t="str">
            <v>Волков А.В., Волкова Е.В.</v>
          </cell>
          <cell r="L191" t="str">
            <v>Пятиборье</v>
          </cell>
        </row>
        <row r="192">
          <cell r="B192">
            <v>364</v>
          </cell>
          <cell r="C192" t="str">
            <v>Напрейчикова</v>
          </cell>
          <cell r="D192" t="str">
            <v>Анна</v>
          </cell>
          <cell r="E192" t="str">
            <v>20.06.2005</v>
          </cell>
          <cell r="F192" t="str">
            <v>2</v>
          </cell>
          <cell r="G192" t="str">
            <v>Ленинградская область</v>
          </cell>
          <cell r="H192" t="str">
            <v/>
          </cell>
          <cell r="I192" t="str">
            <v/>
          </cell>
          <cell r="J192" t="str">
            <v>МБУ "СШОР "Фаворит" г.Выборг</v>
          </cell>
          <cell r="K192" t="str">
            <v>Волков А.В., Волкова Е.В.</v>
          </cell>
          <cell r="L192" t="str">
            <v>Бег 200 м</v>
          </cell>
        </row>
        <row r="193">
          <cell r="B193">
            <v>364</v>
          </cell>
          <cell r="C193" t="str">
            <v>Напрейчикова</v>
          </cell>
          <cell r="D193" t="str">
            <v>Анна</v>
          </cell>
          <cell r="E193" t="str">
            <v>20.06.2005</v>
          </cell>
          <cell r="F193" t="str">
            <v>2</v>
          </cell>
          <cell r="G193" t="str">
            <v>Ленинградская область</v>
          </cell>
          <cell r="H193" t="str">
            <v/>
          </cell>
          <cell r="I193" t="str">
            <v/>
          </cell>
          <cell r="J193" t="str">
            <v>МБУ "СШОР "Фаворит" г.Выборг</v>
          </cell>
          <cell r="K193" t="str">
            <v>Волков А.В., Волкова Е.В.</v>
          </cell>
          <cell r="L193" t="str">
            <v>Бег 60 м</v>
          </cell>
        </row>
        <row r="194">
          <cell r="B194">
            <v>365</v>
          </cell>
          <cell r="C194" t="str">
            <v>Пахнева</v>
          </cell>
          <cell r="D194" t="str">
            <v>Янина</v>
          </cell>
          <cell r="E194" t="str">
            <v>06.04.2005</v>
          </cell>
          <cell r="F194" t="str">
            <v>1</v>
          </cell>
          <cell r="G194" t="str">
            <v>Ленинградская область</v>
          </cell>
          <cell r="H194" t="str">
            <v/>
          </cell>
          <cell r="I194" t="str">
            <v/>
          </cell>
          <cell r="J194" t="str">
            <v>МБУ "СШОР "Фаворит" г.Выборг</v>
          </cell>
          <cell r="K194" t="str">
            <v>Волков А.В., Волкова Е.В.</v>
          </cell>
          <cell r="L194" t="str">
            <v>Толкание ядра</v>
          </cell>
        </row>
        <row r="195">
          <cell r="B195">
            <v>366</v>
          </cell>
          <cell r="C195" t="str">
            <v>Побойкина</v>
          </cell>
          <cell r="D195" t="str">
            <v>Александра</v>
          </cell>
          <cell r="E195" t="str">
            <v>28.03.2001</v>
          </cell>
          <cell r="F195" t="str">
            <v>1</v>
          </cell>
          <cell r="G195" t="str">
            <v>Ленинградская область</v>
          </cell>
          <cell r="H195" t="str">
            <v/>
          </cell>
          <cell r="I195" t="str">
            <v/>
          </cell>
          <cell r="J195" t="str">
            <v>МБУ "СШОР "Фаворит" г.Выборг</v>
          </cell>
          <cell r="K195" t="str">
            <v>Волков А.В., Волкова Е.В.</v>
          </cell>
          <cell r="L195" t="str">
            <v>Барьерный бег 60 м</v>
          </cell>
        </row>
        <row r="196">
          <cell r="B196">
            <v>367</v>
          </cell>
          <cell r="C196" t="str">
            <v>Скоробогатова</v>
          </cell>
          <cell r="D196" t="str">
            <v>Полина</v>
          </cell>
          <cell r="E196" t="str">
            <v>24.06.2003</v>
          </cell>
          <cell r="F196" t="str">
            <v>2</v>
          </cell>
          <cell r="G196" t="str">
            <v>Ленинградская область</v>
          </cell>
          <cell r="H196" t="str">
            <v/>
          </cell>
          <cell r="I196" t="str">
            <v/>
          </cell>
          <cell r="J196" t="str">
            <v>МБУ "СШОР "Фаворит" г.Выборг</v>
          </cell>
          <cell r="K196" t="str">
            <v xml:space="preserve">Волков А.В., Волкова Е.В. </v>
          </cell>
          <cell r="L196" t="str">
            <v>Бег 400 м</v>
          </cell>
        </row>
        <row r="197">
          <cell r="B197">
            <v>367</v>
          </cell>
          <cell r="C197" t="str">
            <v>Скоробогатова</v>
          </cell>
          <cell r="D197" t="str">
            <v>Полина</v>
          </cell>
          <cell r="E197" t="str">
            <v>24.06.2003</v>
          </cell>
          <cell r="F197" t="str">
            <v>2</v>
          </cell>
          <cell r="G197" t="str">
            <v>Ленинградская область</v>
          </cell>
          <cell r="H197" t="str">
            <v/>
          </cell>
          <cell r="I197" t="str">
            <v/>
          </cell>
          <cell r="J197" t="str">
            <v>МБУ "СШОР "Фаворит" г.Выборг</v>
          </cell>
          <cell r="K197" t="str">
            <v xml:space="preserve">Волков А.В., Волкова Е.В. </v>
          </cell>
          <cell r="L197" t="str">
            <v>Бег 800 м</v>
          </cell>
        </row>
        <row r="198">
          <cell r="B198">
            <v>368</v>
          </cell>
          <cell r="C198" t="str">
            <v>Сорокина</v>
          </cell>
          <cell r="D198" t="str">
            <v>Вера</v>
          </cell>
          <cell r="E198" t="str">
            <v>24.04.2004</v>
          </cell>
          <cell r="F198" t="str">
            <v>1</v>
          </cell>
          <cell r="G198" t="str">
            <v>Ленинградская область</v>
          </cell>
          <cell r="H198" t="str">
            <v/>
          </cell>
          <cell r="I198" t="str">
            <v/>
          </cell>
          <cell r="J198" t="str">
            <v>МБОУ ДО "Коммунарская ДЮСШ"</v>
          </cell>
          <cell r="K198" t="str">
            <v>Сергачев В.Н., Пашкевич О.Н., Никитина М.М.</v>
          </cell>
          <cell r="L198" t="str">
            <v>Барьерный бег 60 м</v>
          </cell>
        </row>
        <row r="199">
          <cell r="B199">
            <v>368</v>
          </cell>
          <cell r="C199" t="str">
            <v>Сорокина</v>
          </cell>
          <cell r="D199" t="str">
            <v>Вера</v>
          </cell>
          <cell r="E199" t="str">
            <v>24.04.2004</v>
          </cell>
          <cell r="F199" t="str">
            <v>1</v>
          </cell>
          <cell r="G199" t="str">
            <v>Ленинградская область</v>
          </cell>
          <cell r="H199" t="str">
            <v/>
          </cell>
          <cell r="I199" t="str">
            <v/>
          </cell>
          <cell r="J199" t="str">
            <v>МБОУ ДО "Коммунарская ДЮСШ"</v>
          </cell>
          <cell r="K199" t="str">
            <v>Сергачев В.Н., Пашкевич О.Н., Никитина М.М.</v>
          </cell>
          <cell r="L199" t="str">
            <v>Бег 60 м</v>
          </cell>
        </row>
        <row r="200">
          <cell r="B200">
            <v>369</v>
          </cell>
          <cell r="C200" t="str">
            <v>Фролова</v>
          </cell>
          <cell r="D200" t="str">
            <v>Валерия</v>
          </cell>
          <cell r="E200" t="str">
            <v>16.06.2003</v>
          </cell>
          <cell r="F200" t="str">
            <v>1</v>
          </cell>
          <cell r="G200" t="str">
            <v>Ленинградская область</v>
          </cell>
          <cell r="H200" t="str">
            <v/>
          </cell>
          <cell r="I200" t="str">
            <v/>
          </cell>
          <cell r="J200" t="str">
            <v>МБОУДО "Гатчинская ДЮСШ № 1"</v>
          </cell>
          <cell r="K200" t="str">
            <v>Семёнов В.О., Баканов О.Д., Константинова Т.Ю.</v>
          </cell>
          <cell r="L200" t="str">
            <v>Прыжок в высоту</v>
          </cell>
        </row>
        <row r="201">
          <cell r="B201">
            <v>370</v>
          </cell>
          <cell r="C201" t="str">
            <v>Шамрова</v>
          </cell>
          <cell r="D201" t="str">
            <v>Яна</v>
          </cell>
          <cell r="E201" t="str">
            <v>04.06.2004</v>
          </cell>
          <cell r="F201" t="str">
            <v>1</v>
          </cell>
          <cell r="G201" t="str">
            <v>Ленинградская область</v>
          </cell>
          <cell r="H201" t="str">
            <v/>
          </cell>
          <cell r="I201" t="str">
            <v/>
          </cell>
          <cell r="J201" t="str">
            <v>МБОУ ДО "Коммунарская ДЮСШ"</v>
          </cell>
          <cell r="K201" t="str">
            <v>Сергачев В.Н., Пашкевич О.Н., Никитина М.М.</v>
          </cell>
          <cell r="L201" t="str">
            <v>Барьерный бег 60 м</v>
          </cell>
        </row>
        <row r="202">
          <cell r="B202">
            <v>370</v>
          </cell>
          <cell r="C202" t="str">
            <v>Шамрова</v>
          </cell>
          <cell r="D202" t="str">
            <v>Яна</v>
          </cell>
          <cell r="E202" t="str">
            <v>04.06.2004</v>
          </cell>
          <cell r="F202" t="str">
            <v>1</v>
          </cell>
          <cell r="G202" t="str">
            <v>Ленинградская область</v>
          </cell>
          <cell r="H202" t="str">
            <v/>
          </cell>
          <cell r="I202" t="str">
            <v/>
          </cell>
          <cell r="J202" t="str">
            <v>МБОУ ДО "Коммунарская ДЮСШ"</v>
          </cell>
          <cell r="K202" t="str">
            <v>Сергачев В.Н., Пашкевич О.Н., Никитина М.М.</v>
          </cell>
          <cell r="L202" t="str">
            <v>Бег 60 м</v>
          </cell>
        </row>
        <row r="203">
          <cell r="B203">
            <v>373</v>
          </cell>
          <cell r="C203" t="str">
            <v>Дронь</v>
          </cell>
          <cell r="D203" t="str">
            <v>Дарья</v>
          </cell>
          <cell r="E203" t="str">
            <v>10.06.2004</v>
          </cell>
          <cell r="F203" t="str">
            <v>1</v>
          </cell>
          <cell r="G203" t="str">
            <v>Мурманская область</v>
          </cell>
          <cell r="H203" t="str">
            <v/>
          </cell>
          <cell r="I203" t="str">
            <v/>
          </cell>
          <cell r="J203" t="str">
            <v>МАУ СШОР №4</v>
          </cell>
          <cell r="K203" t="str">
            <v>Багатько К.Ю.</v>
          </cell>
          <cell r="L203" t="str">
            <v>Бег 200 м</v>
          </cell>
        </row>
        <row r="204">
          <cell r="B204">
            <v>373</v>
          </cell>
          <cell r="C204" t="str">
            <v>Дронь</v>
          </cell>
          <cell r="D204" t="str">
            <v>Дарья</v>
          </cell>
          <cell r="E204" t="str">
            <v>10.06.2004</v>
          </cell>
          <cell r="F204" t="str">
            <v>1</v>
          </cell>
          <cell r="G204" t="str">
            <v>Мурманская область</v>
          </cell>
          <cell r="H204" t="str">
            <v/>
          </cell>
          <cell r="I204" t="str">
            <v/>
          </cell>
          <cell r="J204" t="str">
            <v>МАУ СШОР №4</v>
          </cell>
          <cell r="K204" t="str">
            <v>Багатько К.Ю.</v>
          </cell>
          <cell r="L204" t="str">
            <v>Бег 60 м</v>
          </cell>
        </row>
        <row r="205">
          <cell r="B205">
            <v>374</v>
          </cell>
          <cell r="C205" t="str">
            <v>Кобзева</v>
          </cell>
          <cell r="D205" t="str">
            <v>Евгения</v>
          </cell>
          <cell r="E205" t="str">
            <v>22.07.2003</v>
          </cell>
          <cell r="F205" t="str">
            <v>2</v>
          </cell>
          <cell r="G205" t="str">
            <v>Мурманская область</v>
          </cell>
          <cell r="H205" t="str">
            <v/>
          </cell>
          <cell r="I205" t="str">
            <v/>
          </cell>
          <cell r="J205" t="str">
            <v>МАУ СШОР №4</v>
          </cell>
          <cell r="K205" t="str">
            <v>Фарутин Н.В.</v>
          </cell>
          <cell r="L205" t="str">
            <v>Бег 200 м</v>
          </cell>
        </row>
        <row r="206">
          <cell r="B206">
            <v>374</v>
          </cell>
          <cell r="C206" t="str">
            <v>Кобзева</v>
          </cell>
          <cell r="D206" t="str">
            <v>Евгения</v>
          </cell>
          <cell r="E206" t="str">
            <v>22.07.2003</v>
          </cell>
          <cell r="F206" t="str">
            <v>2</v>
          </cell>
          <cell r="G206" t="str">
            <v>Мурманская область</v>
          </cell>
          <cell r="H206" t="str">
            <v/>
          </cell>
          <cell r="I206" t="str">
            <v/>
          </cell>
          <cell r="J206" t="str">
            <v>МАУ СШОР №4</v>
          </cell>
          <cell r="K206" t="str">
            <v>Фарутин Н.В.</v>
          </cell>
          <cell r="L206" t="str">
            <v>Бег 60 м</v>
          </cell>
        </row>
        <row r="207">
          <cell r="B207">
            <v>376</v>
          </cell>
          <cell r="C207" t="str">
            <v>Кузькина</v>
          </cell>
          <cell r="D207" t="str">
            <v>Виктория</v>
          </cell>
          <cell r="E207" t="str">
            <v>11.05.2002</v>
          </cell>
          <cell r="F207" t="str">
            <v>КМС</v>
          </cell>
          <cell r="G207" t="str">
            <v>Мурманская область</v>
          </cell>
          <cell r="H207" t="str">
            <v/>
          </cell>
          <cell r="I207" t="str">
            <v/>
          </cell>
          <cell r="J207" t="str">
            <v>МАУ СШОР №4</v>
          </cell>
          <cell r="K207" t="str">
            <v>Фарутин Н.В.</v>
          </cell>
          <cell r="L207" t="str">
            <v>Бег 200 м</v>
          </cell>
        </row>
        <row r="208">
          <cell r="B208">
            <v>376</v>
          </cell>
          <cell r="C208" t="str">
            <v>Кузькина</v>
          </cell>
          <cell r="D208" t="str">
            <v>Виктория</v>
          </cell>
          <cell r="E208" t="str">
            <v>11.05.2002</v>
          </cell>
          <cell r="F208" t="str">
            <v>КМС</v>
          </cell>
          <cell r="G208" t="str">
            <v>Мурманская область</v>
          </cell>
          <cell r="H208" t="str">
            <v/>
          </cell>
          <cell r="I208" t="str">
            <v/>
          </cell>
          <cell r="J208" t="str">
            <v>МАУ СШОР №4</v>
          </cell>
          <cell r="K208" t="str">
            <v>Фарутин Н.В.</v>
          </cell>
          <cell r="L208" t="str">
            <v>Бег 60 м</v>
          </cell>
        </row>
        <row r="209">
          <cell r="B209">
            <v>378</v>
          </cell>
          <cell r="C209" t="str">
            <v>Макарова</v>
          </cell>
          <cell r="D209" t="str">
            <v>Ксения</v>
          </cell>
          <cell r="E209" t="str">
            <v>19.10.2003</v>
          </cell>
          <cell r="F209" t="str">
            <v>1</v>
          </cell>
          <cell r="G209" t="str">
            <v>Мурманская область</v>
          </cell>
          <cell r="H209" t="str">
            <v/>
          </cell>
          <cell r="I209" t="str">
            <v/>
          </cell>
          <cell r="J209" t="str">
            <v>ДЮСШ №15 г.Мурманск</v>
          </cell>
          <cell r="K209" t="str">
            <v>Свобода В.О.</v>
          </cell>
          <cell r="L209" t="str">
            <v>Бег 200 м</v>
          </cell>
        </row>
        <row r="210">
          <cell r="B210">
            <v>378</v>
          </cell>
          <cell r="C210" t="str">
            <v>Макарова</v>
          </cell>
          <cell r="D210" t="str">
            <v>Ксения</v>
          </cell>
          <cell r="E210" t="str">
            <v>19.10.2003</v>
          </cell>
          <cell r="F210" t="str">
            <v>1</v>
          </cell>
          <cell r="G210" t="str">
            <v>Мурманская область</v>
          </cell>
          <cell r="H210" t="str">
            <v/>
          </cell>
          <cell r="I210" t="str">
            <v/>
          </cell>
          <cell r="J210" t="str">
            <v>ДЮСШ №15 г.Мурманск</v>
          </cell>
          <cell r="K210" t="str">
            <v>Свобода В.О.</v>
          </cell>
          <cell r="L210" t="str">
            <v>Бег 60 м</v>
          </cell>
        </row>
        <row r="211">
          <cell r="B211">
            <v>382</v>
          </cell>
          <cell r="C211" t="str">
            <v>Толмачёва</v>
          </cell>
          <cell r="D211" t="str">
            <v>Екатерина</v>
          </cell>
          <cell r="E211" t="str">
            <v>13.11.1997</v>
          </cell>
          <cell r="F211" t="str">
            <v>КМС</v>
          </cell>
          <cell r="G211" t="str">
            <v>Мурманская область</v>
          </cell>
          <cell r="H211" t="str">
            <v/>
          </cell>
          <cell r="I211" t="str">
            <v/>
          </cell>
          <cell r="J211" t="str">
            <v>МАУ СШОР №4, ГАУ МО "ЦСП"</v>
          </cell>
          <cell r="K211" t="str">
            <v>Кацан Т.Н., Толмачёв А.С.</v>
          </cell>
          <cell r="L211" t="str">
            <v>Бег 400 м</v>
          </cell>
        </row>
        <row r="212">
          <cell r="B212">
            <v>382</v>
          </cell>
          <cell r="C212" t="str">
            <v>Толмачёва</v>
          </cell>
          <cell r="D212" t="str">
            <v>Екатерина</v>
          </cell>
          <cell r="E212" t="str">
            <v>13.11.1997</v>
          </cell>
          <cell r="F212" t="str">
            <v>КМС</v>
          </cell>
          <cell r="G212" t="str">
            <v>Мурманская область</v>
          </cell>
          <cell r="H212" t="str">
            <v/>
          </cell>
          <cell r="I212" t="str">
            <v/>
          </cell>
          <cell r="J212" t="str">
            <v>МАУ СШОР №4, ГАУ МО "ЦСП"</v>
          </cell>
          <cell r="K212" t="str">
            <v>Кацан Т.Н., Толмачёв А.С.</v>
          </cell>
          <cell r="L212" t="str">
            <v>Бег 800 м</v>
          </cell>
        </row>
        <row r="213">
          <cell r="B213">
            <v>384</v>
          </cell>
          <cell r="C213" t="str">
            <v>Якушева</v>
          </cell>
          <cell r="D213" t="str">
            <v>Кристина</v>
          </cell>
          <cell r="E213" t="str">
            <v>19.01.1998</v>
          </cell>
          <cell r="F213" t="str">
            <v>КМС</v>
          </cell>
          <cell r="G213" t="str">
            <v>Мурманская область</v>
          </cell>
          <cell r="H213" t="str">
            <v/>
          </cell>
          <cell r="I213" t="str">
            <v/>
          </cell>
          <cell r="J213" t="str">
            <v>МАУ СШОР №4</v>
          </cell>
          <cell r="K213" t="str">
            <v>Фарутин Н.В.</v>
          </cell>
          <cell r="L213" t="str">
            <v>Бег 200 м</v>
          </cell>
        </row>
        <row r="214">
          <cell r="B214">
            <v>384</v>
          </cell>
          <cell r="C214" t="str">
            <v>Якушева</v>
          </cell>
          <cell r="D214" t="str">
            <v>Кристина</v>
          </cell>
          <cell r="E214" t="str">
            <v>19.01.1998</v>
          </cell>
          <cell r="F214" t="str">
            <v>КМС</v>
          </cell>
          <cell r="G214" t="str">
            <v>Мурманская область</v>
          </cell>
          <cell r="H214" t="str">
            <v/>
          </cell>
          <cell r="I214" t="str">
            <v/>
          </cell>
          <cell r="J214" t="str">
            <v>МАУ СШОР №4</v>
          </cell>
          <cell r="K214" t="str">
            <v>Фарутин Н.В.</v>
          </cell>
          <cell r="L214" t="str">
            <v>Бег 60 м</v>
          </cell>
        </row>
        <row r="215">
          <cell r="B215">
            <v>387</v>
          </cell>
          <cell r="C215" t="str">
            <v>Богданова</v>
          </cell>
          <cell r="D215" t="str">
            <v>Елизавета</v>
          </cell>
          <cell r="E215" t="str">
            <v>14.05.2004</v>
          </cell>
          <cell r="F215" t="str">
            <v>2</v>
          </cell>
          <cell r="G215" t="str">
            <v>Новгородская область</v>
          </cell>
          <cell r="H215" t="str">
            <v/>
          </cell>
          <cell r="I215" t="str">
            <v/>
          </cell>
          <cell r="J215" t="str">
            <v>МАУ "СШ №2"</v>
          </cell>
          <cell r="L215" t="str">
            <v>Бег 200 м</v>
          </cell>
        </row>
        <row r="216">
          <cell r="B216">
            <v>387</v>
          </cell>
          <cell r="C216" t="str">
            <v>Богданова</v>
          </cell>
          <cell r="D216" t="str">
            <v>Елизавета</v>
          </cell>
          <cell r="E216" t="str">
            <v>14.05.2004</v>
          </cell>
          <cell r="F216" t="str">
            <v>2</v>
          </cell>
          <cell r="G216" t="str">
            <v>Новгородская область</v>
          </cell>
          <cell r="H216" t="str">
            <v/>
          </cell>
          <cell r="I216" t="str">
            <v/>
          </cell>
          <cell r="J216" t="str">
            <v>МАУ "СШ №2"</v>
          </cell>
          <cell r="L216" t="str">
            <v>Бег 60 м</v>
          </cell>
        </row>
        <row r="217">
          <cell r="B217">
            <v>388</v>
          </cell>
          <cell r="C217" t="str">
            <v>Григорьева</v>
          </cell>
          <cell r="D217" t="str">
            <v>Ольга</v>
          </cell>
          <cell r="E217" t="str">
            <v>11.12.1992</v>
          </cell>
          <cell r="F217" t="str">
            <v>КМС</v>
          </cell>
          <cell r="G217" t="str">
            <v>Новгородская область</v>
          </cell>
          <cell r="H217" t="str">
            <v/>
          </cell>
          <cell r="I217" t="str">
            <v/>
          </cell>
          <cell r="J217" t="str">
            <v>-</v>
          </cell>
          <cell r="K217" t="str">
            <v>Самостоятельно о.</v>
          </cell>
          <cell r="L217" t="str">
            <v>Бег 200 м</v>
          </cell>
        </row>
        <row r="218">
          <cell r="B218">
            <v>388</v>
          </cell>
          <cell r="C218" t="str">
            <v>Григорьева</v>
          </cell>
          <cell r="D218" t="str">
            <v>Ольга</v>
          </cell>
          <cell r="E218" t="str">
            <v>11.12.1992</v>
          </cell>
          <cell r="F218" t="str">
            <v>КМС</v>
          </cell>
          <cell r="G218" t="str">
            <v>Новгородская область</v>
          </cell>
          <cell r="H218" t="str">
            <v/>
          </cell>
          <cell r="I218" t="str">
            <v/>
          </cell>
          <cell r="J218" t="str">
            <v>-</v>
          </cell>
          <cell r="K218" t="str">
            <v>Самостоятельно о.</v>
          </cell>
          <cell r="L218" t="str">
            <v>Бег 60 м</v>
          </cell>
        </row>
        <row r="219">
          <cell r="B219">
            <v>390</v>
          </cell>
          <cell r="C219" t="str">
            <v>Ильина</v>
          </cell>
          <cell r="D219" t="str">
            <v>Ирина</v>
          </cell>
          <cell r="E219" t="str">
            <v>18.05.2000</v>
          </cell>
          <cell r="F219" t="str">
            <v>1</v>
          </cell>
          <cell r="G219" t="str">
            <v>Новгородская область</v>
          </cell>
          <cell r="H219" t="str">
            <v/>
          </cell>
          <cell r="I219" t="str">
            <v/>
          </cell>
          <cell r="J219" t="str">
            <v>МАУДО "ДЮСШ "ЦФР"</v>
          </cell>
          <cell r="K219" t="str">
            <v>Семенов А.В.</v>
          </cell>
          <cell r="L219" t="str">
            <v>Прыжок в высоту</v>
          </cell>
        </row>
        <row r="220">
          <cell r="B220">
            <v>391</v>
          </cell>
          <cell r="C220" t="str">
            <v>Карпинская</v>
          </cell>
          <cell r="D220" t="str">
            <v>Дарья</v>
          </cell>
          <cell r="E220" t="str">
            <v>16.10.1996</v>
          </cell>
          <cell r="F220" t="str">
            <v>1</v>
          </cell>
          <cell r="G220" t="str">
            <v>Новгородская область</v>
          </cell>
          <cell r="H220" t="str">
            <v/>
          </cell>
          <cell r="I220" t="str">
            <v/>
          </cell>
          <cell r="J220" t="str">
            <v>МАУ "СШ №2"</v>
          </cell>
          <cell r="L220" t="str">
            <v>Бег 1500 м</v>
          </cell>
        </row>
        <row r="221">
          <cell r="B221">
            <v>391</v>
          </cell>
          <cell r="C221" t="str">
            <v>Карпинская</v>
          </cell>
          <cell r="D221" t="str">
            <v>Дарья</v>
          </cell>
          <cell r="E221" t="str">
            <v>16.10.1996</v>
          </cell>
          <cell r="F221" t="str">
            <v>1</v>
          </cell>
          <cell r="G221" t="str">
            <v>Новгородская область</v>
          </cell>
          <cell r="H221" t="str">
            <v/>
          </cell>
          <cell r="I221" t="str">
            <v/>
          </cell>
          <cell r="J221" t="str">
            <v>МАУ "СШ №2"</v>
          </cell>
          <cell r="L221" t="str">
            <v>Бег 3 000 м</v>
          </cell>
        </row>
        <row r="222">
          <cell r="B222">
            <v>392</v>
          </cell>
          <cell r="C222" t="str">
            <v>Кондратьева</v>
          </cell>
          <cell r="D222" t="str">
            <v>Анастасия</v>
          </cell>
          <cell r="E222" t="str">
            <v>26.12.2005</v>
          </cell>
          <cell r="F222" t="str">
            <v>2</v>
          </cell>
          <cell r="G222" t="str">
            <v>Новгородская область</v>
          </cell>
          <cell r="H222" t="str">
            <v/>
          </cell>
          <cell r="I222" t="str">
            <v/>
          </cell>
          <cell r="J222" t="str">
            <v>МАУ "СШ №2"</v>
          </cell>
          <cell r="L222" t="str">
            <v>Бег 400 м</v>
          </cell>
        </row>
        <row r="223">
          <cell r="B223">
            <v>392</v>
          </cell>
          <cell r="C223" t="str">
            <v>Кондратьева</v>
          </cell>
          <cell r="D223" t="str">
            <v>Анастасия</v>
          </cell>
          <cell r="E223" t="str">
            <v>26.12.2005</v>
          </cell>
          <cell r="F223" t="str">
            <v>2</v>
          </cell>
          <cell r="G223" t="str">
            <v>Новгородская область</v>
          </cell>
          <cell r="H223" t="str">
            <v/>
          </cell>
          <cell r="I223" t="str">
            <v/>
          </cell>
          <cell r="J223" t="str">
            <v>МАУ "СШ №2"</v>
          </cell>
          <cell r="L223" t="str">
            <v>Бег 800 м</v>
          </cell>
        </row>
        <row r="224">
          <cell r="B224">
            <v>395</v>
          </cell>
          <cell r="C224" t="str">
            <v>Новомлинская</v>
          </cell>
          <cell r="D224" t="str">
            <v>Алина</v>
          </cell>
          <cell r="E224" t="str">
            <v>28.02.2000</v>
          </cell>
          <cell r="F224" t="str">
            <v>1</v>
          </cell>
          <cell r="G224" t="str">
            <v>Новгородская область</v>
          </cell>
          <cell r="H224" t="str">
            <v/>
          </cell>
          <cell r="I224" t="str">
            <v/>
          </cell>
          <cell r="J224" t="str">
            <v>МАУ "СШ №2"</v>
          </cell>
          <cell r="K224" t="str">
            <v>Савенков П.А.</v>
          </cell>
          <cell r="L224" t="str">
            <v>Бег 200 м</v>
          </cell>
        </row>
        <row r="225">
          <cell r="B225">
            <v>395</v>
          </cell>
          <cell r="C225" t="str">
            <v>Новомлинская</v>
          </cell>
          <cell r="D225" t="str">
            <v>Алина</v>
          </cell>
          <cell r="E225" t="str">
            <v>28.02.2000</v>
          </cell>
          <cell r="F225" t="str">
            <v>1</v>
          </cell>
          <cell r="G225" t="str">
            <v>Новгородская область</v>
          </cell>
          <cell r="H225" t="str">
            <v/>
          </cell>
          <cell r="I225" t="str">
            <v/>
          </cell>
          <cell r="J225" t="str">
            <v>МАУ "СШ №2"</v>
          </cell>
          <cell r="K225" t="str">
            <v>Савенков П.А.</v>
          </cell>
          <cell r="L225" t="str">
            <v>Бег 400 м</v>
          </cell>
        </row>
        <row r="226">
          <cell r="B226">
            <v>396</v>
          </cell>
          <cell r="C226" t="str">
            <v>Смирнова</v>
          </cell>
          <cell r="D226" t="str">
            <v>Ульяна</v>
          </cell>
          <cell r="E226" t="str">
            <v>25.10.2002</v>
          </cell>
          <cell r="F226" t="str">
            <v>2</v>
          </cell>
          <cell r="G226" t="str">
            <v>Новгородская область</v>
          </cell>
          <cell r="H226" t="str">
            <v/>
          </cell>
          <cell r="I226" t="str">
            <v/>
          </cell>
          <cell r="J226" t="str">
            <v>МАУДО "ДЮСШ "ЦФР"</v>
          </cell>
          <cell r="K226" t="str">
            <v>Семенов А.В.</v>
          </cell>
          <cell r="L226" t="str">
            <v>Бег 200 м</v>
          </cell>
        </row>
        <row r="227">
          <cell r="B227">
            <v>396</v>
          </cell>
          <cell r="C227" t="str">
            <v>Смирнова</v>
          </cell>
          <cell r="D227" t="str">
            <v>Ульяна</v>
          </cell>
          <cell r="E227" t="str">
            <v>25.10.2002</v>
          </cell>
          <cell r="F227" t="str">
            <v>2</v>
          </cell>
          <cell r="G227" t="str">
            <v>Новгородская область</v>
          </cell>
          <cell r="H227" t="str">
            <v/>
          </cell>
          <cell r="I227" t="str">
            <v/>
          </cell>
          <cell r="J227" t="str">
            <v>МАУДО "ДЮСШ "ЦФР"</v>
          </cell>
          <cell r="K227" t="str">
            <v>Семенов А.В.</v>
          </cell>
          <cell r="L227" t="str">
            <v>Прыжок в длину</v>
          </cell>
        </row>
        <row r="228">
          <cell r="B228">
            <v>399</v>
          </cell>
          <cell r="C228" t="str">
            <v>Богданова</v>
          </cell>
          <cell r="D228" t="str">
            <v>Ксения</v>
          </cell>
          <cell r="E228" t="str">
            <v>08.09.2003</v>
          </cell>
          <cell r="F228" t="str">
            <v>1</v>
          </cell>
          <cell r="G228" t="str">
            <v>Псковская область</v>
          </cell>
          <cell r="H228" t="str">
            <v/>
          </cell>
          <cell r="I228" t="str">
            <v/>
          </cell>
          <cell r="J228" t="str">
            <v>МБУДО ДЮСШ №1 "Атлетика"</v>
          </cell>
          <cell r="K228" t="str">
            <v>Поташенкова Е.А.</v>
          </cell>
          <cell r="L228" t="str">
            <v>Бег 200 м</v>
          </cell>
        </row>
        <row r="229">
          <cell r="B229">
            <v>399</v>
          </cell>
          <cell r="C229" t="str">
            <v>Богданова</v>
          </cell>
          <cell r="D229" t="str">
            <v>Ксения</v>
          </cell>
          <cell r="E229" t="str">
            <v>08.09.2003</v>
          </cell>
          <cell r="F229" t="str">
            <v>1</v>
          </cell>
          <cell r="G229" t="str">
            <v>Псковская область</v>
          </cell>
          <cell r="H229" t="str">
            <v/>
          </cell>
          <cell r="I229" t="str">
            <v/>
          </cell>
          <cell r="J229" t="str">
            <v>МБУДО ДЮСШ №1 "Атлетика"</v>
          </cell>
          <cell r="K229" t="str">
            <v>Поташенкова Е.А.</v>
          </cell>
          <cell r="L229" t="str">
            <v>Прыжок в высоту</v>
          </cell>
        </row>
        <row r="230">
          <cell r="B230">
            <v>399</v>
          </cell>
          <cell r="C230" t="str">
            <v>Богданова</v>
          </cell>
          <cell r="D230" t="str">
            <v>Ксения</v>
          </cell>
          <cell r="E230" t="str">
            <v>08.09.2003</v>
          </cell>
          <cell r="F230" t="str">
            <v>1</v>
          </cell>
          <cell r="G230" t="str">
            <v>Псковская область</v>
          </cell>
          <cell r="H230" t="str">
            <v/>
          </cell>
          <cell r="I230" t="str">
            <v/>
          </cell>
          <cell r="J230" t="str">
            <v>МБУДО ДЮСШ №1 "Атлетика"</v>
          </cell>
          <cell r="K230" t="str">
            <v>Поташенкова Е.А.</v>
          </cell>
          <cell r="L230" t="str">
            <v>Эстафетный бег 4 х 200 м</v>
          </cell>
        </row>
        <row r="231">
          <cell r="B231">
            <v>400</v>
          </cell>
          <cell r="C231" t="str">
            <v>Буравченко</v>
          </cell>
          <cell r="D231" t="str">
            <v>Полина</v>
          </cell>
          <cell r="E231" t="str">
            <v>08.03.2003</v>
          </cell>
          <cell r="F231" t="str">
            <v>1</v>
          </cell>
          <cell r="G231" t="str">
            <v>Псковская область</v>
          </cell>
          <cell r="H231" t="str">
            <v/>
          </cell>
          <cell r="I231" t="str">
            <v/>
          </cell>
          <cell r="J231" t="str">
            <v>МБУДО ДЮСШ №1 "Атлетика"</v>
          </cell>
          <cell r="K231" t="str">
            <v>Пискунов И.В.</v>
          </cell>
          <cell r="L231" t="str">
            <v>Барьерный бег 60 м</v>
          </cell>
        </row>
        <row r="232">
          <cell r="B232">
            <v>400</v>
          </cell>
          <cell r="C232" t="str">
            <v>Буравченко</v>
          </cell>
          <cell r="D232" t="str">
            <v>Полина</v>
          </cell>
          <cell r="E232" t="str">
            <v>08.03.2003</v>
          </cell>
          <cell r="F232" t="str">
            <v>1</v>
          </cell>
          <cell r="G232" t="str">
            <v>Псковская область</v>
          </cell>
          <cell r="H232" t="str">
            <v/>
          </cell>
          <cell r="I232" t="str">
            <v/>
          </cell>
          <cell r="J232" t="str">
            <v>МБУДО ДЮСШ №1 "Атлетика"</v>
          </cell>
          <cell r="K232" t="str">
            <v>Пискунов И.В.</v>
          </cell>
          <cell r="L232" t="str">
            <v>Бег 60 м</v>
          </cell>
        </row>
        <row r="233">
          <cell r="B233">
            <v>400</v>
          </cell>
          <cell r="C233" t="str">
            <v>Буравченко</v>
          </cell>
          <cell r="D233" t="str">
            <v>Полина</v>
          </cell>
          <cell r="E233" t="str">
            <v>08.03.2003</v>
          </cell>
          <cell r="F233" t="str">
            <v>1</v>
          </cell>
          <cell r="G233" t="str">
            <v>Псковская область</v>
          </cell>
          <cell r="H233" t="str">
            <v/>
          </cell>
          <cell r="I233" t="str">
            <v/>
          </cell>
          <cell r="J233" t="str">
            <v>МБУДО ДЮСШ №1 "Атлетика"</v>
          </cell>
          <cell r="K233" t="str">
            <v>Пискунов И.В.</v>
          </cell>
          <cell r="L233" t="str">
            <v>Эстафетный бег 4 х 200 м</v>
          </cell>
        </row>
        <row r="234">
          <cell r="B234">
            <v>401</v>
          </cell>
          <cell r="C234" t="str">
            <v>Веселова</v>
          </cell>
          <cell r="D234" t="str">
            <v>Вероника</v>
          </cell>
          <cell r="E234" t="str">
            <v>08.12.2003</v>
          </cell>
          <cell r="F234" t="str">
            <v>1</v>
          </cell>
          <cell r="G234" t="str">
            <v>Псковская область</v>
          </cell>
          <cell r="H234" t="str">
            <v/>
          </cell>
          <cell r="I234" t="str">
            <v/>
          </cell>
          <cell r="J234" t="str">
            <v>МБУ ДО "ДЮСШ "Надежда"</v>
          </cell>
          <cell r="K234" t="str">
            <v>Шкробинец А.Ю.</v>
          </cell>
          <cell r="L234" t="str">
            <v>Прыжок тройной</v>
          </cell>
        </row>
        <row r="235">
          <cell r="B235">
            <v>401</v>
          </cell>
          <cell r="C235" t="str">
            <v>Веселова</v>
          </cell>
          <cell r="D235" t="str">
            <v>Вероника</v>
          </cell>
          <cell r="E235" t="str">
            <v>08.12.2003</v>
          </cell>
          <cell r="F235" t="str">
            <v>1</v>
          </cell>
          <cell r="G235" t="str">
            <v>Псковская область</v>
          </cell>
          <cell r="H235" t="str">
            <v/>
          </cell>
          <cell r="I235" t="str">
            <v/>
          </cell>
          <cell r="J235" t="str">
            <v>МБУ ДО "ДЮСШ "Надежда"</v>
          </cell>
          <cell r="K235" t="str">
            <v>Шкробинец А.Ю.</v>
          </cell>
          <cell r="L235" t="str">
            <v>Пятиборье</v>
          </cell>
        </row>
        <row r="236">
          <cell r="B236">
            <v>402</v>
          </cell>
          <cell r="C236" t="str">
            <v>Ершова</v>
          </cell>
          <cell r="D236" t="str">
            <v>Анастасия</v>
          </cell>
          <cell r="E236" t="str">
            <v>19.11.2003</v>
          </cell>
          <cell r="F236" t="str">
            <v>1</v>
          </cell>
          <cell r="G236" t="str">
            <v>Псковская область</v>
          </cell>
          <cell r="H236" t="str">
            <v/>
          </cell>
          <cell r="I236" t="str">
            <v/>
          </cell>
          <cell r="J236" t="str">
            <v>МБУ ДО ДООСЦ "ЮНОСТЬ"</v>
          </cell>
          <cell r="K236" t="str">
            <v>Нестерова И.А., Михайлов Д.А.</v>
          </cell>
          <cell r="L236" t="str">
            <v>Прыжок в длину</v>
          </cell>
        </row>
        <row r="237">
          <cell r="B237">
            <v>402</v>
          </cell>
          <cell r="C237" t="str">
            <v>Ершова</v>
          </cell>
          <cell r="D237" t="str">
            <v>Анастасия</v>
          </cell>
          <cell r="E237" t="str">
            <v>19.11.2003</v>
          </cell>
          <cell r="F237" t="str">
            <v>1</v>
          </cell>
          <cell r="G237" t="str">
            <v>Псковская область</v>
          </cell>
          <cell r="H237" t="str">
            <v/>
          </cell>
          <cell r="I237" t="str">
            <v/>
          </cell>
          <cell r="J237" t="str">
            <v>МБУ ДО ДООСЦ "ЮНОСТЬ"</v>
          </cell>
          <cell r="K237" t="str">
            <v>Нестерова И.А., Михайлов Д.А.</v>
          </cell>
          <cell r="L237" t="str">
            <v>Прыжок тройной</v>
          </cell>
        </row>
        <row r="238">
          <cell r="B238">
            <v>403</v>
          </cell>
          <cell r="C238" t="str">
            <v>Ковякова</v>
          </cell>
          <cell r="D238" t="str">
            <v>Ксения</v>
          </cell>
          <cell r="E238" t="str">
            <v>03.08.2004</v>
          </cell>
          <cell r="F238" t="str">
            <v>2</v>
          </cell>
          <cell r="G238" t="str">
            <v>Псковская область</v>
          </cell>
          <cell r="H238" t="str">
            <v/>
          </cell>
          <cell r="I238" t="str">
            <v/>
          </cell>
          <cell r="J238" t="str">
            <v>МБУ ДО "ДЮСШ "Надежда"</v>
          </cell>
          <cell r="K238" t="str">
            <v>Шкробинец А.Ю.</v>
          </cell>
          <cell r="L238" t="str">
            <v>Прыжок в высоту</v>
          </cell>
        </row>
        <row r="239">
          <cell r="B239">
            <v>403</v>
          </cell>
          <cell r="C239" t="str">
            <v>Ковякова</v>
          </cell>
          <cell r="D239" t="str">
            <v>Ксения</v>
          </cell>
          <cell r="E239" t="str">
            <v>03.08.2004</v>
          </cell>
          <cell r="F239" t="str">
            <v>2</v>
          </cell>
          <cell r="G239" t="str">
            <v>Псковская область</v>
          </cell>
          <cell r="H239" t="str">
            <v/>
          </cell>
          <cell r="I239" t="str">
            <v/>
          </cell>
          <cell r="J239" t="str">
            <v>МБУ ДО "ДЮСШ "Надежда"</v>
          </cell>
          <cell r="K239" t="str">
            <v>Шкробинец А.Ю.</v>
          </cell>
          <cell r="L239" t="str">
            <v>Прыжок тройной</v>
          </cell>
        </row>
        <row r="240">
          <cell r="B240">
            <v>405</v>
          </cell>
          <cell r="C240" t="str">
            <v>Лаптева</v>
          </cell>
          <cell r="D240" t="str">
            <v>Светлана</v>
          </cell>
          <cell r="E240" t="str">
            <v>14.11.1985</v>
          </cell>
          <cell r="F240" t="str">
            <v>КМС</v>
          </cell>
          <cell r="G240" t="str">
            <v>Псковская область</v>
          </cell>
          <cell r="H240" t="str">
            <v/>
          </cell>
          <cell r="I240" t="str">
            <v/>
          </cell>
          <cell r="J240" t="str">
            <v>МБУ ДО ДООСЦ "ЮНОСТЬ"</v>
          </cell>
          <cell r="L240" t="str">
            <v>Бег 800 м</v>
          </cell>
        </row>
        <row r="241">
          <cell r="B241">
            <v>407</v>
          </cell>
          <cell r="C241" t="str">
            <v>Никитина</v>
          </cell>
          <cell r="D241" t="str">
            <v>Елизавета</v>
          </cell>
          <cell r="E241" t="str">
            <v>24.08.2004</v>
          </cell>
          <cell r="F241" t="str">
            <v>1</v>
          </cell>
          <cell r="G241" t="str">
            <v>Псковская область</v>
          </cell>
          <cell r="H241" t="str">
            <v/>
          </cell>
          <cell r="I241" t="str">
            <v/>
          </cell>
          <cell r="J241" t="str">
            <v>МБУ ДО "ДЮСШ "Надежда"</v>
          </cell>
          <cell r="K241" t="str">
            <v>Алексеева Е.С.</v>
          </cell>
          <cell r="L241" t="str">
            <v>Бег 200 м</v>
          </cell>
        </row>
        <row r="242">
          <cell r="B242">
            <v>407</v>
          </cell>
          <cell r="C242" t="str">
            <v>Никитина</v>
          </cell>
          <cell r="D242" t="str">
            <v>Елизавета</v>
          </cell>
          <cell r="E242" t="str">
            <v>24.08.2004</v>
          </cell>
          <cell r="F242" t="str">
            <v>1</v>
          </cell>
          <cell r="G242" t="str">
            <v>Псковская область</v>
          </cell>
          <cell r="H242" t="str">
            <v/>
          </cell>
          <cell r="I242" t="str">
            <v/>
          </cell>
          <cell r="J242" t="str">
            <v>МБУ ДО "ДЮСШ "Надежда"</v>
          </cell>
          <cell r="K242" t="str">
            <v>Алексеева Е.С.</v>
          </cell>
          <cell r="L242" t="str">
            <v>Бег 60 м</v>
          </cell>
        </row>
        <row r="243">
          <cell r="B243">
            <v>407</v>
          </cell>
          <cell r="C243" t="str">
            <v>Никитина</v>
          </cell>
          <cell r="D243" t="str">
            <v>Елизавета</v>
          </cell>
          <cell r="E243" t="str">
            <v>24.08.2004</v>
          </cell>
          <cell r="F243" t="str">
            <v>1</v>
          </cell>
          <cell r="G243" t="str">
            <v>Псковская область</v>
          </cell>
          <cell r="H243" t="str">
            <v/>
          </cell>
          <cell r="I243" t="str">
            <v/>
          </cell>
          <cell r="J243" t="str">
            <v>МБУ ДО "ДЮСШ "Надежда"</v>
          </cell>
          <cell r="K243" t="str">
            <v>Алексеева Е.С.</v>
          </cell>
          <cell r="L243" t="str">
            <v>Эстафетный бег 4 х 200 м</v>
          </cell>
        </row>
        <row r="244">
          <cell r="B244">
            <v>408</v>
          </cell>
          <cell r="C244" t="str">
            <v>Николаева</v>
          </cell>
          <cell r="D244" t="str">
            <v>Анастасия</v>
          </cell>
          <cell r="E244" t="str">
            <v>22.12.2004</v>
          </cell>
          <cell r="F244" t="str">
            <v>2</v>
          </cell>
          <cell r="G244" t="str">
            <v>Псковская область</v>
          </cell>
          <cell r="H244" t="str">
            <v/>
          </cell>
          <cell r="I244" t="str">
            <v/>
          </cell>
          <cell r="J244" t="str">
            <v>МБУ ДО "ДЮСШ" г.Острова</v>
          </cell>
          <cell r="K244" t="str">
            <v>Крылов Р.А.</v>
          </cell>
          <cell r="L244" t="str">
            <v>Бег 800 м</v>
          </cell>
        </row>
        <row r="245">
          <cell r="B245">
            <v>408</v>
          </cell>
          <cell r="C245" t="str">
            <v>Николаева</v>
          </cell>
          <cell r="D245" t="str">
            <v>Анастасия</v>
          </cell>
          <cell r="E245" t="str">
            <v>22.12.2004</v>
          </cell>
          <cell r="F245" t="str">
            <v>2</v>
          </cell>
          <cell r="G245" t="str">
            <v>Псковская область</v>
          </cell>
          <cell r="H245" t="str">
            <v/>
          </cell>
          <cell r="I245" t="str">
            <v/>
          </cell>
          <cell r="J245" t="str">
            <v>МБУ ДО "ДЮСШ" г.Острова</v>
          </cell>
          <cell r="K245" t="str">
            <v>Крылов Р.А.</v>
          </cell>
          <cell r="L245" t="str">
            <v>Бег с препятствиями 2 000 м</v>
          </cell>
        </row>
        <row r="246">
          <cell r="B246">
            <v>409</v>
          </cell>
          <cell r="C246" t="str">
            <v>Николаева</v>
          </cell>
          <cell r="D246" t="str">
            <v>Елизавета</v>
          </cell>
          <cell r="E246" t="str">
            <v>22.12.2004</v>
          </cell>
          <cell r="F246" t="str">
            <v>1</v>
          </cell>
          <cell r="G246" t="str">
            <v>Псковская область</v>
          </cell>
          <cell r="H246" t="str">
            <v/>
          </cell>
          <cell r="I246" t="str">
            <v/>
          </cell>
          <cell r="J246" t="str">
            <v>МБУ ДО "ДЮСШ" г.Острова</v>
          </cell>
          <cell r="K246" t="str">
            <v>Крылов Р.А.</v>
          </cell>
          <cell r="L246" t="str">
            <v>Бег 3 000 м</v>
          </cell>
        </row>
        <row r="247">
          <cell r="B247">
            <v>409</v>
          </cell>
          <cell r="C247" t="str">
            <v>Николаева</v>
          </cell>
          <cell r="D247" t="str">
            <v>Елизавета</v>
          </cell>
          <cell r="E247" t="str">
            <v>22.12.2004</v>
          </cell>
          <cell r="F247" t="str">
            <v>1</v>
          </cell>
          <cell r="G247" t="str">
            <v>Псковская область</v>
          </cell>
          <cell r="H247" t="str">
            <v/>
          </cell>
          <cell r="I247" t="str">
            <v/>
          </cell>
          <cell r="J247" t="str">
            <v>МБУ ДО "ДЮСШ" г.Острова</v>
          </cell>
          <cell r="K247" t="str">
            <v>Крылов Р.А.</v>
          </cell>
          <cell r="L247" t="str">
            <v>Бег с препятствиями 2 000 м</v>
          </cell>
        </row>
        <row r="248">
          <cell r="B248">
            <v>411</v>
          </cell>
          <cell r="C248" t="str">
            <v>Рубенкова</v>
          </cell>
          <cell r="D248" t="str">
            <v>Софья</v>
          </cell>
          <cell r="E248" t="str">
            <v>22.08.2004</v>
          </cell>
          <cell r="F248" t="str">
            <v>1</v>
          </cell>
          <cell r="G248" t="str">
            <v>Псковская область</v>
          </cell>
          <cell r="H248" t="str">
            <v/>
          </cell>
          <cell r="I248" t="str">
            <v/>
          </cell>
          <cell r="J248" t="str">
            <v>МБУДО ДЮСШ №1 "Атлетика"</v>
          </cell>
          <cell r="K248" t="str">
            <v>Богданова А.И.</v>
          </cell>
          <cell r="L248" t="str">
            <v>Бег 400 м</v>
          </cell>
        </row>
        <row r="249">
          <cell r="B249">
            <v>411</v>
          </cell>
          <cell r="C249" t="str">
            <v>Рубенкова</v>
          </cell>
          <cell r="D249" t="str">
            <v>Софья</v>
          </cell>
          <cell r="E249" t="str">
            <v>22.08.2004</v>
          </cell>
          <cell r="F249" t="str">
            <v>1</v>
          </cell>
          <cell r="G249" t="str">
            <v>Псковская область</v>
          </cell>
          <cell r="H249" t="str">
            <v/>
          </cell>
          <cell r="I249" t="str">
            <v/>
          </cell>
          <cell r="J249" t="str">
            <v>МБУДО ДЮСШ №1 "Атлетика"</v>
          </cell>
          <cell r="K249" t="str">
            <v>Богданова А.И.</v>
          </cell>
          <cell r="L249" t="str">
            <v>Бег 800 м</v>
          </cell>
        </row>
        <row r="250">
          <cell r="B250">
            <v>412</v>
          </cell>
          <cell r="C250" t="str">
            <v>Семенова</v>
          </cell>
          <cell r="D250" t="str">
            <v>Арина</v>
          </cell>
          <cell r="E250" t="str">
            <v>10.08.2004</v>
          </cell>
          <cell r="F250" t="str">
            <v>2</v>
          </cell>
          <cell r="G250" t="str">
            <v>Псковская область</v>
          </cell>
          <cell r="H250" t="str">
            <v/>
          </cell>
          <cell r="I250" t="str">
            <v/>
          </cell>
          <cell r="J250" t="str">
            <v>МБУ ДО "ДЮСШ "Надежда"</v>
          </cell>
          <cell r="K250" t="str">
            <v>Шкробинец А.Ю.</v>
          </cell>
          <cell r="L250" t="str">
            <v>Пятиборье</v>
          </cell>
        </row>
        <row r="251">
          <cell r="B251">
            <v>413</v>
          </cell>
          <cell r="C251" t="str">
            <v>Юрченко</v>
          </cell>
          <cell r="D251" t="str">
            <v>Дарья</v>
          </cell>
          <cell r="E251" t="str">
            <v>23.06.2003</v>
          </cell>
          <cell r="F251" t="str">
            <v>1</v>
          </cell>
          <cell r="G251" t="str">
            <v>Псковская область</v>
          </cell>
          <cell r="H251" t="str">
            <v/>
          </cell>
          <cell r="I251" t="str">
            <v/>
          </cell>
          <cell r="J251" t="str">
            <v>МБУ ДО ДЮСШ г.Невеля</v>
          </cell>
          <cell r="L251" t="str">
            <v>Бег 200 м</v>
          </cell>
        </row>
        <row r="252">
          <cell r="B252">
            <v>413</v>
          </cell>
          <cell r="C252" t="str">
            <v>Юрченко</v>
          </cell>
          <cell r="D252" t="str">
            <v>Дарья</v>
          </cell>
          <cell r="E252" t="str">
            <v>23.06.2003</v>
          </cell>
          <cell r="F252" t="str">
            <v>1</v>
          </cell>
          <cell r="G252" t="str">
            <v>Псковская область</v>
          </cell>
          <cell r="H252" t="str">
            <v/>
          </cell>
          <cell r="I252" t="str">
            <v/>
          </cell>
          <cell r="J252" t="str">
            <v>МБУ ДО ДЮСШ г.Невеля</v>
          </cell>
          <cell r="L252" t="str">
            <v>Бег 400 м</v>
          </cell>
        </row>
        <row r="253">
          <cell r="B253">
            <v>414</v>
          </cell>
          <cell r="C253" t="str">
            <v>Аксентьева</v>
          </cell>
          <cell r="D253" t="str">
            <v>Александра</v>
          </cell>
          <cell r="E253" t="str">
            <v>16.08.1999</v>
          </cell>
          <cell r="F253" t="str">
            <v>1</v>
          </cell>
          <cell r="G253" t="str">
            <v>Республика Карелия</v>
          </cell>
          <cell r="H253" t="str">
            <v/>
          </cell>
          <cell r="I253" t="str">
            <v/>
          </cell>
          <cell r="J253" t="str">
            <v>МУ "СШОР №3"</v>
          </cell>
          <cell r="K253" t="str">
            <v>Моруев А.Ю., Романченко С.Г.</v>
          </cell>
          <cell r="L253" t="str">
            <v>Толкание ядра</v>
          </cell>
        </row>
        <row r="254">
          <cell r="B254">
            <v>415</v>
          </cell>
          <cell r="C254" t="str">
            <v>Астахова</v>
          </cell>
          <cell r="D254" t="str">
            <v>Дарья</v>
          </cell>
          <cell r="E254" t="str">
            <v>22.01.2004</v>
          </cell>
          <cell r="F254" t="str">
            <v>1</v>
          </cell>
          <cell r="G254" t="str">
            <v>Республика Карелия</v>
          </cell>
          <cell r="H254" t="str">
            <v/>
          </cell>
          <cell r="I254" t="str">
            <v/>
          </cell>
          <cell r="J254" t="str">
            <v>МУ "СШОР №3"</v>
          </cell>
          <cell r="K254" t="str">
            <v>Кишкин А.Ю., Козлова Н.Ю.</v>
          </cell>
          <cell r="L254" t="str">
            <v>Барьерный бег 60 м</v>
          </cell>
        </row>
        <row r="255">
          <cell r="B255">
            <v>415</v>
          </cell>
          <cell r="C255" t="str">
            <v>Астахова</v>
          </cell>
          <cell r="D255" t="str">
            <v>Дарья</v>
          </cell>
          <cell r="E255" t="str">
            <v>22.01.2004</v>
          </cell>
          <cell r="F255" t="str">
            <v>1</v>
          </cell>
          <cell r="G255" t="str">
            <v>Республика Карелия</v>
          </cell>
          <cell r="H255" t="str">
            <v/>
          </cell>
          <cell r="I255" t="str">
            <v/>
          </cell>
          <cell r="J255" t="str">
            <v>МУ "СШОР №3"</v>
          </cell>
          <cell r="K255" t="str">
            <v>Кишкин А.Ю., Козлова Н.Ю.</v>
          </cell>
          <cell r="L255" t="str">
            <v>Прыжок в высоту</v>
          </cell>
        </row>
        <row r="256">
          <cell r="B256">
            <v>416</v>
          </cell>
          <cell r="C256" t="str">
            <v>Богатырева</v>
          </cell>
          <cell r="D256" t="str">
            <v>Екатерина</v>
          </cell>
          <cell r="E256" t="str">
            <v>05.10.2000</v>
          </cell>
          <cell r="F256" t="str">
            <v>1</v>
          </cell>
          <cell r="G256" t="str">
            <v>Республика Карелия</v>
          </cell>
          <cell r="H256" t="str">
            <v/>
          </cell>
          <cell r="I256" t="str">
            <v/>
          </cell>
          <cell r="J256" t="str">
            <v>МУ "СШОР №3"</v>
          </cell>
          <cell r="K256" t="str">
            <v>Кишкин А.Ю.</v>
          </cell>
          <cell r="L256" t="str">
            <v>Барьерный бег 60 м</v>
          </cell>
        </row>
        <row r="257">
          <cell r="B257">
            <v>417</v>
          </cell>
          <cell r="C257" t="str">
            <v>Васина</v>
          </cell>
          <cell r="D257" t="str">
            <v>Ксения</v>
          </cell>
          <cell r="E257" t="str">
            <v>20.05.2002</v>
          </cell>
          <cell r="F257" t="str">
            <v>КМС</v>
          </cell>
          <cell r="G257" t="str">
            <v>Республика Карелия</v>
          </cell>
          <cell r="H257" t="str">
            <v/>
          </cell>
          <cell r="I257" t="str">
            <v/>
          </cell>
          <cell r="J257" t="str">
            <v>МУ "СШОР №3"</v>
          </cell>
          <cell r="K257" t="str">
            <v>Кишкин А.Ю., Воробьев С.А.</v>
          </cell>
          <cell r="L257" t="str">
            <v>Бег 200 м</v>
          </cell>
        </row>
        <row r="258">
          <cell r="B258">
            <v>417</v>
          </cell>
          <cell r="C258" t="str">
            <v>Васина</v>
          </cell>
          <cell r="D258" t="str">
            <v>Ксения</v>
          </cell>
          <cell r="E258" t="str">
            <v>20.05.2002</v>
          </cell>
          <cell r="F258" t="str">
            <v>КМС</v>
          </cell>
          <cell r="G258" t="str">
            <v>Республика Карелия</v>
          </cell>
          <cell r="H258" t="str">
            <v/>
          </cell>
          <cell r="I258" t="str">
            <v/>
          </cell>
          <cell r="J258" t="str">
            <v>МУ "СШОР №3"</v>
          </cell>
          <cell r="K258" t="str">
            <v>Кишкин А.Ю., Воробьев С.А.</v>
          </cell>
          <cell r="L258" t="str">
            <v>Бег 400 м</v>
          </cell>
        </row>
        <row r="259">
          <cell r="B259">
            <v>419</v>
          </cell>
          <cell r="C259" t="str">
            <v>Дмитриева</v>
          </cell>
          <cell r="D259" t="str">
            <v>Виктория</v>
          </cell>
          <cell r="E259" t="str">
            <v>25.11.1999</v>
          </cell>
          <cell r="F259" t="str">
            <v>1</v>
          </cell>
          <cell r="G259" t="str">
            <v>Республика Карелия</v>
          </cell>
          <cell r="H259" t="str">
            <v/>
          </cell>
          <cell r="I259" t="str">
            <v/>
          </cell>
          <cell r="J259" t="str">
            <v>МУ "СШОР №3"</v>
          </cell>
          <cell r="K259" t="str">
            <v>Вологдина Т.П.</v>
          </cell>
          <cell r="L259" t="str">
            <v>Бег 400 м</v>
          </cell>
        </row>
        <row r="260">
          <cell r="B260">
            <v>419</v>
          </cell>
          <cell r="C260" t="str">
            <v>Дмитриева</v>
          </cell>
          <cell r="D260" t="str">
            <v>Виктория</v>
          </cell>
          <cell r="E260" t="str">
            <v>25.11.1999</v>
          </cell>
          <cell r="F260" t="str">
            <v>1</v>
          </cell>
          <cell r="G260" t="str">
            <v>Республика Карелия</v>
          </cell>
          <cell r="H260" t="str">
            <v/>
          </cell>
          <cell r="I260" t="str">
            <v/>
          </cell>
          <cell r="J260" t="str">
            <v>МУ "СШОР №3"</v>
          </cell>
          <cell r="K260" t="str">
            <v>Вологдина Т.П.</v>
          </cell>
          <cell r="L260" t="str">
            <v>Бег 800 м</v>
          </cell>
        </row>
        <row r="261">
          <cell r="B261">
            <v>422</v>
          </cell>
          <cell r="C261" t="str">
            <v>Койро</v>
          </cell>
          <cell r="D261" t="str">
            <v>Милана</v>
          </cell>
          <cell r="E261" t="str">
            <v>28.10.2004</v>
          </cell>
          <cell r="F261" t="str">
            <v>1</v>
          </cell>
          <cell r="G261" t="str">
            <v>Республика Карелия</v>
          </cell>
          <cell r="H261" t="str">
            <v/>
          </cell>
          <cell r="I261" t="str">
            <v/>
          </cell>
          <cell r="J261" t="str">
            <v>МУ "СШОР №3"</v>
          </cell>
          <cell r="K261" t="str">
            <v>Холмецкая И.М., Белова С.А.</v>
          </cell>
          <cell r="L261" t="str">
            <v>Бег 200 м</v>
          </cell>
        </row>
        <row r="262">
          <cell r="B262">
            <v>422</v>
          </cell>
          <cell r="C262" t="str">
            <v>Койро</v>
          </cell>
          <cell r="D262" t="str">
            <v>Милана</v>
          </cell>
          <cell r="E262" t="str">
            <v>28.10.2004</v>
          </cell>
          <cell r="F262" t="str">
            <v>1</v>
          </cell>
          <cell r="G262" t="str">
            <v>Республика Карелия</v>
          </cell>
          <cell r="H262" t="str">
            <v/>
          </cell>
          <cell r="I262" t="str">
            <v/>
          </cell>
          <cell r="J262" t="str">
            <v>МУ "СШОР №3"</v>
          </cell>
          <cell r="K262" t="str">
            <v>Холмецкая И.М., Белова С.А.</v>
          </cell>
          <cell r="L262" t="str">
            <v>Бег 60 м</v>
          </cell>
        </row>
        <row r="263">
          <cell r="B263">
            <v>425</v>
          </cell>
          <cell r="C263" t="str">
            <v>Куйвонен</v>
          </cell>
          <cell r="D263" t="str">
            <v>Анастасия</v>
          </cell>
          <cell r="E263" t="str">
            <v>09.10.2001</v>
          </cell>
          <cell r="F263" t="str">
            <v>1</v>
          </cell>
          <cell r="G263" t="str">
            <v>Республика Карелия</v>
          </cell>
          <cell r="H263" t="str">
            <v/>
          </cell>
          <cell r="I263" t="str">
            <v/>
          </cell>
          <cell r="J263" t="str">
            <v>МУ "СШОР №3"</v>
          </cell>
          <cell r="K263" t="str">
            <v>Зимон О.В., Крохина Н.Б.</v>
          </cell>
          <cell r="L263" t="str">
            <v>Прыжок в высоту</v>
          </cell>
        </row>
        <row r="264">
          <cell r="B264">
            <v>425</v>
          </cell>
          <cell r="C264" t="str">
            <v>Куйвонен</v>
          </cell>
          <cell r="D264" t="str">
            <v>Анастасия</v>
          </cell>
          <cell r="E264" t="str">
            <v>09.10.2001</v>
          </cell>
          <cell r="F264" t="str">
            <v>1</v>
          </cell>
          <cell r="G264" t="str">
            <v>Республика Карелия</v>
          </cell>
          <cell r="H264" t="str">
            <v/>
          </cell>
          <cell r="I264" t="str">
            <v/>
          </cell>
          <cell r="J264" t="str">
            <v>МУ "СШОР №3"</v>
          </cell>
          <cell r="K264" t="str">
            <v>Зимон О.В., Крохина Н.Б.</v>
          </cell>
          <cell r="L264" t="str">
            <v>Бег 200 м</v>
          </cell>
        </row>
        <row r="265">
          <cell r="B265">
            <v>427</v>
          </cell>
          <cell r="C265" t="str">
            <v>Кураш</v>
          </cell>
          <cell r="D265" t="str">
            <v>Екатерина</v>
          </cell>
          <cell r="E265" t="str">
            <v>04.01.2001</v>
          </cell>
          <cell r="F265" t="str">
            <v>1</v>
          </cell>
          <cell r="G265" t="str">
            <v>Республика Карелия</v>
          </cell>
          <cell r="H265" t="str">
            <v/>
          </cell>
          <cell r="I265" t="str">
            <v/>
          </cell>
          <cell r="J265" t="str">
            <v>МУ "СШОР №3"</v>
          </cell>
          <cell r="K265" t="str">
            <v>Кишкин А.Ю.</v>
          </cell>
          <cell r="L265" t="str">
            <v>Бег 200 м</v>
          </cell>
        </row>
        <row r="266">
          <cell r="B266">
            <v>427</v>
          </cell>
          <cell r="C266" t="str">
            <v>Кураш</v>
          </cell>
          <cell r="D266" t="str">
            <v>Екатерина</v>
          </cell>
          <cell r="E266" t="str">
            <v>04.01.2001</v>
          </cell>
          <cell r="F266" t="str">
            <v>1</v>
          </cell>
          <cell r="G266" t="str">
            <v>Республика Карелия</v>
          </cell>
          <cell r="H266" t="str">
            <v/>
          </cell>
          <cell r="I266" t="str">
            <v/>
          </cell>
          <cell r="J266" t="str">
            <v>МУ "СШОР №3"</v>
          </cell>
          <cell r="K266" t="str">
            <v>Кишкин А.Ю.</v>
          </cell>
          <cell r="L266" t="str">
            <v>Бег 400 м</v>
          </cell>
        </row>
        <row r="267">
          <cell r="B267">
            <v>429</v>
          </cell>
          <cell r="C267" t="str">
            <v>Леппянен</v>
          </cell>
          <cell r="D267" t="str">
            <v>Алиса</v>
          </cell>
          <cell r="E267" t="str">
            <v>16.12.2004</v>
          </cell>
          <cell r="F267" t="str">
            <v>1</v>
          </cell>
          <cell r="G267" t="str">
            <v>Республика Карелия</v>
          </cell>
          <cell r="H267" t="str">
            <v/>
          </cell>
          <cell r="I267" t="str">
            <v/>
          </cell>
          <cell r="J267" t="str">
            <v>МУ "СШОР №3"</v>
          </cell>
          <cell r="K267" t="str">
            <v>Сигарева А.Ю.</v>
          </cell>
          <cell r="L267" t="str">
            <v>Бег 200 м</v>
          </cell>
        </row>
        <row r="268">
          <cell r="B268">
            <v>429</v>
          </cell>
          <cell r="C268" t="str">
            <v>Леппянен</v>
          </cell>
          <cell r="D268" t="str">
            <v>Алиса</v>
          </cell>
          <cell r="E268" t="str">
            <v>16.12.2004</v>
          </cell>
          <cell r="F268" t="str">
            <v>1</v>
          </cell>
          <cell r="G268" t="str">
            <v>Республика Карелия</v>
          </cell>
          <cell r="H268" t="str">
            <v/>
          </cell>
          <cell r="I268" t="str">
            <v/>
          </cell>
          <cell r="J268" t="str">
            <v>МУ "СШОР №3"</v>
          </cell>
          <cell r="K268" t="str">
            <v>Сигарева А.Ю.</v>
          </cell>
          <cell r="L268" t="str">
            <v>Бег 400 м</v>
          </cell>
        </row>
        <row r="269">
          <cell r="B269">
            <v>431</v>
          </cell>
          <cell r="C269" t="str">
            <v>Михайлова</v>
          </cell>
          <cell r="D269" t="str">
            <v>Елена</v>
          </cell>
          <cell r="E269" t="str">
            <v>16.10.2004</v>
          </cell>
          <cell r="F269" t="str">
            <v>1</v>
          </cell>
          <cell r="G269" t="str">
            <v>Республика Карелия</v>
          </cell>
          <cell r="H269" t="str">
            <v/>
          </cell>
          <cell r="I269" t="str">
            <v/>
          </cell>
          <cell r="J269" t="str">
            <v>МУ "СШОР №3"</v>
          </cell>
          <cell r="K269" t="str">
            <v>Сигарева А.Ю.</v>
          </cell>
          <cell r="L269" t="str">
            <v>Бег 400 м</v>
          </cell>
        </row>
        <row r="270">
          <cell r="B270">
            <v>431</v>
          </cell>
          <cell r="C270" t="str">
            <v>Михайлова</v>
          </cell>
          <cell r="D270" t="str">
            <v>Елена</v>
          </cell>
          <cell r="E270" t="str">
            <v>16.10.2004</v>
          </cell>
          <cell r="F270" t="str">
            <v>1</v>
          </cell>
          <cell r="G270" t="str">
            <v>Республика Карелия</v>
          </cell>
          <cell r="H270" t="str">
            <v/>
          </cell>
          <cell r="I270" t="str">
            <v/>
          </cell>
          <cell r="J270" t="str">
            <v>МУ "СШОР №3"</v>
          </cell>
          <cell r="K270" t="str">
            <v>Сигарева А.Ю.</v>
          </cell>
          <cell r="L270" t="str">
            <v>Бег 800 м</v>
          </cell>
        </row>
        <row r="271">
          <cell r="B271">
            <v>434</v>
          </cell>
          <cell r="C271" t="str">
            <v>Путилина</v>
          </cell>
          <cell r="D271" t="str">
            <v>Алина</v>
          </cell>
          <cell r="E271" t="str">
            <v>15.09.2004</v>
          </cell>
          <cell r="F271" t="str">
            <v>1</v>
          </cell>
          <cell r="G271" t="str">
            <v>Республика Карелия</v>
          </cell>
          <cell r="H271" t="str">
            <v/>
          </cell>
          <cell r="I271" t="str">
            <v/>
          </cell>
          <cell r="J271" t="str">
            <v>МУ "СШОР №3"</v>
          </cell>
          <cell r="K271" t="str">
            <v>Кишкин А.Ю., Козлова Н.Ю.</v>
          </cell>
          <cell r="L271" t="str">
            <v>Бег 800 м</v>
          </cell>
        </row>
        <row r="272">
          <cell r="B272">
            <v>434</v>
          </cell>
          <cell r="C272" t="str">
            <v>Путилина</v>
          </cell>
          <cell r="D272" t="str">
            <v>Алина</v>
          </cell>
          <cell r="E272" t="str">
            <v>15.09.2004</v>
          </cell>
          <cell r="F272" t="str">
            <v>1</v>
          </cell>
          <cell r="G272" t="str">
            <v>Республика Карелия</v>
          </cell>
          <cell r="H272" t="str">
            <v/>
          </cell>
          <cell r="I272" t="str">
            <v/>
          </cell>
          <cell r="J272" t="str">
            <v>МУ "СШОР №3"</v>
          </cell>
          <cell r="K272" t="str">
            <v>Кишкин А.Ю., Козлова Н.Ю.</v>
          </cell>
          <cell r="L272" t="str">
            <v>Пятиборье</v>
          </cell>
        </row>
        <row r="273">
          <cell r="B273">
            <v>437</v>
          </cell>
          <cell r="C273" t="str">
            <v>Синицина</v>
          </cell>
          <cell r="D273" t="str">
            <v>София</v>
          </cell>
          <cell r="E273" t="str">
            <v>01.10.2004</v>
          </cell>
          <cell r="F273" t="str">
            <v>1</v>
          </cell>
          <cell r="G273" t="str">
            <v>Республика Карелия</v>
          </cell>
          <cell r="H273" t="str">
            <v/>
          </cell>
          <cell r="I273" t="str">
            <v/>
          </cell>
          <cell r="J273" t="str">
            <v>МУ "СШОР №3"</v>
          </cell>
          <cell r="K273" t="str">
            <v>Лайтинен А.А.</v>
          </cell>
          <cell r="L273" t="str">
            <v>Бег 200 м</v>
          </cell>
        </row>
        <row r="274">
          <cell r="B274">
            <v>437</v>
          </cell>
          <cell r="C274" t="str">
            <v>Синицина</v>
          </cell>
          <cell r="D274" t="str">
            <v>София</v>
          </cell>
          <cell r="E274" t="str">
            <v>01.10.2004</v>
          </cell>
          <cell r="F274" t="str">
            <v>1</v>
          </cell>
          <cell r="G274" t="str">
            <v>Республика Карелия</v>
          </cell>
          <cell r="H274" t="str">
            <v/>
          </cell>
          <cell r="I274" t="str">
            <v/>
          </cell>
          <cell r="J274" t="str">
            <v>МУ "СШОР №3"</v>
          </cell>
          <cell r="K274" t="str">
            <v>Лайтинен А.А.</v>
          </cell>
          <cell r="L274" t="str">
            <v>Бег 60 м</v>
          </cell>
        </row>
        <row r="275">
          <cell r="B275">
            <v>438</v>
          </cell>
          <cell r="C275" t="str">
            <v>Скрипкина</v>
          </cell>
          <cell r="D275" t="str">
            <v>Екатерина</v>
          </cell>
          <cell r="E275" t="str">
            <v>17.04.2000</v>
          </cell>
          <cell r="F275" t="str">
            <v>2</v>
          </cell>
          <cell r="G275" t="str">
            <v>Республика Карелия</v>
          </cell>
          <cell r="H275" t="str">
            <v/>
          </cell>
          <cell r="I275" t="str">
            <v/>
          </cell>
          <cell r="J275" t="str">
            <v>МУ "СШОР №3"</v>
          </cell>
          <cell r="K275" t="str">
            <v>Романченко С.Г.</v>
          </cell>
          <cell r="L275" t="str">
            <v>Бег 1500 м</v>
          </cell>
        </row>
        <row r="276">
          <cell r="B276">
            <v>438</v>
          </cell>
          <cell r="C276" t="str">
            <v>Скрипкина</v>
          </cell>
          <cell r="D276" t="str">
            <v>Екатерина</v>
          </cell>
          <cell r="E276" t="str">
            <v>17.04.2000</v>
          </cell>
          <cell r="F276" t="str">
            <v>2</v>
          </cell>
          <cell r="G276" t="str">
            <v>Республика Карелия</v>
          </cell>
          <cell r="H276" t="str">
            <v/>
          </cell>
          <cell r="I276" t="str">
            <v/>
          </cell>
          <cell r="J276" t="str">
            <v>МУ "СШОР №3"</v>
          </cell>
          <cell r="K276" t="str">
            <v>Романченко С.Г.</v>
          </cell>
          <cell r="L276" t="str">
            <v>Бег 3 000 м</v>
          </cell>
        </row>
        <row r="277">
          <cell r="B277">
            <v>440</v>
          </cell>
          <cell r="C277" t="str">
            <v>Сонина</v>
          </cell>
          <cell r="D277" t="str">
            <v>Виктория</v>
          </cell>
          <cell r="E277" t="str">
            <v>18.05.2002</v>
          </cell>
          <cell r="F277" t="str">
            <v>КМС</v>
          </cell>
          <cell r="G277" t="str">
            <v>Республика Карелия</v>
          </cell>
          <cell r="H277" t="str">
            <v/>
          </cell>
          <cell r="I277" t="str">
            <v/>
          </cell>
          <cell r="J277" t="str">
            <v>МУ "СШОР №3"</v>
          </cell>
          <cell r="K277" t="str">
            <v>Вологдина Т.П.</v>
          </cell>
          <cell r="L277" t="str">
            <v>Бег 200 м</v>
          </cell>
        </row>
        <row r="278">
          <cell r="B278">
            <v>440</v>
          </cell>
          <cell r="C278" t="str">
            <v>Сонина</v>
          </cell>
          <cell r="D278" t="str">
            <v>Виктория</v>
          </cell>
          <cell r="E278" t="str">
            <v>18.05.2002</v>
          </cell>
          <cell r="F278" t="str">
            <v>КМС</v>
          </cell>
          <cell r="G278" t="str">
            <v>Республика Карелия</v>
          </cell>
          <cell r="H278" t="str">
            <v/>
          </cell>
          <cell r="I278" t="str">
            <v/>
          </cell>
          <cell r="J278" t="str">
            <v>МУ "СШОР №3"</v>
          </cell>
          <cell r="K278" t="str">
            <v>Вологдина Т.П.</v>
          </cell>
          <cell r="L278" t="str">
            <v>Бег 60 м</v>
          </cell>
        </row>
        <row r="279">
          <cell r="B279">
            <v>441</v>
          </cell>
          <cell r="C279" t="str">
            <v>Сорокина</v>
          </cell>
          <cell r="D279" t="str">
            <v>Арина</v>
          </cell>
          <cell r="E279" t="str">
            <v>26.03.2004</v>
          </cell>
          <cell r="F279" t="str">
            <v>1</v>
          </cell>
          <cell r="G279" t="str">
            <v>Республика Карелия</v>
          </cell>
          <cell r="H279" t="str">
            <v/>
          </cell>
          <cell r="I279" t="str">
            <v/>
          </cell>
          <cell r="J279" t="str">
            <v>МУ "СШОР №3"</v>
          </cell>
          <cell r="K279" t="str">
            <v>Моруев А.Ю., Козлова Н.Ю.</v>
          </cell>
          <cell r="L279" t="str">
            <v>Толкание ядра</v>
          </cell>
        </row>
        <row r="280">
          <cell r="B280">
            <v>445</v>
          </cell>
          <cell r="C280" t="str">
            <v>Цыганова</v>
          </cell>
          <cell r="D280" t="str">
            <v>Любовь</v>
          </cell>
          <cell r="E280" t="str">
            <v>02.06.2003</v>
          </cell>
          <cell r="F280" t="str">
            <v>1</v>
          </cell>
          <cell r="G280" t="str">
            <v>Республика Карелия</v>
          </cell>
          <cell r="H280" t="str">
            <v/>
          </cell>
          <cell r="I280" t="str">
            <v/>
          </cell>
          <cell r="J280" t="str">
            <v>МУ "СШОР №3"</v>
          </cell>
          <cell r="K280" t="str">
            <v xml:space="preserve">Кишкин А.Ю. </v>
          </cell>
          <cell r="L280" t="str">
            <v>Барьерный бег 60 м</v>
          </cell>
        </row>
        <row r="281">
          <cell r="B281">
            <v>445</v>
          </cell>
          <cell r="C281" t="str">
            <v>Цыганова</v>
          </cell>
          <cell r="D281" t="str">
            <v>Любовь</v>
          </cell>
          <cell r="E281" t="str">
            <v>02.06.2003</v>
          </cell>
          <cell r="F281" t="str">
            <v>1</v>
          </cell>
          <cell r="G281" t="str">
            <v>Республика Карелия</v>
          </cell>
          <cell r="H281" t="str">
            <v/>
          </cell>
          <cell r="I281" t="str">
            <v/>
          </cell>
          <cell r="J281" t="str">
            <v>МУ "СШОР №3"</v>
          </cell>
          <cell r="K281" t="str">
            <v xml:space="preserve">Кишкин А.Ю. </v>
          </cell>
          <cell r="L281" t="str">
            <v>Толкание ядра</v>
          </cell>
        </row>
        <row r="282">
          <cell r="B282">
            <v>448</v>
          </cell>
          <cell r="C282" t="str">
            <v>Дорофеева</v>
          </cell>
          <cell r="D282" t="str">
            <v>Дарина</v>
          </cell>
          <cell r="E282" t="str">
            <v>03.08.2004</v>
          </cell>
          <cell r="F282" t="str">
            <v>1</v>
          </cell>
          <cell r="G282" t="str">
            <v>Республика Коми</v>
          </cell>
          <cell r="H282" t="str">
            <v/>
          </cell>
          <cell r="I282" t="str">
            <v/>
          </cell>
          <cell r="J282" t="str">
            <v>ГБУ РК "СШОР №1"</v>
          </cell>
          <cell r="K282" t="str">
            <v>Балясников И.Н.</v>
          </cell>
          <cell r="L282" t="str">
            <v>Бег 200 м</v>
          </cell>
        </row>
        <row r="283">
          <cell r="B283">
            <v>448</v>
          </cell>
          <cell r="C283" t="str">
            <v>Дорофеева</v>
          </cell>
          <cell r="D283" t="str">
            <v>Дарина</v>
          </cell>
          <cell r="E283" t="str">
            <v>03.08.2004</v>
          </cell>
          <cell r="F283" t="str">
            <v>1</v>
          </cell>
          <cell r="G283" t="str">
            <v>Республика Коми</v>
          </cell>
          <cell r="H283" t="str">
            <v/>
          </cell>
          <cell r="I283" t="str">
            <v/>
          </cell>
          <cell r="J283" t="str">
            <v>ГБУ РК "СШОР №1"</v>
          </cell>
          <cell r="K283" t="str">
            <v>Балясников И.Н.</v>
          </cell>
          <cell r="L283" t="str">
            <v>Бег 60 м</v>
          </cell>
        </row>
        <row r="284">
          <cell r="B284">
            <v>448</v>
          </cell>
          <cell r="C284" t="str">
            <v>Дорофеева</v>
          </cell>
          <cell r="D284" t="str">
            <v>Дарина</v>
          </cell>
          <cell r="E284" t="str">
            <v>03.08.2004</v>
          </cell>
          <cell r="F284" t="str">
            <v>1</v>
          </cell>
          <cell r="G284" t="str">
            <v>Республика Коми</v>
          </cell>
          <cell r="H284" t="str">
            <v/>
          </cell>
          <cell r="I284" t="str">
            <v/>
          </cell>
          <cell r="J284" t="str">
            <v>ГБУ РК "СШОР №1"</v>
          </cell>
          <cell r="K284" t="str">
            <v>Балясников И.Н.</v>
          </cell>
          <cell r="L284" t="str">
            <v>Эстафетный бег 4 х 200 м</v>
          </cell>
        </row>
        <row r="285">
          <cell r="B285">
            <v>455</v>
          </cell>
          <cell r="C285" t="str">
            <v>Павлова</v>
          </cell>
          <cell r="D285" t="str">
            <v>Юлия</v>
          </cell>
          <cell r="E285" t="str">
            <v>17.10.2005</v>
          </cell>
          <cell r="F285" t="str">
            <v>2</v>
          </cell>
          <cell r="G285" t="str">
            <v>Республика Коми</v>
          </cell>
          <cell r="H285" t="str">
            <v/>
          </cell>
          <cell r="I285" t="str">
            <v/>
          </cell>
          <cell r="J285" t="str">
            <v>ГБУ РК "СШОР №1"</v>
          </cell>
          <cell r="K285" t="str">
            <v>Панюкова М.А.</v>
          </cell>
          <cell r="L285" t="str">
            <v>Бег 200 м</v>
          </cell>
        </row>
        <row r="286">
          <cell r="B286">
            <v>455</v>
          </cell>
          <cell r="C286" t="str">
            <v>Павлова</v>
          </cell>
          <cell r="D286" t="str">
            <v>Юлия</v>
          </cell>
          <cell r="E286" t="str">
            <v>17.10.2005</v>
          </cell>
          <cell r="F286" t="str">
            <v>2</v>
          </cell>
          <cell r="G286" t="str">
            <v>Республика Коми</v>
          </cell>
          <cell r="H286" t="str">
            <v/>
          </cell>
          <cell r="I286" t="str">
            <v/>
          </cell>
          <cell r="J286" t="str">
            <v>ГБУ РК "СШОР №1"</v>
          </cell>
          <cell r="K286" t="str">
            <v>Панюкова М.А.</v>
          </cell>
          <cell r="L286" t="str">
            <v>Бег 60 м</v>
          </cell>
        </row>
        <row r="287">
          <cell r="B287">
            <v>455</v>
          </cell>
          <cell r="C287" t="str">
            <v>Павлова</v>
          </cell>
          <cell r="D287" t="str">
            <v>Юлия</v>
          </cell>
          <cell r="E287" t="str">
            <v>17.10.2005</v>
          </cell>
          <cell r="F287" t="str">
            <v>2</v>
          </cell>
          <cell r="G287" t="str">
            <v>Республика Коми</v>
          </cell>
          <cell r="H287" t="str">
            <v/>
          </cell>
          <cell r="I287" t="str">
            <v/>
          </cell>
          <cell r="J287" t="str">
            <v>ГБУ РК "СШОР №1"</v>
          </cell>
          <cell r="K287" t="str">
            <v>Панюкова М.А.</v>
          </cell>
          <cell r="L287" t="str">
            <v>Эстафетный бег 4 х 200 м</v>
          </cell>
        </row>
        <row r="288">
          <cell r="B288">
            <v>456</v>
          </cell>
          <cell r="C288" t="str">
            <v>Попова</v>
          </cell>
          <cell r="D288" t="str">
            <v>Александра</v>
          </cell>
          <cell r="E288" t="str">
            <v>22.03.2003</v>
          </cell>
          <cell r="F288" t="str">
            <v>1</v>
          </cell>
          <cell r="G288" t="str">
            <v>Республика Коми</v>
          </cell>
          <cell r="H288" t="str">
            <v/>
          </cell>
          <cell r="I288" t="str">
            <v/>
          </cell>
          <cell r="J288" t="str">
            <v>ГБУ РК "СШОР №1"</v>
          </cell>
          <cell r="K288" t="str">
            <v>Панюкова М.А.</v>
          </cell>
          <cell r="L288" t="str">
            <v>Бег 200 м</v>
          </cell>
        </row>
        <row r="289">
          <cell r="B289">
            <v>456</v>
          </cell>
          <cell r="C289" t="str">
            <v>Попова</v>
          </cell>
          <cell r="D289" t="str">
            <v>Александра</v>
          </cell>
          <cell r="E289" t="str">
            <v>22.03.2003</v>
          </cell>
          <cell r="F289" t="str">
            <v>1</v>
          </cell>
          <cell r="G289" t="str">
            <v>Республика Коми</v>
          </cell>
          <cell r="H289" t="str">
            <v/>
          </cell>
          <cell r="I289" t="str">
            <v/>
          </cell>
          <cell r="J289" t="str">
            <v>ГБУ РК "СШОР №1"</v>
          </cell>
          <cell r="K289" t="str">
            <v>Панюкова М.А.</v>
          </cell>
          <cell r="L289" t="str">
            <v>Бег 60 м</v>
          </cell>
        </row>
        <row r="290">
          <cell r="B290">
            <v>456</v>
          </cell>
          <cell r="C290" t="str">
            <v>Попова</v>
          </cell>
          <cell r="D290" t="str">
            <v>Александра</v>
          </cell>
          <cell r="E290" t="str">
            <v>22.03.2003</v>
          </cell>
          <cell r="F290" t="str">
            <v>1</v>
          </cell>
          <cell r="G290" t="str">
            <v>Республика Коми</v>
          </cell>
          <cell r="H290" t="str">
            <v/>
          </cell>
          <cell r="I290" t="str">
            <v/>
          </cell>
          <cell r="J290" t="str">
            <v>ГБУ РК "СШОР №1"</v>
          </cell>
          <cell r="K290" t="str">
            <v>Панюкова М.А.</v>
          </cell>
          <cell r="L290" t="str">
            <v>Эстафетный бег 4 х 200 м</v>
          </cell>
        </row>
        <row r="291">
          <cell r="B291">
            <v>457</v>
          </cell>
          <cell r="C291" t="str">
            <v>Сагитова</v>
          </cell>
          <cell r="D291" t="str">
            <v>Екатерина</v>
          </cell>
          <cell r="E291" t="str">
            <v>11.06.2002</v>
          </cell>
          <cell r="F291" t="str">
            <v>КМС</v>
          </cell>
          <cell r="G291" t="str">
            <v>Республика Коми</v>
          </cell>
          <cell r="H291" t="str">
            <v/>
          </cell>
          <cell r="I291" t="str">
            <v/>
          </cell>
          <cell r="J291" t="str">
            <v>ГБУ РК "СШОР №1"</v>
          </cell>
          <cell r="K291" t="str">
            <v>Балясников И.Н.</v>
          </cell>
          <cell r="L291" t="str">
            <v>Бег 200 м</v>
          </cell>
        </row>
        <row r="292">
          <cell r="B292">
            <v>457</v>
          </cell>
          <cell r="C292" t="str">
            <v>Сагитова</v>
          </cell>
          <cell r="D292" t="str">
            <v>Екатерина</v>
          </cell>
          <cell r="E292" t="str">
            <v>11.06.2002</v>
          </cell>
          <cell r="F292" t="str">
            <v>КМС</v>
          </cell>
          <cell r="G292" t="str">
            <v>Республика Коми</v>
          </cell>
          <cell r="H292" t="str">
            <v/>
          </cell>
          <cell r="I292" t="str">
            <v/>
          </cell>
          <cell r="J292" t="str">
            <v>ГБУ РК "СШОР №1"</v>
          </cell>
          <cell r="K292" t="str">
            <v>Балясников И.Н.</v>
          </cell>
          <cell r="L292" t="str">
            <v>Бег 400 м</v>
          </cell>
        </row>
        <row r="293">
          <cell r="B293">
            <v>457</v>
          </cell>
          <cell r="C293" t="str">
            <v>Сагитова</v>
          </cell>
          <cell r="D293" t="str">
            <v>Екатерина</v>
          </cell>
          <cell r="E293" t="str">
            <v>11.06.2002</v>
          </cell>
          <cell r="F293" t="str">
            <v>КМС</v>
          </cell>
          <cell r="G293" t="str">
            <v>Республика Коми</v>
          </cell>
          <cell r="H293" t="str">
            <v/>
          </cell>
          <cell r="I293" t="str">
            <v/>
          </cell>
          <cell r="J293" t="str">
            <v>ГБУ РК "СШОР №1"</v>
          </cell>
          <cell r="K293" t="str">
            <v>Балясников И.Н.</v>
          </cell>
          <cell r="L293" t="str">
            <v>Бег 60 м</v>
          </cell>
        </row>
        <row r="294">
          <cell r="B294">
            <v>459</v>
          </cell>
          <cell r="C294" t="str">
            <v>Торопова</v>
          </cell>
          <cell r="D294" t="str">
            <v>Виктория</v>
          </cell>
          <cell r="E294" t="str">
            <v>05.05.2005</v>
          </cell>
          <cell r="F294" t="str">
            <v>КМС</v>
          </cell>
          <cell r="G294" t="str">
            <v>Республика Коми</v>
          </cell>
          <cell r="H294" t="str">
            <v/>
          </cell>
          <cell r="I294" t="str">
            <v/>
          </cell>
          <cell r="J294" t="str">
            <v>ГБУ РК "СШОР №1"</v>
          </cell>
          <cell r="K294" t="str">
            <v>Филиппов М.И.</v>
          </cell>
          <cell r="L294" t="str">
            <v>Бег 200 м</v>
          </cell>
        </row>
        <row r="295">
          <cell r="B295">
            <v>459</v>
          </cell>
          <cell r="C295" t="str">
            <v>Торопова</v>
          </cell>
          <cell r="D295" t="str">
            <v>Виктория</v>
          </cell>
          <cell r="E295" t="str">
            <v>05.05.2005</v>
          </cell>
          <cell r="F295" t="str">
            <v>КМС</v>
          </cell>
          <cell r="G295" t="str">
            <v>Республика Коми</v>
          </cell>
          <cell r="H295" t="str">
            <v/>
          </cell>
          <cell r="I295" t="str">
            <v/>
          </cell>
          <cell r="J295" t="str">
            <v>ГБУ РК "СШОР №1"</v>
          </cell>
          <cell r="K295" t="str">
            <v>Филиппов М.И.</v>
          </cell>
          <cell r="L295" t="str">
            <v>Бег 400 м</v>
          </cell>
        </row>
        <row r="296">
          <cell r="B296">
            <v>459</v>
          </cell>
          <cell r="C296" t="str">
            <v>Торопова</v>
          </cell>
          <cell r="D296" t="str">
            <v>Виктория</v>
          </cell>
          <cell r="E296" t="str">
            <v>05.05.2005</v>
          </cell>
          <cell r="F296" t="str">
            <v>КМС</v>
          </cell>
          <cell r="G296" t="str">
            <v>Республика Коми</v>
          </cell>
          <cell r="H296" t="str">
            <v/>
          </cell>
          <cell r="I296" t="str">
            <v/>
          </cell>
          <cell r="J296" t="str">
            <v>ГБУ РК "СШОР №1"</v>
          </cell>
          <cell r="K296" t="str">
            <v>Филиппов М.И.</v>
          </cell>
          <cell r="L296" t="str">
            <v>Эстафетный бег 4 х 200 м</v>
          </cell>
        </row>
        <row r="297">
          <cell r="B297">
            <v>462</v>
          </cell>
          <cell r="C297" t="str">
            <v>Шварц</v>
          </cell>
          <cell r="D297" t="str">
            <v>Елизавета</v>
          </cell>
          <cell r="E297" t="str">
            <v>03.07.2005</v>
          </cell>
          <cell r="F297" t="str">
            <v>2</v>
          </cell>
          <cell r="G297" t="str">
            <v>Республика Коми</v>
          </cell>
          <cell r="H297" t="str">
            <v/>
          </cell>
          <cell r="I297" t="str">
            <v/>
          </cell>
          <cell r="J297" t="str">
            <v>ГБУ РК "СШОР №1"</v>
          </cell>
          <cell r="K297" t="str">
            <v>Филиппов М.И.</v>
          </cell>
          <cell r="L297" t="str">
            <v>Бег 200 м</v>
          </cell>
        </row>
        <row r="298">
          <cell r="B298">
            <v>462</v>
          </cell>
          <cell r="C298" t="str">
            <v>Шварц</v>
          </cell>
          <cell r="D298" t="str">
            <v>Елизавета</v>
          </cell>
          <cell r="E298" t="str">
            <v>03.07.2005</v>
          </cell>
          <cell r="F298" t="str">
            <v>2</v>
          </cell>
          <cell r="G298" t="str">
            <v>Республика Коми</v>
          </cell>
          <cell r="H298" t="str">
            <v/>
          </cell>
          <cell r="I298" t="str">
            <v/>
          </cell>
          <cell r="J298" t="str">
            <v>ГБУ РК "СШОР №1"</v>
          </cell>
          <cell r="K298" t="str">
            <v>Филиппов М.И.</v>
          </cell>
          <cell r="L298" t="str">
            <v>Бег 400 м</v>
          </cell>
        </row>
        <row r="299">
          <cell r="B299">
            <v>462</v>
          </cell>
          <cell r="C299" t="str">
            <v>Шварц</v>
          </cell>
          <cell r="D299" t="str">
            <v>Елизавета</v>
          </cell>
          <cell r="E299" t="str">
            <v>03.07.2005</v>
          </cell>
          <cell r="F299" t="str">
            <v>2</v>
          </cell>
          <cell r="G299" t="str">
            <v>Республика Коми</v>
          </cell>
          <cell r="H299" t="str">
            <v/>
          </cell>
          <cell r="I299" t="str">
            <v/>
          </cell>
          <cell r="J299" t="str">
            <v>ГБУ РК "СШОР №1"</v>
          </cell>
          <cell r="K299" t="str">
            <v>Филиппов М.И.</v>
          </cell>
          <cell r="L299" t="str">
            <v>Эстафетный бег 4 х 200 м</v>
          </cell>
        </row>
        <row r="300">
          <cell r="B300">
            <v>464</v>
          </cell>
          <cell r="C300" t="str">
            <v>Эргарт</v>
          </cell>
          <cell r="D300" t="str">
            <v>Алина</v>
          </cell>
          <cell r="E300" t="str">
            <v>05.12.2002</v>
          </cell>
          <cell r="F300" t="str">
            <v>1</v>
          </cell>
          <cell r="G300" t="str">
            <v>Республика Коми</v>
          </cell>
          <cell r="H300" t="str">
            <v/>
          </cell>
          <cell r="I300" t="str">
            <v/>
          </cell>
          <cell r="J300" t="str">
            <v>ГБУ РК "СШОР №1"</v>
          </cell>
          <cell r="K300" t="str">
            <v>Панюкова М.А.</v>
          </cell>
          <cell r="L300" t="str">
            <v>Бег 200 м</v>
          </cell>
        </row>
        <row r="301">
          <cell r="B301">
            <v>464</v>
          </cell>
          <cell r="C301" t="str">
            <v>Эргарт</v>
          </cell>
          <cell r="D301" t="str">
            <v>Алина</v>
          </cell>
          <cell r="E301" t="str">
            <v>05.12.2002</v>
          </cell>
          <cell r="F301" t="str">
            <v>1</v>
          </cell>
          <cell r="G301" t="str">
            <v>Республика Коми</v>
          </cell>
          <cell r="H301" t="str">
            <v/>
          </cell>
          <cell r="I301" t="str">
            <v/>
          </cell>
          <cell r="J301" t="str">
            <v>ГБУ РК "СШОР №1"</v>
          </cell>
          <cell r="K301" t="str">
            <v>Панюкова М.А.</v>
          </cell>
          <cell r="L301" t="str">
            <v>Бег 60 м</v>
          </cell>
        </row>
        <row r="302">
          <cell r="B302">
            <v>1</v>
          </cell>
          <cell r="C302" t="str">
            <v>Абулганиева</v>
          </cell>
          <cell r="D302" t="str">
            <v>Софья</v>
          </cell>
          <cell r="E302" t="str">
            <v>22.07.2005</v>
          </cell>
          <cell r="F302" t="str">
            <v>2</v>
          </cell>
          <cell r="G302" t="str">
            <v>Ярославская область</v>
          </cell>
          <cell r="H302" t="str">
            <v/>
          </cell>
          <cell r="I302" t="str">
            <v/>
          </cell>
          <cell r="J302" t="str">
            <v>ГУ ЯО "СШОР по лёгкой атлетике и адаптивному спорту"</v>
          </cell>
          <cell r="K302" t="str">
            <v>Скулябин А.Б.</v>
          </cell>
          <cell r="L302" t="str">
            <v>Прыжок с шестом</v>
          </cell>
        </row>
        <row r="303">
          <cell r="B303">
            <v>3</v>
          </cell>
          <cell r="C303" t="str">
            <v>Аверьянова</v>
          </cell>
          <cell r="D303" t="str">
            <v>Полина</v>
          </cell>
          <cell r="E303" t="str">
            <v>26.07.2005</v>
          </cell>
          <cell r="F303" t="str">
            <v>2</v>
          </cell>
          <cell r="G303" t="str">
            <v>Ярославская область</v>
          </cell>
          <cell r="H303" t="str">
            <v/>
          </cell>
          <cell r="I303" t="str">
            <v/>
          </cell>
          <cell r="J303" t="str">
            <v>МАУ СШОР №2</v>
          </cell>
          <cell r="K303" t="str">
            <v>Кузнецова А.Л., Степанова Е.Д.</v>
          </cell>
          <cell r="L303" t="str">
            <v>Прыжок тройной</v>
          </cell>
        </row>
        <row r="304">
          <cell r="B304">
            <v>4</v>
          </cell>
          <cell r="C304" t="str">
            <v>Александрова</v>
          </cell>
          <cell r="D304" t="str">
            <v>Вероника</v>
          </cell>
          <cell r="E304" t="str">
            <v>25.12.2002</v>
          </cell>
          <cell r="F304" t="str">
            <v>1</v>
          </cell>
          <cell r="G304" t="str">
            <v>Ярославская область</v>
          </cell>
          <cell r="H304" t="str">
            <v/>
          </cell>
          <cell r="I304" t="str">
            <v/>
          </cell>
          <cell r="J304" t="str">
            <v>МУ СШОР №19</v>
          </cell>
          <cell r="K304" t="str">
            <v>Сошников А.В., Хрущев И.Е.</v>
          </cell>
          <cell r="L304" t="str">
            <v>Бег 400 м</v>
          </cell>
        </row>
        <row r="305">
          <cell r="B305">
            <v>4</v>
          </cell>
          <cell r="C305" t="str">
            <v>Александрова</v>
          </cell>
          <cell r="D305" t="str">
            <v>Вероника</v>
          </cell>
          <cell r="E305" t="str">
            <v>25.12.2002</v>
          </cell>
          <cell r="F305" t="str">
            <v>1</v>
          </cell>
          <cell r="G305" t="str">
            <v>Ярославская область</v>
          </cell>
          <cell r="H305" t="str">
            <v/>
          </cell>
          <cell r="I305" t="str">
            <v/>
          </cell>
          <cell r="J305" t="str">
            <v>МУ СШОР №19</v>
          </cell>
          <cell r="K305" t="str">
            <v>Сошников А.В., Хрущев И.Е.</v>
          </cell>
          <cell r="L305" t="str">
            <v>Бег 800 м</v>
          </cell>
        </row>
        <row r="306">
          <cell r="B306">
            <v>5</v>
          </cell>
          <cell r="C306" t="str">
            <v>Амирова</v>
          </cell>
          <cell r="D306" t="str">
            <v>Элина</v>
          </cell>
          <cell r="E306" t="str">
            <v>27.05.1997</v>
          </cell>
          <cell r="F306" t="str">
            <v>2</v>
          </cell>
          <cell r="G306" t="str">
            <v>Ярославская область</v>
          </cell>
          <cell r="H306" t="str">
            <v/>
          </cell>
          <cell r="I306" t="str">
            <v/>
          </cell>
          <cell r="J306" t="str">
            <v>МУ СШОР №19</v>
          </cell>
          <cell r="K306" t="str">
            <v>Станкевич В.А.</v>
          </cell>
          <cell r="L306" t="str">
            <v>Бег 200 м</v>
          </cell>
        </row>
        <row r="307">
          <cell r="B307">
            <v>5</v>
          </cell>
          <cell r="C307" t="str">
            <v>Амирова</v>
          </cell>
          <cell r="D307" t="str">
            <v>Элина</v>
          </cell>
          <cell r="E307" t="str">
            <v>27.05.1997</v>
          </cell>
          <cell r="F307" t="str">
            <v>2</v>
          </cell>
          <cell r="G307" t="str">
            <v>Ярославская область</v>
          </cell>
          <cell r="H307" t="str">
            <v/>
          </cell>
          <cell r="I307" t="str">
            <v/>
          </cell>
          <cell r="J307" t="str">
            <v>МУ СШОР №19</v>
          </cell>
          <cell r="K307" t="str">
            <v>Станкевич В.А.</v>
          </cell>
          <cell r="L307" t="str">
            <v>Бег 60 м</v>
          </cell>
        </row>
        <row r="308">
          <cell r="B308">
            <v>6</v>
          </cell>
          <cell r="C308" t="str">
            <v>Антропова</v>
          </cell>
          <cell r="D308" t="str">
            <v>Юлия</v>
          </cell>
          <cell r="E308" t="str">
            <v>02.06.1997</v>
          </cell>
          <cell r="F308" t="str">
            <v>КМС</v>
          </cell>
          <cell r="G308" t="str">
            <v>Ярославская область</v>
          </cell>
          <cell r="H308" t="str">
            <v/>
          </cell>
          <cell r="I308" t="str">
            <v/>
          </cell>
          <cell r="J308" t="str">
            <v>ГУ ЯО "СШОР по лёгкой атлетике и адаптивному спорту"</v>
          </cell>
          <cell r="K308" t="str">
            <v>Филинова С.К., Руденко В.Г., Руденко Т.В.</v>
          </cell>
          <cell r="L308" t="str">
            <v>Прыжок с шестом</v>
          </cell>
        </row>
        <row r="309">
          <cell r="B309">
            <v>7</v>
          </cell>
          <cell r="C309" t="str">
            <v>Байкова</v>
          </cell>
          <cell r="D309" t="str">
            <v>Полина</v>
          </cell>
          <cell r="E309" t="str">
            <v>03.04.2005</v>
          </cell>
          <cell r="F309" t="str">
            <v>2</v>
          </cell>
          <cell r="G309" t="str">
            <v>Ярославская область</v>
          </cell>
          <cell r="H309" t="str">
            <v/>
          </cell>
          <cell r="I309" t="str">
            <v/>
          </cell>
          <cell r="J309" t="str">
            <v>МУ СШОР №19</v>
          </cell>
          <cell r="K309" t="str">
            <v>Воронин Е.А.</v>
          </cell>
          <cell r="L309" t="str">
            <v>Прыжок в длину</v>
          </cell>
        </row>
        <row r="310">
          <cell r="B310">
            <v>10</v>
          </cell>
          <cell r="C310" t="str">
            <v>Белова</v>
          </cell>
          <cell r="D310" t="str">
            <v>Екатерина</v>
          </cell>
          <cell r="E310" t="str">
            <v>16.01.2003</v>
          </cell>
          <cell r="F310" t="str">
            <v>2</v>
          </cell>
          <cell r="G310" t="str">
            <v>Ярославская область</v>
          </cell>
          <cell r="H310" t="str">
            <v/>
          </cell>
          <cell r="I310" t="str">
            <v/>
          </cell>
          <cell r="J310" t="str">
            <v>МАУ СШОР №2</v>
          </cell>
          <cell r="K310" t="str">
            <v>Коротков М.Э.</v>
          </cell>
          <cell r="L310" t="str">
            <v>Бег 1500 м</v>
          </cell>
        </row>
        <row r="311">
          <cell r="B311">
            <v>10</v>
          </cell>
          <cell r="C311" t="str">
            <v>Белова</v>
          </cell>
          <cell r="D311" t="str">
            <v>Екатерина</v>
          </cell>
          <cell r="E311" t="str">
            <v>16.01.2003</v>
          </cell>
          <cell r="F311" t="str">
            <v>2</v>
          </cell>
          <cell r="G311" t="str">
            <v>Ярославская область</v>
          </cell>
          <cell r="H311" t="str">
            <v/>
          </cell>
          <cell r="I311" t="str">
            <v/>
          </cell>
          <cell r="J311" t="str">
            <v>МАУ СШОР №2</v>
          </cell>
          <cell r="K311" t="str">
            <v>Коротков М.Э.</v>
          </cell>
          <cell r="L311" t="str">
            <v>Бег 800 м</v>
          </cell>
        </row>
        <row r="312">
          <cell r="B312">
            <v>11</v>
          </cell>
          <cell r="C312" t="str">
            <v>Бессарабова</v>
          </cell>
          <cell r="D312" t="str">
            <v>Диана</v>
          </cell>
          <cell r="E312" t="str">
            <v>09.06.2005</v>
          </cell>
          <cell r="F312" t="str">
            <v>1</v>
          </cell>
          <cell r="G312" t="str">
            <v>Ярославская область</v>
          </cell>
          <cell r="H312" t="str">
            <v/>
          </cell>
          <cell r="I312" t="str">
            <v/>
          </cell>
          <cell r="J312" t="str">
            <v>МУ СШОР №19</v>
          </cell>
          <cell r="K312" t="str">
            <v>Видманова Ю.В.</v>
          </cell>
          <cell r="L312" t="str">
            <v>Бег 400 м</v>
          </cell>
        </row>
        <row r="313">
          <cell r="B313">
            <v>11</v>
          </cell>
          <cell r="C313" t="str">
            <v>Бессарабова</v>
          </cell>
          <cell r="D313" t="str">
            <v>Диана</v>
          </cell>
          <cell r="E313" t="str">
            <v>09.06.2005</v>
          </cell>
          <cell r="F313" t="str">
            <v>1</v>
          </cell>
          <cell r="G313" t="str">
            <v>Ярославская область</v>
          </cell>
          <cell r="H313" t="str">
            <v/>
          </cell>
          <cell r="I313" t="str">
            <v/>
          </cell>
          <cell r="J313" t="str">
            <v>МУ СШОР №19</v>
          </cell>
          <cell r="K313" t="str">
            <v>Видманова Ю.В.</v>
          </cell>
          <cell r="L313" t="str">
            <v>Бег 800 м</v>
          </cell>
        </row>
        <row r="314">
          <cell r="B314">
            <v>12</v>
          </cell>
          <cell r="C314" t="str">
            <v>Благородова</v>
          </cell>
          <cell r="D314" t="str">
            <v>Александра</v>
          </cell>
          <cell r="E314" t="str">
            <v>10.07.2005</v>
          </cell>
          <cell r="F314" t="str">
            <v>1</v>
          </cell>
          <cell r="G314" t="str">
            <v>Ярославская область</v>
          </cell>
          <cell r="H314" t="str">
            <v/>
          </cell>
          <cell r="I314" t="str">
            <v/>
          </cell>
          <cell r="J314" t="str">
            <v>МУ СШОР №19</v>
          </cell>
          <cell r="K314" t="str">
            <v>Хрущева Л.В.</v>
          </cell>
          <cell r="L314" t="str">
            <v>Бег 400 м</v>
          </cell>
        </row>
        <row r="315">
          <cell r="B315">
            <v>12</v>
          </cell>
          <cell r="C315" t="str">
            <v>Благородова</v>
          </cell>
          <cell r="D315" t="str">
            <v>Александра</v>
          </cell>
          <cell r="E315" t="str">
            <v>10.07.2005</v>
          </cell>
          <cell r="F315" t="str">
            <v>1</v>
          </cell>
          <cell r="G315" t="str">
            <v>Ярославская область</v>
          </cell>
          <cell r="H315" t="str">
            <v/>
          </cell>
          <cell r="I315" t="str">
            <v/>
          </cell>
          <cell r="J315" t="str">
            <v>МУ СШОР №19</v>
          </cell>
          <cell r="K315" t="str">
            <v>Хрущева Л.В.</v>
          </cell>
          <cell r="L315" t="str">
            <v>Бег 800 м</v>
          </cell>
        </row>
        <row r="316">
          <cell r="B316">
            <v>13</v>
          </cell>
          <cell r="C316" t="str">
            <v>Богачева</v>
          </cell>
          <cell r="D316" t="str">
            <v>Алена</v>
          </cell>
          <cell r="E316" t="str">
            <v>10.03.2002</v>
          </cell>
          <cell r="F316" t="str">
            <v>3</v>
          </cell>
          <cell r="G316" t="str">
            <v>Ярославская область</v>
          </cell>
          <cell r="H316" t="str">
            <v/>
          </cell>
          <cell r="I316" t="str">
            <v/>
          </cell>
          <cell r="J316" t="str">
            <v>МУ СШОР №19</v>
          </cell>
          <cell r="K316" t="str">
            <v>Хрущев И.Е.</v>
          </cell>
          <cell r="L316" t="str">
            <v>Бег 200 м</v>
          </cell>
        </row>
        <row r="317">
          <cell r="B317">
            <v>15</v>
          </cell>
          <cell r="C317" t="str">
            <v>Бубнова</v>
          </cell>
          <cell r="D317" t="str">
            <v>Анастасия</v>
          </cell>
          <cell r="E317" t="str">
            <v>05.11.2004</v>
          </cell>
          <cell r="F317" t="str">
            <v>2</v>
          </cell>
          <cell r="G317" t="str">
            <v>Ярославская область</v>
          </cell>
          <cell r="H317" t="str">
            <v/>
          </cell>
          <cell r="I317" t="str">
            <v/>
          </cell>
          <cell r="J317" t="str">
            <v>МАУ СШОР №2</v>
          </cell>
          <cell r="K317" t="str">
            <v>Мицик Ю.И.</v>
          </cell>
          <cell r="L317" t="str">
            <v>Бег 200 м</v>
          </cell>
        </row>
        <row r="318">
          <cell r="B318">
            <v>15</v>
          </cell>
          <cell r="C318" t="str">
            <v>Бубнова</v>
          </cell>
          <cell r="D318" t="str">
            <v>Анастасия</v>
          </cell>
          <cell r="E318" t="str">
            <v>05.11.2004</v>
          </cell>
          <cell r="F318" t="str">
            <v>2</v>
          </cell>
          <cell r="G318" t="str">
            <v>Ярославская область</v>
          </cell>
          <cell r="H318" t="str">
            <v/>
          </cell>
          <cell r="I318" t="str">
            <v/>
          </cell>
          <cell r="J318" t="str">
            <v>МАУ СШОР №2</v>
          </cell>
          <cell r="K318" t="str">
            <v>Мицик Ю.И.</v>
          </cell>
          <cell r="L318" t="str">
            <v>Бег 400 м</v>
          </cell>
        </row>
        <row r="319">
          <cell r="B319">
            <v>18</v>
          </cell>
          <cell r="C319" t="str">
            <v>Васильева</v>
          </cell>
          <cell r="D319" t="str">
            <v>Екатерина</v>
          </cell>
          <cell r="E319" t="str">
            <v>21.07.1998</v>
          </cell>
          <cell r="F319" t="str">
            <v>2</v>
          </cell>
          <cell r="G319" t="str">
            <v>Ярославская область</v>
          </cell>
          <cell r="H319" t="str">
            <v/>
          </cell>
          <cell r="I319" t="str">
            <v/>
          </cell>
          <cell r="J319" t="str">
            <v>МУ СШОР №19</v>
          </cell>
          <cell r="K319" t="str">
            <v>Круговой К.Н.</v>
          </cell>
          <cell r="L319" t="str">
            <v>Бег 200 м</v>
          </cell>
        </row>
        <row r="320">
          <cell r="B320">
            <v>18</v>
          </cell>
          <cell r="C320" t="str">
            <v>Васильева</v>
          </cell>
          <cell r="D320" t="str">
            <v>Екатерина</v>
          </cell>
          <cell r="E320" t="str">
            <v>21.07.1998</v>
          </cell>
          <cell r="F320" t="str">
            <v>2</v>
          </cell>
          <cell r="G320" t="str">
            <v>Ярославская область</v>
          </cell>
          <cell r="H320" t="str">
            <v/>
          </cell>
          <cell r="I320" t="str">
            <v/>
          </cell>
          <cell r="J320" t="str">
            <v>МУ СШОР №19</v>
          </cell>
          <cell r="K320" t="str">
            <v>Круговой К.Н.</v>
          </cell>
          <cell r="L320" t="str">
            <v>Бег 400 м</v>
          </cell>
        </row>
        <row r="321">
          <cell r="B321">
            <v>19</v>
          </cell>
          <cell r="C321" t="str">
            <v>Ведищева</v>
          </cell>
          <cell r="D321" t="str">
            <v>Виктория</v>
          </cell>
          <cell r="E321" t="str">
            <v>24.05.2003</v>
          </cell>
          <cell r="F321" t="str">
            <v>2</v>
          </cell>
          <cell r="G321" t="str">
            <v>Ярославская область</v>
          </cell>
          <cell r="H321" t="str">
            <v/>
          </cell>
          <cell r="I321" t="str">
            <v/>
          </cell>
          <cell r="J321" t="str">
            <v>МАУ СШОР №2</v>
          </cell>
          <cell r="K321" t="str">
            <v>Кузнецова А.Л., Степанова Е.Д.</v>
          </cell>
          <cell r="L321" t="str">
            <v>Бег 200 м</v>
          </cell>
        </row>
        <row r="322">
          <cell r="B322">
            <v>19</v>
          </cell>
          <cell r="C322" t="str">
            <v>Ведищева</v>
          </cell>
          <cell r="D322" t="str">
            <v>Виктория</v>
          </cell>
          <cell r="E322" t="str">
            <v>24.05.2003</v>
          </cell>
          <cell r="F322" t="str">
            <v>2</v>
          </cell>
          <cell r="G322" t="str">
            <v>Ярославская область</v>
          </cell>
          <cell r="H322" t="str">
            <v/>
          </cell>
          <cell r="I322" t="str">
            <v/>
          </cell>
          <cell r="J322" t="str">
            <v>МАУ СШОР №2</v>
          </cell>
          <cell r="K322" t="str">
            <v>Кузнецова А.Л., Степанова Е.Д.</v>
          </cell>
          <cell r="L322" t="str">
            <v>Бег 400 м</v>
          </cell>
        </row>
        <row r="323">
          <cell r="B323">
            <v>21</v>
          </cell>
          <cell r="C323" t="str">
            <v>Гаврилова</v>
          </cell>
          <cell r="D323" t="str">
            <v>Анна</v>
          </cell>
          <cell r="E323" t="str">
            <v>17.06.2003</v>
          </cell>
          <cell r="F323" t="str">
            <v>КМС</v>
          </cell>
          <cell r="G323" t="str">
            <v>Ярославская область</v>
          </cell>
          <cell r="H323" t="str">
            <v/>
          </cell>
          <cell r="I323" t="str">
            <v/>
          </cell>
          <cell r="J323" t="str">
            <v>МУ СШОР №19</v>
          </cell>
          <cell r="K323" t="str">
            <v>Сошников А.В.</v>
          </cell>
          <cell r="L323" t="str">
            <v>Бег 400 м</v>
          </cell>
        </row>
        <row r="324">
          <cell r="B324">
            <v>21</v>
          </cell>
          <cell r="C324" t="str">
            <v>Гаврилова</v>
          </cell>
          <cell r="D324" t="str">
            <v>Анна</v>
          </cell>
          <cell r="E324" t="str">
            <v>17.06.2003</v>
          </cell>
          <cell r="F324" t="str">
            <v>КМС</v>
          </cell>
          <cell r="G324" t="str">
            <v>Ярославская область</v>
          </cell>
          <cell r="H324" t="str">
            <v/>
          </cell>
          <cell r="I324" t="str">
            <v/>
          </cell>
          <cell r="J324" t="str">
            <v>МУ СШОР №19</v>
          </cell>
          <cell r="K324" t="str">
            <v>Сошников А.В.</v>
          </cell>
          <cell r="L324" t="str">
            <v>Бег 800 м</v>
          </cell>
        </row>
        <row r="325">
          <cell r="B325">
            <v>22</v>
          </cell>
          <cell r="C325" t="str">
            <v>Галуева</v>
          </cell>
          <cell r="D325" t="str">
            <v>Дана</v>
          </cell>
          <cell r="E325" t="str">
            <v>18.06.2005</v>
          </cell>
          <cell r="F325" t="str">
            <v>3</v>
          </cell>
          <cell r="G325" t="str">
            <v>Ярославская область</v>
          </cell>
          <cell r="H325" t="str">
            <v/>
          </cell>
          <cell r="I325" t="str">
            <v/>
          </cell>
          <cell r="J325" t="str">
            <v>ГУ ЯО "СШОР по лёгкой атлетике и адаптивному спорту"</v>
          </cell>
          <cell r="K325" t="str">
            <v>Лыкова О.В., Филинова С.К.</v>
          </cell>
          <cell r="L325" t="str">
            <v>Бег 200 м</v>
          </cell>
        </row>
        <row r="326">
          <cell r="B326">
            <v>23</v>
          </cell>
          <cell r="C326" t="str">
            <v>Гастева</v>
          </cell>
          <cell r="D326" t="str">
            <v>Ксения</v>
          </cell>
          <cell r="E326" t="str">
            <v>18.01.2005</v>
          </cell>
          <cell r="F326" t="str">
            <v>1</v>
          </cell>
          <cell r="G326" t="str">
            <v>Ярославская область</v>
          </cell>
          <cell r="H326" t="str">
            <v/>
          </cell>
          <cell r="I326" t="str">
            <v/>
          </cell>
          <cell r="J326" t="str">
            <v>МАУ СШОР №2</v>
          </cell>
          <cell r="K326" t="str">
            <v>Шостак А.А.</v>
          </cell>
          <cell r="L326" t="str">
            <v>Бег 200 м</v>
          </cell>
        </row>
        <row r="327">
          <cell r="B327">
            <v>23</v>
          </cell>
          <cell r="C327" t="str">
            <v>Гастева</v>
          </cell>
          <cell r="D327" t="str">
            <v>Ксения</v>
          </cell>
          <cell r="E327" t="str">
            <v>18.01.2005</v>
          </cell>
          <cell r="F327" t="str">
            <v>1</v>
          </cell>
          <cell r="G327" t="str">
            <v>Ярославская область</v>
          </cell>
          <cell r="H327" t="str">
            <v/>
          </cell>
          <cell r="I327" t="str">
            <v/>
          </cell>
          <cell r="J327" t="str">
            <v>МАУ СШОР №2</v>
          </cell>
          <cell r="K327" t="str">
            <v>Шостак А.А.</v>
          </cell>
          <cell r="L327" t="str">
            <v>Бег 60 м</v>
          </cell>
        </row>
        <row r="328">
          <cell r="B328">
            <v>25</v>
          </cell>
          <cell r="C328" t="str">
            <v>Глазачева</v>
          </cell>
          <cell r="D328" t="str">
            <v>Валерия</v>
          </cell>
          <cell r="E328" t="str">
            <v>10.12.2002</v>
          </cell>
          <cell r="F328" t="str">
            <v>1</v>
          </cell>
          <cell r="G328" t="str">
            <v>Ярославская область</v>
          </cell>
          <cell r="H328" t="str">
            <v/>
          </cell>
          <cell r="I328" t="str">
            <v/>
          </cell>
          <cell r="J328" t="str">
            <v>МУ СШОР №19</v>
          </cell>
          <cell r="K328" t="str">
            <v>Сошников А.В.</v>
          </cell>
          <cell r="L328" t="str">
            <v>Бег 200 м</v>
          </cell>
        </row>
        <row r="329">
          <cell r="B329">
            <v>25</v>
          </cell>
          <cell r="C329" t="str">
            <v>Глазачева</v>
          </cell>
          <cell r="D329" t="str">
            <v>Валерия</v>
          </cell>
          <cell r="E329" t="str">
            <v>10.12.2002</v>
          </cell>
          <cell r="F329" t="str">
            <v>1</v>
          </cell>
          <cell r="G329" t="str">
            <v>Ярославская область</v>
          </cell>
          <cell r="H329" t="str">
            <v/>
          </cell>
          <cell r="I329" t="str">
            <v/>
          </cell>
          <cell r="J329" t="str">
            <v>МУ СШОР №19</v>
          </cell>
          <cell r="K329" t="str">
            <v>Сошников А.В.</v>
          </cell>
          <cell r="L329" t="str">
            <v>Бег 60 м</v>
          </cell>
        </row>
        <row r="330">
          <cell r="B330">
            <v>26</v>
          </cell>
          <cell r="C330" t="str">
            <v>Головицына</v>
          </cell>
          <cell r="D330" t="str">
            <v>Анна</v>
          </cell>
          <cell r="E330" t="str">
            <v>18.03.2000</v>
          </cell>
          <cell r="F330" t="str">
            <v>1</v>
          </cell>
          <cell r="G330" t="str">
            <v>Ярославская область</v>
          </cell>
          <cell r="H330" t="str">
            <v/>
          </cell>
          <cell r="I330" t="str">
            <v/>
          </cell>
          <cell r="J330" t="str">
            <v>МАУ СШОР №2</v>
          </cell>
          <cell r="K330" t="str">
            <v>Шостак А.А.</v>
          </cell>
          <cell r="L330" t="str">
            <v>Бег 1500 м</v>
          </cell>
        </row>
        <row r="331">
          <cell r="B331">
            <v>26</v>
          </cell>
          <cell r="C331" t="str">
            <v>Головицына</v>
          </cell>
          <cell r="D331" t="str">
            <v>Анна</v>
          </cell>
          <cell r="E331" t="str">
            <v>18.03.2000</v>
          </cell>
          <cell r="F331" t="str">
            <v>1</v>
          </cell>
          <cell r="G331" t="str">
            <v>Ярославская область</v>
          </cell>
          <cell r="H331" t="str">
            <v/>
          </cell>
          <cell r="I331" t="str">
            <v/>
          </cell>
          <cell r="J331" t="str">
            <v>МАУ СШОР №2</v>
          </cell>
          <cell r="K331" t="str">
            <v>Шостак А.А.</v>
          </cell>
          <cell r="L331" t="str">
            <v>Бег 3 000 м</v>
          </cell>
        </row>
        <row r="332">
          <cell r="B332">
            <v>28</v>
          </cell>
          <cell r="C332" t="str">
            <v>Горшкова</v>
          </cell>
          <cell r="D332" t="str">
            <v>Юлия</v>
          </cell>
          <cell r="E332" t="str">
            <v>02.05.2003</v>
          </cell>
          <cell r="F332">
            <v>1</v>
          </cell>
          <cell r="G332" t="str">
            <v>Ярославская область</v>
          </cell>
          <cell r="H332" t="str">
            <v/>
          </cell>
          <cell r="I332" t="str">
            <v/>
          </cell>
          <cell r="J332" t="str">
            <v>ГУ ЯО "СШОР по лёгкой атлетике и адаптивному спорту"</v>
          </cell>
          <cell r="K332" t="str">
            <v>Воронин Е.А., Рыбаков В.Ю.</v>
          </cell>
          <cell r="L332" t="str">
            <v>Прыжок в высоту</v>
          </cell>
        </row>
        <row r="333">
          <cell r="C333" t="str">
            <v>Гусева</v>
          </cell>
          <cell r="D333" t="str">
            <v>Ирина</v>
          </cell>
          <cell r="E333" t="str">
            <v>31.03.1993</v>
          </cell>
          <cell r="F333" t="str">
            <v>КМС</v>
          </cell>
          <cell r="G333" t="str">
            <v>Ярославская область</v>
          </cell>
          <cell r="H333" t="str">
            <v/>
          </cell>
          <cell r="I333" t="str">
            <v/>
          </cell>
          <cell r="J333" t="str">
            <v>МАУ СШОР №2</v>
          </cell>
          <cell r="K333" t="str">
            <v>Чупров Ю.Е.</v>
          </cell>
          <cell r="L333" t="str">
            <v>Бег 800 м</v>
          </cell>
        </row>
        <row r="334">
          <cell r="B334">
            <v>35</v>
          </cell>
          <cell r="C334" t="str">
            <v>Доманина</v>
          </cell>
          <cell r="D334" t="str">
            <v>Елена</v>
          </cell>
          <cell r="E334" t="str">
            <v>05.08.2003</v>
          </cell>
          <cell r="F334" t="str">
            <v>1</v>
          </cell>
          <cell r="G334" t="str">
            <v>Ярославская область</v>
          </cell>
          <cell r="H334" t="str">
            <v/>
          </cell>
          <cell r="I334" t="str">
            <v/>
          </cell>
          <cell r="J334" t="str">
            <v>МАУ СШОР №2</v>
          </cell>
          <cell r="K334" t="str">
            <v>Дорожкин В.В., Дорожкина О.Н., Дорожкин В.К.</v>
          </cell>
          <cell r="L334" t="str">
            <v>Пятиборье</v>
          </cell>
        </row>
        <row r="335">
          <cell r="B335">
            <v>36</v>
          </cell>
          <cell r="C335" t="str">
            <v>Дубова</v>
          </cell>
          <cell r="D335" t="str">
            <v>Анастасия</v>
          </cell>
          <cell r="E335" t="str">
            <v>22.09.2000</v>
          </cell>
          <cell r="F335" t="str">
            <v>КМС</v>
          </cell>
          <cell r="G335" t="str">
            <v>Ярославская область</v>
          </cell>
          <cell r="H335" t="str">
            <v/>
          </cell>
          <cell r="I335" t="str">
            <v/>
          </cell>
          <cell r="J335" t="str">
            <v>ГУ ЯО "СШОР по лёгкой атлетике и адаптивному спорту"</v>
          </cell>
          <cell r="K335" t="str">
            <v>Бабашкин В.М., Руденко Т.В.</v>
          </cell>
          <cell r="L335" t="str">
            <v>Прыжок с шестом</v>
          </cell>
        </row>
        <row r="336">
          <cell r="B336">
            <v>38</v>
          </cell>
          <cell r="C336" t="str">
            <v>Дуркина</v>
          </cell>
          <cell r="D336" t="str">
            <v>Галина</v>
          </cell>
          <cell r="E336" t="str">
            <v>04.10.1995</v>
          </cell>
          <cell r="F336" t="str">
            <v>2</v>
          </cell>
          <cell r="G336" t="str">
            <v>Ярославская область</v>
          </cell>
          <cell r="H336" t="str">
            <v/>
          </cell>
          <cell r="I336" t="str">
            <v/>
          </cell>
          <cell r="J336" t="str">
            <v>МУ СШОР № 19</v>
          </cell>
          <cell r="K336" t="str">
            <v>Круговой К.Н.</v>
          </cell>
          <cell r="L336" t="str">
            <v>Бег 400 м</v>
          </cell>
        </row>
        <row r="337">
          <cell r="B337">
            <v>38</v>
          </cell>
          <cell r="C337" t="str">
            <v>Дуркина</v>
          </cell>
          <cell r="D337" t="str">
            <v>Галина</v>
          </cell>
          <cell r="E337" t="str">
            <v>04.10.1995</v>
          </cell>
          <cell r="F337" t="str">
            <v>2</v>
          </cell>
          <cell r="G337" t="str">
            <v>Ярославская область</v>
          </cell>
          <cell r="H337" t="str">
            <v/>
          </cell>
          <cell r="I337" t="str">
            <v/>
          </cell>
          <cell r="J337" t="str">
            <v>МУ СШОР № 19</v>
          </cell>
          <cell r="K337" t="str">
            <v>Круговой К.Н.</v>
          </cell>
          <cell r="L337" t="str">
            <v>Бег 800 м</v>
          </cell>
        </row>
        <row r="338">
          <cell r="B338">
            <v>39</v>
          </cell>
          <cell r="C338" t="str">
            <v>Дяченко</v>
          </cell>
          <cell r="D338" t="str">
            <v>Олеся</v>
          </cell>
          <cell r="E338" t="str">
            <v>28.11.2003</v>
          </cell>
          <cell r="F338">
            <v>2</v>
          </cell>
          <cell r="G338" t="str">
            <v>Ярославская область</v>
          </cell>
          <cell r="H338" t="str">
            <v/>
          </cell>
          <cell r="I338" t="str">
            <v/>
          </cell>
          <cell r="J338" t="str">
            <v>МУ СШОР №19</v>
          </cell>
          <cell r="K338" t="str">
            <v>Видманова Ю.В.</v>
          </cell>
          <cell r="L338" t="str">
            <v>Бег 200 м</v>
          </cell>
        </row>
        <row r="339">
          <cell r="B339">
            <v>39</v>
          </cell>
          <cell r="C339" t="str">
            <v>Дяченко</v>
          </cell>
          <cell r="D339" t="str">
            <v>Олеся</v>
          </cell>
          <cell r="E339" t="str">
            <v>28.11.2003</v>
          </cell>
          <cell r="F339">
            <v>2</v>
          </cell>
          <cell r="G339" t="str">
            <v>Ярославская область</v>
          </cell>
          <cell r="H339" t="str">
            <v/>
          </cell>
          <cell r="I339" t="str">
            <v/>
          </cell>
          <cell r="J339" t="str">
            <v>МУ СШОР №19</v>
          </cell>
          <cell r="K339" t="str">
            <v>Видманова Ю.В.</v>
          </cell>
          <cell r="L339" t="str">
            <v>Бег 400 м</v>
          </cell>
        </row>
        <row r="340">
          <cell r="B340">
            <v>40</v>
          </cell>
          <cell r="C340" t="str">
            <v>Егинова</v>
          </cell>
          <cell r="D340" t="str">
            <v>Софья</v>
          </cell>
          <cell r="E340" t="str">
            <v>07.12.2002</v>
          </cell>
          <cell r="F340" t="str">
            <v>1</v>
          </cell>
          <cell r="G340" t="str">
            <v>Ярославская область</v>
          </cell>
          <cell r="H340" t="str">
            <v/>
          </cell>
          <cell r="I340" t="str">
            <v/>
          </cell>
          <cell r="J340" t="str">
            <v>МАУ СШОР №2</v>
          </cell>
          <cell r="K340" t="str">
            <v>Ивлев В.А.</v>
          </cell>
          <cell r="L340" t="str">
            <v>Бег 800 м</v>
          </cell>
        </row>
        <row r="341">
          <cell r="B341">
            <v>41</v>
          </cell>
          <cell r="C341" t="str">
            <v>Егорова</v>
          </cell>
          <cell r="D341" t="str">
            <v>Яна</v>
          </cell>
          <cell r="E341" t="str">
            <v>11.01.2003</v>
          </cell>
          <cell r="F341" t="str">
            <v>2</v>
          </cell>
          <cell r="G341" t="str">
            <v>Ярославская область</v>
          </cell>
          <cell r="H341" t="str">
            <v/>
          </cell>
          <cell r="I341" t="str">
            <v/>
          </cell>
          <cell r="J341" t="str">
            <v>МУ СШОР №19</v>
          </cell>
          <cell r="K341" t="str">
            <v>Валяева С.П.</v>
          </cell>
          <cell r="L341" t="str">
            <v>Бег 200 м</v>
          </cell>
        </row>
        <row r="342">
          <cell r="B342">
            <v>41</v>
          </cell>
          <cell r="C342" t="str">
            <v>Егорова</v>
          </cell>
          <cell r="D342" t="str">
            <v>Яна</v>
          </cell>
          <cell r="E342" t="str">
            <v>11.01.2003</v>
          </cell>
          <cell r="F342" t="str">
            <v>2</v>
          </cell>
          <cell r="G342" t="str">
            <v>Ярославская область</v>
          </cell>
          <cell r="H342" t="str">
            <v/>
          </cell>
          <cell r="I342" t="str">
            <v/>
          </cell>
          <cell r="J342" t="str">
            <v>МУ СШОР №19</v>
          </cell>
          <cell r="K342" t="str">
            <v>Валяева С.П.</v>
          </cell>
          <cell r="L342" t="str">
            <v>Бег 400 м</v>
          </cell>
        </row>
        <row r="343">
          <cell r="B343">
            <v>46</v>
          </cell>
          <cell r="C343" t="str">
            <v>Зайцева</v>
          </cell>
          <cell r="D343" t="str">
            <v>Яна</v>
          </cell>
          <cell r="E343" t="str">
            <v>16.12.2002</v>
          </cell>
          <cell r="F343" t="str">
            <v>3</v>
          </cell>
          <cell r="G343" t="str">
            <v>Ярославская область</v>
          </cell>
          <cell r="H343" t="str">
            <v/>
          </cell>
          <cell r="I343" t="str">
            <v/>
          </cell>
          <cell r="J343" t="str">
            <v>МАУ СШОР №2</v>
          </cell>
          <cell r="K343" t="str">
            <v>Кузнецова А.Л., Кузнецова Е.Д.</v>
          </cell>
          <cell r="L343" t="str">
            <v>Прыжок в длину</v>
          </cell>
        </row>
        <row r="344">
          <cell r="B344">
            <v>47</v>
          </cell>
          <cell r="C344" t="str">
            <v>Зеленцова</v>
          </cell>
          <cell r="D344" t="str">
            <v>Алена</v>
          </cell>
          <cell r="E344" t="str">
            <v>01.04.2003</v>
          </cell>
          <cell r="F344" t="str">
            <v>2</v>
          </cell>
          <cell r="G344" t="str">
            <v>Ярославская область</v>
          </cell>
          <cell r="H344" t="str">
            <v/>
          </cell>
          <cell r="I344" t="str">
            <v/>
          </cell>
          <cell r="J344" t="str">
            <v>МАУ СШОР №2</v>
          </cell>
          <cell r="K344" t="str">
            <v>Коротков М.Э.</v>
          </cell>
          <cell r="L344" t="str">
            <v>Бег 200 м</v>
          </cell>
        </row>
        <row r="345">
          <cell r="B345">
            <v>47</v>
          </cell>
          <cell r="C345" t="str">
            <v>Зеленцова</v>
          </cell>
          <cell r="D345" t="str">
            <v>Алена</v>
          </cell>
          <cell r="E345" t="str">
            <v>01.04.2003</v>
          </cell>
          <cell r="F345" t="str">
            <v>2</v>
          </cell>
          <cell r="G345" t="str">
            <v>Ярославская область</v>
          </cell>
          <cell r="H345" t="str">
            <v/>
          </cell>
          <cell r="I345" t="str">
            <v/>
          </cell>
          <cell r="J345" t="str">
            <v>МАУ СШОР №2</v>
          </cell>
          <cell r="K345" t="str">
            <v>Коротков М.Э.</v>
          </cell>
          <cell r="L345" t="str">
            <v>Бег 400 м</v>
          </cell>
        </row>
        <row r="346">
          <cell r="B346">
            <v>48</v>
          </cell>
          <cell r="C346" t="str">
            <v>Зимина</v>
          </cell>
          <cell r="D346" t="str">
            <v>Анастасия</v>
          </cell>
          <cell r="E346" t="str">
            <v>29.03.2002</v>
          </cell>
          <cell r="F346" t="str">
            <v>2</v>
          </cell>
          <cell r="G346" t="str">
            <v>Ярославская область</v>
          </cell>
          <cell r="H346" t="str">
            <v/>
          </cell>
          <cell r="I346" t="str">
            <v/>
          </cell>
          <cell r="J346" t="str">
            <v>МАУ СШОР №2</v>
          </cell>
          <cell r="K346" t="str">
            <v>Мицик Ю.И.</v>
          </cell>
          <cell r="L346" t="str">
            <v>Бег 800 м</v>
          </cell>
        </row>
        <row r="347">
          <cell r="B347">
            <v>50</v>
          </cell>
          <cell r="C347" t="str">
            <v>Ивашкина</v>
          </cell>
          <cell r="D347" t="str">
            <v>Елизавета</v>
          </cell>
          <cell r="E347" t="str">
            <v>03.05.2004</v>
          </cell>
          <cell r="F347" t="str">
            <v>2</v>
          </cell>
          <cell r="G347" t="str">
            <v>Ярославская область</v>
          </cell>
          <cell r="H347" t="str">
            <v/>
          </cell>
          <cell r="I347" t="str">
            <v/>
          </cell>
          <cell r="J347" t="str">
            <v>МАУ СШОР №2</v>
          </cell>
          <cell r="K347" t="str">
            <v>Мицик Ю.И.</v>
          </cell>
          <cell r="L347" t="str">
            <v>Бег 200 м</v>
          </cell>
        </row>
        <row r="348">
          <cell r="B348">
            <v>50</v>
          </cell>
          <cell r="C348" t="str">
            <v>Ивашкина</v>
          </cell>
          <cell r="D348" t="str">
            <v>Елизавета</v>
          </cell>
          <cell r="E348" t="str">
            <v>03.05.2004</v>
          </cell>
          <cell r="F348" t="str">
            <v>2</v>
          </cell>
          <cell r="G348" t="str">
            <v>Ярославская область</v>
          </cell>
          <cell r="H348" t="str">
            <v/>
          </cell>
          <cell r="I348" t="str">
            <v/>
          </cell>
          <cell r="J348" t="str">
            <v>МАУ СШОР №2</v>
          </cell>
          <cell r="K348" t="str">
            <v>Мицик Ю.И.</v>
          </cell>
          <cell r="L348" t="str">
            <v>Бег 60 м</v>
          </cell>
        </row>
        <row r="349">
          <cell r="B349">
            <v>52</v>
          </cell>
          <cell r="C349" t="str">
            <v>Ипатова</v>
          </cell>
          <cell r="D349" t="str">
            <v>Алина</v>
          </cell>
          <cell r="E349" t="str">
            <v>25.08.2003</v>
          </cell>
          <cell r="F349" t="str">
            <v>1</v>
          </cell>
          <cell r="G349" t="str">
            <v>Ярославская область</v>
          </cell>
          <cell r="H349" t="str">
            <v/>
          </cell>
          <cell r="I349" t="str">
            <v/>
          </cell>
          <cell r="J349" t="str">
            <v>МУ СШОР №19</v>
          </cell>
          <cell r="K349" t="str">
            <v>Сошников А.В.</v>
          </cell>
          <cell r="L349" t="str">
            <v>Бег 400 м</v>
          </cell>
        </row>
        <row r="350">
          <cell r="B350">
            <v>52</v>
          </cell>
          <cell r="C350" t="str">
            <v>Ипатова</v>
          </cell>
          <cell r="D350" t="str">
            <v>Алина</v>
          </cell>
          <cell r="E350" t="str">
            <v>25.08.2003</v>
          </cell>
          <cell r="F350" t="str">
            <v>1</v>
          </cell>
          <cell r="G350" t="str">
            <v>Ярославская область</v>
          </cell>
          <cell r="H350" t="str">
            <v/>
          </cell>
          <cell r="I350" t="str">
            <v/>
          </cell>
          <cell r="J350" t="str">
            <v>МУ СШОР №19</v>
          </cell>
          <cell r="K350" t="str">
            <v>Сошников А.В.</v>
          </cell>
          <cell r="L350" t="str">
            <v>Бег 800 м</v>
          </cell>
        </row>
        <row r="351">
          <cell r="B351">
            <v>53</v>
          </cell>
          <cell r="C351" t="str">
            <v>Каленова</v>
          </cell>
          <cell r="D351" t="str">
            <v>Светлана</v>
          </cell>
          <cell r="E351" t="str">
            <v>23.08.2004</v>
          </cell>
          <cell r="F351" t="str">
            <v>1 юн</v>
          </cell>
          <cell r="G351" t="str">
            <v>Ярославская область</v>
          </cell>
          <cell r="H351" t="str">
            <v/>
          </cell>
          <cell r="I351" t="str">
            <v/>
          </cell>
          <cell r="J351" t="str">
            <v>МУ СШОР №2</v>
          </cell>
          <cell r="K351" t="str">
            <v>Пивентьев С.А., Пивентьева И.В.</v>
          </cell>
          <cell r="L351" t="str">
            <v>Толкание ядра</v>
          </cell>
        </row>
        <row r="352">
          <cell r="B352">
            <v>466</v>
          </cell>
          <cell r="C352" t="str">
            <v>Киселева</v>
          </cell>
          <cell r="D352" t="str">
            <v>Софья</v>
          </cell>
          <cell r="E352" t="str">
            <v>29.08.2005</v>
          </cell>
          <cell r="F352" t="str">
            <v>3</v>
          </cell>
          <cell r="G352" t="str">
            <v>Ярославская область</v>
          </cell>
          <cell r="H352" t="str">
            <v/>
          </cell>
          <cell r="I352" t="str">
            <v/>
          </cell>
          <cell r="J352" t="str">
            <v>МАУ СШОР №2</v>
          </cell>
          <cell r="K352" t="str">
            <v>Пивентьев С.А., Пивентьева И.В.</v>
          </cell>
          <cell r="L352" t="str">
            <v>Толкание ядра</v>
          </cell>
        </row>
        <row r="353">
          <cell r="B353">
            <v>59</v>
          </cell>
          <cell r="C353" t="str">
            <v>Козлова</v>
          </cell>
          <cell r="D353" t="str">
            <v>Екатерина</v>
          </cell>
          <cell r="E353" t="str">
            <v>20.11.2003</v>
          </cell>
          <cell r="F353" t="str">
            <v>1</v>
          </cell>
          <cell r="G353" t="str">
            <v>Ярославская область</v>
          </cell>
          <cell r="H353" t="str">
            <v/>
          </cell>
          <cell r="I353" t="str">
            <v/>
          </cell>
          <cell r="J353" t="str">
            <v>МАУ СШОР №2</v>
          </cell>
          <cell r="K353" t="str">
            <v>Дорожкина О.Н., Дорожкин В.В., Дорожкин В.К.</v>
          </cell>
          <cell r="L353" t="str">
            <v>Бег 400 м</v>
          </cell>
        </row>
        <row r="354">
          <cell r="B354">
            <v>59</v>
          </cell>
          <cell r="C354" t="str">
            <v>Козлова</v>
          </cell>
          <cell r="D354" t="str">
            <v>Екатерина</v>
          </cell>
          <cell r="E354" t="str">
            <v>20.11.2003</v>
          </cell>
          <cell r="F354" t="str">
            <v>1</v>
          </cell>
          <cell r="G354" t="str">
            <v>Ярославская область</v>
          </cell>
          <cell r="H354" t="str">
            <v/>
          </cell>
          <cell r="I354" t="str">
            <v/>
          </cell>
          <cell r="J354" t="str">
            <v>МАУ СШОР №2</v>
          </cell>
          <cell r="K354" t="str">
            <v>Дорожкина О.Н., Дорожкин В.В., Дорожкин В.К.</v>
          </cell>
          <cell r="L354" t="str">
            <v>Бег 200 м</v>
          </cell>
        </row>
        <row r="355">
          <cell r="B355">
            <v>60</v>
          </cell>
          <cell r="C355" t="str">
            <v>Козлова</v>
          </cell>
          <cell r="D355" t="str">
            <v>София</v>
          </cell>
          <cell r="E355" t="str">
            <v>22.01.2003</v>
          </cell>
          <cell r="F355">
            <v>1</v>
          </cell>
          <cell r="G355" t="str">
            <v>Ярославская область</v>
          </cell>
          <cell r="H355" t="str">
            <v/>
          </cell>
          <cell r="I355" t="str">
            <v/>
          </cell>
          <cell r="J355" t="str">
            <v>ГУ ЯО "СШОР по лёгкой атлетике и адаптивному спорту"</v>
          </cell>
          <cell r="K355" t="str">
            <v>Шиловская Т.А., Нальгиев А.А.</v>
          </cell>
          <cell r="L355" t="str">
            <v>Толкание ядра</v>
          </cell>
        </row>
        <row r="356">
          <cell r="B356">
            <v>61</v>
          </cell>
          <cell r="C356" t="str">
            <v>Козлова</v>
          </cell>
          <cell r="D356" t="str">
            <v>Татьяна</v>
          </cell>
          <cell r="E356" t="str">
            <v>23.04.1999</v>
          </cell>
          <cell r="F356" t="str">
            <v>2</v>
          </cell>
          <cell r="G356" t="str">
            <v>Ярославская область</v>
          </cell>
          <cell r="H356" t="str">
            <v/>
          </cell>
          <cell r="I356" t="str">
            <v/>
          </cell>
          <cell r="J356" t="str">
            <v>МУ СШОР №19</v>
          </cell>
          <cell r="K356" t="str">
            <v>Станкевич В.А.</v>
          </cell>
          <cell r="L356" t="str">
            <v>Бег 200 м</v>
          </cell>
        </row>
        <row r="357">
          <cell r="B357">
            <v>61</v>
          </cell>
          <cell r="C357" t="str">
            <v>Козлова</v>
          </cell>
          <cell r="D357" t="str">
            <v>Татьяна</v>
          </cell>
          <cell r="E357" t="str">
            <v>23.04.1999</v>
          </cell>
          <cell r="F357" t="str">
            <v>2</v>
          </cell>
          <cell r="G357" t="str">
            <v>Ярославская область</v>
          </cell>
          <cell r="H357" t="str">
            <v/>
          </cell>
          <cell r="I357" t="str">
            <v/>
          </cell>
          <cell r="J357" t="str">
            <v>МУ СШОР №19</v>
          </cell>
          <cell r="K357" t="str">
            <v>Станкевич В.А.</v>
          </cell>
          <cell r="L357" t="str">
            <v>Бег 60 м</v>
          </cell>
        </row>
        <row r="358">
          <cell r="B358">
            <v>63</v>
          </cell>
          <cell r="C358" t="str">
            <v>Колесова</v>
          </cell>
          <cell r="D358" t="str">
            <v>Анна</v>
          </cell>
          <cell r="E358" t="str">
            <v>30.04.1999</v>
          </cell>
          <cell r="F358" t="str">
            <v>1</v>
          </cell>
          <cell r="G358" t="str">
            <v>Ярославская область</v>
          </cell>
          <cell r="H358" t="str">
            <v/>
          </cell>
          <cell r="I358" t="str">
            <v/>
          </cell>
          <cell r="J358" t="str">
            <v>МАУ СШОР №2</v>
          </cell>
          <cell r="K358" t="str">
            <v>Мицик Ю.И.</v>
          </cell>
          <cell r="L358" t="str">
            <v>Бег 3 000 м</v>
          </cell>
        </row>
        <row r="359">
          <cell r="B359">
            <v>64</v>
          </cell>
          <cell r="C359" t="str">
            <v>Конева</v>
          </cell>
          <cell r="D359" t="str">
            <v>Светлана</v>
          </cell>
          <cell r="E359" t="str">
            <v>03.12.1998</v>
          </cell>
          <cell r="F359" t="str">
            <v>1</v>
          </cell>
          <cell r="G359" t="str">
            <v>Ярославская область</v>
          </cell>
          <cell r="H359" t="str">
            <v/>
          </cell>
          <cell r="I359" t="str">
            <v/>
          </cell>
          <cell r="J359" t="str">
            <v>МАУ СШОР №2</v>
          </cell>
          <cell r="K359" t="str">
            <v>Шостак А.А.</v>
          </cell>
          <cell r="L359" t="str">
            <v>Бег 200 м</v>
          </cell>
        </row>
        <row r="360">
          <cell r="B360">
            <v>64</v>
          </cell>
          <cell r="C360" t="str">
            <v>Конева</v>
          </cell>
          <cell r="D360" t="str">
            <v>Светлана</v>
          </cell>
          <cell r="E360" t="str">
            <v>03.12.1998</v>
          </cell>
          <cell r="F360" t="str">
            <v>1</v>
          </cell>
          <cell r="G360" t="str">
            <v>Ярославская область</v>
          </cell>
          <cell r="H360" t="str">
            <v/>
          </cell>
          <cell r="I360" t="str">
            <v/>
          </cell>
          <cell r="J360" t="str">
            <v>МАУ СШОР №2</v>
          </cell>
          <cell r="K360" t="str">
            <v>Шостак А.А.</v>
          </cell>
          <cell r="L360" t="str">
            <v>Бег 60 м</v>
          </cell>
        </row>
        <row r="361">
          <cell r="B361">
            <v>65</v>
          </cell>
          <cell r="C361" t="str">
            <v>Кормановская</v>
          </cell>
          <cell r="D361" t="str">
            <v>Ульяна</v>
          </cell>
          <cell r="E361" t="str">
            <v>23.10.2004</v>
          </cell>
          <cell r="F361" t="str">
            <v>1</v>
          </cell>
          <cell r="G361" t="str">
            <v>Ярославская область</v>
          </cell>
          <cell r="H361" t="str">
            <v/>
          </cell>
          <cell r="I361" t="str">
            <v/>
          </cell>
          <cell r="J361" t="str">
            <v>МАУ СШОР №2</v>
          </cell>
          <cell r="K361" t="str">
            <v>Коротков М.Э.</v>
          </cell>
          <cell r="L361" t="str">
            <v>Бег 800 м</v>
          </cell>
        </row>
        <row r="362">
          <cell r="B362">
            <v>67</v>
          </cell>
          <cell r="C362" t="str">
            <v>Коршунова</v>
          </cell>
          <cell r="D362" t="str">
            <v>Кристина</v>
          </cell>
          <cell r="E362" t="str">
            <v>18.02.2003</v>
          </cell>
          <cell r="F362" t="str">
            <v>2</v>
          </cell>
          <cell r="G362" t="str">
            <v>Ярославская область</v>
          </cell>
          <cell r="H362" t="str">
            <v/>
          </cell>
          <cell r="I362" t="str">
            <v/>
          </cell>
          <cell r="J362" t="str">
            <v>МУ СШОР №19</v>
          </cell>
          <cell r="K362" t="str">
            <v>Круговой К.Н.</v>
          </cell>
          <cell r="L362" t="str">
            <v>Бег 200 м</v>
          </cell>
        </row>
        <row r="363">
          <cell r="B363">
            <v>67</v>
          </cell>
          <cell r="C363" t="str">
            <v>Коршунова</v>
          </cell>
          <cell r="D363" t="str">
            <v>Кристина</v>
          </cell>
          <cell r="E363" t="str">
            <v>18.02.2003</v>
          </cell>
          <cell r="F363" t="str">
            <v>2</v>
          </cell>
          <cell r="G363" t="str">
            <v>Ярославская область</v>
          </cell>
          <cell r="H363" t="str">
            <v/>
          </cell>
          <cell r="I363" t="str">
            <v/>
          </cell>
          <cell r="J363" t="str">
            <v>МУ СШОР №19</v>
          </cell>
          <cell r="K363" t="str">
            <v>Круговой К.Н.</v>
          </cell>
          <cell r="L363" t="str">
            <v>Бег 400 м</v>
          </cell>
        </row>
        <row r="364">
          <cell r="B364">
            <v>70</v>
          </cell>
          <cell r="C364" t="str">
            <v>Крючкова</v>
          </cell>
          <cell r="D364" t="str">
            <v>Анастасия</v>
          </cell>
          <cell r="E364" t="str">
            <v>30.11.2003</v>
          </cell>
          <cell r="F364" t="str">
            <v>2</v>
          </cell>
          <cell r="G364" t="str">
            <v>Ярославская область</v>
          </cell>
          <cell r="H364" t="str">
            <v/>
          </cell>
          <cell r="I364" t="str">
            <v/>
          </cell>
          <cell r="J364" t="str">
            <v>МУ СШОР №19</v>
          </cell>
          <cell r="K364" t="str">
            <v>Воронин Е.А.</v>
          </cell>
          <cell r="L364" t="str">
            <v>Бег 200 м</v>
          </cell>
        </row>
        <row r="365">
          <cell r="B365">
            <v>70</v>
          </cell>
          <cell r="C365" t="str">
            <v>Крючкова</v>
          </cell>
          <cell r="D365" t="str">
            <v>Анастасия</v>
          </cell>
          <cell r="E365" t="str">
            <v>30.11.2003</v>
          </cell>
          <cell r="F365" t="str">
            <v>2</v>
          </cell>
          <cell r="G365" t="str">
            <v>Ярославская область</v>
          </cell>
          <cell r="H365" t="str">
            <v/>
          </cell>
          <cell r="I365" t="str">
            <v/>
          </cell>
          <cell r="J365" t="str">
            <v>МУ СШОР №19</v>
          </cell>
          <cell r="K365" t="str">
            <v>Воронин Е.А.</v>
          </cell>
          <cell r="L365" t="str">
            <v>Бег 60 м</v>
          </cell>
        </row>
        <row r="366">
          <cell r="B366">
            <v>72</v>
          </cell>
          <cell r="C366" t="str">
            <v>Кудрявцева</v>
          </cell>
          <cell r="D366" t="str">
            <v>Таисия</v>
          </cell>
          <cell r="E366" t="str">
            <v>25.01.2006</v>
          </cell>
          <cell r="F366" t="str">
            <v>2</v>
          </cell>
          <cell r="G366" t="str">
            <v>Ярославская область</v>
          </cell>
          <cell r="H366" t="str">
            <v/>
          </cell>
          <cell r="I366" t="str">
            <v/>
          </cell>
          <cell r="J366" t="str">
            <v>МАУ СШОР №2</v>
          </cell>
          <cell r="K366" t="str">
            <v>Мицик Ю.И.</v>
          </cell>
          <cell r="L366" t="str">
            <v>Бег 200 м</v>
          </cell>
        </row>
        <row r="367">
          <cell r="B367">
            <v>72</v>
          </cell>
          <cell r="C367" t="str">
            <v>Кудрявцева</v>
          </cell>
          <cell r="D367" t="str">
            <v>Таисия</v>
          </cell>
          <cell r="E367" t="str">
            <v>25.01.2006</v>
          </cell>
          <cell r="F367" t="str">
            <v>2</v>
          </cell>
          <cell r="G367" t="str">
            <v>Ярославская область</v>
          </cell>
          <cell r="H367" t="str">
            <v/>
          </cell>
          <cell r="I367" t="str">
            <v/>
          </cell>
          <cell r="J367" t="str">
            <v>МАУ СШОР №2</v>
          </cell>
          <cell r="K367" t="str">
            <v>Мицик Ю.И.</v>
          </cell>
          <cell r="L367" t="str">
            <v>Бег 60 м</v>
          </cell>
        </row>
        <row r="368">
          <cell r="B368">
            <v>73</v>
          </cell>
          <cell r="C368" t="str">
            <v>Кухтина</v>
          </cell>
          <cell r="D368" t="str">
            <v>Ксения</v>
          </cell>
          <cell r="E368" t="str">
            <v>05.11.2004</v>
          </cell>
          <cell r="F368" t="str">
            <v>3</v>
          </cell>
          <cell r="G368" t="str">
            <v>Ярославская область</v>
          </cell>
          <cell r="H368" t="str">
            <v/>
          </cell>
          <cell r="I368" t="str">
            <v/>
          </cell>
          <cell r="J368" t="str">
            <v>МАУ СШОР №2</v>
          </cell>
          <cell r="K368" t="str">
            <v>Пивентьев С.А., Пивентьева И.В.</v>
          </cell>
          <cell r="L368" t="str">
            <v>Прыжок в высоту</v>
          </cell>
        </row>
        <row r="369">
          <cell r="B369">
            <v>74</v>
          </cell>
          <cell r="C369" t="str">
            <v>Кучеровская</v>
          </cell>
          <cell r="D369" t="str">
            <v>Ульяна</v>
          </cell>
          <cell r="E369" t="str">
            <v>15.05.2004</v>
          </cell>
          <cell r="F369" t="str">
            <v>1</v>
          </cell>
          <cell r="G369" t="str">
            <v>Ярославская область</v>
          </cell>
          <cell r="H369" t="str">
            <v/>
          </cell>
          <cell r="I369" t="str">
            <v/>
          </cell>
          <cell r="J369" t="str">
            <v>МАУ СШОР №2</v>
          </cell>
          <cell r="K369" t="str">
            <v>Кузнецова А.Л., Степанова Е.Д.</v>
          </cell>
          <cell r="L369" t="str">
            <v>Бег 200 м</v>
          </cell>
        </row>
        <row r="370">
          <cell r="B370">
            <v>74</v>
          </cell>
          <cell r="C370" t="str">
            <v>Кучеровская</v>
          </cell>
          <cell r="D370" t="str">
            <v>Ульяна</v>
          </cell>
          <cell r="E370" t="str">
            <v>15.05.2004</v>
          </cell>
          <cell r="F370" t="str">
            <v>1</v>
          </cell>
          <cell r="G370" t="str">
            <v>Ярославская область</v>
          </cell>
          <cell r="H370" t="str">
            <v/>
          </cell>
          <cell r="I370" t="str">
            <v/>
          </cell>
          <cell r="J370" t="str">
            <v>МАУ СШОР №2</v>
          </cell>
          <cell r="K370" t="str">
            <v>Кузнецова А.Л., Степанова Е.Д.</v>
          </cell>
          <cell r="L370" t="str">
            <v>Прыжок в длину</v>
          </cell>
        </row>
        <row r="371">
          <cell r="B371">
            <v>77</v>
          </cell>
          <cell r="C371" t="str">
            <v>Лазарева</v>
          </cell>
          <cell r="D371" t="str">
            <v>Дарья</v>
          </cell>
          <cell r="E371" t="str">
            <v>06.06.2003</v>
          </cell>
          <cell r="F371" t="str">
            <v>2</v>
          </cell>
          <cell r="G371" t="str">
            <v>Ярославская область</v>
          </cell>
          <cell r="H371" t="str">
            <v/>
          </cell>
          <cell r="I371" t="str">
            <v/>
          </cell>
          <cell r="J371" t="str">
            <v>МАУ СШОР №2</v>
          </cell>
          <cell r="K371" t="str">
            <v>Коротков М.Э.</v>
          </cell>
          <cell r="L371" t="str">
            <v>Бег 1500 м</v>
          </cell>
        </row>
        <row r="372">
          <cell r="B372">
            <v>77</v>
          </cell>
          <cell r="C372" t="str">
            <v>Лазарева</v>
          </cell>
          <cell r="D372" t="str">
            <v>Дарья</v>
          </cell>
          <cell r="E372" t="str">
            <v>06.06.2003</v>
          </cell>
          <cell r="F372" t="str">
            <v>2</v>
          </cell>
          <cell r="G372" t="str">
            <v>Ярославская область</v>
          </cell>
          <cell r="H372" t="str">
            <v/>
          </cell>
          <cell r="I372" t="str">
            <v/>
          </cell>
          <cell r="J372" t="str">
            <v>МАУ СШОР №2</v>
          </cell>
          <cell r="K372" t="str">
            <v>Коротков М.Э.</v>
          </cell>
          <cell r="L372" t="str">
            <v>Бег 800 м</v>
          </cell>
        </row>
        <row r="373">
          <cell r="B373">
            <v>79</v>
          </cell>
          <cell r="C373" t="str">
            <v>Лебедева</v>
          </cell>
          <cell r="D373" t="str">
            <v>Светлана</v>
          </cell>
          <cell r="E373" t="str">
            <v>05.09.1984</v>
          </cell>
          <cell r="F373" t="str">
            <v>МС</v>
          </cell>
          <cell r="G373" t="str">
            <v>Ярославская область</v>
          </cell>
          <cell r="H373" t="str">
            <v/>
          </cell>
          <cell r="I373" t="str">
            <v/>
          </cell>
          <cell r="J373" t="str">
            <v>МАУ СШОР №2</v>
          </cell>
          <cell r="K373" t="str">
            <v>Пивентьев С.А., Пивентьева И.В.</v>
          </cell>
          <cell r="L373" t="str">
            <v>Бег с препятствиями 2 000 м</v>
          </cell>
        </row>
        <row r="374">
          <cell r="B374">
            <v>80</v>
          </cell>
          <cell r="C374" t="str">
            <v>Лужина</v>
          </cell>
          <cell r="D374" t="str">
            <v>Ксения</v>
          </cell>
          <cell r="E374" t="str">
            <v>14.01.2005</v>
          </cell>
          <cell r="F374" t="str">
            <v>КМС</v>
          </cell>
          <cell r="G374" t="str">
            <v>Ярославская область</v>
          </cell>
          <cell r="H374" t="str">
            <v/>
          </cell>
          <cell r="I374" t="str">
            <v/>
          </cell>
          <cell r="J374" t="str">
            <v>ГУ ЯО "СШОР по лёгкой атлетике и адаптивному спорту"</v>
          </cell>
          <cell r="K374" t="str">
            <v>Скулябин А.Б.</v>
          </cell>
          <cell r="L374" t="str">
            <v>Прыжок с шестом</v>
          </cell>
        </row>
        <row r="375">
          <cell r="B375">
            <v>83</v>
          </cell>
          <cell r="C375" t="str">
            <v>Майоршина</v>
          </cell>
          <cell r="D375" t="str">
            <v>Надежда</v>
          </cell>
          <cell r="E375" t="str">
            <v>05.09.1999</v>
          </cell>
          <cell r="F375" t="str">
            <v>1</v>
          </cell>
          <cell r="G375" t="str">
            <v>Ярославская область</v>
          </cell>
          <cell r="H375" t="str">
            <v/>
          </cell>
          <cell r="I375" t="str">
            <v/>
          </cell>
          <cell r="J375" t="str">
            <v>ГУ ЯО "СШОР по лёгкой атлетике и адаптивному спорту"</v>
          </cell>
          <cell r="K375" t="str">
            <v>Бабашкин В.М.</v>
          </cell>
          <cell r="L375" t="str">
            <v>Прыжок в высоту</v>
          </cell>
        </row>
        <row r="376">
          <cell r="B376">
            <v>84</v>
          </cell>
          <cell r="C376" t="str">
            <v>Максименко</v>
          </cell>
          <cell r="D376" t="str">
            <v>Анастасия</v>
          </cell>
          <cell r="E376" t="str">
            <v>09.01.1997</v>
          </cell>
          <cell r="F376" t="str">
            <v>КМС</v>
          </cell>
          <cell r="G376" t="str">
            <v>Ярославская область</v>
          </cell>
          <cell r="H376" t="str">
            <v/>
          </cell>
          <cell r="I376" t="str">
            <v/>
          </cell>
          <cell r="J376" t="str">
            <v>МУ СШОР №19</v>
          </cell>
          <cell r="K376" t="str">
            <v>Зараковский Е.Р.</v>
          </cell>
          <cell r="L376" t="str">
            <v>Бег 1500 м</v>
          </cell>
        </row>
        <row r="377">
          <cell r="B377">
            <v>84</v>
          </cell>
          <cell r="C377" t="str">
            <v>Максименко</v>
          </cell>
          <cell r="D377" t="str">
            <v>Анастасия</v>
          </cell>
          <cell r="E377" t="str">
            <v>09.01.1997</v>
          </cell>
          <cell r="F377" t="str">
            <v>КМС</v>
          </cell>
          <cell r="G377" t="str">
            <v>Ярославская область</v>
          </cell>
          <cell r="H377" t="str">
            <v/>
          </cell>
          <cell r="I377" t="str">
            <v/>
          </cell>
          <cell r="J377" t="str">
            <v>МУ СШОР №19</v>
          </cell>
          <cell r="K377" t="str">
            <v>Зараковский Е.Р.</v>
          </cell>
          <cell r="L377" t="str">
            <v>Бег 800 м</v>
          </cell>
        </row>
        <row r="378">
          <cell r="B378">
            <v>85</v>
          </cell>
          <cell r="C378" t="str">
            <v>Маляева</v>
          </cell>
          <cell r="D378" t="str">
            <v>Надежда</v>
          </cell>
          <cell r="E378" t="str">
            <v>18.04.1999</v>
          </cell>
          <cell r="F378" t="str">
            <v>1</v>
          </cell>
          <cell r="G378" t="str">
            <v>Ярославская область</v>
          </cell>
          <cell r="H378" t="str">
            <v/>
          </cell>
          <cell r="I378" t="str">
            <v/>
          </cell>
          <cell r="J378" t="str">
            <v>МУ СШОР №19</v>
          </cell>
          <cell r="K378" t="str">
            <v>Станкевич В.А.</v>
          </cell>
          <cell r="L378" t="str">
            <v>Бег 200 м</v>
          </cell>
        </row>
        <row r="379">
          <cell r="B379">
            <v>85</v>
          </cell>
          <cell r="C379" t="str">
            <v>Маляева</v>
          </cell>
          <cell r="D379" t="str">
            <v>Надежда</v>
          </cell>
          <cell r="E379" t="str">
            <v>18.04.1999</v>
          </cell>
          <cell r="F379" t="str">
            <v>1</v>
          </cell>
          <cell r="G379" t="str">
            <v>Ярославская область</v>
          </cell>
          <cell r="H379" t="str">
            <v/>
          </cell>
          <cell r="I379" t="str">
            <v/>
          </cell>
          <cell r="J379" t="str">
            <v>МУ СШОР №19</v>
          </cell>
          <cell r="K379" t="str">
            <v>Станкевич В.А.</v>
          </cell>
          <cell r="L379" t="str">
            <v>Бег 60 м</v>
          </cell>
        </row>
        <row r="380">
          <cell r="B380">
            <v>86</v>
          </cell>
          <cell r="C380" t="str">
            <v>Мамедова</v>
          </cell>
          <cell r="D380" t="str">
            <v>Амина</v>
          </cell>
          <cell r="E380" t="str">
            <v>07.01.2003</v>
          </cell>
          <cell r="F380" t="str">
            <v>1</v>
          </cell>
          <cell r="G380" t="str">
            <v>Ярославская область</v>
          </cell>
          <cell r="H380" t="str">
            <v/>
          </cell>
          <cell r="I380" t="str">
            <v/>
          </cell>
          <cell r="J380" t="str">
            <v>МУ СШОР №19</v>
          </cell>
          <cell r="K380" t="str">
            <v>Воронин Е.А.</v>
          </cell>
          <cell r="L380" t="str">
            <v>Прыжок в длину</v>
          </cell>
        </row>
        <row r="381">
          <cell r="B381">
            <v>86</v>
          </cell>
          <cell r="C381" t="str">
            <v>Мамедова</v>
          </cell>
          <cell r="D381" t="str">
            <v>Амина</v>
          </cell>
          <cell r="E381" t="str">
            <v>07.01.2003</v>
          </cell>
          <cell r="F381" t="str">
            <v>1</v>
          </cell>
          <cell r="G381" t="str">
            <v>Ярославская область</v>
          </cell>
          <cell r="H381" t="str">
            <v/>
          </cell>
          <cell r="I381" t="str">
            <v/>
          </cell>
          <cell r="J381" t="str">
            <v>МУ СШОР №19</v>
          </cell>
          <cell r="K381" t="str">
            <v>Воронин Е.А.</v>
          </cell>
          <cell r="L381" t="str">
            <v>Прыжок тройной</v>
          </cell>
        </row>
        <row r="382">
          <cell r="B382">
            <v>87</v>
          </cell>
          <cell r="C382" t="str">
            <v>Матросова</v>
          </cell>
          <cell r="D382" t="str">
            <v>Виктория</v>
          </cell>
          <cell r="E382" t="str">
            <v>21.01.2005</v>
          </cell>
          <cell r="F382" t="str">
            <v>3</v>
          </cell>
          <cell r="G382" t="str">
            <v>Ярославская область</v>
          </cell>
          <cell r="H382" t="str">
            <v/>
          </cell>
          <cell r="I382" t="str">
            <v/>
          </cell>
          <cell r="J382" t="str">
            <v>МАУ СШОР №2</v>
          </cell>
          <cell r="K382" t="str">
            <v>Кузнецова А.Л., Степанова Е.Д.</v>
          </cell>
          <cell r="L382" t="str">
            <v>Прыжок тройной</v>
          </cell>
        </row>
        <row r="383">
          <cell r="B383">
            <v>88</v>
          </cell>
          <cell r="C383" t="str">
            <v>Махова</v>
          </cell>
          <cell r="D383" t="str">
            <v>Ирина</v>
          </cell>
          <cell r="E383" t="str">
            <v>05.02.2004</v>
          </cell>
          <cell r="F383" t="str">
            <v>2</v>
          </cell>
          <cell r="G383" t="str">
            <v>Ярославская область</v>
          </cell>
          <cell r="H383" t="str">
            <v/>
          </cell>
          <cell r="I383" t="str">
            <v/>
          </cell>
          <cell r="J383" t="str">
            <v>МАУ СШОР №2</v>
          </cell>
          <cell r="K383" t="str">
            <v>Дорожкин В.В., Дорожкин В.К., Дорожкина О.Н.</v>
          </cell>
          <cell r="L383" t="str">
            <v>Прыжок тройной</v>
          </cell>
        </row>
        <row r="384">
          <cell r="B384">
            <v>88</v>
          </cell>
          <cell r="C384" t="str">
            <v>Махова</v>
          </cell>
          <cell r="D384" t="str">
            <v>Ирина</v>
          </cell>
          <cell r="E384" t="str">
            <v>05.02.2004</v>
          </cell>
          <cell r="F384" t="str">
            <v>2</v>
          </cell>
          <cell r="G384" t="str">
            <v>Ярославская область</v>
          </cell>
          <cell r="H384" t="str">
            <v/>
          </cell>
          <cell r="I384" t="str">
            <v/>
          </cell>
          <cell r="J384" t="str">
            <v>МАУ СШОР №2</v>
          </cell>
          <cell r="K384" t="str">
            <v>Дорожкин В.В., Дорожкин В.К., Дорожкина О.Н.</v>
          </cell>
          <cell r="L384" t="str">
            <v>Барьерный бег 60 м</v>
          </cell>
        </row>
        <row r="385">
          <cell r="B385">
            <v>90</v>
          </cell>
          <cell r="C385" t="str">
            <v>Молчанова</v>
          </cell>
          <cell r="D385" t="str">
            <v>Ксения</v>
          </cell>
          <cell r="E385" t="str">
            <v>09.01.1995</v>
          </cell>
          <cell r="F385" t="str">
            <v>2</v>
          </cell>
          <cell r="G385" t="str">
            <v>Ярославская область</v>
          </cell>
          <cell r="H385" t="str">
            <v/>
          </cell>
          <cell r="I385" t="str">
            <v/>
          </cell>
          <cell r="J385" t="str">
            <v>МУ СШОР №19</v>
          </cell>
          <cell r="K385" t="str">
            <v>Сошников А.В.</v>
          </cell>
          <cell r="L385" t="str">
            <v>Бег 3 000 м</v>
          </cell>
        </row>
        <row r="386">
          <cell r="B386">
            <v>91</v>
          </cell>
          <cell r="C386" t="str">
            <v>Москаленко</v>
          </cell>
          <cell r="D386" t="str">
            <v>Анастасия</v>
          </cell>
          <cell r="E386" t="str">
            <v>16.05.2001</v>
          </cell>
          <cell r="F386" t="str">
            <v>КМС</v>
          </cell>
          <cell r="G386" t="str">
            <v>Ярославская область</v>
          </cell>
          <cell r="H386" t="str">
            <v/>
          </cell>
          <cell r="I386" t="str">
            <v/>
          </cell>
          <cell r="J386" t="str">
            <v>МУ СШОР №19</v>
          </cell>
          <cell r="K386" t="str">
            <v>Хрущева Л.В., Хрущев И.Е.</v>
          </cell>
          <cell r="L386" t="str">
            <v>Бег 800 м</v>
          </cell>
        </row>
        <row r="387">
          <cell r="B387">
            <v>98</v>
          </cell>
          <cell r="C387" t="str">
            <v>Окопная</v>
          </cell>
          <cell r="D387" t="str">
            <v>Ульяна</v>
          </cell>
          <cell r="E387" t="str">
            <v>29.08.2006</v>
          </cell>
          <cell r="F387" t="str">
            <v>2</v>
          </cell>
          <cell r="G387" t="str">
            <v>Ярославская область</v>
          </cell>
          <cell r="H387" t="str">
            <v/>
          </cell>
          <cell r="I387" t="str">
            <v/>
          </cell>
          <cell r="J387" t="str">
            <v>МУ ДО ДЮСШ г.Переславль-Залесский</v>
          </cell>
          <cell r="K387" t="str">
            <v>Цветкова Н.В.</v>
          </cell>
          <cell r="L387" t="str">
            <v>Прыжок в высоту</v>
          </cell>
        </row>
        <row r="388">
          <cell r="B388">
            <v>101</v>
          </cell>
          <cell r="C388" t="str">
            <v>Павлова</v>
          </cell>
          <cell r="D388" t="str">
            <v>Софья</v>
          </cell>
          <cell r="E388" t="str">
            <v>17.06.2004</v>
          </cell>
          <cell r="F388" t="str">
            <v>3</v>
          </cell>
          <cell r="G388" t="str">
            <v>Ярославская область</v>
          </cell>
          <cell r="H388" t="str">
            <v/>
          </cell>
          <cell r="I388" t="str">
            <v/>
          </cell>
          <cell r="J388" t="str">
            <v>МУ СШОР №2</v>
          </cell>
          <cell r="K388" t="str">
            <v>Пивентьев С.А., Пивентьева И.В.</v>
          </cell>
          <cell r="L388" t="str">
            <v>Пятиборье</v>
          </cell>
        </row>
        <row r="389">
          <cell r="B389">
            <v>102</v>
          </cell>
          <cell r="C389" t="str">
            <v>Павлюшина</v>
          </cell>
          <cell r="D389" t="str">
            <v>Дарья</v>
          </cell>
          <cell r="E389">
            <v>37224</v>
          </cell>
          <cell r="F389" t="str">
            <v>1</v>
          </cell>
          <cell r="G389" t="str">
            <v>Ярославская область</v>
          </cell>
          <cell r="H389" t="str">
            <v/>
          </cell>
          <cell r="I389" t="str">
            <v/>
          </cell>
          <cell r="J389" t="str">
            <v>МУ СШОР №19</v>
          </cell>
          <cell r="K389" t="str">
            <v>Сошников А.В.</v>
          </cell>
          <cell r="L389" t="str">
            <v>Бег 1500 м</v>
          </cell>
        </row>
        <row r="390">
          <cell r="B390">
            <v>102</v>
          </cell>
          <cell r="C390" t="str">
            <v>Павлюшина</v>
          </cell>
          <cell r="D390" t="str">
            <v>Дарья</v>
          </cell>
          <cell r="E390">
            <v>37224</v>
          </cell>
          <cell r="F390" t="str">
            <v>1</v>
          </cell>
          <cell r="G390" t="str">
            <v>Ярославская область</v>
          </cell>
          <cell r="H390" t="str">
            <v/>
          </cell>
          <cell r="I390" t="str">
            <v/>
          </cell>
          <cell r="J390" t="str">
            <v>МУ СШОР №19</v>
          </cell>
          <cell r="K390" t="str">
            <v>Сошников А.В.</v>
          </cell>
          <cell r="L390" t="str">
            <v>Бег 800 м</v>
          </cell>
        </row>
        <row r="391">
          <cell r="B391">
            <v>103</v>
          </cell>
          <cell r="C391" t="str">
            <v>Панарина</v>
          </cell>
          <cell r="D391" t="str">
            <v>Анна</v>
          </cell>
          <cell r="E391" t="str">
            <v>11.10.2001</v>
          </cell>
          <cell r="F391" t="str">
            <v>2</v>
          </cell>
          <cell r="G391" t="str">
            <v>Ярославская область</v>
          </cell>
          <cell r="H391" t="str">
            <v/>
          </cell>
          <cell r="I391" t="str">
            <v/>
          </cell>
          <cell r="J391" t="str">
            <v>ГУ ЯО "СШОР по лёгкой атлетике и адаптивному спорту"</v>
          </cell>
          <cell r="K391" t="str">
            <v>Филинова С.К., Лыкова О.В.</v>
          </cell>
          <cell r="L391" t="str">
            <v>Бег 200 м</v>
          </cell>
        </row>
        <row r="392">
          <cell r="B392">
            <v>103</v>
          </cell>
          <cell r="C392" t="str">
            <v>Панарина</v>
          </cell>
          <cell r="D392" t="str">
            <v>Анна</v>
          </cell>
          <cell r="E392" t="str">
            <v>11.10.2001</v>
          </cell>
          <cell r="F392" t="str">
            <v>2</v>
          </cell>
          <cell r="G392" t="str">
            <v>Ярославская область</v>
          </cell>
          <cell r="H392" t="str">
            <v/>
          </cell>
          <cell r="I392" t="str">
            <v/>
          </cell>
          <cell r="J392" t="str">
            <v>ГУ ЯО "СШОР по лёгкой атлетике и адаптивному спорту"</v>
          </cell>
          <cell r="K392" t="str">
            <v>Филинова С.К., Лыкова О.В.</v>
          </cell>
          <cell r="L392" t="str">
            <v>Бег 60 м</v>
          </cell>
        </row>
        <row r="393">
          <cell r="B393">
            <v>104</v>
          </cell>
          <cell r="C393" t="str">
            <v>Першина</v>
          </cell>
          <cell r="D393" t="str">
            <v>Анастасия</v>
          </cell>
          <cell r="E393" t="str">
            <v>26.11.2005</v>
          </cell>
          <cell r="F393" t="str">
            <v>1</v>
          </cell>
          <cell r="G393" t="str">
            <v>Ярославская область</v>
          </cell>
          <cell r="H393" t="str">
            <v/>
          </cell>
          <cell r="I393" t="str">
            <v/>
          </cell>
          <cell r="J393" t="str">
            <v>МУ СШОР №19</v>
          </cell>
          <cell r="K393" t="str">
            <v>Тараканов А.В., Тараканова Ю.Ф.</v>
          </cell>
          <cell r="L393" t="str">
            <v>Бег 200 м</v>
          </cell>
        </row>
        <row r="394">
          <cell r="B394">
            <v>104</v>
          </cell>
          <cell r="C394" t="str">
            <v>Першина</v>
          </cell>
          <cell r="D394" t="str">
            <v>Анастасия</v>
          </cell>
          <cell r="E394" t="str">
            <v>26.11.2005</v>
          </cell>
          <cell r="F394" t="str">
            <v>1</v>
          </cell>
          <cell r="G394" t="str">
            <v>Ярославская область</v>
          </cell>
          <cell r="H394" t="str">
            <v/>
          </cell>
          <cell r="I394" t="str">
            <v/>
          </cell>
          <cell r="J394" t="str">
            <v>МУ СШОР №19</v>
          </cell>
          <cell r="K394" t="str">
            <v>Тараканов А.В., Тараканова Ю.Ф.</v>
          </cell>
          <cell r="L394" t="str">
            <v>Бег 400 м</v>
          </cell>
        </row>
        <row r="395">
          <cell r="B395">
            <v>106</v>
          </cell>
          <cell r="C395" t="str">
            <v>Пошебаева</v>
          </cell>
          <cell r="D395" t="str">
            <v>Вероника</v>
          </cell>
          <cell r="E395" t="str">
            <v>25.03.2005</v>
          </cell>
          <cell r="F395" t="str">
            <v>2</v>
          </cell>
          <cell r="G395" t="str">
            <v>Ярославская область</v>
          </cell>
          <cell r="H395" t="str">
            <v/>
          </cell>
          <cell r="I395" t="str">
            <v/>
          </cell>
          <cell r="J395" t="str">
            <v>ГУ ЯО "СШОР по лёгкой атлетике и адаптивному спорту"</v>
          </cell>
          <cell r="K395" t="str">
            <v>Бабашкин В.М.</v>
          </cell>
          <cell r="L395" t="str">
            <v>Прыжок в высоту</v>
          </cell>
        </row>
        <row r="396">
          <cell r="B396">
            <v>107</v>
          </cell>
          <cell r="C396" t="str">
            <v>Привалова</v>
          </cell>
          <cell r="D396" t="str">
            <v>Мария</v>
          </cell>
          <cell r="E396" t="str">
            <v>23.04.2005</v>
          </cell>
          <cell r="F396" t="str">
            <v>3</v>
          </cell>
          <cell r="G396" t="str">
            <v>Ярославская область</v>
          </cell>
          <cell r="H396" t="str">
            <v/>
          </cell>
          <cell r="I396" t="str">
            <v/>
          </cell>
          <cell r="J396" t="str">
            <v>ГУ ЯО "СШОР по лёгкой атлетике и адаптивному спорту"</v>
          </cell>
          <cell r="K396" t="str">
            <v>Лыкова О.В., Филинова С.К.</v>
          </cell>
          <cell r="L396" t="str">
            <v>Бег 200 м</v>
          </cell>
        </row>
        <row r="397">
          <cell r="B397">
            <v>110</v>
          </cell>
          <cell r="C397" t="str">
            <v>Пушкарева</v>
          </cell>
          <cell r="D397" t="str">
            <v>Елизавета</v>
          </cell>
          <cell r="E397" t="str">
            <v>04.08.2005</v>
          </cell>
          <cell r="F397" t="str">
            <v>1</v>
          </cell>
          <cell r="G397" t="str">
            <v>Ярославская область</v>
          </cell>
          <cell r="H397" t="str">
            <v/>
          </cell>
          <cell r="I397" t="str">
            <v/>
          </cell>
          <cell r="J397" t="str">
            <v>МУ СШОР №19</v>
          </cell>
          <cell r="K397" t="str">
            <v>Хрущев И.Е.</v>
          </cell>
          <cell r="L397" t="str">
            <v>Бег 800 м</v>
          </cell>
        </row>
        <row r="398">
          <cell r="B398">
            <v>113</v>
          </cell>
          <cell r="C398" t="str">
            <v>Романько</v>
          </cell>
          <cell r="D398" t="str">
            <v>Мария</v>
          </cell>
          <cell r="E398" t="str">
            <v>30.01.2005</v>
          </cell>
          <cell r="F398" t="str">
            <v>3</v>
          </cell>
          <cell r="G398" t="str">
            <v>Ярославская область</v>
          </cell>
          <cell r="H398" t="str">
            <v/>
          </cell>
          <cell r="I398" t="str">
            <v/>
          </cell>
          <cell r="J398" t="str">
            <v>МУ СШОР №19</v>
          </cell>
          <cell r="K398" t="str">
            <v>Тараканов А.В., Тараканова Ю.Ф.</v>
          </cell>
          <cell r="L398" t="str">
            <v>Бег 400 м</v>
          </cell>
        </row>
        <row r="399">
          <cell r="B399">
            <v>113</v>
          </cell>
          <cell r="C399" t="str">
            <v>Романько</v>
          </cell>
          <cell r="D399" t="str">
            <v>Мария</v>
          </cell>
          <cell r="E399" t="str">
            <v>30.01.2005</v>
          </cell>
          <cell r="F399" t="str">
            <v>3</v>
          </cell>
          <cell r="G399" t="str">
            <v>Ярославская область</v>
          </cell>
          <cell r="H399" t="str">
            <v/>
          </cell>
          <cell r="I399" t="str">
            <v/>
          </cell>
          <cell r="J399" t="str">
            <v>МУ СШОР №19</v>
          </cell>
          <cell r="K399" t="str">
            <v>Тараканов А.В., Тараканова Ю.Ф.</v>
          </cell>
          <cell r="L399" t="str">
            <v>Бег 800 м</v>
          </cell>
        </row>
        <row r="400">
          <cell r="B400">
            <v>115</v>
          </cell>
          <cell r="C400" t="str">
            <v>Садовская</v>
          </cell>
          <cell r="D400" t="str">
            <v>Екатерина</v>
          </cell>
          <cell r="E400" t="str">
            <v>30.06.2003</v>
          </cell>
          <cell r="F400" t="str">
            <v>3</v>
          </cell>
          <cell r="G400" t="str">
            <v>Ярославская область</v>
          </cell>
          <cell r="H400" t="str">
            <v/>
          </cell>
          <cell r="I400" t="str">
            <v/>
          </cell>
          <cell r="J400" t="str">
            <v>МАУ СШОР №2</v>
          </cell>
          <cell r="K400" t="str">
            <v>Дорожкин В.В., Дорожкин В.К., Дорожкина О.Н.</v>
          </cell>
          <cell r="L400" t="str">
            <v>Барьерный бег 60 м</v>
          </cell>
        </row>
        <row r="401">
          <cell r="B401">
            <v>116</v>
          </cell>
          <cell r="C401" t="str">
            <v>Салимзянова</v>
          </cell>
          <cell r="D401" t="str">
            <v>Карина</v>
          </cell>
          <cell r="E401" t="str">
            <v>30.08.2003</v>
          </cell>
          <cell r="F401" t="str">
            <v>2</v>
          </cell>
          <cell r="G401" t="str">
            <v>Ярославская область</v>
          </cell>
          <cell r="H401" t="str">
            <v/>
          </cell>
          <cell r="I401" t="str">
            <v/>
          </cell>
          <cell r="J401" t="str">
            <v>МУ СШОР №19</v>
          </cell>
          <cell r="K401" t="str">
            <v>Тараканов А.В., Тараканова Ю.Ф.</v>
          </cell>
          <cell r="L401" t="str">
            <v>Бег 200 м</v>
          </cell>
        </row>
        <row r="402">
          <cell r="B402">
            <v>116</v>
          </cell>
          <cell r="C402" t="str">
            <v>Салимзянова</v>
          </cell>
          <cell r="D402" t="str">
            <v>Карина</v>
          </cell>
          <cell r="E402" t="str">
            <v>30.08.2003</v>
          </cell>
          <cell r="F402" t="str">
            <v>2</v>
          </cell>
          <cell r="G402" t="str">
            <v>Ярославская область</v>
          </cell>
          <cell r="H402" t="str">
            <v/>
          </cell>
          <cell r="I402" t="str">
            <v/>
          </cell>
          <cell r="J402" t="str">
            <v>МУ СШОР №19</v>
          </cell>
          <cell r="K402" t="str">
            <v>Тараканов А.В., Тараканова Ю.Ф.</v>
          </cell>
          <cell r="L402" t="str">
            <v>Бег 400 м</v>
          </cell>
        </row>
        <row r="403">
          <cell r="B403">
            <v>119</v>
          </cell>
          <cell r="C403" t="str">
            <v>Свербеева</v>
          </cell>
          <cell r="D403" t="str">
            <v>Надежда</v>
          </cell>
          <cell r="E403" t="str">
            <v>26.07.2002</v>
          </cell>
          <cell r="F403" t="str">
            <v>1</v>
          </cell>
          <cell r="G403" t="str">
            <v>Ярославская область</v>
          </cell>
          <cell r="H403" t="str">
            <v/>
          </cell>
          <cell r="I403" t="str">
            <v/>
          </cell>
          <cell r="J403" t="str">
            <v>МАУ СШОР №2</v>
          </cell>
          <cell r="K403" t="str">
            <v>Мокроусов А.Ю., Смирнова Н.С.</v>
          </cell>
          <cell r="L403" t="str">
            <v>Бег 200 м</v>
          </cell>
        </row>
        <row r="404">
          <cell r="B404">
            <v>119</v>
          </cell>
          <cell r="C404" t="str">
            <v>Свербеева</v>
          </cell>
          <cell r="D404" t="str">
            <v>Надежда</v>
          </cell>
          <cell r="E404" t="str">
            <v>26.07.2002</v>
          </cell>
          <cell r="F404" t="str">
            <v>1</v>
          </cell>
          <cell r="G404" t="str">
            <v>Ярославская область</v>
          </cell>
          <cell r="H404" t="str">
            <v/>
          </cell>
          <cell r="I404" t="str">
            <v/>
          </cell>
          <cell r="J404" t="str">
            <v>МАУ СШОР №2</v>
          </cell>
          <cell r="K404" t="str">
            <v>Мокроусов А.Ю., Смирнова Н.С.</v>
          </cell>
          <cell r="L404" t="str">
            <v>Бег 400 м</v>
          </cell>
        </row>
        <row r="405">
          <cell r="B405">
            <v>121</v>
          </cell>
          <cell r="C405" t="str">
            <v>Свиридова</v>
          </cell>
          <cell r="D405" t="str">
            <v>Ксения</v>
          </cell>
          <cell r="E405" t="str">
            <v>03.04.2005</v>
          </cell>
          <cell r="F405" t="str">
            <v>1</v>
          </cell>
          <cell r="G405" t="str">
            <v>Ярославская область</v>
          </cell>
          <cell r="H405" t="str">
            <v/>
          </cell>
          <cell r="I405" t="str">
            <v/>
          </cell>
          <cell r="J405" t="str">
            <v>МУ ДО ДЮСШ г.Переславль-Залесский</v>
          </cell>
          <cell r="K405" t="str">
            <v>Цветкова Н.В.</v>
          </cell>
          <cell r="L405" t="str">
            <v>Толкание ядра</v>
          </cell>
        </row>
        <row r="406">
          <cell r="B406">
            <v>122</v>
          </cell>
          <cell r="C406" t="str">
            <v>Сенеджук</v>
          </cell>
          <cell r="D406" t="str">
            <v>Нина</v>
          </cell>
          <cell r="E406" t="str">
            <v>08.08.2004</v>
          </cell>
          <cell r="F406" t="str">
            <v>1</v>
          </cell>
          <cell r="G406" t="str">
            <v>Ярославская область</v>
          </cell>
          <cell r="H406" t="str">
            <v/>
          </cell>
          <cell r="I406" t="str">
            <v/>
          </cell>
          <cell r="J406" t="str">
            <v>МАУ СШОР №2</v>
          </cell>
          <cell r="K406" t="str">
            <v>Дорожкин В.В., Дорожкин В.К., Дорожкина О.Н.</v>
          </cell>
          <cell r="L406" t="str">
            <v>Прыжок в длину</v>
          </cell>
        </row>
        <row r="407">
          <cell r="B407">
            <v>122</v>
          </cell>
          <cell r="C407" t="str">
            <v>Сенеджук</v>
          </cell>
          <cell r="D407" t="str">
            <v>Нина</v>
          </cell>
          <cell r="E407" t="str">
            <v>08.08.2004</v>
          </cell>
          <cell r="F407" t="str">
            <v>1</v>
          </cell>
          <cell r="G407" t="str">
            <v>Ярославская область</v>
          </cell>
          <cell r="H407" t="str">
            <v/>
          </cell>
          <cell r="I407" t="str">
            <v/>
          </cell>
          <cell r="J407" t="str">
            <v>МАУ СШОР №2</v>
          </cell>
          <cell r="K407" t="str">
            <v>Дорожкин В.В., Дорожкин В.К., Дорожкина О.Н.</v>
          </cell>
          <cell r="L407" t="str">
            <v>Прыжок тройной</v>
          </cell>
        </row>
        <row r="408">
          <cell r="B408">
            <v>123</v>
          </cell>
          <cell r="C408" t="str">
            <v>Сергеева</v>
          </cell>
          <cell r="D408" t="str">
            <v>Александра</v>
          </cell>
          <cell r="E408" t="str">
            <v>12.02.2006</v>
          </cell>
          <cell r="F408" t="str">
            <v>1</v>
          </cell>
          <cell r="G408" t="str">
            <v>Ярославская область</v>
          </cell>
          <cell r="H408" t="str">
            <v/>
          </cell>
          <cell r="I408" t="str">
            <v/>
          </cell>
          <cell r="J408" t="str">
            <v>МАУ СШОР №2</v>
          </cell>
          <cell r="K408" t="str">
            <v>Сергеева Е.В.</v>
          </cell>
          <cell r="L408" t="str">
            <v>Пятиборье</v>
          </cell>
        </row>
        <row r="409">
          <cell r="B409">
            <v>124</v>
          </cell>
          <cell r="C409" t="str">
            <v>Сергеева</v>
          </cell>
          <cell r="D409" t="str">
            <v>Екатерина</v>
          </cell>
          <cell r="E409" t="str">
            <v>26.03.2001</v>
          </cell>
          <cell r="F409" t="str">
            <v>1</v>
          </cell>
          <cell r="G409" t="str">
            <v>Ярославская область</v>
          </cell>
          <cell r="H409" t="str">
            <v/>
          </cell>
          <cell r="I409" t="str">
            <v/>
          </cell>
          <cell r="J409" t="str">
            <v>МУ СШОР №19</v>
          </cell>
          <cell r="K409" t="str">
            <v>Зараковский Е.Р.</v>
          </cell>
          <cell r="L409" t="str">
            <v>Бег 1500 м</v>
          </cell>
        </row>
        <row r="410">
          <cell r="B410">
            <v>124</v>
          </cell>
          <cell r="C410" t="str">
            <v>Сергеева</v>
          </cell>
          <cell r="D410" t="str">
            <v>Екатерина</v>
          </cell>
          <cell r="E410" t="str">
            <v>26.03.2001</v>
          </cell>
          <cell r="F410" t="str">
            <v>1</v>
          </cell>
          <cell r="G410" t="str">
            <v>Ярославская область</v>
          </cell>
          <cell r="H410" t="str">
            <v/>
          </cell>
          <cell r="I410" t="str">
            <v/>
          </cell>
          <cell r="J410" t="str">
            <v>МУ СШОР №19</v>
          </cell>
          <cell r="K410" t="str">
            <v>Зараковский Е.Р.</v>
          </cell>
          <cell r="L410" t="str">
            <v>Бег 3 000 м</v>
          </cell>
        </row>
        <row r="411">
          <cell r="B411">
            <v>125</v>
          </cell>
          <cell r="C411" t="str">
            <v>Сергеева</v>
          </cell>
          <cell r="D411" t="str">
            <v>Елизавета</v>
          </cell>
          <cell r="E411" t="str">
            <v>26.03.2001</v>
          </cell>
          <cell r="F411" t="str">
            <v>1</v>
          </cell>
          <cell r="G411" t="str">
            <v>Ярославская область</v>
          </cell>
          <cell r="H411" t="str">
            <v/>
          </cell>
          <cell r="I411" t="str">
            <v/>
          </cell>
          <cell r="J411" t="str">
            <v>МУ СШОР №19</v>
          </cell>
          <cell r="K411" t="str">
            <v>Зараковский Е.Р.</v>
          </cell>
          <cell r="L411" t="str">
            <v>Бег 1500 м</v>
          </cell>
        </row>
        <row r="412">
          <cell r="B412">
            <v>125</v>
          </cell>
          <cell r="C412" t="str">
            <v>Сергеева</v>
          </cell>
          <cell r="D412" t="str">
            <v>Елизавета</v>
          </cell>
          <cell r="E412" t="str">
            <v>26.03.2001</v>
          </cell>
          <cell r="F412" t="str">
            <v>1</v>
          </cell>
          <cell r="G412" t="str">
            <v>Ярославская область</v>
          </cell>
          <cell r="H412" t="str">
            <v/>
          </cell>
          <cell r="I412" t="str">
            <v/>
          </cell>
          <cell r="J412" t="str">
            <v>МУ СШОР №19</v>
          </cell>
          <cell r="K412" t="str">
            <v>Зараковский Е.Р.</v>
          </cell>
          <cell r="L412" t="str">
            <v>Бег 3 000 м</v>
          </cell>
        </row>
        <row r="413">
          <cell r="B413">
            <v>127</v>
          </cell>
          <cell r="C413" t="str">
            <v>Смирнова</v>
          </cell>
          <cell r="D413" t="str">
            <v>Анна</v>
          </cell>
          <cell r="E413" t="str">
            <v>08.04.2002</v>
          </cell>
          <cell r="F413" t="str">
            <v>КМС</v>
          </cell>
          <cell r="G413" t="str">
            <v>Ярославская область</v>
          </cell>
          <cell r="H413" t="str">
            <v/>
          </cell>
          <cell r="I413" t="str">
            <v/>
          </cell>
          <cell r="J413" t="str">
            <v>МУ СШОР №19</v>
          </cell>
          <cell r="K413" t="str">
            <v>Хрущева Л.В., Хрущев И.Е.</v>
          </cell>
          <cell r="L413" t="str">
            <v>Бег 400 м</v>
          </cell>
        </row>
        <row r="414">
          <cell r="B414">
            <v>127</v>
          </cell>
          <cell r="C414" t="str">
            <v>Смирнова</v>
          </cell>
          <cell r="D414" t="str">
            <v>Анна</v>
          </cell>
          <cell r="E414" t="str">
            <v>08.04.2002</v>
          </cell>
          <cell r="F414" t="str">
            <v>КМС</v>
          </cell>
          <cell r="G414" t="str">
            <v>Ярославская область</v>
          </cell>
          <cell r="H414" t="str">
            <v/>
          </cell>
          <cell r="I414" t="str">
            <v/>
          </cell>
          <cell r="J414" t="str">
            <v>МУ СШОР №19</v>
          </cell>
          <cell r="K414" t="str">
            <v>Хрущева Л.В., Хрущев И.Е.</v>
          </cell>
          <cell r="L414" t="str">
            <v>Бег 800 м</v>
          </cell>
        </row>
        <row r="415">
          <cell r="B415">
            <v>129</v>
          </cell>
          <cell r="C415" t="str">
            <v>Соколова</v>
          </cell>
          <cell r="D415" t="str">
            <v>Екатерина</v>
          </cell>
          <cell r="E415" t="str">
            <v>11.04.2003</v>
          </cell>
          <cell r="F415">
            <v>2</v>
          </cell>
          <cell r="G415" t="str">
            <v>Ярославская область</v>
          </cell>
          <cell r="H415" t="str">
            <v/>
          </cell>
          <cell r="I415" t="str">
            <v/>
          </cell>
          <cell r="J415" t="str">
            <v>МАУ СШОР №2</v>
          </cell>
          <cell r="K415" t="str">
            <v>Мицик Ю.И.</v>
          </cell>
          <cell r="L415" t="str">
            <v>Бег 400 м</v>
          </cell>
        </row>
        <row r="416">
          <cell r="B416">
            <v>129</v>
          </cell>
          <cell r="C416" t="str">
            <v>Соколова</v>
          </cell>
          <cell r="D416" t="str">
            <v>Екатерина</v>
          </cell>
          <cell r="E416" t="str">
            <v>11.04.2003</v>
          </cell>
          <cell r="F416">
            <v>2</v>
          </cell>
          <cell r="G416" t="str">
            <v>Ярославская область</v>
          </cell>
          <cell r="H416" t="str">
            <v/>
          </cell>
          <cell r="I416" t="str">
            <v/>
          </cell>
          <cell r="J416" t="str">
            <v>МАУ СШОР №2</v>
          </cell>
          <cell r="K416" t="str">
            <v>Мицик Ю.И.</v>
          </cell>
          <cell r="L416" t="str">
            <v>Бег 800 м</v>
          </cell>
        </row>
        <row r="417">
          <cell r="B417">
            <v>130</v>
          </cell>
          <cell r="C417" t="str">
            <v>Соколова</v>
          </cell>
          <cell r="D417" t="str">
            <v>Маргарита</v>
          </cell>
          <cell r="E417" t="str">
            <v>20.03.2002</v>
          </cell>
          <cell r="F417" t="str">
            <v>2</v>
          </cell>
          <cell r="G417" t="str">
            <v>Ярославская область</v>
          </cell>
          <cell r="H417" t="str">
            <v/>
          </cell>
          <cell r="I417" t="str">
            <v/>
          </cell>
          <cell r="J417" t="str">
            <v>МАУ СШОР №2</v>
          </cell>
          <cell r="K417" t="str">
            <v>Соколов К.А.</v>
          </cell>
          <cell r="L417" t="str">
            <v>Бег 200 м</v>
          </cell>
        </row>
        <row r="418">
          <cell r="B418">
            <v>130</v>
          </cell>
          <cell r="C418" t="str">
            <v>Соколова</v>
          </cell>
          <cell r="D418" t="str">
            <v>Маргарита</v>
          </cell>
          <cell r="E418" t="str">
            <v>20.03.2002</v>
          </cell>
          <cell r="F418" t="str">
            <v>2</v>
          </cell>
          <cell r="G418" t="str">
            <v>Ярославская область</v>
          </cell>
          <cell r="H418" t="str">
            <v/>
          </cell>
          <cell r="I418" t="str">
            <v/>
          </cell>
          <cell r="J418" t="str">
            <v>МАУ СШОР №2</v>
          </cell>
          <cell r="K418" t="str">
            <v>Соколов К.А.</v>
          </cell>
          <cell r="L418" t="str">
            <v>Бег 60 м</v>
          </cell>
        </row>
        <row r="419">
          <cell r="B419">
            <v>131</v>
          </cell>
          <cell r="C419" t="str">
            <v>Стайновская</v>
          </cell>
          <cell r="D419" t="str">
            <v>Владислава</v>
          </cell>
          <cell r="E419" t="str">
            <v>01.04.2003</v>
          </cell>
          <cell r="F419" t="str">
            <v>КМС</v>
          </cell>
          <cell r="G419" t="str">
            <v>Ярославская область</v>
          </cell>
          <cell r="H419" t="str">
            <v/>
          </cell>
          <cell r="I419" t="str">
            <v/>
          </cell>
          <cell r="J419" t="str">
            <v>ГУ ЯО "СШОР по лёгкой атлетике и адаптивному спорту"</v>
          </cell>
          <cell r="K419" t="str">
            <v>Филинова С.К., Лыкова О.В.</v>
          </cell>
          <cell r="L419" t="str">
            <v>Барьерный бег 60 м</v>
          </cell>
        </row>
        <row r="420">
          <cell r="B420">
            <v>131</v>
          </cell>
          <cell r="C420" t="str">
            <v>Стайновская</v>
          </cell>
          <cell r="D420" t="str">
            <v>Владислава</v>
          </cell>
          <cell r="E420" t="str">
            <v>01.04.2003</v>
          </cell>
          <cell r="F420" t="str">
            <v>КМС</v>
          </cell>
          <cell r="G420" t="str">
            <v>Ярославская область</v>
          </cell>
          <cell r="H420" t="str">
            <v/>
          </cell>
          <cell r="I420" t="str">
            <v/>
          </cell>
          <cell r="J420" t="str">
            <v>ГУ ЯО "СШОР по лёгкой атлетике и адаптивному спорту"</v>
          </cell>
          <cell r="K420" t="str">
            <v>Филинова С.К., Лыкова О.В.</v>
          </cell>
          <cell r="L420" t="str">
            <v>Бег 200 м</v>
          </cell>
        </row>
        <row r="421">
          <cell r="B421">
            <v>137</v>
          </cell>
          <cell r="C421" t="str">
            <v>Тараскина</v>
          </cell>
          <cell r="D421" t="str">
            <v>Валерия</v>
          </cell>
          <cell r="E421" t="str">
            <v>21.11.2002</v>
          </cell>
          <cell r="F421" t="str">
            <v>3</v>
          </cell>
          <cell r="G421" t="str">
            <v>Ярославская область</v>
          </cell>
          <cell r="H421" t="str">
            <v/>
          </cell>
          <cell r="I421" t="str">
            <v/>
          </cell>
          <cell r="J421" t="str">
            <v>МУ СШОР №19</v>
          </cell>
          <cell r="K421" t="str">
            <v>Валяева С.П.</v>
          </cell>
          <cell r="L421" t="str">
            <v>Бег 400 м</v>
          </cell>
        </row>
        <row r="422">
          <cell r="B422">
            <v>137</v>
          </cell>
          <cell r="C422" t="str">
            <v>Тараскина</v>
          </cell>
          <cell r="D422" t="str">
            <v>Валерия</v>
          </cell>
          <cell r="E422" t="str">
            <v>21.11.2002</v>
          </cell>
          <cell r="F422" t="str">
            <v>3</v>
          </cell>
          <cell r="G422" t="str">
            <v>Ярославская область</v>
          </cell>
          <cell r="H422" t="str">
            <v/>
          </cell>
          <cell r="I422" t="str">
            <v/>
          </cell>
          <cell r="J422" t="str">
            <v>МУ СШОР №19</v>
          </cell>
          <cell r="K422" t="str">
            <v>Валяева С.П.</v>
          </cell>
          <cell r="L422" t="str">
            <v>Бег 800 м</v>
          </cell>
        </row>
        <row r="423">
          <cell r="B423">
            <v>138</v>
          </cell>
          <cell r="C423" t="str">
            <v>Терентьева</v>
          </cell>
          <cell r="D423" t="str">
            <v>Олеся</v>
          </cell>
          <cell r="E423" t="str">
            <v>06.06.2004</v>
          </cell>
          <cell r="F423" t="str">
            <v>1</v>
          </cell>
          <cell r="G423" t="str">
            <v>Ярославская область</v>
          </cell>
          <cell r="H423" t="str">
            <v/>
          </cell>
          <cell r="I423" t="str">
            <v/>
          </cell>
          <cell r="J423" t="str">
            <v>МУ ДО ДЮСШ г.Переславль-Залесский</v>
          </cell>
          <cell r="K423" t="str">
            <v>Темнякова А.В.</v>
          </cell>
          <cell r="L423" t="str">
            <v>Бег 200 м</v>
          </cell>
        </row>
        <row r="424">
          <cell r="B424">
            <v>139</v>
          </cell>
          <cell r="C424" t="str">
            <v>Терентьева</v>
          </cell>
          <cell r="D424" t="str">
            <v>Софья</v>
          </cell>
          <cell r="E424" t="str">
            <v>20.04.2003</v>
          </cell>
          <cell r="F424" t="str">
            <v>2</v>
          </cell>
          <cell r="G424" t="str">
            <v>Ярославская область</v>
          </cell>
          <cell r="H424" t="str">
            <v/>
          </cell>
          <cell r="I424" t="str">
            <v/>
          </cell>
          <cell r="J424" t="str">
            <v>МАУ СШОР №2</v>
          </cell>
          <cell r="K424" t="str">
            <v>Коротков М.Э.</v>
          </cell>
          <cell r="L424" t="str">
            <v>Бег 200 м</v>
          </cell>
        </row>
        <row r="425">
          <cell r="B425">
            <v>139</v>
          </cell>
          <cell r="C425" t="str">
            <v>Терентьева</v>
          </cell>
          <cell r="D425" t="str">
            <v>Софья</v>
          </cell>
          <cell r="E425" t="str">
            <v>20.04.2003</v>
          </cell>
          <cell r="F425" t="str">
            <v>2</v>
          </cell>
          <cell r="G425" t="str">
            <v>Ярославская область</v>
          </cell>
          <cell r="H425" t="str">
            <v/>
          </cell>
          <cell r="I425" t="str">
            <v/>
          </cell>
          <cell r="J425" t="str">
            <v>МАУ СШОР №2</v>
          </cell>
          <cell r="K425" t="str">
            <v>Коротков М.Э.</v>
          </cell>
          <cell r="L425" t="str">
            <v>Бег 60 м</v>
          </cell>
        </row>
        <row r="426">
          <cell r="B426">
            <v>143</v>
          </cell>
          <cell r="C426" t="str">
            <v>Трусова</v>
          </cell>
          <cell r="D426" t="str">
            <v>Екатерина</v>
          </cell>
          <cell r="E426" t="str">
            <v>04.04.2002</v>
          </cell>
          <cell r="F426" t="str">
            <v>3</v>
          </cell>
          <cell r="G426" t="str">
            <v>Ярославская область</v>
          </cell>
          <cell r="H426" t="str">
            <v/>
          </cell>
          <cell r="I426" t="str">
            <v/>
          </cell>
          <cell r="J426" t="str">
            <v>МУ СШОР №19</v>
          </cell>
          <cell r="K426" t="str">
            <v>Валяева С.П.</v>
          </cell>
          <cell r="L426" t="str">
            <v>Бег 200 м</v>
          </cell>
        </row>
        <row r="427">
          <cell r="B427">
            <v>144</v>
          </cell>
          <cell r="C427" t="str">
            <v>Ушакова</v>
          </cell>
          <cell r="D427" t="str">
            <v>Ксения</v>
          </cell>
          <cell r="E427" t="str">
            <v>20.02.2004</v>
          </cell>
          <cell r="F427" t="str">
            <v>2</v>
          </cell>
          <cell r="G427" t="str">
            <v>Ярославская область</v>
          </cell>
          <cell r="H427" t="str">
            <v/>
          </cell>
          <cell r="I427" t="str">
            <v/>
          </cell>
          <cell r="J427" t="str">
            <v>МУ СШОР №19</v>
          </cell>
          <cell r="K427" t="str">
            <v>Хрущева Л.В.</v>
          </cell>
          <cell r="L427" t="str">
            <v>Бег 400 м</v>
          </cell>
        </row>
        <row r="428">
          <cell r="B428">
            <v>144</v>
          </cell>
          <cell r="C428" t="str">
            <v>Ушакова</v>
          </cell>
          <cell r="D428" t="str">
            <v>Ксения</v>
          </cell>
          <cell r="E428" t="str">
            <v>20.02.2004</v>
          </cell>
          <cell r="F428" t="str">
            <v>2</v>
          </cell>
          <cell r="G428" t="str">
            <v>Ярославская область</v>
          </cell>
          <cell r="H428" t="str">
            <v/>
          </cell>
          <cell r="I428" t="str">
            <v/>
          </cell>
          <cell r="J428" t="str">
            <v>МУ СШОР №19</v>
          </cell>
          <cell r="K428" t="str">
            <v>Хрущева Л.В.</v>
          </cell>
          <cell r="L428" t="str">
            <v>Бег 800 м</v>
          </cell>
        </row>
        <row r="429">
          <cell r="B429">
            <v>145</v>
          </cell>
          <cell r="C429" t="str">
            <v>Ушкова</v>
          </cell>
          <cell r="D429" t="str">
            <v>Арина</v>
          </cell>
          <cell r="E429" t="str">
            <v>18.07.2002</v>
          </cell>
          <cell r="F429" t="str">
            <v>2</v>
          </cell>
          <cell r="G429" t="str">
            <v>Ярославская область</v>
          </cell>
          <cell r="H429" t="str">
            <v/>
          </cell>
          <cell r="I429" t="str">
            <v/>
          </cell>
          <cell r="J429" t="str">
            <v>ГУ ЯО "СШОР по лёгкой атлетике и адаптивному спорту"</v>
          </cell>
          <cell r="K429" t="str">
            <v>Лыкова О.В., Филинова С.К.</v>
          </cell>
          <cell r="L429" t="str">
            <v>Бег 200 м</v>
          </cell>
        </row>
        <row r="430">
          <cell r="B430">
            <v>145</v>
          </cell>
          <cell r="C430" t="str">
            <v>Ушкова</v>
          </cell>
          <cell r="D430" t="str">
            <v>Арина</v>
          </cell>
          <cell r="E430" t="str">
            <v>18.07.2002</v>
          </cell>
          <cell r="F430" t="str">
            <v>2</v>
          </cell>
          <cell r="G430" t="str">
            <v>Ярославская область</v>
          </cell>
          <cell r="H430" t="str">
            <v/>
          </cell>
          <cell r="I430" t="str">
            <v/>
          </cell>
          <cell r="J430" t="str">
            <v>ГУ ЯО "СШОР по лёгкой атлетике и адаптивному спорту"</v>
          </cell>
          <cell r="K430" t="str">
            <v>Лыкова О.В., Филинова С.К.</v>
          </cell>
          <cell r="L430" t="str">
            <v>Бег 400 м</v>
          </cell>
        </row>
        <row r="431">
          <cell r="B431">
            <v>467</v>
          </cell>
          <cell r="C431" t="str">
            <v>Федорова</v>
          </cell>
          <cell r="D431" t="str">
            <v>Татьяна</v>
          </cell>
          <cell r="E431" t="str">
            <v>10.01.2002</v>
          </cell>
          <cell r="F431" t="str">
            <v>2</v>
          </cell>
          <cell r="G431" t="str">
            <v>Ярославская область</v>
          </cell>
          <cell r="H431" t="str">
            <v/>
          </cell>
          <cell r="I431" t="str">
            <v/>
          </cell>
          <cell r="J431" t="str">
            <v>ГУ ЯО "СШОР по лёгкой атлетике и адаптивному спорту"</v>
          </cell>
          <cell r="K431" t="str">
            <v xml:space="preserve">Рыбаков В.Ю. </v>
          </cell>
          <cell r="L431" t="str">
            <v>Прыжок в высоту</v>
          </cell>
        </row>
        <row r="432">
          <cell r="B432">
            <v>147</v>
          </cell>
          <cell r="C432" t="str">
            <v>Филимонова</v>
          </cell>
          <cell r="D432" t="str">
            <v>Алена</v>
          </cell>
          <cell r="E432" t="str">
            <v>17.06.2004</v>
          </cell>
          <cell r="F432" t="str">
            <v>2</v>
          </cell>
          <cell r="G432" t="str">
            <v>Ярославская область</v>
          </cell>
          <cell r="H432" t="str">
            <v/>
          </cell>
          <cell r="I432" t="str">
            <v/>
          </cell>
          <cell r="J432" t="str">
            <v>МУ СШОР №19</v>
          </cell>
          <cell r="K432" t="str">
            <v>Валяева С.П.</v>
          </cell>
          <cell r="L432" t="str">
            <v>Бег 200 м</v>
          </cell>
        </row>
        <row r="433">
          <cell r="B433">
            <v>148</v>
          </cell>
          <cell r="C433" t="str">
            <v>Фоминская</v>
          </cell>
          <cell r="D433" t="str">
            <v>София</v>
          </cell>
          <cell r="E433" t="str">
            <v>09.10.2005</v>
          </cell>
          <cell r="F433" t="str">
            <v>3</v>
          </cell>
          <cell r="G433" t="str">
            <v>Ярославская область</v>
          </cell>
          <cell r="H433" t="str">
            <v/>
          </cell>
          <cell r="I433" t="str">
            <v/>
          </cell>
          <cell r="J433" t="str">
            <v>ГУ ЯО "СШОР по лёгкой атлетике и адаптивному спорту"</v>
          </cell>
          <cell r="K433" t="str">
            <v>Филинова С.К., Лыкова О.В.</v>
          </cell>
          <cell r="L433" t="str">
            <v>Бег 400 м</v>
          </cell>
        </row>
        <row r="434">
          <cell r="B434">
            <v>149</v>
          </cell>
          <cell r="C434" t="str">
            <v>Хабарова</v>
          </cell>
          <cell r="D434" t="str">
            <v>Альбина</v>
          </cell>
          <cell r="E434" t="str">
            <v>18.01.2005</v>
          </cell>
          <cell r="F434" t="str">
            <v>1</v>
          </cell>
          <cell r="G434" t="str">
            <v>Ярославская область</v>
          </cell>
          <cell r="H434" t="str">
            <v/>
          </cell>
          <cell r="I434" t="str">
            <v/>
          </cell>
          <cell r="J434" t="str">
            <v>ГУ ЯО "СШОР по лёгкой атлетике и адаптивному спорту"</v>
          </cell>
          <cell r="K434" t="str">
            <v>Лыкова О.В., Филинова С.К.</v>
          </cell>
          <cell r="L434" t="str">
            <v>Бег 200 м</v>
          </cell>
        </row>
        <row r="435">
          <cell r="B435">
            <v>149</v>
          </cell>
          <cell r="C435" t="str">
            <v>Хабарова</v>
          </cell>
          <cell r="D435" t="str">
            <v>Альбина</v>
          </cell>
          <cell r="E435" t="str">
            <v>18.01.2005</v>
          </cell>
          <cell r="F435" t="str">
            <v>1</v>
          </cell>
          <cell r="G435" t="str">
            <v>Ярославская область</v>
          </cell>
          <cell r="H435" t="str">
            <v/>
          </cell>
          <cell r="I435" t="str">
            <v/>
          </cell>
          <cell r="J435" t="str">
            <v>ГУ ЯО "СШОР по лёгкой атлетике и адаптивному спорту"</v>
          </cell>
          <cell r="K435" t="str">
            <v>Лыкова О.В., Филинова С.К.</v>
          </cell>
          <cell r="L435" t="str">
            <v>Бег 400 м</v>
          </cell>
        </row>
        <row r="436">
          <cell r="B436">
            <v>150</v>
          </cell>
          <cell r="C436" t="str">
            <v>Ханова</v>
          </cell>
          <cell r="D436" t="str">
            <v>Анастасия</v>
          </cell>
          <cell r="E436" t="str">
            <v>05.10.2002</v>
          </cell>
          <cell r="F436" t="str">
            <v>КМС</v>
          </cell>
          <cell r="G436" t="str">
            <v>Ярославская область</v>
          </cell>
          <cell r="H436" t="str">
            <v/>
          </cell>
          <cell r="I436" t="str">
            <v/>
          </cell>
          <cell r="J436" t="str">
            <v>МАУ СШОР №2</v>
          </cell>
          <cell r="K436" t="str">
            <v>Дорожкина О.Н., Дорожкин В.В., Дорожкин В.К.</v>
          </cell>
          <cell r="L436" t="str">
            <v>Прыжок в высоту</v>
          </cell>
        </row>
        <row r="437">
          <cell r="B437">
            <v>151</v>
          </cell>
          <cell r="C437" t="str">
            <v>Хвостова</v>
          </cell>
          <cell r="D437" t="str">
            <v>Алена</v>
          </cell>
          <cell r="E437" t="str">
            <v>31.07.2005</v>
          </cell>
          <cell r="F437" t="str">
            <v>2</v>
          </cell>
          <cell r="G437" t="str">
            <v>Ярославская область</v>
          </cell>
          <cell r="H437" t="str">
            <v/>
          </cell>
          <cell r="I437" t="str">
            <v/>
          </cell>
          <cell r="J437" t="str">
            <v>МУ СШОР №19</v>
          </cell>
          <cell r="K437" t="str">
            <v>Хрущев И.Е.</v>
          </cell>
          <cell r="L437" t="str">
            <v>Бег 1500 м</v>
          </cell>
        </row>
        <row r="438">
          <cell r="B438">
            <v>151</v>
          </cell>
          <cell r="C438" t="str">
            <v>Хвостова</v>
          </cell>
          <cell r="D438" t="str">
            <v>Алена</v>
          </cell>
          <cell r="E438" t="str">
            <v>31.07.2005</v>
          </cell>
          <cell r="F438" t="str">
            <v>2</v>
          </cell>
          <cell r="G438" t="str">
            <v>Ярославская область</v>
          </cell>
          <cell r="H438" t="str">
            <v/>
          </cell>
          <cell r="I438" t="str">
            <v/>
          </cell>
          <cell r="J438" t="str">
            <v>МУ СШОР №19</v>
          </cell>
          <cell r="K438" t="str">
            <v>Хрущев И.Е.</v>
          </cell>
          <cell r="L438" t="str">
            <v>Бег 800 м</v>
          </cell>
        </row>
        <row r="439">
          <cell r="B439">
            <v>152</v>
          </cell>
          <cell r="C439" t="str">
            <v>Хохлова</v>
          </cell>
          <cell r="D439" t="str">
            <v>Ольга</v>
          </cell>
          <cell r="E439" t="str">
            <v>23.02.2003</v>
          </cell>
          <cell r="F439" t="str">
            <v>2</v>
          </cell>
          <cell r="G439" t="str">
            <v>Ярославская область</v>
          </cell>
          <cell r="H439" t="str">
            <v/>
          </cell>
          <cell r="I439" t="str">
            <v/>
          </cell>
          <cell r="J439" t="str">
            <v>МУ СШОР №19</v>
          </cell>
          <cell r="K439" t="str">
            <v>Воронин Е.А.</v>
          </cell>
          <cell r="L439" t="str">
            <v>Прыжок в длину</v>
          </cell>
        </row>
        <row r="440">
          <cell r="B440">
            <v>153</v>
          </cell>
          <cell r="C440" t="str">
            <v>Хрящёва</v>
          </cell>
          <cell r="D440" t="str">
            <v>Ева</v>
          </cell>
          <cell r="E440" t="str">
            <v>27.10.2004</v>
          </cell>
          <cell r="F440" t="str">
            <v>КМС</v>
          </cell>
          <cell r="G440" t="str">
            <v>Ярославская область</v>
          </cell>
          <cell r="H440" t="str">
            <v/>
          </cell>
          <cell r="I440" t="str">
            <v/>
          </cell>
          <cell r="J440" t="str">
            <v>МУ СШОР №19</v>
          </cell>
          <cell r="K440" t="str">
            <v>Воронин Е.А.</v>
          </cell>
          <cell r="L440" t="str">
            <v>Бег 60 м</v>
          </cell>
        </row>
        <row r="441">
          <cell r="B441">
            <v>154</v>
          </cell>
          <cell r="C441" t="str">
            <v>Хуторная</v>
          </cell>
          <cell r="D441" t="str">
            <v>Евгения</v>
          </cell>
          <cell r="E441" t="str">
            <v>01.06.2006</v>
          </cell>
          <cell r="F441" t="str">
            <v>3</v>
          </cell>
          <cell r="G441" t="str">
            <v>Ярославская область</v>
          </cell>
          <cell r="H441" t="str">
            <v/>
          </cell>
          <cell r="I441" t="str">
            <v/>
          </cell>
          <cell r="J441" t="str">
            <v>ГУ ЯО "СШОР по лёгкой атлетике и адаптивному спорту"</v>
          </cell>
          <cell r="K441" t="str">
            <v>Скулябин А.Б.</v>
          </cell>
          <cell r="L441" t="str">
            <v>Прыжок с шестом</v>
          </cell>
        </row>
        <row r="442">
          <cell r="B442">
            <v>155</v>
          </cell>
          <cell r="C442" t="str">
            <v>Цветкова</v>
          </cell>
          <cell r="D442" t="str">
            <v>Елена</v>
          </cell>
          <cell r="E442" t="str">
            <v>27.09.1992</v>
          </cell>
          <cell r="F442" t="str">
            <v>1</v>
          </cell>
          <cell r="G442" t="str">
            <v>Ярославская область</v>
          </cell>
          <cell r="H442" t="str">
            <v/>
          </cell>
          <cell r="I442" t="str">
            <v/>
          </cell>
          <cell r="J442" t="str">
            <v>МУ СШОР №19</v>
          </cell>
          <cell r="K442" t="str">
            <v>Хрущева Л.В.</v>
          </cell>
          <cell r="L442" t="str">
            <v>Бег 1500 м</v>
          </cell>
        </row>
        <row r="443">
          <cell r="B443">
            <v>155</v>
          </cell>
          <cell r="C443" t="str">
            <v>Цветкова</v>
          </cell>
          <cell r="D443" t="str">
            <v>Елена</v>
          </cell>
          <cell r="E443" t="str">
            <v>27.09.1992</v>
          </cell>
          <cell r="F443" t="str">
            <v>1</v>
          </cell>
          <cell r="G443" t="str">
            <v>Ярославская область</v>
          </cell>
          <cell r="H443" t="str">
            <v/>
          </cell>
          <cell r="I443" t="str">
            <v/>
          </cell>
          <cell r="J443" t="str">
            <v>МУ СШОР №19</v>
          </cell>
          <cell r="K443" t="str">
            <v>Хрущева Л.В.</v>
          </cell>
          <cell r="L443" t="str">
            <v>Бег 800 м</v>
          </cell>
        </row>
        <row r="444">
          <cell r="B444">
            <v>156</v>
          </cell>
          <cell r="C444" t="str">
            <v>Чернова</v>
          </cell>
          <cell r="D444" t="str">
            <v>Виктория</v>
          </cell>
          <cell r="E444" t="str">
            <v>16.12.2005</v>
          </cell>
          <cell r="F444" t="str">
            <v>1</v>
          </cell>
          <cell r="G444" t="str">
            <v>Ярославская область</v>
          </cell>
          <cell r="H444" t="str">
            <v/>
          </cell>
          <cell r="I444" t="str">
            <v/>
          </cell>
          <cell r="J444" t="str">
            <v>МАУ СШОР №2</v>
          </cell>
          <cell r="K444" t="str">
            <v>Бордукова Н.А.</v>
          </cell>
          <cell r="L444" t="str">
            <v>Бег 400 м</v>
          </cell>
        </row>
        <row r="445">
          <cell r="B445">
            <v>156</v>
          </cell>
          <cell r="C445" t="str">
            <v>Чернова</v>
          </cell>
          <cell r="D445" t="str">
            <v>Виктория</v>
          </cell>
          <cell r="E445" t="str">
            <v>16.12.2005</v>
          </cell>
          <cell r="F445" t="str">
            <v>1</v>
          </cell>
          <cell r="G445" t="str">
            <v>Ярославская область</v>
          </cell>
          <cell r="H445" t="str">
            <v/>
          </cell>
          <cell r="I445" t="str">
            <v/>
          </cell>
          <cell r="J445" t="str">
            <v>МАУ СШОР №2</v>
          </cell>
          <cell r="K445" t="str">
            <v>Бордукова Н.А.</v>
          </cell>
          <cell r="L445" t="str">
            <v>Бег 200 м</v>
          </cell>
        </row>
        <row r="446">
          <cell r="B446">
            <v>157</v>
          </cell>
          <cell r="C446" t="str">
            <v>Чистякова</v>
          </cell>
          <cell r="D446" t="str">
            <v>Юлия</v>
          </cell>
          <cell r="E446" t="str">
            <v>04.11.1992</v>
          </cell>
          <cell r="F446" t="str">
            <v>1</v>
          </cell>
          <cell r="G446" t="str">
            <v>Ярославская область</v>
          </cell>
          <cell r="H446" t="str">
            <v/>
          </cell>
          <cell r="I446" t="str">
            <v/>
          </cell>
          <cell r="J446" t="str">
            <v>ГУ ЯО "СШОР по лёгкой атлетике и адаптивному спорту"</v>
          </cell>
          <cell r="K446" t="str">
            <v>Филинова С.К., Лыкова О.В.</v>
          </cell>
          <cell r="L446" t="str">
            <v>Бег 200 м</v>
          </cell>
        </row>
        <row r="447">
          <cell r="B447">
            <v>157</v>
          </cell>
          <cell r="C447" t="str">
            <v>Чистякова</v>
          </cell>
          <cell r="D447" t="str">
            <v>Юлия</v>
          </cell>
          <cell r="E447" t="str">
            <v>04.11.1992</v>
          </cell>
          <cell r="F447" t="str">
            <v>1</v>
          </cell>
          <cell r="G447" t="str">
            <v>Ярославская область</v>
          </cell>
          <cell r="H447" t="str">
            <v/>
          </cell>
          <cell r="I447" t="str">
            <v/>
          </cell>
          <cell r="J447" t="str">
            <v>ГУ ЯО "СШОР по лёгкой атлетике и адаптивному спорту"</v>
          </cell>
          <cell r="K447" t="str">
            <v>Филинова С.К., Лыкова О.В.</v>
          </cell>
          <cell r="L447" t="str">
            <v>Бег 60 м</v>
          </cell>
        </row>
        <row r="448">
          <cell r="B448">
            <v>159</v>
          </cell>
          <cell r="C448" t="str">
            <v>Шарапина</v>
          </cell>
          <cell r="D448" t="str">
            <v>Кристина</v>
          </cell>
          <cell r="E448" t="str">
            <v>27.02.2003</v>
          </cell>
          <cell r="F448" t="str">
            <v>КМС</v>
          </cell>
          <cell r="G448" t="str">
            <v>Ярославская область</v>
          </cell>
          <cell r="H448" t="str">
            <v/>
          </cell>
          <cell r="I448" t="str">
            <v/>
          </cell>
          <cell r="J448" t="str">
            <v>МУ СШОР №19</v>
          </cell>
          <cell r="K448" t="str">
            <v>Зараковский Е.Р.</v>
          </cell>
          <cell r="L448" t="str">
            <v>Бег 1500 м</v>
          </cell>
        </row>
        <row r="449">
          <cell r="B449">
            <v>159</v>
          </cell>
          <cell r="C449" t="str">
            <v>Шарапина</v>
          </cell>
          <cell r="D449" t="str">
            <v>Кристина</v>
          </cell>
          <cell r="E449" t="str">
            <v>27.02.2003</v>
          </cell>
          <cell r="F449" t="str">
            <v>КМС</v>
          </cell>
          <cell r="G449" t="str">
            <v>Ярославская область</v>
          </cell>
          <cell r="H449" t="str">
            <v/>
          </cell>
          <cell r="I449" t="str">
            <v/>
          </cell>
          <cell r="J449" t="str">
            <v>МУ СШОР №19</v>
          </cell>
          <cell r="K449" t="str">
            <v>Зараковский Е.Р.</v>
          </cell>
          <cell r="L449" t="str">
            <v>Бег 3 000 м</v>
          </cell>
        </row>
        <row r="450">
          <cell r="B450">
            <v>163</v>
          </cell>
          <cell r="C450" t="str">
            <v>Шилова</v>
          </cell>
          <cell r="D450" t="str">
            <v>Мария</v>
          </cell>
          <cell r="E450" t="str">
            <v>01.06.2005</v>
          </cell>
          <cell r="F450" t="str">
            <v>2</v>
          </cell>
          <cell r="G450" t="str">
            <v>Ярославская область</v>
          </cell>
          <cell r="H450" t="str">
            <v/>
          </cell>
          <cell r="I450" t="str">
            <v/>
          </cell>
          <cell r="J450" t="str">
            <v>МУ СШОР №19</v>
          </cell>
          <cell r="K450" t="str">
            <v>Хрущев И.Е.</v>
          </cell>
          <cell r="L450" t="str">
            <v>Бег 800 м</v>
          </cell>
        </row>
        <row r="451">
          <cell r="B451">
            <v>166</v>
          </cell>
          <cell r="C451" t="str">
            <v>Шухтина</v>
          </cell>
          <cell r="D451" t="str">
            <v>Алиса</v>
          </cell>
          <cell r="E451" t="str">
            <v>28.01.1995</v>
          </cell>
          <cell r="F451" t="str">
            <v>2</v>
          </cell>
          <cell r="G451" t="str">
            <v>Ярославская область</v>
          </cell>
          <cell r="H451" t="str">
            <v/>
          </cell>
          <cell r="I451" t="str">
            <v/>
          </cell>
          <cell r="J451" t="str">
            <v>ЯРГУ</v>
          </cell>
          <cell r="L451" t="str">
            <v>Бег 200 м</v>
          </cell>
        </row>
        <row r="452">
          <cell r="B452">
            <v>166</v>
          </cell>
          <cell r="C452" t="str">
            <v>Шухтина</v>
          </cell>
          <cell r="D452" t="str">
            <v>Алиса</v>
          </cell>
          <cell r="E452" t="str">
            <v>28.01.1995</v>
          </cell>
          <cell r="F452" t="str">
            <v>2</v>
          </cell>
          <cell r="G452" t="str">
            <v>Ярославская область</v>
          </cell>
          <cell r="H452" t="str">
            <v/>
          </cell>
          <cell r="I452" t="str">
            <v/>
          </cell>
          <cell r="J452" t="str">
            <v>ЯРГУ</v>
          </cell>
          <cell r="L452" t="str">
            <v>Бег 60 м</v>
          </cell>
        </row>
        <row r="453">
          <cell r="B453">
            <v>169</v>
          </cell>
          <cell r="C453" t="str">
            <v>Яковлева</v>
          </cell>
          <cell r="D453" t="str">
            <v>Олеся</v>
          </cell>
          <cell r="E453" t="str">
            <v>21.07.2003</v>
          </cell>
          <cell r="F453" t="str">
            <v>2</v>
          </cell>
          <cell r="G453" t="str">
            <v>Ярославская область</v>
          </cell>
          <cell r="H453" t="str">
            <v/>
          </cell>
          <cell r="I453" t="str">
            <v/>
          </cell>
          <cell r="J453" t="str">
            <v>МАУ СШОР №2</v>
          </cell>
          <cell r="K453" t="str">
            <v>Мицик Ю.И.</v>
          </cell>
          <cell r="L453" t="str">
            <v>Бег 200 м</v>
          </cell>
        </row>
        <row r="454">
          <cell r="B454">
            <v>169</v>
          </cell>
          <cell r="C454" t="str">
            <v>Яковлева</v>
          </cell>
          <cell r="D454" t="str">
            <v>Олеся</v>
          </cell>
          <cell r="E454" t="str">
            <v>21.07.2003</v>
          </cell>
          <cell r="F454">
            <v>1</v>
          </cell>
          <cell r="G454" t="str">
            <v>Ярославская область</v>
          </cell>
          <cell r="H454" t="str">
            <v/>
          </cell>
          <cell r="I454" t="str">
            <v/>
          </cell>
          <cell r="J454" t="str">
            <v>МАУ СШОР №2</v>
          </cell>
          <cell r="K454" t="str">
            <v>Мицик Ю.И.</v>
          </cell>
          <cell r="L454" t="str">
            <v>Бег 400 м</v>
          </cell>
        </row>
        <row r="455">
          <cell r="B455">
            <v>169</v>
          </cell>
          <cell r="C455" t="str">
            <v>Яковлева</v>
          </cell>
          <cell r="D455" t="str">
            <v>Олеся</v>
          </cell>
          <cell r="E455" t="str">
            <v>21.07.2003</v>
          </cell>
          <cell r="F455">
            <v>1</v>
          </cell>
          <cell r="G455" t="str">
            <v>Ярославская область</v>
          </cell>
          <cell r="H455" t="str">
            <v/>
          </cell>
          <cell r="I455" t="str">
            <v/>
          </cell>
          <cell r="J455" t="str">
            <v>МАУ СШОР №2</v>
          </cell>
          <cell r="K455" t="str">
            <v>Мицик Ю.И.</v>
          </cell>
          <cell r="L455" t="str">
            <v>Бег 60 м</v>
          </cell>
        </row>
        <row r="456">
          <cell r="B456">
            <v>170</v>
          </cell>
          <cell r="C456" t="str">
            <v>Ястребова</v>
          </cell>
          <cell r="D456" t="str">
            <v>Кристина</v>
          </cell>
          <cell r="E456" t="str">
            <v>08.01.1998</v>
          </cell>
          <cell r="F456" t="str">
            <v>1</v>
          </cell>
          <cell r="G456" t="str">
            <v>Ярославская область</v>
          </cell>
          <cell r="H456" t="str">
            <v/>
          </cell>
          <cell r="I456" t="str">
            <v/>
          </cell>
          <cell r="J456" t="str">
            <v>МАУ СШОР №2</v>
          </cell>
          <cell r="K456" t="str">
            <v>Коротков М.Э.</v>
          </cell>
          <cell r="L456" t="str">
            <v>Бег 200 м</v>
          </cell>
        </row>
        <row r="457">
          <cell r="B457">
            <v>170</v>
          </cell>
          <cell r="C457" t="str">
            <v>Ястребова</v>
          </cell>
          <cell r="D457" t="str">
            <v>Кристина</v>
          </cell>
          <cell r="E457" t="str">
            <v>08.01.1998</v>
          </cell>
          <cell r="F457" t="str">
            <v>1</v>
          </cell>
          <cell r="G457" t="str">
            <v>Ярославская область</v>
          </cell>
          <cell r="H457" t="str">
            <v/>
          </cell>
          <cell r="I457" t="str">
            <v/>
          </cell>
          <cell r="J457" t="str">
            <v>МАУ СШОР №2</v>
          </cell>
          <cell r="K457" t="str">
            <v>Коротков М.Э.</v>
          </cell>
          <cell r="L457" t="str">
            <v>Бег 60 м</v>
          </cell>
        </row>
        <row r="458">
          <cell r="B458">
            <v>171</v>
          </cell>
          <cell r="C458" t="str">
            <v>Мудрова (Иванова)</v>
          </cell>
          <cell r="D458" t="str">
            <v>Елизавета</v>
          </cell>
          <cell r="E458" t="str">
            <v>22.05.1997</v>
          </cell>
          <cell r="F458" t="str">
            <v>МС</v>
          </cell>
          <cell r="G458" t="str">
            <v>Московская область</v>
          </cell>
          <cell r="H458" t="str">
            <v>Ярославская область</v>
          </cell>
          <cell r="I458" t="str">
            <v/>
          </cell>
          <cell r="J458" t="str">
            <v>МАУ СШОР №2</v>
          </cell>
          <cell r="K458" t="str">
            <v>Руденко Т.В., Сергеева Е.В.</v>
          </cell>
          <cell r="L458" t="str">
            <v>Барьерный бег 60 м</v>
          </cell>
        </row>
        <row r="459">
          <cell r="B459">
            <v>171</v>
          </cell>
          <cell r="C459" t="str">
            <v>Мудрова (Иванова)</v>
          </cell>
          <cell r="D459" t="str">
            <v>Елизавета</v>
          </cell>
          <cell r="E459" t="str">
            <v>22.05.1997</v>
          </cell>
          <cell r="F459" t="str">
            <v>МС</v>
          </cell>
          <cell r="G459" t="str">
            <v>Московская область</v>
          </cell>
          <cell r="H459" t="str">
            <v>Ярославская область</v>
          </cell>
          <cell r="I459" t="str">
            <v/>
          </cell>
          <cell r="J459" t="str">
            <v>МАУ СШОР №2</v>
          </cell>
          <cell r="K459" t="str">
            <v>Руденко Т.В., Сергеева Е.В.</v>
          </cell>
          <cell r="L459" t="str">
            <v>Бег 200 м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zoomScale="80" zoomScaleNormal="80" workbookViewId="0">
      <selection activeCell="G13" sqref="G13"/>
    </sheetView>
  </sheetViews>
  <sheetFormatPr defaultRowHeight="15" x14ac:dyDescent="0.25"/>
  <cols>
    <col min="1" max="1" width="5" customWidth="1"/>
    <col min="2" max="2" width="6" customWidth="1"/>
    <col min="3" max="3" width="18.85546875" customWidth="1"/>
    <col min="4" max="4" width="13.85546875" customWidth="1"/>
    <col min="5" max="5" width="12.85546875" customWidth="1"/>
    <col min="6" max="6" width="7.85546875" customWidth="1"/>
    <col min="7" max="7" width="23" customWidth="1"/>
    <col min="8" max="8" width="14" customWidth="1"/>
    <col min="9" max="9" width="10.7109375" customWidth="1"/>
    <col min="10" max="10" width="32.5703125" customWidth="1"/>
    <col min="11" max="11" width="8.42578125" customWidth="1"/>
    <col min="12" max="12" width="6.28515625" customWidth="1"/>
    <col min="13" max="13" width="5.7109375" customWidth="1"/>
    <col min="14" max="14" width="6.28515625" customWidth="1"/>
    <col min="15" max="15" width="26.1406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x14ac:dyDescent="0.25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1" t="s">
        <v>6</v>
      </c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2" t="s">
        <v>7</v>
      </c>
    </row>
    <row r="9" spans="1:15" ht="15.75" x14ac:dyDescent="0.25">
      <c r="A9" s="3"/>
      <c r="B9" s="4"/>
      <c r="C9" s="4"/>
      <c r="D9" s="4"/>
      <c r="E9" s="5"/>
      <c r="G9" s="6"/>
      <c r="H9" s="6"/>
      <c r="I9" s="6"/>
      <c r="K9" s="6"/>
      <c r="O9" s="2" t="s">
        <v>8</v>
      </c>
    </row>
    <row r="10" spans="1:15" ht="21" x14ac:dyDescent="0.35">
      <c r="A10" s="7"/>
      <c r="K10" s="7"/>
      <c r="M10" s="8"/>
      <c r="N10" s="8"/>
      <c r="O10" s="8" t="s">
        <v>9</v>
      </c>
    </row>
    <row r="11" spans="1:15" ht="21" x14ac:dyDescent="0.35">
      <c r="A11" s="7"/>
      <c r="E11" s="9" t="s">
        <v>10</v>
      </c>
      <c r="F11" s="10">
        <v>0.46527777777777773</v>
      </c>
      <c r="G11" s="11" t="s">
        <v>11</v>
      </c>
      <c r="H11" s="11"/>
      <c r="I11" s="11"/>
      <c r="K11" s="7"/>
      <c r="M11" s="8"/>
      <c r="N11" s="8"/>
      <c r="O11" s="8"/>
    </row>
    <row r="12" spans="1:15" ht="18.75" x14ac:dyDescent="0.3">
      <c r="A12" s="3"/>
      <c r="B12" s="12"/>
      <c r="C12" s="4"/>
      <c r="D12" s="4"/>
      <c r="E12" s="9" t="s">
        <v>10</v>
      </c>
      <c r="F12" s="10">
        <v>0.65972222222222221</v>
      </c>
      <c r="G12" s="11" t="s">
        <v>12</v>
      </c>
      <c r="H12" s="11"/>
      <c r="I12" s="11"/>
      <c r="K12" s="13"/>
      <c r="L12" s="13"/>
      <c r="M12" s="14"/>
    </row>
    <row r="13" spans="1:15" ht="16.5" thickBot="1" x14ac:dyDescent="0.3">
      <c r="A13" s="15" t="s">
        <v>13</v>
      </c>
      <c r="B13" s="16"/>
      <c r="E13" s="17" t="s">
        <v>14</v>
      </c>
      <c r="F13" s="18"/>
      <c r="J13" s="3"/>
      <c r="K13" s="11"/>
      <c r="L13" s="11"/>
      <c r="M13" s="14"/>
    </row>
    <row r="14" spans="1:15" x14ac:dyDescent="0.25">
      <c r="A14" s="455" t="s">
        <v>15</v>
      </c>
      <c r="B14" s="455" t="s">
        <v>16</v>
      </c>
      <c r="C14" s="457" t="s">
        <v>17</v>
      </c>
      <c r="D14" s="457" t="s">
        <v>18</v>
      </c>
      <c r="E14" s="455" t="s">
        <v>19</v>
      </c>
      <c r="F14" s="455" t="s">
        <v>20</v>
      </c>
      <c r="G14" s="445" t="s">
        <v>21</v>
      </c>
      <c r="H14" s="447" t="s">
        <v>22</v>
      </c>
      <c r="I14" s="449" t="s">
        <v>23</v>
      </c>
      <c r="J14" s="451" t="s">
        <v>24</v>
      </c>
      <c r="K14" s="453" t="s">
        <v>25</v>
      </c>
      <c r="L14" s="454"/>
      <c r="M14" s="441" t="s">
        <v>26</v>
      </c>
      <c r="N14" s="441" t="s">
        <v>27</v>
      </c>
      <c r="O14" s="443" t="s">
        <v>28</v>
      </c>
    </row>
    <row r="15" spans="1:15" ht="15.75" thickBot="1" x14ac:dyDescent="0.3">
      <c r="A15" s="456"/>
      <c r="B15" s="456"/>
      <c r="C15" s="458"/>
      <c r="D15" s="458"/>
      <c r="E15" s="456"/>
      <c r="F15" s="456"/>
      <c r="G15" s="446"/>
      <c r="H15" s="448"/>
      <c r="I15" s="450"/>
      <c r="J15" s="452"/>
      <c r="K15" s="19" t="s">
        <v>29</v>
      </c>
      <c r="L15" s="20" t="s">
        <v>30</v>
      </c>
      <c r="M15" s="442"/>
      <c r="N15" s="442"/>
      <c r="O15" s="444"/>
    </row>
    <row r="16" spans="1:15" ht="26.25" x14ac:dyDescent="0.25">
      <c r="A16" s="21">
        <v>1</v>
      </c>
      <c r="B16" s="22">
        <v>319</v>
      </c>
      <c r="C16" s="23" t="str">
        <f>IF(B16=0," ",VLOOKUP(B16,[1]Женщины!B$1:K$65536,2,FALSE))</f>
        <v>Нащёкина</v>
      </c>
      <c r="D16" s="24" t="str">
        <f>IF(B16=0," ",VLOOKUP($B16,[1]Женщины!$B$1:$K$65536,3,FALSE))</f>
        <v>Ирина</v>
      </c>
      <c r="E16" s="25" t="str">
        <f>IF(B16=0," ",IF(VLOOKUP($B16,[1]Женщины!$B$1:$K$65536,4,FALSE)=0," ",VLOOKUP($B16,[1]Женщины!$B$1:$K$65536,4,FALSE)))</f>
        <v>25.01.2006</v>
      </c>
      <c r="F16" s="25" t="str">
        <f>IF(B16=0," ",VLOOKUP($B16,[1]Женщины!$B$1:$K$65536,5,FALSE))</f>
        <v>КМС</v>
      </c>
      <c r="G16" s="26" t="str">
        <f>IF(B16=0," ",VLOOKUP($B16,[1]Женщины!$B$1:$K$65536,6,FALSE))</f>
        <v>Калининградская область</v>
      </c>
      <c r="H16" s="26" t="str">
        <f>IF(B16=0," ",VLOOKUP($B16,[1]Женщины!$B$1:$K$65536,7,FALSE))</f>
        <v/>
      </c>
      <c r="I16" s="26" t="str">
        <f>IF(B16=0," ",VLOOKUP($B16,[1]Женщины!$B$1:$K$65536,8,FALSE))</f>
        <v/>
      </c>
      <c r="J16" s="26" t="str">
        <f>IF(B16=0," ",VLOOKUP($B16,[1]Женщины!$B$1:$K$65536,9,FALSE))</f>
        <v>МАУ ДО "Гусевская ДЮСШ"</v>
      </c>
      <c r="K16" s="27">
        <v>9.3518518518518508E-5</v>
      </c>
      <c r="L16" s="28">
        <v>9.1319444444444448E-5</v>
      </c>
      <c r="M16" s="29" t="str">
        <f>IF(K16=0," ",IF(K16&lt;=[1]Разряды!$D$30,[1]Разряды!$D$3,IF(K16&lt;=[1]Разряды!$E$30,[1]Разряды!$E$3,IF(K16&lt;=[1]Разряды!$F$30,[1]Разряды!$F$3,IF(K16&lt;=[1]Разряды!$G$30,[1]Разряды!$G$3,IF(K16&lt;=[1]Разряды!$H$30,[1]Разряды!$H$3,IF(K16&lt;=[1]Разряды!$I$30,[1]Разряды!$I$3,IF(K16&lt;=[1]Разряды!$J$30,[1]Разряды!$J$3,"б/р"))))))))</f>
        <v>1р</v>
      </c>
      <c r="N16" s="29">
        <v>20</v>
      </c>
      <c r="O16" s="30" t="str">
        <f>IF(B16=0," ",VLOOKUP($B16,[1]Женщины!$B$1:$K$65536,10,FALSE))</f>
        <v>Лукьянов А.А.</v>
      </c>
    </row>
    <row r="17" spans="1:15" x14ac:dyDescent="0.25">
      <c r="A17" s="21">
        <v>2</v>
      </c>
      <c r="B17" s="22">
        <v>407</v>
      </c>
      <c r="C17" s="23" t="str">
        <f>IF(B17=0," ",VLOOKUP(B17,[1]Женщины!B$1:K$65536,2,FALSE))</f>
        <v>Никитина</v>
      </c>
      <c r="D17" s="24" t="str">
        <f>IF(B17=0," ",VLOOKUP($B17,[1]Женщины!$B$1:$K$65536,3,FALSE))</f>
        <v>Елизавета</v>
      </c>
      <c r="E17" s="25" t="str">
        <f>IF(B17=0," ",IF(VLOOKUP($B17,[1]Женщины!$B$1:$K$65536,4,FALSE)=0," ",VLOOKUP($B17,[1]Женщины!$B$1:$K$65536,4,FALSE)))</f>
        <v>24.08.2004</v>
      </c>
      <c r="F17" s="25" t="str">
        <f>IF(B17=0," ",VLOOKUP($B17,[1]Женщины!$B$1:$K$65536,5,FALSE))</f>
        <v>1</v>
      </c>
      <c r="G17" s="26" t="str">
        <f>IF(B17=0," ",VLOOKUP($B17,[1]Женщины!$B$1:$K$65536,6,FALSE))</f>
        <v>Псковская область</v>
      </c>
      <c r="H17" s="26" t="str">
        <f>IF(B17=0," ",VLOOKUP($B17,[1]Женщины!$B$1:$K$65536,7,FALSE))</f>
        <v/>
      </c>
      <c r="I17" s="26" t="str">
        <f>IF(B17=0," ",VLOOKUP($B17,[1]Женщины!$B$1:$K$65536,8,FALSE))</f>
        <v/>
      </c>
      <c r="J17" s="26" t="str">
        <f>IF(B17=0," ",VLOOKUP($B17,[1]Женщины!$B$1:$K$65536,9,FALSE))</f>
        <v>МБУ ДО "ДЮСШ "Надежда"</v>
      </c>
      <c r="K17" s="27">
        <v>9.3171296296296315E-5</v>
      </c>
      <c r="L17" s="28">
        <v>9.2013888888888888E-5</v>
      </c>
      <c r="M17" s="29" t="str">
        <f>IF(K17=0," ",IF(K17&lt;=[1]Разряды!$D$30,[1]Разряды!$D$3,IF(K17&lt;=[1]Разряды!$E$30,[1]Разряды!$E$3,IF(K17&lt;=[1]Разряды!$F$30,[1]Разряды!$F$3,IF(K17&lt;=[1]Разряды!$G$30,[1]Разряды!$G$3,IF(K17&lt;=[1]Разряды!$H$30,[1]Разряды!$H$3,IF(K17&lt;=[1]Разряды!$I$30,[1]Разряды!$I$3,IF(K17&lt;=[1]Разряды!$J$30,[1]Разряды!$J$3,"б/р"))))))))</f>
        <v>1р</v>
      </c>
      <c r="N17" s="29">
        <v>17</v>
      </c>
      <c r="O17" s="30" t="str">
        <f>IF(B17=0," ",VLOOKUP($B17,[1]Женщины!$B$1:$K$65536,10,FALSE))</f>
        <v>Алексеева Е.С.</v>
      </c>
    </row>
    <row r="18" spans="1:15" x14ac:dyDescent="0.25">
      <c r="A18" s="21">
        <v>3</v>
      </c>
      <c r="B18" s="22">
        <v>245</v>
      </c>
      <c r="C18" s="23" t="str">
        <f>IF(B18=0," ",VLOOKUP(B18,[1]Женщины!B$1:K$65536,2,FALSE))</f>
        <v>Лобанова</v>
      </c>
      <c r="D18" s="24" t="str">
        <f>IF(B18=0," ",VLOOKUP($B18,[1]Женщины!$B$1:$K$65536,3,FALSE))</f>
        <v>Дарья</v>
      </c>
      <c r="E18" s="25" t="str">
        <f>IF(B18=0," ",IF(VLOOKUP($B18,[1]Женщины!$B$1:$K$65536,4,FALSE)=0," ",VLOOKUP($B18,[1]Женщины!$B$1:$K$65536,4,FALSE)))</f>
        <v>05.08.2003</v>
      </c>
      <c r="F18" s="25" t="str">
        <f>IF(B18=0," ",VLOOKUP($B18,[1]Женщины!$B$1:$K$65536,5,FALSE))</f>
        <v>КМС</v>
      </c>
      <c r="G18" s="26" t="str">
        <f>IF(B18=0," ",VLOOKUP($B18,[1]Женщины!$B$1:$K$65536,6,FALSE))</f>
        <v>Вологодская область</v>
      </c>
      <c r="H18" s="26" t="str">
        <f>IF(B18=0," ",VLOOKUP($B18,[1]Женщины!$B$1:$K$65536,7,FALSE))</f>
        <v/>
      </c>
      <c r="I18" s="26" t="str">
        <f>IF(B18=0," ",VLOOKUP($B18,[1]Женщины!$B$1:$K$65536,8,FALSE))</f>
        <v/>
      </c>
      <c r="J18" s="26" t="str">
        <f>IF(B18=0," ",VLOOKUP($B18,[1]Женщины!$B$1:$K$65536,9,FALSE))</f>
        <v>АУ ФКиС  ВО "ЦСП"</v>
      </c>
      <c r="K18" s="27">
        <v>9.3402777777777795E-5</v>
      </c>
      <c r="L18" s="28">
        <v>9.2824074074074068E-5</v>
      </c>
      <c r="M18" s="29" t="str">
        <f>IF(K18=0," ",IF(K18&lt;=[1]Разряды!$D$30,[1]Разряды!$D$3,IF(K18&lt;=[1]Разряды!$E$30,[1]Разряды!$E$3,IF(K18&lt;=[1]Разряды!$F$30,[1]Разряды!$F$3,IF(K18&lt;=[1]Разряды!$G$30,[1]Разряды!$G$3,IF(K18&lt;=[1]Разряды!$H$30,[1]Разряды!$H$3,IF(K18&lt;=[1]Разряды!$I$30,[1]Разряды!$I$3,IF(K18&lt;=[1]Разряды!$J$30,[1]Разряды!$J$3,"б/р"))))))))</f>
        <v>1р</v>
      </c>
      <c r="N18" s="29">
        <v>15</v>
      </c>
      <c r="O18" s="30" t="str">
        <f>IF(B18=0," ",VLOOKUP($B18,[1]Женщины!$B$1:$K$65536,10,FALSE))</f>
        <v>Румянцев А.В.</v>
      </c>
    </row>
    <row r="19" spans="1:15" x14ac:dyDescent="0.25">
      <c r="A19" s="31">
        <v>4</v>
      </c>
      <c r="B19" s="22">
        <v>153</v>
      </c>
      <c r="C19" s="23" t="str">
        <f>IF(B19=0," ",VLOOKUP(B19,[1]Женщины!B$1:K$65536,2,FALSE))</f>
        <v>Хрящёва</v>
      </c>
      <c r="D19" s="24" t="str">
        <f>IF(B19=0," ",VLOOKUP($B19,[1]Женщины!$B$1:$K$65536,3,FALSE))</f>
        <v>Ева</v>
      </c>
      <c r="E19" s="25" t="str">
        <f>IF(B19=0," ",IF(VLOOKUP($B19,[1]Женщины!$B$1:$K$65536,4,FALSE)=0," ",VLOOKUP($B19,[1]Женщины!$B$1:$K$65536,4,FALSE)))</f>
        <v>27.10.2004</v>
      </c>
      <c r="F19" s="25" t="str">
        <f>IF(B19=0," ",VLOOKUP($B19,[1]Женщины!$B$1:$K$65536,5,FALSE))</f>
        <v>КМС</v>
      </c>
      <c r="G19" s="26" t="str">
        <f>IF(B19=0," ",VLOOKUP($B19,[1]Женщины!$B$1:$K$65536,6,FALSE))</f>
        <v>Ярославская область</v>
      </c>
      <c r="H19" s="26" t="str">
        <f>IF(B19=0," ",VLOOKUP($B19,[1]Женщины!$B$1:$K$65536,7,FALSE))</f>
        <v/>
      </c>
      <c r="I19" s="26" t="str">
        <f>IF(B19=0," ",VLOOKUP($B19,[1]Женщины!$B$1:$K$65536,8,FALSE))</f>
        <v/>
      </c>
      <c r="J19" s="26" t="str">
        <f>IF(B19=0," ",VLOOKUP($B19,[1]Женщины!$B$1:$K$65536,9,FALSE))</f>
        <v>МУ СШОР №19</v>
      </c>
      <c r="K19" s="94">
        <v>9.3206018518518521E-5</v>
      </c>
      <c r="L19" s="28">
        <v>9.3171296296296315E-5</v>
      </c>
      <c r="M19" s="29" t="str">
        <f>IF(K19=0," ",IF(K19&lt;=[1]Разряды!$D$30,[1]Разряды!$D$3,IF(K19&lt;=[1]Разряды!$E$30,[1]Разряды!$E$3,IF(K19&lt;=[1]Разряды!$F$30,[1]Разряды!$F$3,IF(K19&lt;=[1]Разряды!$G$30,[1]Разряды!$G$3,IF(K19&lt;=[1]Разряды!$H$30,[1]Разряды!$H$3,IF(K19&lt;=[1]Разряды!$I$30,[1]Разряды!$I$3,IF(K19&lt;=[1]Разряды!$J$30,[1]Разряды!$J$3,"б/р"))))))))</f>
        <v>1р</v>
      </c>
      <c r="N19" s="29">
        <v>14</v>
      </c>
      <c r="O19" s="30" t="str">
        <f>IF(B19=0," ",VLOOKUP($B19,[1]Женщины!$B$1:$K$65536,10,FALSE))</f>
        <v>Воронин Е.А.</v>
      </c>
    </row>
    <row r="20" spans="1:15" x14ac:dyDescent="0.25">
      <c r="A20" s="31">
        <v>5</v>
      </c>
      <c r="B20" s="22">
        <v>181</v>
      </c>
      <c r="C20" s="23" t="str">
        <f>IF(B20=0," ",VLOOKUP(B20,[1]Женщины!B$1:K$65536,2,FALSE))</f>
        <v>Зайцева</v>
      </c>
      <c r="D20" s="24" t="str">
        <f>IF(B20=0," ",VLOOKUP($B20,[1]Женщины!$B$1:$K$65536,3,FALSE))</f>
        <v>Наталья</v>
      </c>
      <c r="E20" s="25" t="str">
        <f>IF(B20=0," ",IF(VLOOKUP($B20,[1]Женщины!$B$1:$K$65536,4,FALSE)=0," ",VLOOKUP($B20,[1]Женщины!$B$1:$K$65536,4,FALSE)))</f>
        <v>03.09.2003</v>
      </c>
      <c r="F20" s="25" t="str">
        <f>IF(B20=0," ",VLOOKUP($B20,[1]Женщины!$B$1:$K$65536,5,FALSE))</f>
        <v>КМС</v>
      </c>
      <c r="G20" s="26" t="str">
        <f>IF(B20=0," ",VLOOKUP($B20,[1]Женщины!$B$1:$K$65536,6,FALSE))</f>
        <v>Архангельская область</v>
      </c>
      <c r="H20" s="26" t="str">
        <f>IF(B20=0," ",VLOOKUP($B20,[1]Женщины!$B$1:$K$65536,7,FALSE))</f>
        <v/>
      </c>
      <c r="I20" s="26" t="str">
        <f>IF(B20=0," ",VLOOKUP($B20,[1]Женщины!$B$1:$K$65536,8,FALSE))</f>
        <v/>
      </c>
      <c r="J20" s="26" t="str">
        <f>IF(B20=0," ",VLOOKUP($B20,[1]Женщины!$B$1:$K$65536,9,FALSE))</f>
        <v>ФОК "Севмаш"</v>
      </c>
      <c r="K20" s="27">
        <v>9.3634259259259248E-5</v>
      </c>
      <c r="L20" s="95">
        <v>9.333333333333333E-5</v>
      </c>
      <c r="M20" s="29" t="str">
        <f>IF(K20=0," ",IF(K20&lt;=[1]Разряды!$D$30,[1]Разряды!$D$3,IF(K20&lt;=[1]Разряды!$E$30,[1]Разряды!$E$3,IF(K20&lt;=[1]Разряды!$F$30,[1]Разряды!$F$3,IF(K20&lt;=[1]Разряды!$G$30,[1]Разряды!$G$3,IF(K20&lt;=[1]Разряды!$H$30,[1]Разряды!$H$3,IF(K20&lt;=[1]Разряды!$I$30,[1]Разряды!$I$3,IF(K20&lt;=[1]Разряды!$J$30,[1]Разряды!$J$3,"б/р"))))))))</f>
        <v>1р</v>
      </c>
      <c r="N20" s="29">
        <v>13</v>
      </c>
      <c r="O20" s="30" t="str">
        <f>IF(B20=0," ",VLOOKUP($B20,[1]Женщины!$B$1:$K$65536,10,FALSE))</f>
        <v>Литвиненко А.И.</v>
      </c>
    </row>
    <row r="21" spans="1:15" ht="26.25" x14ac:dyDescent="0.25">
      <c r="A21" s="31">
        <v>6</v>
      </c>
      <c r="B21" s="22">
        <v>263</v>
      </c>
      <c r="C21" s="23" t="str">
        <f>IF(B21=0," ",VLOOKUP(B21,[1]Женщины!B$1:K$65536,2,FALSE))</f>
        <v>Соловьева</v>
      </c>
      <c r="D21" s="24" t="str">
        <f>IF(B21=0," ",VLOOKUP($B21,[1]Женщины!$B$1:$K$65536,3,FALSE))</f>
        <v>Алёна</v>
      </c>
      <c r="E21" s="25" t="str">
        <f>IF(B21=0," ",IF(VLOOKUP($B21,[1]Женщины!$B$1:$K$65536,4,FALSE)=0," ",VLOOKUP($B21,[1]Женщины!$B$1:$K$65536,4,FALSE)))</f>
        <v>05.01.2004</v>
      </c>
      <c r="F21" s="25" t="str">
        <f>IF(B21=0," ",VLOOKUP($B21,[1]Женщины!$B$1:$K$65536,5,FALSE))</f>
        <v>КМС</v>
      </c>
      <c r="G21" s="26" t="str">
        <f>IF(B21=0," ",VLOOKUP($B21,[1]Женщины!$B$1:$K$65536,6,FALSE))</f>
        <v>Вологодская область</v>
      </c>
      <c r="H21" s="26" t="str">
        <f>IF(B21=0," ",VLOOKUP($B21,[1]Женщины!$B$1:$K$65536,7,FALSE))</f>
        <v/>
      </c>
      <c r="I21" s="26" t="str">
        <f>IF(B21=0," ",VLOOKUP($B21,[1]Женщины!$B$1:$K$65536,8,FALSE))</f>
        <v/>
      </c>
      <c r="J21" s="26" t="str">
        <f>IF(B21=0," ",VLOOKUP($B21,[1]Женщины!$B$1:$K$65536,9,FALSE))</f>
        <v>АУ ФКиС  ВО "ЦСП", МБУДО ДЮСШ "Спартак"</v>
      </c>
      <c r="K21" s="94">
        <v>9.327546296296296E-5</v>
      </c>
      <c r="L21" s="95">
        <v>9.3368055555555563E-5</v>
      </c>
      <c r="M21" s="29" t="str">
        <f>IF(K21=0," ",IF(K21&lt;=[1]Разряды!$D$30,[1]Разряды!$D$3,IF(K21&lt;=[1]Разряды!$E$30,[1]Разряды!$E$3,IF(K21&lt;=[1]Разряды!$F$30,[1]Разряды!$F$3,IF(K21&lt;=[1]Разряды!$G$30,[1]Разряды!$G$3,IF(K21&lt;=[1]Разряды!$H$30,[1]Разряды!$H$3,IF(K21&lt;=[1]Разряды!$I$30,[1]Разряды!$I$3,IF(K21&lt;=[1]Разряды!$J$30,[1]Разряды!$J$3,"б/р"))))))))</f>
        <v>1р</v>
      </c>
      <c r="N21" s="29">
        <v>12</v>
      </c>
      <c r="O21" s="30" t="str">
        <f>IF(B21=0," ",VLOOKUP($B21,[1]Женщины!$B$1:$K$65536,10,FALSE))</f>
        <v>Волков В.Н.</v>
      </c>
    </row>
    <row r="22" spans="1:15" x14ac:dyDescent="0.25">
      <c r="A22" s="31">
        <v>7</v>
      </c>
      <c r="B22" s="22">
        <v>370</v>
      </c>
      <c r="C22" s="23" t="str">
        <f>IF(B22=0," ",VLOOKUP(B22,[1]Женщины!B$1:K$65536,2,FALSE))</f>
        <v>Шамрова</v>
      </c>
      <c r="D22" s="24" t="str">
        <f>IF(B22=0," ",VLOOKUP($B22,[1]Женщины!$B$1:$K$65536,3,FALSE))</f>
        <v>Яна</v>
      </c>
      <c r="E22" s="25" t="str">
        <f>IF(B22=0," ",IF(VLOOKUP($B22,[1]Женщины!$B$1:$K$65536,4,FALSE)=0," ",VLOOKUP($B22,[1]Женщины!$B$1:$K$65536,4,FALSE)))</f>
        <v>04.06.2004</v>
      </c>
      <c r="F22" s="25" t="str">
        <f>IF(B22=0," ",VLOOKUP($B22,[1]Женщины!$B$1:$K$65536,5,FALSE))</f>
        <v>1</v>
      </c>
      <c r="G22" s="26" t="str">
        <f>IF(B22=0," ",VLOOKUP($B22,[1]Женщины!$B$1:$K$65536,6,FALSE))</f>
        <v>Ленинградская область</v>
      </c>
      <c r="H22" s="26" t="str">
        <f>IF(B22=0," ",VLOOKUP($B22,[1]Женщины!$B$1:$K$65536,7,FALSE))</f>
        <v/>
      </c>
      <c r="I22" s="26" t="str">
        <f>IF(B22=0," ",VLOOKUP($B22,[1]Женщины!$B$1:$K$65536,8,FALSE))</f>
        <v/>
      </c>
      <c r="J22" s="26" t="str">
        <f>IF(B22=0," ",VLOOKUP($B22,[1]Женщины!$B$1:$K$65536,9,FALSE))</f>
        <v>МБОУ ДО "Коммунарская ДЮСШ"</v>
      </c>
      <c r="K22" s="27">
        <v>9.3981481481481468E-5</v>
      </c>
      <c r="L22" s="33"/>
      <c r="M22" s="29" t="str">
        <f>IF(K22=0," ",IF(K22&lt;=[1]Разряды!$D$30,[1]Разряды!$D$3,IF(K22&lt;=[1]Разряды!$E$30,[1]Разряды!$E$3,IF(K22&lt;=[1]Разряды!$F$30,[1]Разряды!$F$3,IF(K22&lt;=[1]Разряды!$G$30,[1]Разряды!$G$3,IF(K22&lt;=[1]Разряды!$H$30,[1]Разряды!$H$3,IF(K22&lt;=[1]Разряды!$I$30,[1]Разряды!$I$3,IF(K22&lt;=[1]Разряды!$J$30,[1]Разряды!$J$3,"б/р"))))))))</f>
        <v>1р</v>
      </c>
      <c r="N22" s="29">
        <v>11</v>
      </c>
      <c r="O22" s="34" t="str">
        <f>IF(B22=0," ",VLOOKUP($B22,[1]Женщины!$B$1:$K$65536,10,FALSE))</f>
        <v>Сергачев В.Н., Пашкевич О.Н., Никитина М.М.</v>
      </c>
    </row>
    <row r="23" spans="1:15" x14ac:dyDescent="0.25">
      <c r="A23" s="31">
        <v>8</v>
      </c>
      <c r="B23" s="22">
        <v>185</v>
      </c>
      <c r="C23" s="23" t="str">
        <f>IF(B23=0," ",VLOOKUP(B23,[1]Женщины!B$1:K$65536,2,FALSE))</f>
        <v>Климберг</v>
      </c>
      <c r="D23" s="24" t="str">
        <f>IF(B23=0," ",VLOOKUP($B23,[1]Женщины!$B$1:$K$65536,3,FALSE))</f>
        <v>Анна</v>
      </c>
      <c r="E23" s="25" t="str">
        <f>IF(B23=0," ",IF(VLOOKUP($B23,[1]Женщины!$B$1:$K$65536,4,FALSE)=0," ",VLOOKUP($B23,[1]Женщины!$B$1:$K$65536,4,FALSE)))</f>
        <v>20.09.2005</v>
      </c>
      <c r="F23" s="25" t="str">
        <f>IF(B23=0," ",VLOOKUP($B23,[1]Женщины!$B$1:$K$65536,5,FALSE))</f>
        <v>1</v>
      </c>
      <c r="G23" s="26" t="str">
        <f>IF(B23=0," ",VLOOKUP($B23,[1]Женщины!$B$1:$K$65536,6,FALSE))</f>
        <v>Архангельская область</v>
      </c>
      <c r="H23" s="26" t="str">
        <f>IF(B23=0," ",VLOOKUP($B23,[1]Женщины!$B$1:$K$65536,7,FALSE))</f>
        <v/>
      </c>
      <c r="I23" s="26" t="str">
        <f>IF(B23=0," ",VLOOKUP($B23,[1]Женщины!$B$1:$K$65536,8,FALSE))</f>
        <v/>
      </c>
      <c r="J23" s="26" t="str">
        <f>IF(B23=0," ",VLOOKUP($B23,[1]Женщины!$B$1:$K$65536,9,FALSE))</f>
        <v>МБУ СШ №1</v>
      </c>
      <c r="K23" s="27">
        <v>9.4212962962962976E-5</v>
      </c>
      <c r="L23" s="33"/>
      <c r="M23" s="29" t="str">
        <f>IF(K23=0," ",IF(K23&lt;=[1]Разряды!$D$30,[1]Разряды!$D$3,IF(K23&lt;=[1]Разряды!$E$30,[1]Разряды!$E$3,IF(K23&lt;=[1]Разряды!$F$30,[1]Разряды!$F$3,IF(K23&lt;=[1]Разряды!$G$30,[1]Разряды!$G$3,IF(K23&lt;=[1]Разряды!$H$30,[1]Разряды!$H$3,IF(K23&lt;=[1]Разряды!$I$30,[1]Разряды!$I$3,IF(K23&lt;=[1]Разряды!$J$30,[1]Разряды!$J$3,"б/р"))))))))</f>
        <v>1р</v>
      </c>
      <c r="N23" s="29">
        <v>10</v>
      </c>
      <c r="O23" s="30" t="str">
        <f>IF(B23=0," ",VLOOKUP($B23,[1]Женщины!$B$1:$K$65536,10,FALSE))</f>
        <v>Брюхова О.Б.</v>
      </c>
    </row>
    <row r="24" spans="1:15" x14ac:dyDescent="0.25">
      <c r="A24" s="31">
        <v>9</v>
      </c>
      <c r="B24" s="22">
        <v>437</v>
      </c>
      <c r="C24" s="23" t="str">
        <f>IF(B24=0," ",VLOOKUP(B24,[1]Женщины!B$1:K$65536,2,FALSE))</f>
        <v>Синицина</v>
      </c>
      <c r="D24" s="24" t="str">
        <f>IF(B24=0," ",VLOOKUP($B24,[1]Женщины!$B$1:$K$65536,3,FALSE))</f>
        <v>София</v>
      </c>
      <c r="E24" s="25" t="str">
        <f>IF(B24=0," ",IF(VLOOKUP($B24,[1]Женщины!$B$1:$K$65536,4,FALSE)=0," ",VLOOKUP($B24,[1]Женщины!$B$1:$K$65536,4,FALSE)))</f>
        <v>01.10.2004</v>
      </c>
      <c r="F24" s="25" t="str">
        <f>IF(B24=0," ",VLOOKUP($B24,[1]Женщины!$B$1:$K$65536,5,FALSE))</f>
        <v>1</v>
      </c>
      <c r="G24" s="26" t="str">
        <f>IF(B24=0," ",VLOOKUP($B24,[1]Женщины!$B$1:$K$65536,6,FALSE))</f>
        <v>Республика Карелия</v>
      </c>
      <c r="H24" s="26" t="str">
        <f>IF(B24=0," ",VLOOKUP($B24,[1]Женщины!$B$1:$K$65536,7,FALSE))</f>
        <v/>
      </c>
      <c r="I24" s="26" t="str">
        <f>IF(B24=0," ",VLOOKUP($B24,[1]Женщины!$B$1:$K$65536,8,FALSE))</f>
        <v/>
      </c>
      <c r="J24" s="26" t="str">
        <f>IF(B24=0," ",VLOOKUP($B24,[1]Женщины!$B$1:$K$65536,9,FALSE))</f>
        <v>МУ "СШОР №3"</v>
      </c>
      <c r="K24" s="27">
        <v>9.4675925925925936E-5</v>
      </c>
      <c r="L24" s="33"/>
      <c r="M24" s="29" t="str">
        <f>IF(K24=0," ",IF(K24&lt;=[1]Разряды!$D$30,[1]Разряды!$D$3,IF(K24&lt;=[1]Разряды!$E$30,[1]Разряды!$E$3,IF(K24&lt;=[1]Разряды!$F$30,[1]Разряды!$F$3,IF(K24&lt;=[1]Разряды!$G$30,[1]Разряды!$G$3,IF(K24&lt;=[1]Разряды!$H$30,[1]Разряды!$H$3,IF(K24&lt;=[1]Разряды!$I$30,[1]Разряды!$I$3,IF(K24&lt;=[1]Разряды!$J$30,[1]Разряды!$J$3,"б/р"))))))))</f>
        <v>1р</v>
      </c>
      <c r="N24" s="29">
        <v>9</v>
      </c>
      <c r="O24" s="30" t="str">
        <f>IF(B24=0," ",VLOOKUP($B24,[1]Женщины!$B$1:$K$65536,10,FALSE))</f>
        <v>Лайтинен А.А.</v>
      </c>
    </row>
    <row r="25" spans="1:15" x14ac:dyDescent="0.25">
      <c r="A25" s="31">
        <v>10</v>
      </c>
      <c r="B25" s="22">
        <v>282</v>
      </c>
      <c r="C25" s="23" t="str">
        <f>IF(B25=0," ",VLOOKUP(B25,[1]Женщины!B$1:K$65536,2,FALSE))</f>
        <v>Коробченко</v>
      </c>
      <c r="D25" s="24" t="str">
        <f>IF(B25=0," ",VLOOKUP($B25,[1]Женщины!$B$1:$K$65536,3,FALSE))</f>
        <v>Надежда</v>
      </c>
      <c r="E25" s="25" t="str">
        <f>IF(B25=0," ",IF(VLOOKUP($B25,[1]Женщины!$B$1:$K$65536,4,FALSE)=0," ",VLOOKUP($B25,[1]Женщины!$B$1:$K$65536,4,FALSE)))</f>
        <v>18.09.2003</v>
      </c>
      <c r="F25" s="25" t="str">
        <f>IF(B25=0," ",VLOOKUP($B25,[1]Женщины!$B$1:$K$65536,5,FALSE))</f>
        <v>1</v>
      </c>
      <c r="G25" s="26" t="str">
        <f>IF(B25=0," ",VLOOKUP($B25,[1]Женщины!$B$1:$K$65536,6,FALSE))</f>
        <v>Ивановская область</v>
      </c>
      <c r="H25" s="26" t="str">
        <f>IF(B25=0," ",VLOOKUP($B25,[1]Женщины!$B$1:$K$65536,7,FALSE))</f>
        <v/>
      </c>
      <c r="I25" s="26" t="str">
        <f>IF(B25=0," ",VLOOKUP($B25,[1]Женщины!$B$1:$K$65536,8,FALSE))</f>
        <v/>
      </c>
      <c r="J25" s="26" t="str">
        <f>IF(B25=0," ",VLOOKUP($B25,[1]Женщины!$B$1:$K$65536,9,FALSE))</f>
        <v>МБОУ ДОД ДЮСШ 1</v>
      </c>
      <c r="K25" s="27">
        <v>9.4791666666666649E-5</v>
      </c>
      <c r="L25" s="33"/>
      <c r="M25" s="29" t="str">
        <f>IF(K25=0," ",IF(K25&lt;=[1]Разряды!$D$30,[1]Разряды!$D$3,IF(K25&lt;=[1]Разряды!$E$30,[1]Разряды!$E$3,IF(K25&lt;=[1]Разряды!$F$30,[1]Разряды!$F$3,IF(K25&lt;=[1]Разряды!$G$30,[1]Разряды!$G$3,IF(K25&lt;=[1]Разряды!$H$30,[1]Разряды!$H$3,IF(K25&lt;=[1]Разряды!$I$30,[1]Разряды!$I$3,IF(K25&lt;=[1]Разряды!$J$30,[1]Разряды!$J$3,"б/р"))))))))</f>
        <v>1р</v>
      </c>
      <c r="N25" s="29">
        <v>8</v>
      </c>
      <c r="O25" s="30" t="str">
        <f>IF(B25=0," ",VLOOKUP($B25,[1]Женщины!$B$1:$K$65536,10,FALSE))</f>
        <v>Магницкий В.П.</v>
      </c>
    </row>
    <row r="26" spans="1:15" x14ac:dyDescent="0.25">
      <c r="A26" s="31">
        <v>11</v>
      </c>
      <c r="B26" s="22">
        <v>207</v>
      </c>
      <c r="C26" s="23" t="str">
        <f>IF(B26=0," ",VLOOKUP(B26,[1]Женщины!B$1:K$65536,2,FALSE))</f>
        <v>Терехова</v>
      </c>
      <c r="D26" s="24" t="str">
        <f>IF(B26=0," ",VLOOKUP($B26,[1]Женщины!$B$1:$K$65536,3,FALSE))</f>
        <v>Александра</v>
      </c>
      <c r="E26" s="25" t="str">
        <f>IF(B26=0," ",IF(VLOOKUP($B26,[1]Женщины!$B$1:$K$65536,4,FALSE)=0," ",VLOOKUP($B26,[1]Женщины!$B$1:$K$65536,4,FALSE)))</f>
        <v>19.02.2003</v>
      </c>
      <c r="F26" s="25" t="str">
        <f>IF(B26=0," ",VLOOKUP($B26,[1]Женщины!$B$1:$K$65536,5,FALSE))</f>
        <v>1</v>
      </c>
      <c r="G26" s="26" t="str">
        <f>IF(B26=0," ",VLOOKUP($B26,[1]Женщины!$B$1:$K$65536,6,FALSE))</f>
        <v>Архангельская область</v>
      </c>
      <c r="H26" s="26" t="str">
        <f>IF(B26=0," ",VLOOKUP($B26,[1]Женщины!$B$1:$K$65536,7,FALSE))</f>
        <v/>
      </c>
      <c r="I26" s="26" t="str">
        <f>IF(B26=0," ",VLOOKUP($B26,[1]Женщины!$B$1:$K$65536,8,FALSE))</f>
        <v/>
      </c>
      <c r="J26" s="26" t="str">
        <f>IF(B26=0," ",VLOOKUP($B26,[1]Женщины!$B$1:$K$65536,9,FALSE))</f>
        <v>МБУ СШ №1</v>
      </c>
      <c r="K26" s="94">
        <v>9.4849537037037046E-5</v>
      </c>
      <c r="L26" s="33"/>
      <c r="M26" s="29" t="str">
        <f>IF(K26=0," ",IF(K26&lt;=[1]Разряды!$D$30,[1]Разряды!$D$3,IF(K26&lt;=[1]Разряды!$E$30,[1]Разряды!$E$3,IF(K26&lt;=[1]Разряды!$F$30,[1]Разряды!$F$3,IF(K26&lt;=[1]Разряды!$G$30,[1]Разряды!$G$3,IF(K26&lt;=[1]Разряды!$H$30,[1]Разряды!$H$3,IF(K26&lt;=[1]Разряды!$I$30,[1]Разряды!$I$3,IF(K26&lt;=[1]Разряды!$J$30,[1]Разряды!$J$3,"б/р"))))))))</f>
        <v>1р</v>
      </c>
      <c r="N26" s="29">
        <v>7</v>
      </c>
      <c r="O26" s="30" t="str">
        <f>IF(B26=0," ",VLOOKUP($B26,[1]Женщины!$B$1:$K$65536,10,FALSE))</f>
        <v>Ушанов С.А.</v>
      </c>
    </row>
    <row r="27" spans="1:15" x14ac:dyDescent="0.25">
      <c r="A27" s="31">
        <v>12</v>
      </c>
      <c r="B27" s="22">
        <v>244</v>
      </c>
      <c r="C27" s="23" t="str">
        <f>IF(B27=0," ",VLOOKUP(B27,[1]Женщины!B$1:K$65536,2,FALSE))</f>
        <v>Ленок</v>
      </c>
      <c r="D27" s="24" t="str">
        <f>IF(B27=0," ",VLOOKUP($B27,[1]Женщины!$B$1:$K$65536,3,FALSE))</f>
        <v>Анастасия</v>
      </c>
      <c r="E27" s="25" t="str">
        <f>IF(B27=0," ",IF(VLOOKUP($B27,[1]Женщины!$B$1:$K$65536,4,FALSE)=0," ",VLOOKUP($B27,[1]Женщины!$B$1:$K$65536,4,FALSE)))</f>
        <v>21.01.2003</v>
      </c>
      <c r="F27" s="25" t="str">
        <f>IF(B27=0," ",VLOOKUP($B27,[1]Женщины!$B$1:$K$65536,5,FALSE))</f>
        <v>КМС</v>
      </c>
      <c r="G27" s="26" t="str">
        <f>IF(B27=0," ",VLOOKUP($B27,[1]Женщины!$B$1:$K$65536,6,FALSE))</f>
        <v>Вологодская область</v>
      </c>
      <c r="H27" s="26" t="str">
        <f>IF(B27=0," ",VLOOKUP($B27,[1]Женщины!$B$1:$K$65536,7,FALSE))</f>
        <v/>
      </c>
      <c r="I27" s="26" t="str">
        <f>IF(B27=0," ",VLOOKUP($B27,[1]Женщины!$B$1:$K$65536,8,FALSE))</f>
        <v/>
      </c>
      <c r="J27" s="26" t="str">
        <f>IF(B27=0," ",VLOOKUP($B27,[1]Женщины!$B$1:$K$65536,9,FALSE))</f>
        <v>АУ ФКиС  ВО "ЦСП"</v>
      </c>
      <c r="K27" s="94">
        <v>9.4861111111111114E-5</v>
      </c>
      <c r="L27" s="33"/>
      <c r="M27" s="29" t="str">
        <f>IF(K27=0," ",IF(K27&lt;=[1]Разряды!$D$30,[1]Разряды!$D$3,IF(K27&lt;=[1]Разряды!$E$30,[1]Разряды!$E$3,IF(K27&lt;=[1]Разряды!$F$30,[1]Разряды!$F$3,IF(K27&lt;=[1]Разряды!$G$30,[1]Разряды!$G$3,IF(K27&lt;=[1]Разряды!$H$30,[1]Разряды!$H$3,IF(K27&lt;=[1]Разряды!$I$30,[1]Разряды!$I$3,IF(K27&lt;=[1]Разряды!$J$30,[1]Разряды!$J$3,"б/р"))))))))</f>
        <v>1р</v>
      </c>
      <c r="N27" s="29">
        <v>6</v>
      </c>
      <c r="O27" s="30" t="str">
        <f>IF(B27=0," ",VLOOKUP($B27,[1]Женщины!$B$1:$K$65536,10,FALSE))</f>
        <v>Лебедев А.В.</v>
      </c>
    </row>
    <row r="28" spans="1:15" x14ac:dyDescent="0.25">
      <c r="A28" s="31">
        <v>13</v>
      </c>
      <c r="B28" s="22">
        <v>456</v>
      </c>
      <c r="C28" s="23" t="str">
        <f>IF(B28=0," ",VLOOKUP(B28,[1]Женщины!B$1:K$65536,2,FALSE))</f>
        <v>Попова</v>
      </c>
      <c r="D28" s="24" t="str">
        <f>IF(B28=0," ",VLOOKUP($B28,[1]Женщины!$B$1:$K$65536,3,FALSE))</f>
        <v>Александра</v>
      </c>
      <c r="E28" s="25" t="str">
        <f>IF(B28=0," ",IF(VLOOKUP($B28,[1]Женщины!$B$1:$K$65536,4,FALSE)=0," ",VLOOKUP($B28,[1]Женщины!$B$1:$K$65536,4,FALSE)))</f>
        <v>22.03.2003</v>
      </c>
      <c r="F28" s="25" t="str">
        <f>IF(B28=0," ",VLOOKUP($B28,[1]Женщины!$B$1:$K$65536,5,FALSE))</f>
        <v>1</v>
      </c>
      <c r="G28" s="26" t="str">
        <f>IF(B28=0," ",VLOOKUP($B28,[1]Женщины!$B$1:$K$65536,6,FALSE))</f>
        <v>Республика Коми</v>
      </c>
      <c r="H28" s="26" t="str">
        <f>IF(B28=0," ",VLOOKUP($B28,[1]Женщины!$B$1:$K$65536,7,FALSE))</f>
        <v/>
      </c>
      <c r="I28" s="26" t="str">
        <f>IF(B28=0," ",VLOOKUP($B28,[1]Женщины!$B$1:$K$65536,8,FALSE))</f>
        <v/>
      </c>
      <c r="J28" s="26" t="str">
        <f>IF(B28=0," ",VLOOKUP($B28,[1]Женщины!$B$1:$K$65536,9,FALSE))</f>
        <v>ГБУ РК "СШОР №1"</v>
      </c>
      <c r="K28" s="27">
        <v>9.5601851851851856E-5</v>
      </c>
      <c r="L28" s="33"/>
      <c r="M28" s="29" t="str">
        <f>IF(K28=0," ",IF(K28&lt;=[1]Разряды!$D$30,[1]Разряды!$D$3,IF(K28&lt;=[1]Разряды!$E$30,[1]Разряды!$E$3,IF(K28&lt;=[1]Разряды!$F$30,[1]Разряды!$F$3,IF(K28&lt;=[1]Разряды!$G$30,[1]Разряды!$G$3,IF(K28&lt;=[1]Разряды!$H$30,[1]Разряды!$H$3,IF(K28&lt;=[1]Разряды!$I$30,[1]Разряды!$I$3,IF(K28&lt;=[1]Разряды!$J$30,[1]Разряды!$J$3,"б/р"))))))))</f>
        <v>2р</v>
      </c>
      <c r="N28" s="29">
        <v>5</v>
      </c>
      <c r="O28" s="30" t="str">
        <f>IF(B28=0," ",VLOOKUP($B28,[1]Женщины!$B$1:$K$65536,10,FALSE))</f>
        <v>Панюкова М.А.</v>
      </c>
    </row>
    <row r="29" spans="1:15" x14ac:dyDescent="0.25">
      <c r="A29" s="31">
        <v>14</v>
      </c>
      <c r="B29" s="22">
        <v>334</v>
      </c>
      <c r="C29" s="23" t="str">
        <f>IF(B29=0," ",VLOOKUP(B29,[1]Женщины!B$1:K$65536,2,FALSE))</f>
        <v>Капустина</v>
      </c>
      <c r="D29" s="24" t="str">
        <f>IF(B29=0," ",VLOOKUP($B29,[1]Женщины!$B$1:$K$65536,3,FALSE))</f>
        <v>Алина</v>
      </c>
      <c r="E29" s="25" t="str">
        <f>IF(B29=0," ",IF(VLOOKUP($B29,[1]Женщины!$B$1:$K$65536,4,FALSE)=0," ",VLOOKUP($B29,[1]Женщины!$B$1:$K$65536,4,FALSE)))</f>
        <v>01.05.2004</v>
      </c>
      <c r="F29" s="25" t="str">
        <f>IF(B29=0," ",VLOOKUP($B29,[1]Женщины!$B$1:$K$65536,5,FALSE))</f>
        <v>1</v>
      </c>
      <c r="G29" s="26" t="str">
        <f>IF(B29=0," ",VLOOKUP($B29,[1]Женщины!$B$1:$K$65536,6,FALSE))</f>
        <v>Костромская область</v>
      </c>
      <c r="H29" s="26" t="str">
        <f>IF(B29=0," ",VLOOKUP($B29,[1]Женщины!$B$1:$K$65536,7,FALSE))</f>
        <v/>
      </c>
      <c r="I29" s="26" t="str">
        <f>IF(B29=0," ",VLOOKUP($B29,[1]Женщины!$B$1:$K$65536,8,FALSE))</f>
        <v/>
      </c>
      <c r="J29" s="26" t="str">
        <f>IF(B29=0," ",VLOOKUP($B29,[1]Женщины!$B$1:$K$65536,9,FALSE))</f>
        <v>ГБУ КО "СШОР им. А.В. Голубева"</v>
      </c>
      <c r="K29" s="27">
        <v>9.5833333333333309E-5</v>
      </c>
      <c r="L29" s="33"/>
      <c r="M29" s="29" t="str">
        <f>IF(K29=0," ",IF(K29&lt;=[1]Разряды!$D$30,[1]Разряды!$D$3,IF(K29&lt;=[1]Разряды!$E$30,[1]Разряды!$E$3,IF(K29&lt;=[1]Разряды!$F$30,[1]Разряды!$F$3,IF(K29&lt;=[1]Разряды!$G$30,[1]Разряды!$G$3,IF(K29&lt;=[1]Разряды!$H$30,[1]Разряды!$H$3,IF(K29&lt;=[1]Разряды!$I$30,[1]Разряды!$I$3,IF(K29&lt;=[1]Разряды!$J$30,[1]Разряды!$J$3,"б/р"))))))))</f>
        <v>2р</v>
      </c>
      <c r="N29" s="29">
        <v>4</v>
      </c>
      <c r="O29" s="30" t="str">
        <f>IF(B29=0," ",VLOOKUP($B29,[1]Женщины!$B$1:$K$65536,10,FALSE))</f>
        <v>Дружков А.Н.</v>
      </c>
    </row>
    <row r="30" spans="1:15" x14ac:dyDescent="0.25">
      <c r="A30" s="31">
        <v>15</v>
      </c>
      <c r="B30" s="22">
        <v>333</v>
      </c>
      <c r="C30" s="23" t="str">
        <f>IF(B30=0," ",VLOOKUP(B30,[1]Женщины!B$1:K$65536,2,FALSE))</f>
        <v>Иванова</v>
      </c>
      <c r="D30" s="24" t="str">
        <f>IF(B30=0," ",VLOOKUP($B30,[1]Женщины!$B$1:$K$65536,3,FALSE))</f>
        <v>Арина</v>
      </c>
      <c r="E30" s="25" t="str">
        <f>IF(B30=0," ",IF(VLOOKUP($B30,[1]Женщины!$B$1:$K$65536,4,FALSE)=0," ",VLOOKUP($B30,[1]Женщины!$B$1:$K$65536,4,FALSE)))</f>
        <v>07.05.2003</v>
      </c>
      <c r="F30" s="25" t="str">
        <f>IF(B30=0," ",VLOOKUP($B30,[1]Женщины!$B$1:$K$65536,5,FALSE))</f>
        <v>1</v>
      </c>
      <c r="G30" s="26" t="str">
        <f>IF(B30=0," ",VLOOKUP($B30,[1]Женщины!$B$1:$K$65536,6,FALSE))</f>
        <v>Костромская область</v>
      </c>
      <c r="H30" s="26" t="str">
        <f>IF(B30=0," ",VLOOKUP($B30,[1]Женщины!$B$1:$K$65536,7,FALSE))</f>
        <v/>
      </c>
      <c r="I30" s="26" t="str">
        <f>IF(B30=0," ",VLOOKUP($B30,[1]Женщины!$B$1:$K$65536,8,FALSE))</f>
        <v/>
      </c>
      <c r="J30" s="26" t="str">
        <f>IF(B30=0," ",VLOOKUP($B30,[1]Женщины!$B$1:$K$65536,9,FALSE))</f>
        <v>ГБУ КО "СШОР им. А.В. Голубева"</v>
      </c>
      <c r="K30" s="27">
        <v>9.6527777777777776E-5</v>
      </c>
      <c r="L30" s="33"/>
      <c r="M30" s="29" t="str">
        <f>IF(K30=0," ",IF(K30&lt;=[1]Разряды!$D$30,[1]Разряды!$D$3,IF(K30&lt;=[1]Разряды!$E$30,[1]Разряды!$E$3,IF(K30&lt;=[1]Разряды!$F$30,[1]Разряды!$F$3,IF(K30&lt;=[1]Разряды!$G$30,[1]Разряды!$G$3,IF(K30&lt;=[1]Разряды!$H$30,[1]Разряды!$H$3,IF(K30&lt;=[1]Разряды!$I$30,[1]Разряды!$I$3,IF(K30&lt;=[1]Разряды!$J$30,[1]Разряды!$J$3,"б/р"))))))))</f>
        <v>2р</v>
      </c>
      <c r="N30" s="29">
        <v>3</v>
      </c>
      <c r="O30" s="30" t="str">
        <f>IF(B30=0," ",VLOOKUP($B30,[1]Женщины!$B$1:$K$65536,10,FALSE))</f>
        <v>Дружков А.Н.</v>
      </c>
    </row>
    <row r="31" spans="1:15" x14ac:dyDescent="0.25">
      <c r="A31" s="31">
        <v>16</v>
      </c>
      <c r="B31" s="22">
        <v>297</v>
      </c>
      <c r="C31" s="23" t="str">
        <f>IF(B31=0," ",VLOOKUP(B31,[1]Женщины!B$1:K$65536,2,FALSE))</f>
        <v>Разумова</v>
      </c>
      <c r="D31" s="24" t="str">
        <f>IF(B31=0," ",VLOOKUP($B31,[1]Женщины!$B$1:$K$65536,3,FALSE))</f>
        <v>Мария</v>
      </c>
      <c r="E31" s="25" t="str">
        <f>IF(B31=0," ",IF(VLOOKUP($B31,[1]Женщины!$B$1:$K$65536,4,FALSE)=0," ",VLOOKUP($B31,[1]Женщины!$B$1:$K$65536,4,FALSE)))</f>
        <v>08.11.2003</v>
      </c>
      <c r="F31" s="25" t="str">
        <f>IF(B31=0," ",VLOOKUP($B31,[1]Женщины!$B$1:$K$65536,5,FALSE))</f>
        <v>1</v>
      </c>
      <c r="G31" s="26" t="str">
        <f>IF(B31=0," ",VLOOKUP($B31,[1]Женщины!$B$1:$K$65536,6,FALSE))</f>
        <v>Ивановская область</v>
      </c>
      <c r="H31" s="26" t="str">
        <f>IF(B31=0," ",VLOOKUP($B31,[1]Женщины!$B$1:$K$65536,7,FALSE))</f>
        <v/>
      </c>
      <c r="I31" s="26" t="str">
        <f>IF(B31=0," ",VLOOKUP($B31,[1]Женщины!$B$1:$K$65536,8,FALSE))</f>
        <v/>
      </c>
      <c r="J31" s="26" t="str">
        <f>IF(B31=0," ",VLOOKUP($B31,[1]Женщины!$B$1:$K$65536,9,FALSE))</f>
        <v>ОГБУ СШОР №8 "Спартак"</v>
      </c>
      <c r="K31" s="27">
        <v>9.675925925925927E-5</v>
      </c>
      <c r="L31" s="33"/>
      <c r="M31" s="29" t="str">
        <f>IF(K31=0," ",IF(K31&lt;=[1]Разряды!$D$30,[1]Разряды!$D$3,IF(K31&lt;=[1]Разряды!$E$30,[1]Разряды!$E$3,IF(K31&lt;=[1]Разряды!$F$30,[1]Разряды!$F$3,IF(K31&lt;=[1]Разряды!$G$30,[1]Разряды!$G$3,IF(K31&lt;=[1]Разряды!$H$30,[1]Разряды!$H$3,IF(K31&lt;=[1]Разряды!$I$30,[1]Разряды!$I$3,IF(K31&lt;=[1]Разряды!$J$30,[1]Разряды!$J$3,"б/р"))))))))</f>
        <v>2р</v>
      </c>
      <c r="N31" s="29">
        <v>2</v>
      </c>
      <c r="O31" s="30"/>
    </row>
    <row r="32" spans="1:15" x14ac:dyDescent="0.25">
      <c r="A32" s="31">
        <v>17</v>
      </c>
      <c r="B32" s="22">
        <v>373</v>
      </c>
      <c r="C32" s="23" t="str">
        <f>IF(B32=0," ",VLOOKUP(B32,[1]Женщины!B$1:K$65536,2,FALSE))</f>
        <v>Дронь</v>
      </c>
      <c r="D32" s="24" t="str">
        <f>IF(B32=0," ",VLOOKUP($B32,[1]Женщины!$B$1:$K$65536,3,FALSE))</f>
        <v>Дарья</v>
      </c>
      <c r="E32" s="25" t="str">
        <f>IF(B32=0," ",IF(VLOOKUP($B32,[1]Женщины!$B$1:$K$65536,4,FALSE)=0," ",VLOOKUP($B32,[1]Женщины!$B$1:$K$65536,4,FALSE)))</f>
        <v>10.06.2004</v>
      </c>
      <c r="F32" s="25" t="str">
        <f>IF(B32=0," ",VLOOKUP($B32,[1]Женщины!$B$1:$K$65536,5,FALSE))</f>
        <v>1</v>
      </c>
      <c r="G32" s="26" t="str">
        <f>IF(B32=0," ",VLOOKUP($B32,[1]Женщины!$B$1:$K$65536,6,FALSE))</f>
        <v>Мурманская область</v>
      </c>
      <c r="H32" s="26" t="str">
        <f>IF(B32=0," ",VLOOKUP($B32,[1]Женщины!$B$1:$K$65536,7,FALSE))</f>
        <v/>
      </c>
      <c r="I32" s="26" t="str">
        <f>IF(B32=0," ",VLOOKUP($B32,[1]Женщины!$B$1:$K$65536,8,FALSE))</f>
        <v/>
      </c>
      <c r="J32" s="26" t="str">
        <f>IF(B32=0," ",VLOOKUP($B32,[1]Женщины!$B$1:$K$65536,9,FALSE))</f>
        <v>МАУ СШОР №4</v>
      </c>
      <c r="K32" s="94">
        <v>9.7025462962962942E-5</v>
      </c>
      <c r="L32" s="33"/>
      <c r="M32" s="29" t="str">
        <f>IF(K32=0," ",IF(K32&lt;=[1]Разряды!$D$30,[1]Разряды!$D$3,IF(K32&lt;=[1]Разряды!$E$30,[1]Разряды!$E$3,IF(K32&lt;=[1]Разряды!$F$30,[1]Разряды!$F$3,IF(K32&lt;=[1]Разряды!$G$30,[1]Разряды!$G$3,IF(K32&lt;=[1]Разряды!$H$30,[1]Разряды!$H$3,IF(K32&lt;=[1]Разряды!$I$30,[1]Разряды!$I$3,IF(K32&lt;=[1]Разряды!$J$30,[1]Разряды!$J$3,"б/р"))))))))</f>
        <v>2р</v>
      </c>
      <c r="N32" s="29">
        <v>1</v>
      </c>
      <c r="O32" s="30" t="str">
        <f>IF(B32=0," ",VLOOKUP($B32,[1]Женщины!$B$1:$K$65536,10,FALSE))</f>
        <v>Багатько К.Ю.</v>
      </c>
    </row>
    <row r="33" spans="1:15" x14ac:dyDescent="0.25">
      <c r="A33" s="31">
        <v>18</v>
      </c>
      <c r="B33" s="22">
        <v>23</v>
      </c>
      <c r="C33" s="23" t="str">
        <f>IF(B33=0," ",VLOOKUP(B33,[1]Женщины!B$1:K$65536,2,FALSE))</f>
        <v>Гастева</v>
      </c>
      <c r="D33" s="24" t="str">
        <f>IF(B33=0," ",VLOOKUP($B33,[1]Женщины!$B$1:$K$65536,3,FALSE))</f>
        <v>Ксения</v>
      </c>
      <c r="E33" s="25" t="str">
        <f>IF(B33=0," ",IF(VLOOKUP($B33,[1]Женщины!$B$1:$K$65536,4,FALSE)=0," ",VLOOKUP($B33,[1]Женщины!$B$1:$K$65536,4,FALSE)))</f>
        <v>18.01.2005</v>
      </c>
      <c r="F33" s="25" t="str">
        <f>IF(B33=0," ",VLOOKUP($B33,[1]Женщины!$B$1:$K$65536,5,FALSE))</f>
        <v>1</v>
      </c>
      <c r="G33" s="26" t="str">
        <f>IF(B33=0," ",VLOOKUP($B33,[1]Женщины!$B$1:$K$65536,6,FALSE))</f>
        <v>Ярославская область</v>
      </c>
      <c r="H33" s="26" t="str">
        <f>IF(B33=0," ",VLOOKUP($B33,[1]Женщины!$B$1:$K$65536,7,FALSE))</f>
        <v/>
      </c>
      <c r="I33" s="26" t="str">
        <f>IF(B33=0," ",VLOOKUP($B33,[1]Женщины!$B$1:$K$65536,8,FALSE))</f>
        <v/>
      </c>
      <c r="J33" s="26" t="str">
        <f>IF(B33=0," ",VLOOKUP($B33,[1]Женщины!$B$1:$K$65536,9,FALSE))</f>
        <v>МАУ СШОР №2</v>
      </c>
      <c r="K33" s="94">
        <v>9.7071759259259257E-5</v>
      </c>
      <c r="L33" s="33"/>
      <c r="M33" s="29" t="str">
        <f>IF(K33=0," ",IF(K33&lt;=[1]Разряды!$D$30,[1]Разряды!$D$3,IF(K33&lt;=[1]Разряды!$E$30,[1]Разряды!$E$3,IF(K33&lt;=[1]Разряды!$F$30,[1]Разряды!$F$3,IF(K33&lt;=[1]Разряды!$G$30,[1]Разряды!$G$3,IF(K33&lt;=[1]Разряды!$H$30,[1]Разряды!$H$3,IF(K33&lt;=[1]Разряды!$I$30,[1]Разряды!$I$3,IF(K33&lt;=[1]Разряды!$J$30,[1]Разряды!$J$3,"б/р"))))))))</f>
        <v>2р</v>
      </c>
      <c r="N33" s="29" t="s">
        <v>31</v>
      </c>
      <c r="O33" s="30" t="str">
        <f>IF(B33=0," ",VLOOKUP($B33,[1]Женщины!$B$1:$K$65536,10,FALSE))</f>
        <v>Шостак А.А.</v>
      </c>
    </row>
    <row r="34" spans="1:15" x14ac:dyDescent="0.25">
      <c r="A34" s="31">
        <v>19</v>
      </c>
      <c r="B34" s="22">
        <v>448</v>
      </c>
      <c r="C34" s="23" t="str">
        <f>IF(B34=0," ",VLOOKUP(B34,[1]Женщины!B$1:K$65536,2,FALSE))</f>
        <v>Дорофеева</v>
      </c>
      <c r="D34" s="24" t="str">
        <f>IF(B34=0," ",VLOOKUP($B34,[1]Женщины!$B$1:$K$65536,3,FALSE))</f>
        <v>Дарина</v>
      </c>
      <c r="E34" s="25" t="str">
        <f>IF(B34=0," ",IF(VLOOKUP($B34,[1]Женщины!$B$1:$K$65536,4,FALSE)=0," ",VLOOKUP($B34,[1]Женщины!$B$1:$K$65536,4,FALSE)))</f>
        <v>03.08.2004</v>
      </c>
      <c r="F34" s="25" t="str">
        <f>IF(B34=0," ",VLOOKUP($B34,[1]Женщины!$B$1:$K$65536,5,FALSE))</f>
        <v>1</v>
      </c>
      <c r="G34" s="26" t="str">
        <f>IF(B34=0," ",VLOOKUP($B34,[1]Женщины!$B$1:$K$65536,6,FALSE))</f>
        <v>Республика Коми</v>
      </c>
      <c r="H34" s="26" t="str">
        <f>IF(B34=0," ",VLOOKUP($B34,[1]Женщины!$B$1:$K$65536,7,FALSE))</f>
        <v/>
      </c>
      <c r="I34" s="26" t="str">
        <f>IF(B34=0," ",VLOOKUP($B34,[1]Женщины!$B$1:$K$65536,8,FALSE))</f>
        <v/>
      </c>
      <c r="J34" s="26" t="str">
        <f>IF(B34=0," ",VLOOKUP($B34,[1]Женщины!$B$1:$K$65536,9,FALSE))</f>
        <v>ГБУ РК "СШОР №1"</v>
      </c>
      <c r="K34" s="27">
        <v>9.722222222222223E-5</v>
      </c>
      <c r="L34" s="33"/>
      <c r="M34" s="29" t="str">
        <f>IF(K34=0," ",IF(K34&lt;=[1]Разряды!$D$30,[1]Разряды!$D$3,IF(K34&lt;=[1]Разряды!$E$30,[1]Разряды!$E$3,IF(K34&lt;=[1]Разряды!$F$30,[1]Разряды!$F$3,IF(K34&lt;=[1]Разряды!$G$30,[1]Разряды!$G$3,IF(K34&lt;=[1]Разряды!$H$30,[1]Разряды!$H$3,IF(K34&lt;=[1]Разряды!$I$30,[1]Разряды!$I$3,IF(K34&lt;=[1]Разряды!$J$30,[1]Разряды!$J$3,"б/р"))))))))</f>
        <v>2р</v>
      </c>
      <c r="N34" s="29">
        <v>1</v>
      </c>
      <c r="O34" s="30" t="str">
        <f>IF(B34=0," ",VLOOKUP($B34,[1]Женщины!$B$1:$K$65536,10,FALSE))</f>
        <v>Балясников И.Н.</v>
      </c>
    </row>
    <row r="35" spans="1:15" x14ac:dyDescent="0.25">
      <c r="A35" s="31">
        <v>20</v>
      </c>
      <c r="B35" s="22">
        <v>400</v>
      </c>
      <c r="C35" s="23" t="str">
        <f>IF(B35=0," ",VLOOKUP(B35,[1]Женщины!B$1:K$65536,2,FALSE))</f>
        <v>Буравченко</v>
      </c>
      <c r="D35" s="24" t="str">
        <f>IF(B35=0," ",VLOOKUP($B35,[1]Женщины!$B$1:$K$65536,3,FALSE))</f>
        <v>Полина</v>
      </c>
      <c r="E35" s="25" t="str">
        <f>IF(B35=0," ",IF(VLOOKUP($B35,[1]Женщины!$B$1:$K$65536,4,FALSE)=0," ",VLOOKUP($B35,[1]Женщины!$B$1:$K$65536,4,FALSE)))</f>
        <v>08.03.2003</v>
      </c>
      <c r="F35" s="25" t="str">
        <f>IF(B35=0," ",VLOOKUP($B35,[1]Женщины!$B$1:$K$65536,5,FALSE))</f>
        <v>1</v>
      </c>
      <c r="G35" s="26" t="str">
        <f>IF(B35=0," ",VLOOKUP($B35,[1]Женщины!$B$1:$K$65536,6,FALSE))</f>
        <v>Псковская область</v>
      </c>
      <c r="H35" s="26" t="str">
        <f>IF(B35=0," ",VLOOKUP($B35,[1]Женщины!$B$1:$K$65536,7,FALSE))</f>
        <v/>
      </c>
      <c r="I35" s="26" t="str">
        <f>IF(B35=0," ",VLOOKUP($B35,[1]Женщины!$B$1:$K$65536,8,FALSE))</f>
        <v/>
      </c>
      <c r="J35" s="26" t="str">
        <f>IF(B35=0," ",VLOOKUP($B35,[1]Женщины!$B$1:$K$65536,9,FALSE))</f>
        <v>МБУДО ДЮСШ №1 "Атлетика"</v>
      </c>
      <c r="K35" s="94">
        <v>9.7303240740740737E-5</v>
      </c>
      <c r="L35" s="33"/>
      <c r="M35" s="29" t="str">
        <f>IF(K35=0," ",IF(K35&lt;=[1]Разряды!$D$30,[1]Разряды!$D$3,IF(K35&lt;=[1]Разряды!$E$30,[1]Разряды!$E$3,IF(K35&lt;=[1]Разряды!$F$30,[1]Разряды!$F$3,IF(K35&lt;=[1]Разряды!$G$30,[1]Разряды!$G$3,IF(K35&lt;=[1]Разряды!$H$30,[1]Разряды!$H$3,IF(K35&lt;=[1]Разряды!$I$30,[1]Разряды!$I$3,IF(K35&lt;=[1]Разряды!$J$30,[1]Разряды!$J$3,"б/р"))))))))</f>
        <v>2р</v>
      </c>
      <c r="N35" s="29">
        <v>1</v>
      </c>
      <c r="O35" s="30" t="str">
        <f>IF(B35=0," ",VLOOKUP($B35,[1]Женщины!$B$1:$K$65536,10,FALSE))</f>
        <v>Пискунов И.В.</v>
      </c>
    </row>
    <row r="36" spans="1:15" x14ac:dyDescent="0.25">
      <c r="A36" s="31">
        <v>21</v>
      </c>
      <c r="B36" s="22">
        <v>378</v>
      </c>
      <c r="C36" s="23" t="str">
        <f>IF(B36=0," ",VLOOKUP(B36,[1]Женщины!B$1:K$65536,2,FALSE))</f>
        <v>Макарова</v>
      </c>
      <c r="D36" s="24" t="str">
        <f>IF(B36=0," ",VLOOKUP($B36,[1]Женщины!$B$1:$K$65536,3,FALSE))</f>
        <v>Ксения</v>
      </c>
      <c r="E36" s="25" t="str">
        <f>IF(B36=0," ",IF(VLOOKUP($B36,[1]Женщины!$B$1:$K$65536,4,FALSE)=0," ",VLOOKUP($B36,[1]Женщины!$B$1:$K$65536,4,FALSE)))</f>
        <v>19.10.2003</v>
      </c>
      <c r="F36" s="25" t="str">
        <f>IF(B36=0," ",VLOOKUP($B36,[1]Женщины!$B$1:$K$65536,5,FALSE))</f>
        <v>1</v>
      </c>
      <c r="G36" s="26" t="str">
        <f>IF(B36=0," ",VLOOKUP($B36,[1]Женщины!$B$1:$K$65536,6,FALSE))</f>
        <v>Мурманская область</v>
      </c>
      <c r="H36" s="26" t="str">
        <f>IF(B36=0," ",VLOOKUP($B36,[1]Женщины!$B$1:$K$65536,7,FALSE))</f>
        <v/>
      </c>
      <c r="I36" s="26" t="str">
        <f>IF(B36=0," ",VLOOKUP($B36,[1]Женщины!$B$1:$K$65536,8,FALSE))</f>
        <v/>
      </c>
      <c r="J36" s="26" t="str">
        <f>IF(B36=0," ",VLOOKUP($B36,[1]Женщины!$B$1:$K$65536,9,FALSE))</f>
        <v>ДЮСШ №15 г.Мурманск</v>
      </c>
      <c r="K36" s="94">
        <v>9.7337962962962957E-5</v>
      </c>
      <c r="L36" s="33"/>
      <c r="M36" s="29" t="str">
        <f>IF(K36=0," ",IF(K36&lt;=[1]Разряды!$D$30,[1]Разряды!$D$3,IF(K36&lt;=[1]Разряды!$E$30,[1]Разряды!$E$3,IF(K36&lt;=[1]Разряды!$F$30,[1]Разряды!$F$3,IF(K36&lt;=[1]Разряды!$G$30,[1]Разряды!$G$3,IF(K36&lt;=[1]Разряды!$H$30,[1]Разряды!$H$3,IF(K36&lt;=[1]Разряды!$I$30,[1]Разряды!$I$3,IF(K36&lt;=[1]Разряды!$J$30,[1]Разряды!$J$3,"б/р"))))))))</f>
        <v>2р</v>
      </c>
      <c r="N36" s="29">
        <v>1</v>
      </c>
      <c r="O36" s="30" t="str">
        <f>IF(B36=0," ",VLOOKUP($B36,[1]Женщины!$B$1:$K$65536,10,FALSE))</f>
        <v>Свобода В.О.</v>
      </c>
    </row>
    <row r="37" spans="1:15" x14ac:dyDescent="0.25">
      <c r="A37" s="31">
        <v>21</v>
      </c>
      <c r="B37" s="22">
        <v>232</v>
      </c>
      <c r="C37" s="23" t="str">
        <f>IF(B37=0," ",VLOOKUP(B37,[1]Женщины!B$1:K$65536,2,FALSE))</f>
        <v>Забугина</v>
      </c>
      <c r="D37" s="24" t="str">
        <f>IF(B37=0," ",VLOOKUP($B37,[1]Женщины!$B$1:$K$65536,3,FALSE))</f>
        <v>Ксения</v>
      </c>
      <c r="E37" s="25" t="str">
        <f>IF(B37=0," ",IF(VLOOKUP($B37,[1]Женщины!$B$1:$K$65536,4,FALSE)=0," ",VLOOKUP($B37,[1]Женщины!$B$1:$K$65536,4,FALSE)))</f>
        <v>07.08.2004</v>
      </c>
      <c r="F37" s="25" t="str">
        <f>IF(B37=0," ",VLOOKUP($B37,[1]Женщины!$B$1:$K$65536,5,FALSE))</f>
        <v>1</v>
      </c>
      <c r="G37" s="26" t="str">
        <f>IF(B37=0," ",VLOOKUP($B37,[1]Женщины!$B$1:$K$65536,6,FALSE))</f>
        <v>Вологодская область</v>
      </c>
      <c r="H37" s="26" t="str">
        <f>IF(B37=0," ",VLOOKUP($B37,[1]Женщины!$B$1:$K$65536,7,FALSE))</f>
        <v/>
      </c>
      <c r="I37" s="26" t="str">
        <f>IF(B37=0," ",VLOOKUP($B37,[1]Женщины!$B$1:$K$65536,8,FALSE))</f>
        <v/>
      </c>
      <c r="J37" s="26" t="str">
        <f>IF(B37=0," ",VLOOKUP($B37,[1]Женщины!$B$1:$K$65536,9,FALSE))</f>
        <v>СК "Череповец"</v>
      </c>
      <c r="K37" s="27">
        <v>9.745370370370371E-5</v>
      </c>
      <c r="L37" s="33"/>
      <c r="M37" s="29" t="str">
        <f>IF(K37=0," ",IF(K37&lt;=[1]Разряды!$D$30,[1]Разряды!$D$3,IF(K37&lt;=[1]Разряды!$E$30,[1]Разряды!$E$3,IF(K37&lt;=[1]Разряды!$F$30,[1]Разряды!$F$3,IF(K37&lt;=[1]Разряды!$G$30,[1]Разряды!$G$3,IF(K37&lt;=[1]Разряды!$H$30,[1]Разряды!$H$3,IF(K37&lt;=[1]Разряды!$I$30,[1]Разряды!$I$3,IF(K37&lt;=[1]Разряды!$J$30,[1]Разряды!$J$3,"б/р"))))))))</f>
        <v>2р</v>
      </c>
      <c r="N37" s="29">
        <v>1</v>
      </c>
      <c r="O37" s="30" t="str">
        <f>IF(B37=0," ",VLOOKUP($B37,[1]Женщины!$B$1:$K$65536,10,FALSE))</f>
        <v>Лебедев А.В.</v>
      </c>
    </row>
    <row r="38" spans="1:15" ht="26.25" x14ac:dyDescent="0.25">
      <c r="A38" s="31">
        <v>23</v>
      </c>
      <c r="B38" s="35">
        <v>250</v>
      </c>
      <c r="C38" s="23" t="str">
        <f>IF(B38=0," ",VLOOKUP(B38,[1]Женщины!B$1:K$65536,2,FALSE))</f>
        <v>Мясоедова</v>
      </c>
      <c r="D38" s="24" t="str">
        <f>IF(B38=0," ",VLOOKUP($B38,[1]Женщины!$B$1:$K$65536,3,FALSE))</f>
        <v>Полина</v>
      </c>
      <c r="E38" s="25" t="str">
        <f>IF(B38=0," ",IF(VLOOKUP($B38,[1]Женщины!$B$1:$K$65536,4,FALSE)=0," ",VLOOKUP($B38,[1]Женщины!$B$1:$K$65536,4,FALSE)))</f>
        <v>07.04.2003</v>
      </c>
      <c r="F38" s="25" t="str">
        <f>IF(B38=0," ",VLOOKUP($B38,[1]Женщины!$B$1:$K$65536,5,FALSE))</f>
        <v>1</v>
      </c>
      <c r="G38" s="26" t="str">
        <f>IF(B38=0," ",VLOOKUP($B38,[1]Женщины!$B$1:$K$65536,6,FALSE))</f>
        <v>Вологодская область</v>
      </c>
      <c r="H38" s="26" t="str">
        <f>IF(B38=0," ",VLOOKUP($B38,[1]Женщины!$B$1:$K$65536,7,FALSE))</f>
        <v/>
      </c>
      <c r="I38" s="26" t="str">
        <f>IF(B38=0," ",VLOOKUP($B38,[1]Женщины!$B$1:$K$65536,8,FALSE))</f>
        <v/>
      </c>
      <c r="J38" s="26" t="str">
        <f>IF(B38=0," ",VLOOKUP($B38,[1]Женщины!$B$1:$K$65536,9,FALSE))</f>
        <v>АУ ФКиС  ВО "ЦСП", МБУДО ДЮСШ "Спартак"</v>
      </c>
      <c r="K38" s="27">
        <v>9.7569444444444437E-5</v>
      </c>
      <c r="L38" s="33"/>
      <c r="M38" s="29" t="str">
        <f>IF(K38=0," ",IF(K38&lt;=[1]Разряды!$D$30,[1]Разряды!$D$3,IF(K38&lt;=[1]Разряды!$E$30,[1]Разряды!$E$3,IF(K38&lt;=[1]Разряды!$F$30,[1]Разряды!$F$3,IF(K38&lt;=[1]Разряды!$G$30,[1]Разряды!$G$3,IF(K38&lt;=[1]Разряды!$H$30,[1]Разряды!$H$3,IF(K38&lt;=[1]Разряды!$I$30,[1]Разряды!$I$3,IF(K38&lt;=[1]Разряды!$J$30,[1]Разряды!$J$3,"б/р"))))))))</f>
        <v>2р</v>
      </c>
      <c r="N38" s="29">
        <v>1</v>
      </c>
      <c r="O38" s="36" t="str">
        <f>IF(B38=0," ",VLOOKUP($B38,[1]Женщины!$B$1:$K$65536,10,FALSE))</f>
        <v>Кужукина М.В., Румянцев А.В.</v>
      </c>
    </row>
    <row r="39" spans="1:15" x14ac:dyDescent="0.25">
      <c r="A39" s="31">
        <v>24</v>
      </c>
      <c r="B39" s="35">
        <v>387</v>
      </c>
      <c r="C39" s="23" t="str">
        <f>IF(B39=0," ",VLOOKUP(B39,[1]Женщины!B$1:K$65536,2,FALSE))</f>
        <v>Богданова</v>
      </c>
      <c r="D39" s="24" t="str">
        <f>IF(B39=0," ",VLOOKUP($B39,[1]Женщины!$B$1:$K$65536,3,FALSE))</f>
        <v>Елизавета</v>
      </c>
      <c r="E39" s="25" t="str">
        <f>IF(B39=0," ",IF(VLOOKUP($B39,[1]Женщины!$B$1:$K$65536,4,FALSE)=0," ",VLOOKUP($B39,[1]Женщины!$B$1:$K$65536,4,FALSE)))</f>
        <v>14.05.2004</v>
      </c>
      <c r="F39" s="25" t="str">
        <f>IF(B39=0," ",VLOOKUP($B39,[1]Женщины!$B$1:$K$65536,5,FALSE))</f>
        <v>2</v>
      </c>
      <c r="G39" s="26" t="str">
        <f>IF(B39=0," ",VLOOKUP($B39,[1]Женщины!$B$1:$K$65536,6,FALSE))</f>
        <v>Новгородская область</v>
      </c>
      <c r="H39" s="26" t="str">
        <f>IF(B39=0," ",VLOOKUP($B39,[1]Женщины!$B$1:$K$65536,7,FALSE))</f>
        <v/>
      </c>
      <c r="I39" s="26" t="str">
        <f>IF(B39=0," ",VLOOKUP($B39,[1]Женщины!$B$1:$K$65536,8,FALSE))</f>
        <v/>
      </c>
      <c r="J39" s="26" t="str">
        <f>IF(B39=0," ",VLOOKUP($B39,[1]Женщины!$B$1:$K$65536,9,FALSE))</f>
        <v>МАУ "СШ №2"</v>
      </c>
      <c r="K39" s="27">
        <v>9.7916666666666671E-5</v>
      </c>
      <c r="L39" s="33"/>
      <c r="M39" s="29" t="str">
        <f>IF(K39=0," ",IF(K39&lt;=[1]Разряды!$D$30,[1]Разряды!$D$3,IF(K39&lt;=[1]Разряды!$E$30,[1]Разряды!$E$3,IF(K39&lt;=[1]Разряды!$F$30,[1]Разряды!$F$3,IF(K39&lt;=[1]Разряды!$G$30,[1]Разряды!$G$3,IF(K39&lt;=[1]Разряды!$H$30,[1]Разряды!$H$3,IF(K39&lt;=[1]Разряды!$I$30,[1]Разряды!$I$3,IF(K39&lt;=[1]Разряды!$J$30,[1]Разряды!$J$3,"б/р"))))))))</f>
        <v>2р</v>
      </c>
      <c r="N39" s="29">
        <v>1</v>
      </c>
      <c r="O39" s="30"/>
    </row>
    <row r="40" spans="1:15" x14ac:dyDescent="0.25">
      <c r="A40" s="31">
        <v>24</v>
      </c>
      <c r="B40" s="35">
        <v>287</v>
      </c>
      <c r="C40" s="23" t="str">
        <f>IF(B40=0," ",VLOOKUP(B40,[1]Женщины!B$1:K$65536,2,FALSE))</f>
        <v>Михеева</v>
      </c>
      <c r="D40" s="24" t="str">
        <f>IF(B40=0," ",VLOOKUP($B40,[1]Женщины!$B$1:$K$65536,3,FALSE))</f>
        <v>Влада</v>
      </c>
      <c r="E40" s="25" t="str">
        <f>IF(B40=0," ",IF(VLOOKUP($B40,[1]Женщины!$B$1:$K$65536,4,FALSE)=0," ",VLOOKUP($B40,[1]Женщины!$B$1:$K$65536,4,FALSE)))</f>
        <v>26.12.2003</v>
      </c>
      <c r="F40" s="25" t="str">
        <f>IF(B40=0," ",VLOOKUP($B40,[1]Женщины!$B$1:$K$65536,5,FALSE))</f>
        <v>1</v>
      </c>
      <c r="G40" s="26" t="str">
        <f>IF(B40=0," ",VLOOKUP($B40,[1]Женщины!$B$1:$K$65536,6,FALSE))</f>
        <v>Ивановская область</v>
      </c>
      <c r="H40" s="26" t="str">
        <f>IF(B40=0," ",VLOOKUP($B40,[1]Женщины!$B$1:$K$65536,7,FALSE))</f>
        <v/>
      </c>
      <c r="I40" s="26" t="str">
        <f>IF(B40=0," ",VLOOKUP($B40,[1]Женщины!$B$1:$K$65536,8,FALSE))</f>
        <v/>
      </c>
      <c r="J40" s="26" t="str">
        <f>IF(B40=0," ",VLOOKUP($B40,[1]Женщины!$B$1:$K$65536,9,FALSE))</f>
        <v>ОГБУ СШОР №8 "Спартак"</v>
      </c>
      <c r="K40" s="94">
        <v>9.7928240740740753E-5</v>
      </c>
      <c r="L40" s="33"/>
      <c r="M40" s="29" t="str">
        <f>IF(K40=0," ",IF(K40&lt;=[1]Разряды!$D$30,[1]Разряды!$D$3,IF(K40&lt;=[1]Разряды!$E$30,[1]Разряды!$E$3,IF(K40&lt;=[1]Разряды!$F$30,[1]Разряды!$F$3,IF(K40&lt;=[1]Разряды!$G$30,[1]Разряды!$G$3,IF(K40&lt;=[1]Разряды!$H$30,[1]Разряды!$H$3,IF(K40&lt;=[1]Разряды!$I$30,[1]Разряды!$I$3,IF(K40&lt;=[1]Разряды!$J$30,[1]Разряды!$J$3,"б/р"))))))))</f>
        <v>2р</v>
      </c>
      <c r="N40" s="29">
        <v>1</v>
      </c>
      <c r="O40" s="30" t="str">
        <f>IF(B40=0," ",VLOOKUP($B40,[1]Женщины!$B$1:$K$65536,10,FALSE))</f>
        <v>Белов А.С.</v>
      </c>
    </row>
    <row r="41" spans="1:15" x14ac:dyDescent="0.25">
      <c r="A41" s="31">
        <v>26</v>
      </c>
      <c r="B41" s="22">
        <v>139</v>
      </c>
      <c r="C41" s="23" t="str">
        <f>IF(B41=0," ",VLOOKUP(B41,[1]Женщины!B$1:K$65536,2,FALSE))</f>
        <v>Терентьева</v>
      </c>
      <c r="D41" s="24" t="str">
        <f>IF(B41=0," ",VLOOKUP($B41,[1]Женщины!$B$1:$K$65536,3,FALSE))</f>
        <v>Софья</v>
      </c>
      <c r="E41" s="25" t="str">
        <f>IF(B41=0," ",IF(VLOOKUP($B41,[1]Женщины!$B$1:$K$65536,4,FALSE)=0," ",VLOOKUP($B41,[1]Женщины!$B$1:$K$65536,4,FALSE)))</f>
        <v>20.04.2003</v>
      </c>
      <c r="F41" s="25" t="str">
        <f>IF(B41=0," ",VLOOKUP($B41,[1]Женщины!$B$1:$K$65536,5,FALSE))</f>
        <v>2</v>
      </c>
      <c r="G41" s="26" t="str">
        <f>IF(B41=0," ",VLOOKUP($B41,[1]Женщины!$B$1:$K$65536,6,FALSE))</f>
        <v>Ярославская область</v>
      </c>
      <c r="H41" s="26" t="str">
        <f>IF(B41=0," ",VLOOKUP($B41,[1]Женщины!$B$1:$K$65536,7,FALSE))</f>
        <v/>
      </c>
      <c r="I41" s="26" t="str">
        <f>IF(B41=0," ",VLOOKUP($B41,[1]Женщины!$B$1:$K$65536,8,FALSE))</f>
        <v/>
      </c>
      <c r="J41" s="26" t="str">
        <f>IF(B41=0," ",VLOOKUP($B41,[1]Женщины!$B$1:$K$65536,9,FALSE))</f>
        <v>МАУ СШОР №2</v>
      </c>
      <c r="K41" s="94">
        <v>9.800925925925926E-5</v>
      </c>
      <c r="L41" s="33"/>
      <c r="M41" s="29" t="str">
        <f>IF(K41=0," ",IF(K41&lt;=[1]Разряды!$D$30,[1]Разряды!$D$3,IF(K41&lt;=[1]Разряды!$E$30,[1]Разряды!$E$3,IF(K41&lt;=[1]Разряды!$F$30,[1]Разряды!$F$3,IF(K41&lt;=[1]Разряды!$G$30,[1]Разряды!$G$3,IF(K41&lt;=[1]Разряды!$H$30,[1]Разряды!$H$3,IF(K41&lt;=[1]Разряды!$I$30,[1]Разряды!$I$3,IF(K41&lt;=[1]Разряды!$J$30,[1]Разряды!$J$3,"б/р"))))))))</f>
        <v>2р</v>
      </c>
      <c r="N41" s="29" t="s">
        <v>31</v>
      </c>
      <c r="O41" s="30" t="str">
        <f>IF(B41=0," ",VLOOKUP($B41,[1]Женщины!$B$1:$K$65536,10,FALSE))</f>
        <v>Коротков М.Э.</v>
      </c>
    </row>
    <row r="42" spans="1:15" x14ac:dyDescent="0.25">
      <c r="A42" s="31">
        <v>27</v>
      </c>
      <c r="B42" s="22">
        <v>169</v>
      </c>
      <c r="C42" s="23" t="str">
        <f>IF(B42=0," ",VLOOKUP(B42,[1]Женщины!B$1:K$65536,2,FALSE))</f>
        <v>Яковлева</v>
      </c>
      <c r="D42" s="24" t="str">
        <f>IF(B42=0," ",VLOOKUP($B42,[1]Женщины!$B$1:$K$65536,3,FALSE))</f>
        <v>Олеся</v>
      </c>
      <c r="E42" s="25" t="str">
        <f>IF(B42=0," ",IF(VLOOKUP($B42,[1]Женщины!$B$1:$K$65536,4,FALSE)=0," ",VLOOKUP($B42,[1]Женщины!$B$1:$K$65536,4,FALSE)))</f>
        <v>21.07.2003</v>
      </c>
      <c r="F42" s="25" t="str">
        <f>IF(B42=0," ",VLOOKUP($B42,[1]Женщины!$B$1:$K$65536,5,FALSE))</f>
        <v>2</v>
      </c>
      <c r="G42" s="26" t="str">
        <f>IF(B42=0," ",VLOOKUP($B42,[1]Женщины!$B$1:$K$65536,6,FALSE))</f>
        <v>Ярославская область</v>
      </c>
      <c r="H42" s="26" t="str">
        <f>IF(B42=0," ",VLOOKUP($B42,[1]Женщины!$B$1:$K$65536,7,FALSE))</f>
        <v/>
      </c>
      <c r="I42" s="26" t="str">
        <f>IF(B42=0," ",VLOOKUP($B42,[1]Женщины!$B$1:$K$65536,8,FALSE))</f>
        <v/>
      </c>
      <c r="J42" s="26" t="str">
        <f>IF(B42=0," ",VLOOKUP($B42,[1]Женщины!$B$1:$K$65536,9,FALSE))</f>
        <v>МАУ СШОР №2</v>
      </c>
      <c r="K42" s="94">
        <v>9.8275462962962946E-5</v>
      </c>
      <c r="L42" s="33"/>
      <c r="M42" s="29" t="str">
        <f>IF(K42=0," ",IF(K42&lt;=[1]Разряды!$D$30,[1]Разряды!$D$3,IF(K42&lt;=[1]Разряды!$E$30,[1]Разряды!$E$3,IF(K42&lt;=[1]Разряды!$F$30,[1]Разряды!$F$3,IF(K42&lt;=[1]Разряды!$G$30,[1]Разряды!$G$3,IF(K42&lt;=[1]Разряды!$H$30,[1]Разряды!$H$3,IF(K42&lt;=[1]Разряды!$I$30,[1]Разряды!$I$3,IF(K42&lt;=[1]Разряды!$J$30,[1]Разряды!$J$3,"б/р"))))))))</f>
        <v>2р</v>
      </c>
      <c r="N42" s="29" t="s">
        <v>31</v>
      </c>
      <c r="O42" s="30" t="str">
        <f>IF(B42=0," ",VLOOKUP($B42,[1]Женщины!$B$1:$K$65536,10,FALSE))</f>
        <v>Мицик Ю.И.</v>
      </c>
    </row>
    <row r="43" spans="1:15" x14ac:dyDescent="0.25">
      <c r="A43" s="31">
        <v>28</v>
      </c>
      <c r="B43" s="22">
        <v>248</v>
      </c>
      <c r="C43" s="23" t="str">
        <f>IF(B43=0," ",VLOOKUP(B43,[1]Женщины!B$1:K$65536,2,FALSE))</f>
        <v>Матвеева</v>
      </c>
      <c r="D43" s="24" t="str">
        <f>IF(B43=0," ",VLOOKUP($B43,[1]Женщины!$B$1:$K$65536,3,FALSE))</f>
        <v>Златислава</v>
      </c>
      <c r="E43" s="25" t="str">
        <f>IF(B43=0," ",IF(VLOOKUP($B43,[1]Женщины!$B$1:$K$65536,4,FALSE)=0," ",VLOOKUP($B43,[1]Женщины!$B$1:$K$65536,4,FALSE)))</f>
        <v>25.02.2003</v>
      </c>
      <c r="F43" s="25" t="str">
        <f>IF(B43=0," ",VLOOKUP($B43,[1]Женщины!$B$1:$K$65536,5,FALSE))</f>
        <v>2</v>
      </c>
      <c r="G43" s="26" t="str">
        <f>IF(B43=0," ",VLOOKUP($B43,[1]Женщины!$B$1:$K$65536,6,FALSE))</f>
        <v>Вологодская область</v>
      </c>
      <c r="H43" s="26" t="str">
        <f>IF(B43=0," ",VLOOKUP($B43,[1]Женщины!$B$1:$K$65536,7,FALSE))</f>
        <v/>
      </c>
      <c r="I43" s="26" t="str">
        <f>IF(B43=0," ",VLOOKUP($B43,[1]Женщины!$B$1:$K$65536,8,FALSE))</f>
        <v/>
      </c>
      <c r="J43" s="26" t="str">
        <f>IF(B43=0," ",VLOOKUP($B43,[1]Женщины!$B$1:$K$65536,9,FALSE))</f>
        <v>СК "Череповец"</v>
      </c>
      <c r="K43" s="94">
        <v>9.8287037037037041E-5</v>
      </c>
      <c r="L43" s="33"/>
      <c r="M43" s="29" t="str">
        <f>IF(K43=0," ",IF(K43&lt;=[1]Разряды!$D$30,[1]Разряды!$D$3,IF(K43&lt;=[1]Разряды!$E$30,[1]Разряды!$E$3,IF(K43&lt;=[1]Разряды!$F$30,[1]Разряды!$F$3,IF(K43&lt;=[1]Разряды!$G$30,[1]Разряды!$G$3,IF(K43&lt;=[1]Разряды!$H$30,[1]Разряды!$H$3,IF(K43&lt;=[1]Разряды!$I$30,[1]Разряды!$I$3,IF(K43&lt;=[1]Разряды!$J$30,[1]Разряды!$J$3,"б/р"))))))))</f>
        <v>2р</v>
      </c>
      <c r="N43" s="29">
        <v>1</v>
      </c>
      <c r="O43" s="36" t="str">
        <f>IF(B43=0," ",VLOOKUP($B43,[1]Женщины!$B$1:$K$65536,10,FALSE))</f>
        <v>Лебедев А.В., Ситникова Е.В.</v>
      </c>
    </row>
    <row r="44" spans="1:15" x14ac:dyDescent="0.25">
      <c r="A44" s="31">
        <v>29</v>
      </c>
      <c r="B44" s="35">
        <v>374</v>
      </c>
      <c r="C44" s="23" t="str">
        <f>IF(B44=0," ",VLOOKUP(B44,[1]Женщины!B$1:K$65536,2,FALSE))</f>
        <v>Кобзева</v>
      </c>
      <c r="D44" s="24" t="str">
        <f>IF(B44=0," ",VLOOKUP($B44,[1]Женщины!$B$1:$K$65536,3,FALSE))</f>
        <v>Евгения</v>
      </c>
      <c r="E44" s="25" t="str">
        <f>IF(B44=0," ",IF(VLOOKUP($B44,[1]Женщины!$B$1:$K$65536,4,FALSE)=0," ",VLOOKUP($B44,[1]Женщины!$B$1:$K$65536,4,FALSE)))</f>
        <v>22.07.2003</v>
      </c>
      <c r="F44" s="25" t="str">
        <f>IF(B44=0," ",VLOOKUP($B44,[1]Женщины!$B$1:$K$65536,5,FALSE))</f>
        <v>2</v>
      </c>
      <c r="G44" s="26" t="str">
        <f>IF(B44=0," ",VLOOKUP($B44,[1]Женщины!$B$1:$K$65536,6,FALSE))</f>
        <v>Мурманская область</v>
      </c>
      <c r="H44" s="26" t="str">
        <f>IF(B44=0," ",VLOOKUP($B44,[1]Женщины!$B$1:$K$65536,7,FALSE))</f>
        <v/>
      </c>
      <c r="I44" s="26" t="str">
        <f>IF(B44=0," ",VLOOKUP($B44,[1]Женщины!$B$1:$K$65536,8,FALSE))</f>
        <v/>
      </c>
      <c r="J44" s="26" t="str">
        <f>IF(B44=0," ",VLOOKUP($B44,[1]Женщины!$B$1:$K$65536,9,FALSE))</f>
        <v>МАУ СШОР №4</v>
      </c>
      <c r="K44" s="27">
        <v>9.8379629629629631E-5</v>
      </c>
      <c r="L44" s="33"/>
      <c r="M44" s="29" t="str">
        <f>IF(K44=0," ",IF(K44&lt;=[1]Разряды!$D$30,[1]Разряды!$D$3,IF(K44&lt;=[1]Разряды!$E$30,[1]Разряды!$E$3,IF(K44&lt;=[1]Разряды!$F$30,[1]Разряды!$F$3,IF(K44&lt;=[1]Разряды!$G$30,[1]Разряды!$G$3,IF(K44&lt;=[1]Разряды!$H$30,[1]Разряды!$H$3,IF(K44&lt;=[1]Разряды!$I$30,[1]Разряды!$I$3,IF(K44&lt;=[1]Разряды!$J$30,[1]Разряды!$J$3,"б/р"))))))))</f>
        <v>2р</v>
      </c>
      <c r="N44" s="29">
        <v>1</v>
      </c>
      <c r="O44" s="30" t="str">
        <f>IF(B44=0," ",VLOOKUP($B44,[1]Женщины!$B$1:$K$65536,10,FALSE))</f>
        <v>Фарутин Н.В.</v>
      </c>
    </row>
    <row r="45" spans="1:15" x14ac:dyDescent="0.25">
      <c r="A45" s="31">
        <v>30</v>
      </c>
      <c r="B45" s="35">
        <v>195</v>
      </c>
      <c r="C45" s="23" t="str">
        <f>IF(B45=0," ",VLOOKUP(B45,[1]Женщины!B$1:K$65536,2,FALSE))</f>
        <v>Носкова</v>
      </c>
      <c r="D45" s="24" t="str">
        <f>IF(B45=0," ",VLOOKUP($B45,[1]Женщины!$B$1:$K$65536,3,FALSE))</f>
        <v>Илона</v>
      </c>
      <c r="E45" s="25" t="str">
        <f>IF(B45=0," ",IF(VLOOKUP($B45,[1]Женщины!$B$1:$K$65536,4,FALSE)=0," ",VLOOKUP($B45,[1]Женщины!$B$1:$K$65536,4,FALSE)))</f>
        <v>12.04.2003</v>
      </c>
      <c r="F45" s="25" t="str">
        <f>IF(B45=0," ",VLOOKUP($B45,[1]Женщины!$B$1:$K$65536,5,FALSE))</f>
        <v>1</v>
      </c>
      <c r="G45" s="26" t="str">
        <f>IF(B45=0," ",VLOOKUP($B45,[1]Женщины!$B$1:$K$65536,6,FALSE))</f>
        <v>Архангельская область</v>
      </c>
      <c r="H45" s="26" t="str">
        <f>IF(B45=0," ",VLOOKUP($B45,[1]Женщины!$B$1:$K$65536,7,FALSE))</f>
        <v/>
      </c>
      <c r="I45" s="26" t="str">
        <f>IF(B45=0," ",VLOOKUP($B45,[1]Женщины!$B$1:$K$65536,8,FALSE))</f>
        <v/>
      </c>
      <c r="J45" s="26" t="str">
        <f>IF(B45=0," ",VLOOKUP($B45,[1]Женщины!$B$1:$K$65536,9,FALSE))</f>
        <v>ФОК "Севмаш"</v>
      </c>
      <c r="K45" s="27">
        <v>9.9074074074074071E-5</v>
      </c>
      <c r="L45" s="33"/>
      <c r="M45" s="29" t="str">
        <f>IF(K45=0," ",IF(K45&lt;=[1]Разряды!$D$30,[1]Разряды!$D$3,IF(K45&lt;=[1]Разряды!$E$30,[1]Разряды!$E$3,IF(K45&lt;=[1]Разряды!$F$30,[1]Разряды!$F$3,IF(K45&lt;=[1]Разряды!$G$30,[1]Разряды!$G$3,IF(K45&lt;=[1]Разряды!$H$30,[1]Разряды!$H$3,IF(K45&lt;=[1]Разряды!$I$30,[1]Разряды!$I$3,IF(K45&lt;=[1]Разряды!$J$30,[1]Разряды!$J$3,"б/р"))))))))</f>
        <v>2р</v>
      </c>
      <c r="N45" s="29">
        <v>1</v>
      </c>
      <c r="O45" s="37" t="str">
        <f>IF(B45=0," ",VLOOKUP($B45,[1]Женщины!$B$1:$K$65536,10,FALSE))</f>
        <v>Литвиненко А.И., Бородулин А.М.</v>
      </c>
    </row>
    <row r="46" spans="1:15" x14ac:dyDescent="0.25">
      <c r="A46" s="31">
        <v>30</v>
      </c>
      <c r="B46" s="35">
        <v>70</v>
      </c>
      <c r="C46" s="23" t="str">
        <f>IF(B46=0," ",VLOOKUP(B46,[1]Женщины!B$1:K$65536,2,FALSE))</f>
        <v>Крючкова</v>
      </c>
      <c r="D46" s="24" t="str">
        <f>IF(B46=0," ",VLOOKUP($B46,[1]Женщины!$B$1:$K$65536,3,FALSE))</f>
        <v>Анастасия</v>
      </c>
      <c r="E46" s="25" t="str">
        <f>IF(B46=0," ",IF(VLOOKUP($B46,[1]Женщины!$B$1:$K$65536,4,FALSE)=0," ",VLOOKUP($B46,[1]Женщины!$B$1:$K$65536,4,FALSE)))</f>
        <v>30.11.2003</v>
      </c>
      <c r="F46" s="25" t="str">
        <f>IF(B46=0," ",VLOOKUP($B46,[1]Женщины!$B$1:$K$65536,5,FALSE))</f>
        <v>2</v>
      </c>
      <c r="G46" s="26" t="str">
        <f>IF(B46=0," ",VLOOKUP($B46,[1]Женщины!$B$1:$K$65536,6,FALSE))</f>
        <v>Ярославская область</v>
      </c>
      <c r="H46" s="26" t="str">
        <f>IF(B46=0," ",VLOOKUP($B46,[1]Женщины!$B$1:$K$65536,7,FALSE))</f>
        <v/>
      </c>
      <c r="I46" s="26" t="str">
        <f>IF(B46=0," ",VLOOKUP($B46,[1]Женщины!$B$1:$K$65536,8,FALSE))</f>
        <v/>
      </c>
      <c r="J46" s="26" t="str">
        <f>IF(B46=0," ",VLOOKUP($B46,[1]Женщины!$B$1:$K$65536,9,FALSE))</f>
        <v>МУ СШОР №19</v>
      </c>
      <c r="K46" s="27">
        <v>9.9421296296296291E-5</v>
      </c>
      <c r="L46" s="33"/>
      <c r="M46" s="29" t="str">
        <f>IF(K46=0," ",IF(K46&lt;=[1]Разряды!$D$30,[1]Разряды!$D$3,IF(K46&lt;=[1]Разряды!$E$30,[1]Разряды!$E$3,IF(K46&lt;=[1]Разряды!$F$30,[1]Разряды!$F$3,IF(K46&lt;=[1]Разряды!$G$30,[1]Разряды!$G$3,IF(K46&lt;=[1]Разряды!$H$30,[1]Разряды!$H$3,IF(K46&lt;=[1]Разряды!$I$30,[1]Разряды!$I$3,IF(K46&lt;=[1]Разряды!$J$30,[1]Разряды!$J$3,"б/р"))))))))</f>
        <v>2р</v>
      </c>
      <c r="N46" s="29" t="s">
        <v>31</v>
      </c>
      <c r="O46" s="30" t="str">
        <f>IF(B46=0," ",VLOOKUP($B46,[1]Женщины!$B$1:$K$65536,10,FALSE))</f>
        <v>Воронин Е.А.</v>
      </c>
    </row>
    <row r="47" spans="1:15" x14ac:dyDescent="0.25">
      <c r="A47" s="31">
        <v>30</v>
      </c>
      <c r="B47" s="35">
        <v>455</v>
      </c>
      <c r="C47" s="23" t="str">
        <f>IF(B47=0," ",VLOOKUP(B47,[1]Женщины!B$1:K$65536,2,FALSE))</f>
        <v>Павлова</v>
      </c>
      <c r="D47" s="24" t="str">
        <f>IF(B47=0," ",VLOOKUP($B47,[1]Женщины!$B$1:$K$65536,3,FALSE))</f>
        <v>Юлия</v>
      </c>
      <c r="E47" s="25" t="str">
        <f>IF(B47=0," ",IF(VLOOKUP($B47,[1]Женщины!$B$1:$K$65536,4,FALSE)=0," ",VLOOKUP($B47,[1]Женщины!$B$1:$K$65536,4,FALSE)))</f>
        <v>17.10.2005</v>
      </c>
      <c r="F47" s="25" t="str">
        <f>IF(B47=0," ",VLOOKUP($B47,[1]Женщины!$B$1:$K$65536,5,FALSE))</f>
        <v>2</v>
      </c>
      <c r="G47" s="26" t="str">
        <f>IF(B47=0," ",VLOOKUP($B47,[1]Женщины!$B$1:$K$65536,6,FALSE))</f>
        <v>Республика Коми</v>
      </c>
      <c r="H47" s="26" t="str">
        <f>IF(B47=0," ",VLOOKUP($B47,[1]Женщины!$B$1:$K$65536,7,FALSE))</f>
        <v/>
      </c>
      <c r="I47" s="26" t="str">
        <f>IF(B47=0," ",VLOOKUP($B47,[1]Женщины!$B$1:$K$65536,8,FALSE))</f>
        <v/>
      </c>
      <c r="J47" s="26" t="str">
        <f>IF(B47=0," ",VLOOKUP($B47,[1]Женщины!$B$1:$K$65536,9,FALSE))</f>
        <v>ГБУ РК "СШОР №1"</v>
      </c>
      <c r="K47" s="27">
        <v>9.9768518518518511E-5</v>
      </c>
      <c r="L47" s="33"/>
      <c r="M47" s="29" t="str">
        <f>IF(K47=0," ",IF(K47&lt;=[1]Разряды!$D$30,[1]Разряды!$D$3,IF(K47&lt;=[1]Разряды!$E$30,[1]Разряды!$E$3,IF(K47&lt;=[1]Разряды!$F$30,[1]Разряды!$F$3,IF(K47&lt;=[1]Разряды!$G$30,[1]Разряды!$G$3,IF(K47&lt;=[1]Разряды!$H$30,[1]Разряды!$H$3,IF(K47&lt;=[1]Разряды!$I$30,[1]Разряды!$I$3,IF(K47&lt;=[1]Разряды!$J$30,[1]Разряды!$J$3,"б/р"))))))))</f>
        <v>2р</v>
      </c>
      <c r="N47" s="29">
        <v>1</v>
      </c>
      <c r="O47" s="30" t="str">
        <f>IF(B47=0," ",VLOOKUP($B47,[1]Женщины!$B$1:$K$65536,10,FALSE))</f>
        <v>Панюкова М.А.</v>
      </c>
    </row>
    <row r="48" spans="1:15" x14ac:dyDescent="0.25">
      <c r="A48" s="31">
        <v>33</v>
      </c>
      <c r="B48" s="35">
        <v>262</v>
      </c>
      <c r="C48" s="23" t="str">
        <f>IF(B48=0," ",VLOOKUP(B48,[1]Женщины!B$1:K$65536,2,FALSE))</f>
        <v>Скачек</v>
      </c>
      <c r="D48" s="24" t="str">
        <f>IF(B48=0," ",VLOOKUP($B48,[1]Женщины!$B$1:$K$65536,3,FALSE))</f>
        <v>Мария</v>
      </c>
      <c r="E48" s="25" t="str">
        <f>IF(B48=0," ",IF(VLOOKUP($B48,[1]Женщины!$B$1:$K$65536,4,FALSE)=0," ",VLOOKUP($B48,[1]Женщины!$B$1:$K$65536,4,FALSE)))</f>
        <v>23.10.2005</v>
      </c>
      <c r="F48" s="25" t="str">
        <f>IF(B48=0," ",VLOOKUP($B48,[1]Женщины!$B$1:$K$65536,5,FALSE))</f>
        <v>2</v>
      </c>
      <c r="G48" s="26" t="str">
        <f>IF(B48=0," ",VLOOKUP($B48,[1]Женщины!$B$1:$K$65536,6,FALSE))</f>
        <v>Вологодская область</v>
      </c>
      <c r="H48" s="26" t="str">
        <f>IF(B48=0," ",VLOOKUP($B48,[1]Женщины!$B$1:$K$65536,7,FALSE))</f>
        <v/>
      </c>
      <c r="I48" s="26" t="str">
        <f>IF(B48=0," ",VLOOKUP($B48,[1]Женщины!$B$1:$K$65536,8,FALSE))</f>
        <v/>
      </c>
      <c r="J48" s="26" t="str">
        <f>IF(B48=0," ",VLOOKUP($B48,[1]Женщины!$B$1:$K$65536,9,FALSE))</f>
        <v>СК "Череповец"</v>
      </c>
      <c r="K48" s="27">
        <v>1.0034722222222221E-4</v>
      </c>
      <c r="L48" s="33"/>
      <c r="M48" s="29" t="str">
        <f>IF(K48=0," ",IF(K48&lt;=[1]Разряды!$D$30,[1]Разряды!$D$3,IF(K48&lt;=[1]Разряды!$E$30,[1]Разряды!$E$3,IF(K48&lt;=[1]Разряды!$F$30,[1]Разряды!$F$3,IF(K48&lt;=[1]Разряды!$G$30,[1]Разряды!$G$3,IF(K48&lt;=[1]Разряды!$H$30,[1]Разряды!$H$3,IF(K48&lt;=[1]Разряды!$I$30,[1]Разряды!$I$3,IF(K48&lt;=[1]Разряды!$J$30,[1]Разряды!$J$3,"б/р"))))))))</f>
        <v>3р</v>
      </c>
      <c r="N48" s="29">
        <v>1</v>
      </c>
      <c r="O48" s="30" t="str">
        <f>IF(B48=0," ",VLOOKUP($B48,[1]Женщины!$B$1:$K$65536,10,FALSE))</f>
        <v>Купцова Е.А.</v>
      </c>
    </row>
    <row r="49" spans="1:15" x14ac:dyDescent="0.25">
      <c r="A49" s="31">
        <v>34</v>
      </c>
      <c r="B49" s="35">
        <v>50</v>
      </c>
      <c r="C49" s="23" t="str">
        <f>IF(B49=0," ",VLOOKUP(B49,[1]Женщины!B$1:K$65536,2,FALSE))</f>
        <v>Ивашкина</v>
      </c>
      <c r="D49" s="24" t="str">
        <f>IF(B49=0," ",VLOOKUP($B49,[1]Женщины!$B$1:$K$65536,3,FALSE))</f>
        <v>Елизавета</v>
      </c>
      <c r="E49" s="25" t="str">
        <f>IF(B49=0," ",IF(VLOOKUP($B49,[1]Женщины!$B$1:$K$65536,4,FALSE)=0," ",VLOOKUP($B49,[1]Женщины!$B$1:$K$65536,4,FALSE)))</f>
        <v>03.05.2004</v>
      </c>
      <c r="F49" s="25" t="str">
        <f>IF(B49=0," ",VLOOKUP($B49,[1]Женщины!$B$1:$K$65536,5,FALSE))</f>
        <v>2</v>
      </c>
      <c r="G49" s="26" t="str">
        <f>IF(B49=0," ",VLOOKUP($B49,[1]Женщины!$B$1:$K$65536,6,FALSE))</f>
        <v>Ярославская область</v>
      </c>
      <c r="H49" s="26" t="str">
        <f>IF(B49=0," ",VLOOKUP($B49,[1]Женщины!$B$1:$K$65536,7,FALSE))</f>
        <v/>
      </c>
      <c r="I49" s="26" t="str">
        <f>IF(B49=0," ",VLOOKUP($B49,[1]Женщины!$B$1:$K$65536,8,FALSE))</f>
        <v/>
      </c>
      <c r="J49" s="26" t="str">
        <f>IF(B49=0," ",VLOOKUP($B49,[1]Женщины!$B$1:$K$65536,9,FALSE))</f>
        <v>МАУ СШОР №2</v>
      </c>
      <c r="K49" s="27">
        <v>1.0046296296296296E-4</v>
      </c>
      <c r="L49" s="33"/>
      <c r="M49" s="29" t="str">
        <f>IF(K49=0," ",IF(K49&lt;=[1]Разряды!$D$30,[1]Разряды!$D$3,IF(K49&lt;=[1]Разряды!$E$30,[1]Разряды!$E$3,IF(K49&lt;=[1]Разряды!$F$30,[1]Разряды!$F$3,IF(K49&lt;=[1]Разряды!$G$30,[1]Разряды!$G$3,IF(K49&lt;=[1]Разряды!$H$30,[1]Разряды!$H$3,IF(K49&lt;=[1]Разряды!$I$30,[1]Разряды!$I$3,IF(K49&lt;=[1]Разряды!$J$30,[1]Разряды!$J$3,"б/р"))))))))</f>
        <v>3р</v>
      </c>
      <c r="N49" s="29" t="s">
        <v>31</v>
      </c>
      <c r="O49" s="30" t="str">
        <f>IF(B49=0," ",VLOOKUP($B49,[1]Женщины!$B$1:$K$65536,10,FALSE))</f>
        <v>Мицик Ю.И.</v>
      </c>
    </row>
    <row r="50" spans="1:15" x14ac:dyDescent="0.25">
      <c r="A50" s="31">
        <v>35</v>
      </c>
      <c r="B50" s="35">
        <v>368</v>
      </c>
      <c r="C50" s="23" t="str">
        <f>IF(B50=0," ",VLOOKUP(B50,[1]Женщины!B$1:K$65536,2,FALSE))</f>
        <v>Сорокина</v>
      </c>
      <c r="D50" s="24" t="str">
        <f>IF(B50=0," ",VLOOKUP($B50,[1]Женщины!$B$1:$K$65536,3,FALSE))</f>
        <v>Вера</v>
      </c>
      <c r="E50" s="25" t="str">
        <f>IF(B50=0," ",IF(VLOOKUP($B50,[1]Женщины!$B$1:$K$65536,4,FALSE)=0," ",VLOOKUP($B50,[1]Женщины!$B$1:$K$65536,4,FALSE)))</f>
        <v>24.04.2004</v>
      </c>
      <c r="F50" s="25" t="str">
        <f>IF(B50=0," ",VLOOKUP($B50,[1]Женщины!$B$1:$K$65536,5,FALSE))</f>
        <v>1</v>
      </c>
      <c r="G50" s="26" t="str">
        <f>IF(B50=0," ",VLOOKUP($B50,[1]Женщины!$B$1:$K$65536,6,FALSE))</f>
        <v>Ленинградская область</v>
      </c>
      <c r="H50" s="26" t="str">
        <f>IF(B50=0," ",VLOOKUP($B50,[1]Женщины!$B$1:$K$65536,7,FALSE))</f>
        <v/>
      </c>
      <c r="I50" s="26" t="str">
        <f>IF(B50=0," ",VLOOKUP($B50,[1]Женщины!$B$1:$K$65536,8,FALSE))</f>
        <v/>
      </c>
      <c r="J50" s="26" t="str">
        <f>IF(B50=0," ",VLOOKUP($B50,[1]Женщины!$B$1:$K$65536,9,FALSE))</f>
        <v>МБОУ ДО "Коммунарская ДЮСШ"</v>
      </c>
      <c r="K50" s="27">
        <v>1.0092592592592593E-4</v>
      </c>
      <c r="L50" s="33"/>
      <c r="M50" s="29" t="str">
        <f>IF(K50=0," ",IF(K50&lt;=[1]Разряды!$D$30,[1]Разряды!$D$3,IF(K50&lt;=[1]Разряды!$E$30,[1]Разряды!$E$3,IF(K50&lt;=[1]Разряды!$F$30,[1]Разряды!$F$3,IF(K50&lt;=[1]Разряды!$G$30,[1]Разряды!$G$3,IF(K50&lt;=[1]Разряды!$H$30,[1]Разряды!$H$3,IF(K50&lt;=[1]Разряды!$I$30,[1]Разряды!$I$3,IF(K50&lt;=[1]Разряды!$J$30,[1]Разряды!$J$3,"б/р"))))))))</f>
        <v>3р</v>
      </c>
      <c r="N50" s="29">
        <v>1</v>
      </c>
      <c r="O50" s="34" t="str">
        <f>IF(B50=0," ",VLOOKUP($B50,[1]Женщины!$B$1:$K$65536,10,FALSE))</f>
        <v>Сергачев В.Н., Пашкевич О.Н., Никитина М.М.</v>
      </c>
    </row>
    <row r="51" spans="1:15" x14ac:dyDescent="0.25">
      <c r="A51" s="31">
        <v>36</v>
      </c>
      <c r="B51" s="35">
        <v>72</v>
      </c>
      <c r="C51" s="23" t="str">
        <f>IF(B51=0," ",VLOOKUP(B51,[1]Женщины!B$1:K$65536,2,FALSE))</f>
        <v>Кудрявцева</v>
      </c>
      <c r="D51" s="24" t="str">
        <f>IF(B51=0," ",VLOOKUP($B51,[1]Женщины!$B$1:$K$65536,3,FALSE))</f>
        <v>Таисия</v>
      </c>
      <c r="E51" s="25" t="str">
        <f>IF(B51=0," ",IF(VLOOKUP($B51,[1]Женщины!$B$1:$K$65536,4,FALSE)=0," ",VLOOKUP($B51,[1]Женщины!$B$1:$K$65536,4,FALSE)))</f>
        <v>25.01.2006</v>
      </c>
      <c r="F51" s="25" t="str">
        <f>IF(B51=0," ",VLOOKUP($B51,[1]Женщины!$B$1:$K$65536,5,FALSE))</f>
        <v>2</v>
      </c>
      <c r="G51" s="26" t="str">
        <f>IF(B51=0," ",VLOOKUP($B51,[1]Женщины!$B$1:$K$65536,6,FALSE))</f>
        <v>Ярославская область</v>
      </c>
      <c r="H51" s="26" t="str">
        <f>IF(B51=0," ",VLOOKUP($B51,[1]Женщины!$B$1:$K$65536,7,FALSE))</f>
        <v/>
      </c>
      <c r="I51" s="26" t="str">
        <f>IF(B51=0," ",VLOOKUP($B51,[1]Женщины!$B$1:$K$65536,8,FALSE))</f>
        <v/>
      </c>
      <c r="J51" s="26" t="str">
        <f>IF(B51=0," ",VLOOKUP($B51,[1]Женщины!$B$1:$K$65536,9,FALSE))</f>
        <v>МАУ СШОР №2</v>
      </c>
      <c r="K51" s="27">
        <v>1.0104166666666669E-4</v>
      </c>
      <c r="L51" s="33"/>
      <c r="M51" s="29" t="str">
        <f>IF(K51=0," ",IF(K51&lt;=[1]Разряды!$D$30,[1]Разряды!$D$3,IF(K51&lt;=[1]Разряды!$E$30,[1]Разряды!$E$3,IF(K51&lt;=[1]Разряды!$F$30,[1]Разряды!$F$3,IF(K51&lt;=[1]Разряды!$G$30,[1]Разряды!$G$3,IF(K51&lt;=[1]Разряды!$H$30,[1]Разряды!$H$3,IF(K51&lt;=[1]Разряды!$I$30,[1]Разряды!$I$3,IF(K51&lt;=[1]Разряды!$J$30,[1]Разряды!$J$3,"б/р"))))))))</f>
        <v>3р</v>
      </c>
      <c r="N51" s="29" t="s">
        <v>31</v>
      </c>
      <c r="O51" s="30" t="str">
        <f>IF(B51=0," ",VLOOKUP($B51,[1]Женщины!$B$1:$K$65536,10,FALSE))</f>
        <v>Мицик Ю.И.</v>
      </c>
    </row>
    <row r="52" spans="1:15" x14ac:dyDescent="0.25">
      <c r="A52" s="31">
        <v>37</v>
      </c>
      <c r="B52" s="35">
        <v>364</v>
      </c>
      <c r="C52" s="23" t="str">
        <f>IF(B52=0," ",VLOOKUP(B52,[1]Женщины!B$1:K$65536,2,FALSE))</f>
        <v>Напрейчикова</v>
      </c>
      <c r="D52" s="24" t="str">
        <f>IF(B52=0," ",VLOOKUP($B52,[1]Женщины!$B$1:$K$65536,3,FALSE))</f>
        <v>Анна</v>
      </c>
      <c r="E52" s="25" t="str">
        <f>IF(B52=0," ",IF(VLOOKUP($B52,[1]Женщины!$B$1:$K$65536,4,FALSE)=0," ",VLOOKUP($B52,[1]Женщины!$B$1:$K$65536,4,FALSE)))</f>
        <v>20.06.2005</v>
      </c>
      <c r="F52" s="25" t="str">
        <f>IF(B52=0," ",VLOOKUP($B52,[1]Женщины!$B$1:$K$65536,5,FALSE))</f>
        <v>2</v>
      </c>
      <c r="G52" s="26" t="str">
        <f>IF(B52=0," ",VLOOKUP($B52,[1]Женщины!$B$1:$K$65536,6,FALSE))</f>
        <v>Ленинградская область</v>
      </c>
      <c r="H52" s="26" t="str">
        <f>IF(B52=0," ",VLOOKUP($B52,[1]Женщины!$B$1:$K$65536,7,FALSE))</f>
        <v/>
      </c>
      <c r="I52" s="26" t="str">
        <f>IF(B52=0," ",VLOOKUP($B52,[1]Женщины!$B$1:$K$65536,8,FALSE))</f>
        <v/>
      </c>
      <c r="J52" s="26" t="str">
        <f>IF(B52=0," ",VLOOKUP($B52,[1]Женщины!$B$1:$K$65536,9,FALSE))</f>
        <v>МБУ "СШОР "Фаворит" г.Выборг</v>
      </c>
      <c r="K52" s="27">
        <v>1.0844907407407407E-4</v>
      </c>
      <c r="L52" s="33"/>
      <c r="M52" s="29" t="str">
        <f>IF(K52=0," ",IF(K52&lt;=[1]Разряды!$D$30,[1]Разряды!$D$3,IF(K52&lt;=[1]Разряды!$E$30,[1]Разряды!$E$3,IF(K52&lt;=[1]Разряды!$F$30,[1]Разряды!$F$3,IF(K52&lt;=[1]Разряды!$G$30,[1]Разряды!$G$3,IF(K52&lt;=[1]Разряды!$H$30,[1]Разряды!$H$3,IF(K52&lt;=[1]Разряды!$I$30,[1]Разряды!$I$3,IF(K52&lt;=[1]Разряды!$J$30,[1]Разряды!$J$3,"б/р"))))))))</f>
        <v>1юр</v>
      </c>
      <c r="N52" s="29">
        <v>0</v>
      </c>
      <c r="O52" s="30" t="str">
        <f>IF(B52=0," ",VLOOKUP($B52,[1]Женщины!$B$1:$K$65536,10,FALSE))</f>
        <v>Волков А.В., Волкова Е.В.</v>
      </c>
    </row>
    <row r="53" spans="1:15" ht="15.75" thickBot="1" x14ac:dyDescent="0.3">
      <c r="A53" s="38"/>
      <c r="B53" s="38"/>
      <c r="C53" s="39"/>
      <c r="D53" s="39"/>
      <c r="E53" s="40"/>
      <c r="F53" s="40"/>
      <c r="G53" s="39"/>
      <c r="H53" s="39"/>
      <c r="I53" s="39"/>
      <c r="J53" s="39"/>
      <c r="K53" s="41"/>
      <c r="L53" s="42"/>
      <c r="M53" s="43"/>
      <c r="N53" s="43"/>
      <c r="O53" s="39"/>
    </row>
    <row r="54" spans="1:15" ht="15.75" thickTop="1" x14ac:dyDescent="0.25">
      <c r="A54" s="44"/>
      <c r="B54" s="44"/>
      <c r="C54" s="45"/>
      <c r="D54" s="45"/>
      <c r="E54" s="46"/>
      <c r="F54" s="46"/>
      <c r="G54" s="45"/>
      <c r="H54" s="45"/>
      <c r="I54" s="45"/>
      <c r="J54" s="45"/>
      <c r="K54" s="47"/>
      <c r="L54" s="48"/>
      <c r="M54" s="49"/>
      <c r="N54" s="49"/>
      <c r="O54" s="45"/>
    </row>
    <row r="55" spans="1:15" x14ac:dyDescent="0.25">
      <c r="A55" s="44"/>
      <c r="B55" s="44"/>
      <c r="C55" s="45"/>
      <c r="D55" s="45"/>
      <c r="E55" s="46"/>
      <c r="F55" s="46"/>
      <c r="G55" s="45" t="s">
        <v>32</v>
      </c>
      <c r="H55" s="45"/>
      <c r="I55" s="45"/>
      <c r="J55" s="46"/>
      <c r="K55" s="46"/>
      <c r="L55" s="45"/>
      <c r="M55" s="45" t="s">
        <v>33</v>
      </c>
      <c r="N55" s="45"/>
    </row>
    <row r="56" spans="1:15" x14ac:dyDescent="0.25">
      <c r="A56" s="44"/>
      <c r="B56" s="44"/>
      <c r="C56" s="45"/>
      <c r="D56" s="45"/>
      <c r="E56" s="46"/>
      <c r="F56" s="46"/>
      <c r="G56" s="45"/>
      <c r="H56" s="45"/>
      <c r="I56" s="45"/>
      <c r="J56" s="45"/>
      <c r="K56" s="47"/>
      <c r="L56" s="48"/>
      <c r="M56" s="49"/>
      <c r="N56" s="49"/>
      <c r="O56" s="45"/>
    </row>
    <row r="57" spans="1:15" x14ac:dyDescent="0.25">
      <c r="A57" s="44"/>
      <c r="B57" s="44"/>
      <c r="C57" s="45"/>
      <c r="D57" s="45"/>
      <c r="E57" s="46"/>
      <c r="F57" s="46"/>
      <c r="G57" s="45" t="s">
        <v>34</v>
      </c>
      <c r="H57" s="45"/>
      <c r="I57" s="45"/>
      <c r="J57" s="46"/>
      <c r="K57" s="46"/>
      <c r="L57" s="45"/>
      <c r="M57" s="45" t="s">
        <v>35</v>
      </c>
      <c r="N57" s="45"/>
    </row>
    <row r="58" spans="1:15" x14ac:dyDescent="0.25">
      <c r="A58" s="44"/>
      <c r="B58" s="44"/>
      <c r="C58" s="45"/>
      <c r="D58" s="45"/>
      <c r="E58" s="46"/>
      <c r="F58" s="46"/>
      <c r="G58" s="45"/>
      <c r="H58" s="45"/>
      <c r="I58" s="45"/>
      <c r="J58" s="45"/>
      <c r="K58" s="47"/>
      <c r="L58" s="48"/>
      <c r="M58" s="49"/>
      <c r="N58" s="49"/>
      <c r="O58" s="45"/>
    </row>
    <row r="59" spans="1:15" ht="17.25" x14ac:dyDescent="0.3">
      <c r="A59" s="459" t="s">
        <v>0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</row>
    <row r="60" spans="1:15" ht="17.25" x14ac:dyDescent="0.3">
      <c r="A60" s="459" t="s">
        <v>1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</row>
    <row r="61" spans="1:15" ht="17.25" x14ac:dyDescent="0.3">
      <c r="A61" s="459" t="s">
        <v>2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3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4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60" t="s">
        <v>36</v>
      </c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</row>
    <row r="65" spans="1:15" ht="21" x14ac:dyDescent="0.35">
      <c r="A65" s="8"/>
      <c r="B65" s="8"/>
      <c r="C65" s="8"/>
      <c r="D65" s="8"/>
      <c r="E65" s="8"/>
      <c r="F65" s="8"/>
      <c r="G65" s="8"/>
      <c r="H65" s="8"/>
      <c r="I65" s="8"/>
      <c r="K65" s="8"/>
      <c r="L65" s="8"/>
      <c r="M65" s="8"/>
      <c r="N65" s="8"/>
      <c r="O65" s="1" t="s">
        <v>6</v>
      </c>
    </row>
    <row r="66" spans="1:15" ht="18.75" x14ac:dyDescent="0.3">
      <c r="A66" s="3"/>
      <c r="B66" s="4"/>
      <c r="C66" s="4"/>
      <c r="D66" s="4"/>
      <c r="E66" s="5"/>
      <c r="G66" s="50"/>
      <c r="H66" s="50"/>
      <c r="I66" s="50"/>
      <c r="K66" s="50"/>
      <c r="L66" s="50"/>
      <c r="M66" s="50"/>
      <c r="O66" s="2" t="s">
        <v>7</v>
      </c>
    </row>
    <row r="67" spans="1:15" ht="15.75" x14ac:dyDescent="0.25">
      <c r="A67" s="3"/>
      <c r="B67" s="4"/>
      <c r="C67" s="4"/>
      <c r="D67" s="4"/>
      <c r="E67" s="5"/>
      <c r="G67" s="6"/>
      <c r="H67" s="6"/>
      <c r="I67" s="6"/>
      <c r="K67" s="6"/>
      <c r="O67" s="2" t="s">
        <v>8</v>
      </c>
    </row>
    <row r="68" spans="1:15" ht="21" x14ac:dyDescent="0.35">
      <c r="A68" s="7"/>
      <c r="K68" s="7"/>
      <c r="M68" s="8"/>
      <c r="N68" s="8"/>
      <c r="O68" s="8" t="s">
        <v>9</v>
      </c>
    </row>
    <row r="69" spans="1:15" ht="21" x14ac:dyDescent="0.35">
      <c r="A69" s="7"/>
      <c r="E69" s="9" t="s">
        <v>10</v>
      </c>
      <c r="F69" s="10">
        <v>0.4826388888888889</v>
      </c>
      <c r="G69" s="11" t="s">
        <v>11</v>
      </c>
      <c r="H69" s="11"/>
      <c r="I69" s="11"/>
      <c r="K69" s="7"/>
      <c r="M69" s="8"/>
      <c r="N69" s="8"/>
      <c r="O69" s="8"/>
    </row>
    <row r="70" spans="1:15" ht="18.75" x14ac:dyDescent="0.3">
      <c r="A70" s="3"/>
      <c r="B70" s="12"/>
      <c r="C70" s="4"/>
      <c r="D70" s="4"/>
      <c r="E70" s="9" t="s">
        <v>10</v>
      </c>
      <c r="F70" s="10">
        <v>0.66319444444444442</v>
      </c>
      <c r="G70" s="11" t="s">
        <v>12</v>
      </c>
      <c r="H70" s="11"/>
      <c r="I70" s="11"/>
      <c r="K70" s="13"/>
      <c r="L70" s="13"/>
      <c r="M70" s="14"/>
    </row>
    <row r="71" spans="1:15" ht="16.5" thickBot="1" x14ac:dyDescent="0.3">
      <c r="A71" s="15" t="s">
        <v>37</v>
      </c>
      <c r="B71" s="16"/>
      <c r="E71" s="17" t="s">
        <v>14</v>
      </c>
      <c r="F71" s="18"/>
      <c r="J71" s="3"/>
      <c r="K71" s="51"/>
      <c r="L71" s="51"/>
      <c r="M71" s="14"/>
    </row>
    <row r="72" spans="1:15" x14ac:dyDescent="0.25">
      <c r="A72" s="455" t="s">
        <v>15</v>
      </c>
      <c r="B72" s="455" t="s">
        <v>16</v>
      </c>
      <c r="C72" s="457" t="s">
        <v>17</v>
      </c>
      <c r="D72" s="457" t="s">
        <v>18</v>
      </c>
      <c r="E72" s="455" t="s">
        <v>19</v>
      </c>
      <c r="F72" s="455" t="s">
        <v>20</v>
      </c>
      <c r="G72" s="445" t="s">
        <v>21</v>
      </c>
      <c r="H72" s="447" t="s">
        <v>22</v>
      </c>
      <c r="I72" s="449" t="s">
        <v>23</v>
      </c>
      <c r="J72" s="451" t="s">
        <v>24</v>
      </c>
      <c r="K72" s="453" t="s">
        <v>25</v>
      </c>
      <c r="L72" s="454"/>
      <c r="M72" s="441" t="s">
        <v>26</v>
      </c>
      <c r="N72" s="441" t="s">
        <v>27</v>
      </c>
      <c r="O72" s="443" t="s">
        <v>28</v>
      </c>
    </row>
    <row r="73" spans="1:15" ht="15.75" thickBot="1" x14ac:dyDescent="0.3">
      <c r="A73" s="456"/>
      <c r="B73" s="456"/>
      <c r="C73" s="458"/>
      <c r="D73" s="458"/>
      <c r="E73" s="456"/>
      <c r="F73" s="456"/>
      <c r="G73" s="446"/>
      <c r="H73" s="448"/>
      <c r="I73" s="450"/>
      <c r="J73" s="452"/>
      <c r="K73" s="19" t="s">
        <v>29</v>
      </c>
      <c r="L73" s="20" t="s">
        <v>30</v>
      </c>
      <c r="M73" s="442"/>
      <c r="N73" s="442"/>
      <c r="O73" s="444"/>
    </row>
    <row r="74" spans="1:15" ht="20.25" x14ac:dyDescent="0.25">
      <c r="A74" s="21">
        <v>1</v>
      </c>
      <c r="B74" s="22">
        <v>295</v>
      </c>
      <c r="C74" s="23" t="str">
        <f>IF(B74=0," ",VLOOKUP(B74,[1]Женщины!B$1:K$65536,2,FALSE))</f>
        <v>Проничева</v>
      </c>
      <c r="D74" s="24" t="str">
        <f>IF(B74=0," ",VLOOKUP($B74,[1]Женщины!$B$1:$K$65536,3,FALSE))</f>
        <v>Алина</v>
      </c>
      <c r="E74" s="25" t="str">
        <f>IF(B74=0," ",IF(VLOOKUP($B74,[1]Женщины!$B$1:$K$65536,4,FALSE)=0," ",VLOOKUP($B74,[1]Женщины!$B$1:$K$65536,4,FALSE)))</f>
        <v>31.07.2002</v>
      </c>
      <c r="F74" s="25" t="str">
        <f>IF(B74=0," ",VLOOKUP($B74,[1]Женщины!$B$1:$K$65536,5,FALSE))</f>
        <v>1</v>
      </c>
      <c r="G74" s="26" t="str">
        <f>IF(B74=0," ",VLOOKUP($B74,[1]Женщины!$B$1:$K$65536,6,FALSE))</f>
        <v>Ивановская область</v>
      </c>
      <c r="H74" s="26" t="str">
        <f>IF(B74=0," ",VLOOKUP($B74,[1]Женщины!$B$1:$K$65536,7,FALSE))</f>
        <v/>
      </c>
      <c r="I74" s="26" t="str">
        <f>IF(B74=0," ",VLOOKUP($B74,[1]Женщины!$B$1:$K$65536,8,FALSE))</f>
        <v/>
      </c>
      <c r="J74" s="52" t="str">
        <f>IF(B74=0," ",VLOOKUP($B74,[1]Женщины!$B$1:$K$65536,9,FALSE))</f>
        <v>МБУ "СШОР им.Олимпийского Чемпиона С.Клюгина" г.о.Кинешма</v>
      </c>
      <c r="K74" s="27">
        <v>9.3287037037037028E-5</v>
      </c>
      <c r="L74" s="28">
        <v>9.2013888888888888E-5</v>
      </c>
      <c r="M74" s="29" t="str">
        <f>IF(K74=0," ",IF(K74&lt;=[1]Разряды!$D$30,[1]Разряды!$D$3,IF(K74&lt;=[1]Разряды!$E$30,[1]Разряды!$E$3,IF(K74&lt;=[1]Разряды!$F$30,[1]Разряды!$F$3,IF(K74&lt;=[1]Разряды!$G$30,[1]Разряды!$G$3,IF(K74&lt;=[1]Разряды!$H$30,[1]Разряды!$H$3,IF(K74&lt;=[1]Разряды!$I$30,[1]Разряды!$I$3,IF(K74&lt;=[1]Разряды!$J$30,[1]Разряды!$J$3,"б/р"))))))))</f>
        <v>1р</v>
      </c>
      <c r="N74" s="29">
        <v>20</v>
      </c>
      <c r="O74" s="30" t="str">
        <f>IF(B74=0," ",VLOOKUP($B74,[1]Женщины!$B$1:$K$65536,10,FALSE))</f>
        <v>Голубева М.А.</v>
      </c>
    </row>
    <row r="75" spans="1:15" x14ac:dyDescent="0.25">
      <c r="A75" s="21">
        <v>2</v>
      </c>
      <c r="B75" s="22">
        <v>376</v>
      </c>
      <c r="C75" s="23" t="str">
        <f>IF(B75=0," ",VLOOKUP(B75,[1]Женщины!B$1:K$65536,2,FALSE))</f>
        <v>Кузькина</v>
      </c>
      <c r="D75" s="24" t="str">
        <f>IF(B75=0," ",VLOOKUP($B75,[1]Женщины!$B$1:$K$65536,3,FALSE))</f>
        <v>Виктория</v>
      </c>
      <c r="E75" s="25" t="str">
        <f>IF(B75=0," ",IF(VLOOKUP($B75,[1]Женщины!$B$1:$K$65536,4,FALSE)=0," ",VLOOKUP($B75,[1]Женщины!$B$1:$K$65536,4,FALSE)))</f>
        <v>11.05.2002</v>
      </c>
      <c r="F75" s="25" t="str">
        <f>IF(B75=0," ",VLOOKUP($B75,[1]Женщины!$B$1:$K$65536,5,FALSE))</f>
        <v>КМС</v>
      </c>
      <c r="G75" s="26" t="str">
        <f>IF(B75=0," ",VLOOKUP($B75,[1]Женщины!$B$1:$K$65536,6,FALSE))</f>
        <v>Мурманская область</v>
      </c>
      <c r="H75" s="26" t="str">
        <f>IF(B75=0," ",VLOOKUP($B75,[1]Женщины!$B$1:$K$65536,7,FALSE))</f>
        <v/>
      </c>
      <c r="I75" s="26" t="str">
        <f>IF(B75=0," ",VLOOKUP($B75,[1]Женщины!$B$1:$K$65536,8,FALSE))</f>
        <v/>
      </c>
      <c r="J75" s="26" t="str">
        <f>IF(B75=0," ",VLOOKUP($B75,[1]Женщины!$B$1:$K$65536,9,FALSE))</f>
        <v>МАУ СШОР №4</v>
      </c>
      <c r="K75" s="27">
        <v>9.3171296296296315E-5</v>
      </c>
      <c r="L75" s="28">
        <v>9.2824074074074068E-5</v>
      </c>
      <c r="M75" s="29" t="str">
        <f>IF(K75=0," ",IF(K75&lt;=[1]Разряды!$D$30,[1]Разряды!$D$3,IF(K75&lt;=[1]Разряды!$E$30,[1]Разряды!$E$3,IF(K75&lt;=[1]Разряды!$F$30,[1]Разряды!$F$3,IF(K75&lt;=[1]Разряды!$G$30,[1]Разряды!$G$3,IF(K75&lt;=[1]Разряды!$H$30,[1]Разряды!$H$3,IF(K75&lt;=[1]Разряды!$I$30,[1]Разряды!$I$3,IF(K75&lt;=[1]Разряды!$J$30,[1]Разряды!$J$3,"б/р"))))))))</f>
        <v>1р</v>
      </c>
      <c r="N75" s="29">
        <v>17</v>
      </c>
      <c r="O75" s="30" t="str">
        <f>IF(B75=0," ",VLOOKUP($B75,[1]Женщины!$B$1:$K$65536,10,FALSE))</f>
        <v>Фарутин Н.В.</v>
      </c>
    </row>
    <row r="76" spans="1:15" x14ac:dyDescent="0.25">
      <c r="A76" s="21">
        <v>3</v>
      </c>
      <c r="B76" s="22">
        <v>440</v>
      </c>
      <c r="C76" s="23" t="str">
        <f>IF(B76=0," ",VLOOKUP(B76,[1]Женщины!B$1:K$65536,2,FALSE))</f>
        <v>Сонина</v>
      </c>
      <c r="D76" s="24" t="str">
        <f>IF(B76=0," ",VLOOKUP($B76,[1]Женщины!$B$1:$K$65536,3,FALSE))</f>
        <v>Виктория</v>
      </c>
      <c r="E76" s="25" t="str">
        <f>IF(B76=0," ",IF(VLOOKUP($B76,[1]Женщины!$B$1:$K$65536,4,FALSE)=0," ",VLOOKUP($B76,[1]Женщины!$B$1:$K$65536,4,FALSE)))</f>
        <v>18.05.2002</v>
      </c>
      <c r="F76" s="25" t="str">
        <f>IF(B76=0," ",VLOOKUP($B76,[1]Женщины!$B$1:$K$65536,5,FALSE))</f>
        <v>КМС</v>
      </c>
      <c r="G76" s="26" t="str">
        <f>IF(B76=0," ",VLOOKUP($B76,[1]Женщины!$B$1:$K$65536,6,FALSE))</f>
        <v>Республика Карелия</v>
      </c>
      <c r="H76" s="26" t="str">
        <f>IF(B76=0," ",VLOOKUP($B76,[1]Женщины!$B$1:$K$65536,7,FALSE))</f>
        <v/>
      </c>
      <c r="I76" s="26" t="str">
        <f>IF(B76=0," ",VLOOKUP($B76,[1]Женщины!$B$1:$K$65536,8,FALSE))</f>
        <v/>
      </c>
      <c r="J76" s="26" t="str">
        <f>IF(B76=0," ",VLOOKUP($B76,[1]Женщины!$B$1:$K$65536,9,FALSE))</f>
        <v>МУ "СШОР №3"</v>
      </c>
      <c r="K76" s="27">
        <v>9.3055555555555535E-5</v>
      </c>
      <c r="L76" s="28">
        <v>9.3055555555555535E-5</v>
      </c>
      <c r="M76" s="29" t="str">
        <f>IF(K76=0," ",IF(K76&lt;=[1]Разряды!$D$30,[1]Разряды!$D$3,IF(K76&lt;=[1]Разряды!$E$30,[1]Разряды!$E$3,IF(K76&lt;=[1]Разряды!$F$30,[1]Разряды!$F$3,IF(K76&lt;=[1]Разряды!$G$30,[1]Разряды!$G$3,IF(K76&lt;=[1]Разряды!$H$30,[1]Разряды!$H$3,IF(K76&lt;=[1]Разряды!$I$30,[1]Разряды!$I$3,IF(K76&lt;=[1]Разряды!$J$30,[1]Разряды!$J$3,"б/р"))))))))</f>
        <v>1р</v>
      </c>
      <c r="N76" s="29">
        <v>15</v>
      </c>
      <c r="O76" s="30" t="str">
        <f>IF(B76=0," ",VLOOKUP($B76,[1]Женщины!$B$1:$K$65536,10,FALSE))</f>
        <v>Вологдина Т.П.</v>
      </c>
    </row>
    <row r="77" spans="1:15" x14ac:dyDescent="0.25">
      <c r="A77" s="31">
        <v>4</v>
      </c>
      <c r="B77" s="22">
        <v>457</v>
      </c>
      <c r="C77" s="23" t="str">
        <f>IF(B77=0," ",VLOOKUP(B77,[1]Женщины!B$1:K$65536,2,FALSE))</f>
        <v>Сагитова</v>
      </c>
      <c r="D77" s="24" t="str">
        <f>IF(B77=0," ",VLOOKUP($B77,[1]Женщины!$B$1:$K$65536,3,FALSE))</f>
        <v>Екатерина</v>
      </c>
      <c r="E77" s="25" t="str">
        <f>IF(B77=0," ",IF(VLOOKUP($B77,[1]Женщины!$B$1:$K$65536,4,FALSE)=0," ",VLOOKUP($B77,[1]Женщины!$B$1:$K$65536,4,FALSE)))</f>
        <v>11.06.2002</v>
      </c>
      <c r="F77" s="25" t="str">
        <f>IF(B77=0," ",VLOOKUP($B77,[1]Женщины!$B$1:$K$65536,5,FALSE))</f>
        <v>КМС</v>
      </c>
      <c r="G77" s="26" t="str">
        <f>IF(B77=0," ",VLOOKUP($B77,[1]Женщины!$B$1:$K$65536,6,FALSE))</f>
        <v>Республика Коми</v>
      </c>
      <c r="H77" s="26" t="str">
        <f>IF(B77=0," ",VLOOKUP($B77,[1]Женщины!$B$1:$K$65536,7,FALSE))</f>
        <v/>
      </c>
      <c r="I77" s="26" t="str">
        <f>IF(B77=0," ",VLOOKUP($B77,[1]Женщины!$B$1:$K$65536,8,FALSE))</f>
        <v/>
      </c>
      <c r="J77" s="26" t="str">
        <f>IF(B77=0," ",VLOOKUP($B77,[1]Женщины!$B$1:$K$65536,9,FALSE))</f>
        <v>ГБУ РК "СШОР №1"</v>
      </c>
      <c r="K77" s="27">
        <v>9.4444444444444456E-5</v>
      </c>
      <c r="L77" s="95">
        <v>9.4375000000000004E-5</v>
      </c>
      <c r="M77" s="29" t="str">
        <f>IF(K77=0," ",IF(K77&lt;=[1]Разряды!$D$30,[1]Разряды!$D$3,IF(K77&lt;=[1]Разряды!$E$30,[1]Разряды!$E$3,IF(K77&lt;=[1]Разряды!$F$30,[1]Разряды!$F$3,IF(K77&lt;=[1]Разряды!$G$30,[1]Разряды!$G$3,IF(K77&lt;=[1]Разряды!$H$30,[1]Разряды!$H$3,IF(K77&lt;=[1]Разряды!$I$30,[1]Разряды!$I$3,IF(K77&lt;=[1]Разряды!$J$30,[1]Разряды!$J$3,"б/р"))))))))</f>
        <v>1р</v>
      </c>
      <c r="N77" s="53" t="s">
        <v>31</v>
      </c>
      <c r="O77" s="30" t="str">
        <f>IF(B77=0," ",VLOOKUP($B77,[1]Женщины!$B$1:$K$65536,10,FALSE))</f>
        <v>Балясников И.Н.</v>
      </c>
    </row>
    <row r="78" spans="1:15" x14ac:dyDescent="0.25">
      <c r="A78" s="31">
        <v>5</v>
      </c>
      <c r="B78" s="22">
        <v>25</v>
      </c>
      <c r="C78" s="23" t="str">
        <f>IF(B78=0," ",VLOOKUP(B78,[1]Женщины!B$1:K$65536,2,FALSE))</f>
        <v>Глазачева</v>
      </c>
      <c r="D78" s="24" t="str">
        <f>IF(B78=0," ",VLOOKUP($B78,[1]Женщины!$B$1:$K$65536,3,FALSE))</f>
        <v>Валерия</v>
      </c>
      <c r="E78" s="25" t="str">
        <f>IF(B78=0," ",IF(VLOOKUP($B78,[1]Женщины!$B$1:$K$65536,4,FALSE)=0," ",VLOOKUP($B78,[1]Женщины!$B$1:$K$65536,4,FALSE)))</f>
        <v>10.12.2002</v>
      </c>
      <c r="F78" s="25" t="str">
        <f>IF(B78=0," ",VLOOKUP($B78,[1]Женщины!$B$1:$K$65536,5,FALSE))</f>
        <v>1</v>
      </c>
      <c r="G78" s="26" t="str">
        <f>IF(B78=0," ",VLOOKUP($B78,[1]Женщины!$B$1:$K$65536,6,FALSE))</f>
        <v>Ярославская область</v>
      </c>
      <c r="H78" s="26" t="str">
        <f>IF(B78=0," ",VLOOKUP($B78,[1]Женщины!$B$1:$K$65536,7,FALSE))</f>
        <v/>
      </c>
      <c r="I78" s="26" t="str">
        <f>IF(B78=0," ",VLOOKUP($B78,[1]Женщины!$B$1:$K$65536,8,FALSE))</f>
        <v/>
      </c>
      <c r="J78" s="26" t="str">
        <f>IF(B78=0," ",VLOOKUP($B78,[1]Женщины!$B$1:$K$65536,9,FALSE))</f>
        <v>МУ СШОР №19</v>
      </c>
      <c r="K78" s="27">
        <v>9.4907407407407389E-5</v>
      </c>
      <c r="L78" s="95">
        <v>9.4409722222222223E-5</v>
      </c>
      <c r="M78" s="29" t="str">
        <f>IF(K78=0," ",IF(K78&lt;=[1]Разряды!$D$30,[1]Разряды!$D$3,IF(K78&lt;=[1]Разряды!$E$30,[1]Разряды!$E$3,IF(K78&lt;=[1]Разряды!$F$30,[1]Разряды!$F$3,IF(K78&lt;=[1]Разряды!$G$30,[1]Разряды!$G$3,IF(K78&lt;=[1]Разряды!$H$30,[1]Разряды!$H$3,IF(K78&lt;=[1]Разряды!$I$30,[1]Разряды!$I$3,IF(K78&lt;=[1]Разряды!$J$30,[1]Разряды!$J$3,"б/р"))))))))</f>
        <v>1р</v>
      </c>
      <c r="N78" s="29">
        <v>14</v>
      </c>
      <c r="O78" s="30" t="str">
        <f>IF(B78=0," ",VLOOKUP($B78,[1]Женщины!$B$1:$K$65536,10,FALSE))</f>
        <v>Сошников А.В.</v>
      </c>
    </row>
    <row r="79" spans="1:15" x14ac:dyDescent="0.25">
      <c r="A79" s="31">
        <v>6</v>
      </c>
      <c r="B79" s="22">
        <v>342</v>
      </c>
      <c r="C79" s="23" t="str">
        <f>IF(B79=0," ",VLOOKUP(B79,[1]Женщины!B$1:K$65536,2,FALSE))</f>
        <v>Плотникова</v>
      </c>
      <c r="D79" s="24" t="str">
        <f>IF(B79=0," ",VLOOKUP($B79,[1]Женщины!$B$1:$K$65536,3,FALSE))</f>
        <v>Полина</v>
      </c>
      <c r="E79" s="25" t="str">
        <f>IF(B79=0," ",IF(VLOOKUP($B79,[1]Женщины!$B$1:$K$65536,4,FALSE)=0," ",VLOOKUP($B79,[1]Женщины!$B$1:$K$65536,4,FALSE)))</f>
        <v>05.12.2002</v>
      </c>
      <c r="F79" s="25" t="str">
        <f>IF(B79=0," ",VLOOKUP($B79,[1]Женщины!$B$1:$K$65536,5,FALSE))</f>
        <v>1</v>
      </c>
      <c r="G79" s="26" t="str">
        <f>IF(B79=0," ",VLOOKUP($B79,[1]Женщины!$B$1:$K$65536,6,FALSE))</f>
        <v>Костромская область</v>
      </c>
      <c r="H79" s="26" t="str">
        <f>IF(B79=0," ",VLOOKUP($B79,[1]Женщины!$B$1:$K$65536,7,FALSE))</f>
        <v/>
      </c>
      <c r="I79" s="26" t="str">
        <f>IF(B79=0," ",VLOOKUP($B79,[1]Женщины!$B$1:$K$65536,8,FALSE))</f>
        <v/>
      </c>
      <c r="J79" s="26" t="str">
        <f>IF(B79=0," ",VLOOKUP($B79,[1]Женщины!$B$1:$K$65536,9,FALSE))</f>
        <v>МБУ СШОР г.Шарья</v>
      </c>
      <c r="K79" s="27">
        <v>9.4791666666666649E-5</v>
      </c>
      <c r="L79" s="28">
        <v>9.5486111111111116E-5</v>
      </c>
      <c r="M79" s="29" t="str">
        <f>IF(K79=0," ",IF(K79&lt;=[1]Разряды!$D$30,[1]Разряды!$D$3,IF(K79&lt;=[1]Разряды!$E$30,[1]Разряды!$E$3,IF(K79&lt;=[1]Разряды!$F$30,[1]Разряды!$F$3,IF(K79&lt;=[1]Разряды!$G$30,[1]Разряды!$G$3,IF(K79&lt;=[1]Разряды!$H$30,[1]Разряды!$H$3,IF(K79&lt;=[1]Разряды!$I$30,[1]Разряды!$I$3,IF(K79&lt;=[1]Разряды!$J$30,[1]Разряды!$J$3,"б/р"))))))))</f>
        <v>1р</v>
      </c>
      <c r="N79" s="29">
        <v>13</v>
      </c>
      <c r="O79" s="30" t="str">
        <f>IF(B79=0," ",VLOOKUP($B79,[1]Женщины!$B$1:$K$65536,10,FALSE))</f>
        <v>Шалагинов А.Л.</v>
      </c>
    </row>
    <row r="80" spans="1:15" ht="22.5" x14ac:dyDescent="0.25">
      <c r="A80" s="31">
        <v>7</v>
      </c>
      <c r="B80" s="22">
        <v>279</v>
      </c>
      <c r="C80" s="54" t="str">
        <f>IF(B80=0," ",VLOOKUP(B80,[1]Женщины!B$1:K$65536,2,FALSE))</f>
        <v>Жукова</v>
      </c>
      <c r="D80" s="55" t="str">
        <f>IF(B80=0," ",VLOOKUP($B80,[1]Женщины!$B$1:$K$65536,3,FALSE))</f>
        <v>Алёна</v>
      </c>
      <c r="E80" s="56" t="str">
        <f>IF(B80=0," ",IF(VLOOKUP($B80,[1]Женщины!$B$1:$K$65536,4,FALSE)=0," ",VLOOKUP($B80,[1]Женщины!$B$1:$K$65536,4,FALSE)))</f>
        <v>06.06.2002</v>
      </c>
      <c r="F80" s="56" t="str">
        <f>IF(B80=0," ",VLOOKUP($B80,[1]Женщины!$B$1:$K$65536,5,FALSE))</f>
        <v>1</v>
      </c>
      <c r="G80" s="57" t="str">
        <f>IF(B80=0," ",VLOOKUP($B80,[1]Женщины!$B$1:$K$65536,6,FALSE))</f>
        <v>Ивановская область</v>
      </c>
      <c r="H80" s="57" t="str">
        <f>IF(B80=0," ",VLOOKUP($B80,[1]Женщины!$B$1:$K$65536,7,FALSE))</f>
        <v/>
      </c>
      <c r="I80" s="57" t="str">
        <f>IF(B80=0," ",VLOOKUP($B80,[1]Женщины!$B$1:$K$65536,8,FALSE))</f>
        <v/>
      </c>
      <c r="J80" s="58" t="str">
        <f>IF(B80=0," ",VLOOKUP($B80,[1]Женщины!$B$1:$K$65536,9,FALSE))</f>
        <v>МБУ "СШОР им.Олимпийского Чемпиона С.Клюгина" г.о.Кинешма</v>
      </c>
      <c r="K80" s="27">
        <v>9.5138888888888896E-5</v>
      </c>
      <c r="L80" s="33"/>
      <c r="M80" s="32" t="str">
        <f>IF(K80=0," ",IF(K80&lt;=[1]Разряды!$D$30,[1]Разряды!$D$3,IF(K80&lt;=[1]Разряды!$E$30,[1]Разряды!$E$3,IF(K80&lt;=[1]Разряды!$F$30,[1]Разряды!$F$3,IF(K80&lt;=[1]Разряды!$G$30,[1]Разряды!$G$3,IF(K80&lt;=[1]Разряды!$H$30,[1]Разряды!$H$3,IF(K80&lt;=[1]Разряды!$I$30,[1]Разряды!$I$3,IF(K80&lt;=[1]Разряды!$J$30,[1]Разряды!$J$3,"б/р"))))))))</f>
        <v>1р</v>
      </c>
      <c r="N80" s="32">
        <v>12</v>
      </c>
      <c r="O80" s="59" t="str">
        <f>IF(B80=0," ",VLOOKUP($B80,[1]Женщины!$B$1:$K$65536,10,FALSE))</f>
        <v>Голубева М.А.</v>
      </c>
    </row>
    <row r="81" spans="1:15" x14ac:dyDescent="0.25">
      <c r="A81" s="31">
        <v>8</v>
      </c>
      <c r="B81" s="22">
        <v>464</v>
      </c>
      <c r="C81" s="23" t="str">
        <f>IF(B81=0," ",VLOOKUP(B81,[1]Женщины!B$1:K$65536,2,FALSE))</f>
        <v>Эргарт</v>
      </c>
      <c r="D81" s="24" t="str">
        <f>IF(B81=0," ",VLOOKUP($B81,[1]Женщины!$B$1:$K$65536,3,FALSE))</f>
        <v>Алина</v>
      </c>
      <c r="E81" s="25" t="str">
        <f>IF(B81=0," ",IF(VLOOKUP($B81,[1]Женщины!$B$1:$K$65536,4,FALSE)=0," ",VLOOKUP($B81,[1]Женщины!$B$1:$K$65536,4,FALSE)))</f>
        <v>05.12.2002</v>
      </c>
      <c r="F81" s="25" t="str">
        <f>IF(B81=0," ",VLOOKUP($B81,[1]Женщины!$B$1:$K$65536,5,FALSE))</f>
        <v>1</v>
      </c>
      <c r="G81" s="26" t="str">
        <f>IF(B81=0," ",VLOOKUP($B81,[1]Женщины!$B$1:$K$65536,6,FALSE))</f>
        <v>Республика Коми</v>
      </c>
      <c r="H81" s="26" t="str">
        <f>IF(B81=0," ",VLOOKUP($B81,[1]Женщины!$B$1:$K$65536,7,FALSE))</f>
        <v/>
      </c>
      <c r="I81" s="26" t="str">
        <f>IF(B81=0," ",VLOOKUP($B81,[1]Женщины!$B$1:$K$65536,8,FALSE))</f>
        <v/>
      </c>
      <c r="J81" s="26" t="str">
        <f>IF(B81=0," ",VLOOKUP($B81,[1]Женщины!$B$1:$K$65536,9,FALSE))</f>
        <v>ГБУ РК "СШОР №1"</v>
      </c>
      <c r="K81" s="27">
        <v>9.8263888888888891E-5</v>
      </c>
      <c r="L81" s="33"/>
      <c r="M81" s="29" t="str">
        <f>IF(K81=0," ",IF(K81&lt;=[1]Разряды!$D$30,[1]Разряды!$D$3,IF(K81&lt;=[1]Разряды!$E$30,[1]Разряды!$E$3,IF(K81&lt;=[1]Разряды!$F$30,[1]Разряды!$F$3,IF(K81&lt;=[1]Разряды!$G$30,[1]Разряды!$G$3,IF(K81&lt;=[1]Разряды!$H$30,[1]Разряды!$H$3,IF(K81&lt;=[1]Разряды!$I$30,[1]Разряды!$I$3,IF(K81&lt;=[1]Разряды!$J$30,[1]Разряды!$J$3,"б/р"))))))))</f>
        <v>2р</v>
      </c>
      <c r="N81" s="29">
        <v>11</v>
      </c>
      <c r="O81" s="30" t="str">
        <f>IF(B81=0," ",VLOOKUP($B81,[1]Женщины!$B$1:$K$65536,10,FALSE))</f>
        <v>Панюкова М.А.</v>
      </c>
    </row>
    <row r="82" spans="1:15" x14ac:dyDescent="0.25">
      <c r="A82" s="31">
        <v>9</v>
      </c>
      <c r="B82" s="22">
        <v>258</v>
      </c>
      <c r="C82" s="23" t="str">
        <f>IF(B82=0," ",VLOOKUP(B82,[1]Женщины!B$1:K$65536,2,FALSE))</f>
        <v>Прибытко</v>
      </c>
      <c r="D82" s="24" t="str">
        <f>IF(B82=0," ",VLOOKUP($B82,[1]Женщины!$B$1:$K$65536,3,FALSE))</f>
        <v>Александра</v>
      </c>
      <c r="E82" s="25" t="str">
        <f>IF(B82=0," ",IF(VLOOKUP($B82,[1]Женщины!$B$1:$K$65536,4,FALSE)=0," ",VLOOKUP($B82,[1]Женщины!$B$1:$K$65536,4,FALSE)))</f>
        <v>09.11.2002</v>
      </c>
      <c r="F82" s="25" t="str">
        <f>IF(B82=0," ",VLOOKUP($B82,[1]Женщины!$B$1:$K$65536,5,FALSE))</f>
        <v>1</v>
      </c>
      <c r="G82" s="26" t="str">
        <f>IF(B82=0," ",VLOOKUP($B82,[1]Женщины!$B$1:$K$65536,6,FALSE))</f>
        <v>Вологодская область</v>
      </c>
      <c r="H82" s="26" t="str">
        <f>IF(B82=0," ",VLOOKUP($B82,[1]Женщины!$B$1:$K$65536,7,FALSE))</f>
        <v/>
      </c>
      <c r="I82" s="26" t="str">
        <f>IF(B82=0," ",VLOOKUP($B82,[1]Женщины!$B$1:$K$65536,8,FALSE))</f>
        <v/>
      </c>
      <c r="J82" s="26" t="str">
        <f>IF(B82=0," ",VLOOKUP($B82,[1]Женщины!$B$1:$K$65536,9,FALSE))</f>
        <v>АУ ФКиС  ВО "ЦСП"</v>
      </c>
      <c r="K82" s="27">
        <v>9.9305555555555551E-5</v>
      </c>
      <c r="L82" s="33"/>
      <c r="M82" s="29" t="str">
        <f>IF(K82=0," ",IF(K82&lt;=[1]Разряды!$D$30,[1]Разряды!$D$3,IF(K82&lt;=[1]Разряды!$E$30,[1]Разряды!$E$3,IF(K82&lt;=[1]Разряды!$F$30,[1]Разряды!$F$3,IF(K82&lt;=[1]Разряды!$G$30,[1]Разряды!$G$3,IF(K82&lt;=[1]Разряды!$H$30,[1]Разряды!$H$3,IF(K82&lt;=[1]Разряды!$I$30,[1]Разряды!$I$3,IF(K82&lt;=[1]Разряды!$J$30,[1]Разряды!$J$3,"б/р"))))))))</f>
        <v>2р</v>
      </c>
      <c r="N82" s="29">
        <v>10</v>
      </c>
      <c r="O82" s="30" t="str">
        <f>IF(B82=0," ",VLOOKUP($B82,[1]Женщины!$B$1:$K$65536,10,FALSE))</f>
        <v>Лебедев А.В.</v>
      </c>
    </row>
    <row r="83" spans="1:15" ht="19.5" x14ac:dyDescent="0.25">
      <c r="A83" s="31">
        <v>10</v>
      </c>
      <c r="B83" s="22">
        <v>103</v>
      </c>
      <c r="C83" s="54" t="str">
        <f>IF(B83=0," ",VLOOKUP(B83,[1]Женщины!B$1:K$65536,2,FALSE))</f>
        <v>Панарина</v>
      </c>
      <c r="D83" s="55" t="str">
        <f>IF(B83=0," ",VLOOKUP($B83,[1]Женщины!$B$1:$K$65536,3,FALSE))</f>
        <v>Анна</v>
      </c>
      <c r="E83" s="56" t="str">
        <f>IF(B83=0," ",IF(VLOOKUP($B83,[1]Женщины!$B$1:$K$65536,4,FALSE)=0," ",VLOOKUP($B83,[1]Женщины!$B$1:$K$65536,4,FALSE)))</f>
        <v>11.10.2001</v>
      </c>
      <c r="F83" s="56" t="str">
        <f>IF(B83=0," ",VLOOKUP($B83,[1]Женщины!$B$1:$K$65536,5,FALSE))</f>
        <v>2</v>
      </c>
      <c r="G83" s="57" t="str">
        <f>IF(B83=0," ",VLOOKUP($B83,[1]Женщины!$B$1:$K$65536,6,FALSE))</f>
        <v>Ярославская область</v>
      </c>
      <c r="H83" s="57" t="str">
        <f>IF(B83=0," ",VLOOKUP($B83,[1]Женщины!$B$1:$K$65536,7,FALSE))</f>
        <v/>
      </c>
      <c r="I83" s="57" t="str">
        <f>IF(B83=0," ",VLOOKUP($B83,[1]Женщины!$B$1:$K$65536,8,FALSE))</f>
        <v/>
      </c>
      <c r="J83" s="60" t="str">
        <f>IF(B83=0," ",VLOOKUP($B83,[1]Женщины!$B$1:$K$65536,9,FALSE))</f>
        <v>ГУ ЯО "СШОР по лёгкой атлетике и адаптивному спорту"</v>
      </c>
      <c r="K83" s="27">
        <v>1.0115740740740741E-4</v>
      </c>
      <c r="L83" s="33"/>
      <c r="M83" s="32" t="str">
        <f>IF(K83=0," ",IF(K83&lt;=[1]Разряды!$D$30,[1]Разряды!$D$3,IF(K83&lt;=[1]Разряды!$E$30,[1]Разряды!$E$3,IF(K83&lt;=[1]Разряды!$F$30,[1]Разряды!$F$3,IF(K83&lt;=[1]Разряды!$G$30,[1]Разряды!$G$3,IF(K83&lt;=[1]Разряды!$H$30,[1]Разряды!$H$3,IF(K83&lt;=[1]Разряды!$I$30,[1]Разряды!$I$3,IF(K83&lt;=[1]Разряды!$J$30,[1]Разряды!$J$3,"б/р"))))))))</f>
        <v>3р</v>
      </c>
      <c r="N83" s="33" t="s">
        <v>31</v>
      </c>
      <c r="O83" s="59" t="str">
        <f>IF(B83=0," ",VLOOKUP($B83,[1]Женщины!$B$1:$K$65536,10,FALSE))</f>
        <v>Филинова С.К., Лыкова О.В.</v>
      </c>
    </row>
    <row r="84" spans="1:15" x14ac:dyDescent="0.25">
      <c r="A84" s="31">
        <v>11</v>
      </c>
      <c r="B84" s="22">
        <v>130</v>
      </c>
      <c r="C84" s="23" t="str">
        <f>IF(B84=0," ",VLOOKUP(B84,[1]Женщины!B$1:K$65536,2,FALSE))</f>
        <v>Соколова</v>
      </c>
      <c r="D84" s="24" t="str">
        <f>IF(B84=0," ",VLOOKUP($B84,[1]Женщины!$B$1:$K$65536,3,FALSE))</f>
        <v>Маргарита</v>
      </c>
      <c r="E84" s="25" t="str">
        <f>IF(B84=0," ",IF(VLOOKUP($B84,[1]Женщины!$B$1:$K$65536,4,FALSE)=0," ",VLOOKUP($B84,[1]Женщины!$B$1:$K$65536,4,FALSE)))</f>
        <v>20.03.2002</v>
      </c>
      <c r="F84" s="25" t="str">
        <f>IF(B84=0," ",VLOOKUP($B84,[1]Женщины!$B$1:$K$65536,5,FALSE))</f>
        <v>2</v>
      </c>
      <c r="G84" s="26" t="str">
        <f>IF(B84=0," ",VLOOKUP($B84,[1]Женщины!$B$1:$K$65536,6,FALSE))</f>
        <v>Ярославская область</v>
      </c>
      <c r="H84" s="26" t="str">
        <f>IF(B84=0," ",VLOOKUP($B84,[1]Женщины!$B$1:$K$65536,7,FALSE))</f>
        <v/>
      </c>
      <c r="I84" s="26" t="str">
        <f>IF(B84=0," ",VLOOKUP($B84,[1]Женщины!$B$1:$K$65536,8,FALSE))</f>
        <v/>
      </c>
      <c r="J84" s="26" t="str">
        <f>IF(B84=0," ",VLOOKUP($B84,[1]Женщины!$B$1:$K$65536,9,FALSE))</f>
        <v>МАУ СШОР №2</v>
      </c>
      <c r="K84" s="27">
        <v>1.0208333333333333E-4</v>
      </c>
      <c r="L84" s="33"/>
      <c r="M84" s="29" t="str">
        <f>IF(K84=0," ",IF(K84&lt;=[1]Разряды!$D$30,[1]Разряды!$D$3,IF(K84&lt;=[1]Разряды!$E$30,[1]Разряды!$E$3,IF(K84&lt;=[1]Разряды!$F$30,[1]Разряды!$F$3,IF(K84&lt;=[1]Разряды!$G$30,[1]Разряды!$G$3,IF(K84&lt;=[1]Разряды!$H$30,[1]Разряды!$H$3,IF(K84&lt;=[1]Разряды!$I$30,[1]Разряды!$I$3,IF(K84&lt;=[1]Разряды!$J$30,[1]Разряды!$J$3,"б/р"))))))))</f>
        <v>3р</v>
      </c>
      <c r="N84" s="53" t="s">
        <v>31</v>
      </c>
      <c r="O84" s="30" t="str">
        <f>IF(B84=0," ",VLOOKUP($B84,[1]Женщины!$B$1:$K$65536,10,FALSE))</f>
        <v>Соколов К.А.</v>
      </c>
    </row>
    <row r="85" spans="1:15" ht="15.75" thickBot="1" x14ac:dyDescent="0.3">
      <c r="A85" s="38"/>
      <c r="B85" s="38"/>
      <c r="C85" s="39" t="str">
        <f>IF(B85=0," ",VLOOKUP(B85,[1]Женщины!B$1:K$65536,2,FALSE))</f>
        <v xml:space="preserve"> </v>
      </c>
      <c r="D85" s="39"/>
      <c r="E85" s="61" t="str">
        <f>IF(B85=0," ",VLOOKUP($B85,[1]Женщины!$B$1:$K$65536,3,FALSE))</f>
        <v xml:space="preserve"> </v>
      </c>
      <c r="F85" s="40" t="str">
        <f>IF(B85=0," ",IF(VLOOKUP($B85,[1]Женщины!$B$1:$K$65536,4,FALSE)=0," ",VLOOKUP($B85,[1]Женщины!$B$1:$K$65536,4,FALSE)))</f>
        <v xml:space="preserve"> </v>
      </c>
      <c r="G85" s="39" t="str">
        <f>IF(B85=0," ",VLOOKUP($B85,[1]Женщины!$B$1:$K$65536,5,FALSE))</f>
        <v xml:space="preserve"> </v>
      </c>
      <c r="H85" s="39"/>
      <c r="I85" s="39"/>
      <c r="J85" s="39" t="str">
        <f>IF(B85=0," ",VLOOKUP($B85,[1]Женщины!$B$1:$K$65536,6,FALSE))</f>
        <v xml:space="preserve"> </v>
      </c>
      <c r="K85" s="42"/>
      <c r="L85" s="42"/>
      <c r="M85" s="43" t="str">
        <f>IF(K85=0," ",IF(K85&lt;=[1]Разряды!$D$30,[1]Разряды!$D$3,IF(K85&lt;=[1]Разряды!$E$30,[1]Разряды!$E$3,IF(K85&lt;=[1]Разряды!$F$30,[1]Разряды!$F$3,IF(K85&lt;=[1]Разряды!$G$30,[1]Разряды!$G$3,IF(K85&lt;=[1]Разряды!$H$30,[1]Разряды!$H$3,IF(K85&lt;=[1]Разряды!$I$30,[1]Разряды!$I$3,IF(K85&lt;=[1]Разряды!$J$30,[1]Разряды!$J$3,"б/р"))))))))</f>
        <v xml:space="preserve"> </v>
      </c>
      <c r="N85" s="43"/>
      <c r="O85" s="39" t="str">
        <f>IF(B85=0," ",VLOOKUP($B85,[1]Женщины!$B$1:$K$65536,7,FALSE))</f>
        <v xml:space="preserve"> </v>
      </c>
    </row>
    <row r="86" spans="1:15" ht="15.75" thickTop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x14ac:dyDescent="0.25">
      <c r="A87" s="62"/>
      <c r="B87" s="62"/>
      <c r="C87" s="62"/>
      <c r="D87" s="62"/>
      <c r="E87" s="63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x14ac:dyDescent="0.25">
      <c r="A88" s="44"/>
      <c r="B88" s="44"/>
      <c r="C88" s="45"/>
      <c r="D88" s="45"/>
      <c r="E88" s="46"/>
      <c r="F88" s="46"/>
      <c r="G88" s="45"/>
      <c r="H88" s="45"/>
      <c r="I88" s="45"/>
      <c r="J88" s="45"/>
      <c r="K88" s="47"/>
      <c r="L88" s="48"/>
      <c r="M88" s="49"/>
      <c r="N88" s="49"/>
      <c r="O88" s="45"/>
    </row>
    <row r="89" spans="1:15" x14ac:dyDescent="0.25">
      <c r="A89" s="44"/>
      <c r="B89" s="44"/>
      <c r="C89" s="45"/>
      <c r="D89" s="45"/>
      <c r="E89" s="46"/>
      <c r="F89" s="46"/>
      <c r="G89" s="45"/>
      <c r="H89" s="45"/>
      <c r="I89" s="45"/>
      <c r="J89" s="45"/>
      <c r="K89" s="47"/>
      <c r="L89" s="48"/>
      <c r="M89" s="49"/>
      <c r="N89" s="49"/>
      <c r="O89" s="45"/>
    </row>
    <row r="90" spans="1:15" x14ac:dyDescent="0.25">
      <c r="A90" s="64"/>
      <c r="B90" s="65"/>
      <c r="C90" s="66"/>
      <c r="D90" s="66"/>
      <c r="E90" s="66"/>
      <c r="F90" s="67"/>
      <c r="G90" s="45" t="s">
        <v>32</v>
      </c>
      <c r="H90" s="45"/>
      <c r="I90" s="45"/>
      <c r="J90" s="46"/>
      <c r="K90" s="46"/>
      <c r="L90" s="45"/>
      <c r="M90" s="45" t="s">
        <v>33</v>
      </c>
      <c r="N90" s="45"/>
    </row>
    <row r="91" spans="1:15" x14ac:dyDescent="0.25">
      <c r="A91" s="64"/>
      <c r="B91" s="67"/>
      <c r="C91" s="66"/>
      <c r="D91" s="66"/>
      <c r="E91" s="66"/>
      <c r="F91" s="67"/>
      <c r="G91" s="45"/>
      <c r="H91" s="45"/>
      <c r="I91" s="45"/>
      <c r="J91" s="46"/>
      <c r="K91" s="46"/>
      <c r="L91" s="45"/>
      <c r="M91" s="45"/>
      <c r="N91" s="45"/>
    </row>
    <row r="92" spans="1:15" x14ac:dyDescent="0.25">
      <c r="A92" s="64"/>
      <c r="B92" s="67"/>
      <c r="C92" s="66"/>
      <c r="D92" s="66"/>
      <c r="E92" s="66"/>
      <c r="F92" s="67"/>
      <c r="G92" s="45"/>
      <c r="H92" s="45"/>
      <c r="I92" s="45"/>
      <c r="J92" s="46"/>
      <c r="K92" s="46"/>
      <c r="L92" s="45"/>
      <c r="M92" s="45"/>
      <c r="N92" s="45"/>
    </row>
    <row r="93" spans="1:15" x14ac:dyDescent="0.25">
      <c r="A93" s="64"/>
      <c r="B93" s="67"/>
      <c r="C93" s="66"/>
      <c r="D93" s="66"/>
      <c r="E93" s="66"/>
      <c r="F93" s="67"/>
      <c r="G93" s="45"/>
      <c r="H93" s="45"/>
      <c r="I93" s="45"/>
      <c r="J93" s="46"/>
      <c r="K93" s="46"/>
      <c r="L93" s="45"/>
      <c r="M93" s="45"/>
      <c r="N93" s="45"/>
    </row>
    <row r="94" spans="1:15" x14ac:dyDescent="0.25">
      <c r="A94" s="64"/>
      <c r="B94" s="67"/>
      <c r="C94" s="66"/>
      <c r="D94" s="66"/>
      <c r="E94" s="66"/>
      <c r="F94" s="67"/>
      <c r="G94" s="45" t="s">
        <v>34</v>
      </c>
      <c r="H94" s="45"/>
      <c r="I94" s="45"/>
      <c r="J94" s="46"/>
      <c r="K94" s="46"/>
      <c r="L94" s="45"/>
      <c r="M94" s="45" t="s">
        <v>35</v>
      </c>
      <c r="N94" s="45"/>
    </row>
    <row r="95" spans="1:15" x14ac:dyDescent="0.25">
      <c r="A95" s="44"/>
      <c r="B95" s="44"/>
      <c r="C95" s="45"/>
      <c r="D95" s="45"/>
      <c r="E95" s="46"/>
      <c r="F95" s="46"/>
      <c r="G95" s="45"/>
      <c r="H95" s="45"/>
      <c r="I95" s="45"/>
      <c r="J95" s="45"/>
      <c r="K95" s="47"/>
      <c r="L95" s="48"/>
      <c r="M95" s="49"/>
      <c r="N95" s="49"/>
      <c r="O95" s="45"/>
    </row>
    <row r="96" spans="1:15" x14ac:dyDescent="0.25">
      <c r="A96" s="44"/>
      <c r="B96" s="44"/>
      <c r="C96" s="45"/>
      <c r="D96" s="45"/>
      <c r="E96" s="46"/>
      <c r="F96" s="46"/>
      <c r="G96" s="45"/>
      <c r="H96" s="45"/>
      <c r="I96" s="45"/>
      <c r="J96" s="45"/>
      <c r="K96" s="47"/>
      <c r="L96" s="48"/>
      <c r="M96" s="49"/>
      <c r="N96" s="49"/>
      <c r="O96" s="45"/>
    </row>
    <row r="97" spans="1:15" x14ac:dyDescent="0.25">
      <c r="A97" s="62"/>
      <c r="B97" s="62"/>
      <c r="C97" s="62"/>
      <c r="D97" s="62"/>
      <c r="E97" s="63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x14ac:dyDescent="0.25">
      <c r="A98" s="62"/>
      <c r="B98" s="62"/>
      <c r="C98" s="62"/>
      <c r="D98" s="62"/>
      <c r="E98" s="63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x14ac:dyDescent="0.25">
      <c r="A99" s="62"/>
      <c r="B99" s="62"/>
      <c r="C99" s="62"/>
      <c r="D99" s="62"/>
      <c r="E99" s="63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x14ac:dyDescent="0.25">
      <c r="A100" s="62"/>
      <c r="B100" s="62"/>
      <c r="C100" s="62"/>
      <c r="D100" s="62"/>
      <c r="E100" s="63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x14ac:dyDescent="0.25">
      <c r="A101" s="62"/>
      <c r="B101" s="62"/>
      <c r="C101" s="62"/>
      <c r="D101" s="62"/>
      <c r="E101" s="63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x14ac:dyDescent="0.25">
      <c r="A102" s="62"/>
      <c r="B102" s="62"/>
      <c r="C102" s="62"/>
      <c r="D102" s="62"/>
      <c r="E102" s="63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x14ac:dyDescent="0.25">
      <c r="A103" s="62"/>
      <c r="B103" s="62"/>
      <c r="C103" s="62"/>
      <c r="D103" s="62"/>
      <c r="E103" s="63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x14ac:dyDescent="0.25">
      <c r="A104" s="62"/>
      <c r="B104" s="62"/>
      <c r="C104" s="62"/>
      <c r="D104" s="62"/>
      <c r="E104" s="63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x14ac:dyDescent="0.25">
      <c r="A105" s="62"/>
      <c r="B105" s="62"/>
      <c r="C105" s="62"/>
      <c r="D105" s="62"/>
      <c r="E105" s="63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x14ac:dyDescent="0.25">
      <c r="A106" s="62"/>
      <c r="B106" s="62"/>
      <c r="C106" s="62"/>
      <c r="D106" s="62"/>
      <c r="E106" s="63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x14ac:dyDescent="0.25">
      <c r="A107" s="62"/>
      <c r="B107" s="62"/>
      <c r="C107" s="62"/>
      <c r="D107" s="62"/>
      <c r="E107" s="63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x14ac:dyDescent="0.25">
      <c r="A108" s="62"/>
      <c r="B108" s="62"/>
      <c r="C108" s="62"/>
      <c r="D108" s="62"/>
      <c r="E108" s="63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x14ac:dyDescent="0.25">
      <c r="A109" s="62"/>
      <c r="B109" s="62"/>
      <c r="C109" s="62"/>
      <c r="D109" s="62"/>
      <c r="E109" s="63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7.25" x14ac:dyDescent="0.3">
      <c r="A110" s="459" t="s">
        <v>0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</row>
    <row r="111" spans="1:15" ht="17.25" x14ac:dyDescent="0.3">
      <c r="A111" s="459" t="s">
        <v>1</v>
      </c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</row>
    <row r="112" spans="1:15" ht="17.25" x14ac:dyDescent="0.3">
      <c r="A112" s="459" t="s">
        <v>2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</row>
    <row r="113" spans="1:15" ht="17.25" x14ac:dyDescent="0.3">
      <c r="A113" s="459" t="s">
        <v>3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</row>
    <row r="114" spans="1:15" ht="17.25" x14ac:dyDescent="0.3">
      <c r="A114" s="459" t="s">
        <v>4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</row>
    <row r="115" spans="1:15" ht="17.25" x14ac:dyDescent="0.3">
      <c r="A115" s="460" t="s">
        <v>38</v>
      </c>
      <c r="B115" s="460"/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</row>
    <row r="116" spans="1:15" ht="17.25" x14ac:dyDescent="0.3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1:15" ht="17.25" x14ac:dyDescent="0.3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1:15" ht="21" x14ac:dyDescent="0.35">
      <c r="A118" s="8"/>
      <c r="B118" s="8"/>
      <c r="C118" s="8"/>
      <c r="D118" s="8"/>
      <c r="E118" s="8"/>
      <c r="F118" s="8"/>
      <c r="G118" s="8"/>
      <c r="H118" s="8"/>
      <c r="I118" s="8"/>
      <c r="K118" s="8"/>
      <c r="L118" s="8"/>
      <c r="M118" s="8"/>
      <c r="N118" s="8"/>
      <c r="O118" s="1" t="s">
        <v>6</v>
      </c>
    </row>
    <row r="119" spans="1:15" ht="18.75" x14ac:dyDescent="0.3">
      <c r="A119" s="3"/>
      <c r="B119" s="4"/>
      <c r="C119" s="4"/>
      <c r="D119" s="4"/>
      <c r="E119" s="5"/>
      <c r="G119" s="50"/>
      <c r="H119" s="50"/>
      <c r="I119" s="50"/>
      <c r="K119" s="50"/>
      <c r="L119" s="50"/>
      <c r="M119" s="50"/>
      <c r="O119" s="2" t="s">
        <v>7</v>
      </c>
    </row>
    <row r="120" spans="1:15" ht="15.75" x14ac:dyDescent="0.25">
      <c r="A120" s="3"/>
      <c r="B120" s="4"/>
      <c r="C120" s="4"/>
      <c r="D120" s="4"/>
      <c r="E120" s="5"/>
      <c r="G120" s="6"/>
      <c r="H120" s="6"/>
      <c r="I120" s="6"/>
      <c r="K120" s="6"/>
      <c r="O120" s="2" t="s">
        <v>8</v>
      </c>
    </row>
    <row r="121" spans="1:15" ht="21" x14ac:dyDescent="0.35">
      <c r="A121" s="7"/>
      <c r="K121" s="7"/>
      <c r="M121" s="8"/>
      <c r="N121" s="8"/>
      <c r="O121" s="8" t="s">
        <v>9</v>
      </c>
    </row>
    <row r="122" spans="1:15" ht="21" x14ac:dyDescent="0.35">
      <c r="A122" s="7"/>
      <c r="E122" s="9" t="s">
        <v>10</v>
      </c>
      <c r="F122" s="10">
        <v>0.48958333333333331</v>
      </c>
      <c r="G122" s="11" t="s">
        <v>11</v>
      </c>
      <c r="H122" s="11"/>
      <c r="I122" s="11"/>
      <c r="K122" s="7"/>
      <c r="M122" s="8"/>
      <c r="N122" s="8"/>
      <c r="O122" s="8"/>
    </row>
    <row r="123" spans="1:15" ht="18.75" x14ac:dyDescent="0.3">
      <c r="A123" s="3"/>
      <c r="B123" s="12"/>
      <c r="C123" s="4"/>
      <c r="D123" s="4"/>
      <c r="E123" s="9" t="s">
        <v>10</v>
      </c>
      <c r="F123" s="10">
        <v>0.66666666666666663</v>
      </c>
      <c r="G123" s="11" t="s">
        <v>12</v>
      </c>
      <c r="H123" s="11"/>
      <c r="I123" s="11"/>
      <c r="K123" s="13"/>
      <c r="L123" s="13"/>
      <c r="M123" s="14"/>
    </row>
    <row r="124" spans="1:15" ht="16.5" thickBot="1" x14ac:dyDescent="0.3">
      <c r="A124" s="15" t="s">
        <v>39</v>
      </c>
      <c r="B124" s="16"/>
      <c r="E124" s="17" t="s">
        <v>14</v>
      </c>
      <c r="F124" s="18"/>
      <c r="J124" s="3"/>
      <c r="K124" s="51"/>
      <c r="L124" s="51"/>
      <c r="M124" s="14"/>
    </row>
    <row r="125" spans="1:15" x14ac:dyDescent="0.25">
      <c r="A125" s="455" t="s">
        <v>15</v>
      </c>
      <c r="B125" s="455" t="s">
        <v>16</v>
      </c>
      <c r="C125" s="457" t="s">
        <v>17</v>
      </c>
      <c r="D125" s="457" t="s">
        <v>18</v>
      </c>
      <c r="E125" s="455" t="s">
        <v>19</v>
      </c>
      <c r="F125" s="455" t="s">
        <v>20</v>
      </c>
      <c r="G125" s="445" t="s">
        <v>21</v>
      </c>
      <c r="H125" s="447" t="s">
        <v>22</v>
      </c>
      <c r="I125" s="449" t="s">
        <v>23</v>
      </c>
      <c r="J125" s="451" t="s">
        <v>24</v>
      </c>
      <c r="K125" s="453" t="s">
        <v>25</v>
      </c>
      <c r="L125" s="454"/>
      <c r="M125" s="441" t="s">
        <v>26</v>
      </c>
      <c r="N125" s="441" t="s">
        <v>27</v>
      </c>
      <c r="O125" s="443" t="s">
        <v>28</v>
      </c>
    </row>
    <row r="126" spans="1:15" ht="15.75" thickBot="1" x14ac:dyDescent="0.3">
      <c r="A126" s="456"/>
      <c r="B126" s="456"/>
      <c r="C126" s="458"/>
      <c r="D126" s="458"/>
      <c r="E126" s="456"/>
      <c r="F126" s="456"/>
      <c r="G126" s="446"/>
      <c r="H126" s="448"/>
      <c r="I126" s="450"/>
      <c r="J126" s="452"/>
      <c r="K126" s="19" t="s">
        <v>29</v>
      </c>
      <c r="L126" s="20" t="s">
        <v>30</v>
      </c>
      <c r="M126" s="442"/>
      <c r="N126" s="442"/>
      <c r="O126" s="444"/>
    </row>
    <row r="127" spans="1:15" x14ac:dyDescent="0.25">
      <c r="A127" s="21">
        <v>1</v>
      </c>
      <c r="B127" s="31">
        <v>384</v>
      </c>
      <c r="C127" s="69" t="str">
        <f>IF(B127=0," ",VLOOKUP(B127,[1]Женщины!B$1:K$65536,2,FALSE))</f>
        <v>Якушева</v>
      </c>
      <c r="D127" s="70" t="str">
        <f>IF(B127=0," ",VLOOKUP($B127,[1]Женщины!$B$1:$K$65536,3,FALSE))</f>
        <v>Кристина</v>
      </c>
      <c r="E127" s="71" t="str">
        <f>IF(B127=0," ",IF(VLOOKUP($B127,[1]Женщины!$B$1:$K$65536,4,FALSE)=0," ",VLOOKUP($B127,[1]Женщины!$B$1:$K$65536,4,FALSE)))</f>
        <v>19.01.1998</v>
      </c>
      <c r="F127" s="71" t="str">
        <f>IF(B127=0," ",VLOOKUP($B127,[1]Женщины!$B$1:$K$65536,5,FALSE))</f>
        <v>КМС</v>
      </c>
      <c r="G127" s="30" t="str">
        <f>IF(B127=0," ",VLOOKUP($B127,[1]Женщины!$B$1:$K$65536,6,FALSE))</f>
        <v>Мурманская область</v>
      </c>
      <c r="H127" s="30" t="str">
        <f>IF(B127=0," ",VLOOKUP($B127,[1]Женщины!$B$1:$K$65536,7,FALSE))</f>
        <v/>
      </c>
      <c r="I127" s="30" t="str">
        <f>IF(B127=0," ",VLOOKUP($B127,[1]Женщины!$B$1:$K$65536,8,FALSE))</f>
        <v/>
      </c>
      <c r="J127" s="30" t="str">
        <f>IF(B127=0," ",VLOOKUP($B127,[1]Женщины!$B$1:$K$65536,9,FALSE))</f>
        <v>МАУ СШОР №4</v>
      </c>
      <c r="K127" s="72">
        <v>9.2129629629629614E-5</v>
      </c>
      <c r="L127" s="73">
        <v>9.1550925925925928E-5</v>
      </c>
      <c r="M127" s="74" t="str">
        <f>IF(K127=0," ",IF(K127&lt;=[1]Разряды!$D$30,[1]Разряды!$D$3,IF(K127&lt;=[1]Разряды!$E$30,[1]Разряды!$E$3,IF(K127&lt;=[1]Разряды!$F$30,[1]Разряды!$F$3,IF(K127&lt;=[1]Разряды!$G$30,[1]Разряды!$G$3,IF(K127&lt;=[1]Разряды!$H$30,[1]Разряды!$H$3,IF(K127&lt;=[1]Разряды!$I$30,[1]Разряды!$I$3,IF(K127&lt;=[1]Разряды!$J$30,[1]Разряды!$J$3,"б/р"))))))))</f>
        <v>1р</v>
      </c>
      <c r="N127" s="74">
        <v>20</v>
      </c>
      <c r="O127" s="30" t="str">
        <f>IF(B127=0," ",VLOOKUP($B127,[1]Женщины!$B$1:$K$65536,10,FALSE))</f>
        <v>Фарутин Н.В.</v>
      </c>
    </row>
    <row r="128" spans="1:15" x14ac:dyDescent="0.25">
      <c r="A128" s="21">
        <v>2</v>
      </c>
      <c r="B128" s="31">
        <v>303</v>
      </c>
      <c r="C128" s="69" t="str">
        <f>IF(B128=0," ",VLOOKUP(B128,[1]Женщины!B$1:K$65536,2,FALSE))</f>
        <v>Симонова</v>
      </c>
      <c r="D128" s="70" t="str">
        <f>IF(B128=0," ",VLOOKUP($B128,[1]Женщины!$B$1:$K$65536,3,FALSE))</f>
        <v>Анна</v>
      </c>
      <c r="E128" s="71" t="str">
        <f>IF(B128=0," ",IF(VLOOKUP($B128,[1]Женщины!$B$1:$K$65536,4,FALSE)=0," ",VLOOKUP($B128,[1]Женщины!$B$1:$K$65536,4,FALSE)))</f>
        <v>24.12.2000</v>
      </c>
      <c r="F128" s="71" t="str">
        <f>IF(B128=0," ",VLOOKUP($B128,[1]Женщины!$B$1:$K$65536,5,FALSE))</f>
        <v>1</v>
      </c>
      <c r="G128" s="30" t="str">
        <f>IF(B128=0," ",VLOOKUP($B128,[1]Женщины!$B$1:$K$65536,6,FALSE))</f>
        <v>Ивановская область</v>
      </c>
      <c r="H128" s="30" t="str">
        <f>IF(B128=0," ",VLOOKUP($B128,[1]Женщины!$B$1:$K$65536,7,FALSE))</f>
        <v/>
      </c>
      <c r="I128" s="30" t="str">
        <f>IF(B128=0," ",VLOOKUP($B128,[1]Женщины!$B$1:$K$65536,8,FALSE))</f>
        <v/>
      </c>
      <c r="J128" s="30" t="str">
        <f>IF(B128=0," ",VLOOKUP($B128,[1]Женщины!$B$1:$K$65536,9,FALSE))</f>
        <v>МБУ ДО ДЮСШ №1</v>
      </c>
      <c r="K128" s="72">
        <v>9.3171296296296315E-5</v>
      </c>
      <c r="L128" s="73">
        <v>9.2824074074074068E-5</v>
      </c>
      <c r="M128" s="74" t="str">
        <f>IF(K128=0," ",IF(K128&lt;=[1]Разряды!$D$30,[1]Разряды!$D$3,IF(K128&lt;=[1]Разряды!$E$30,[1]Разряды!$E$3,IF(K128&lt;=[1]Разряды!$F$30,[1]Разряды!$F$3,IF(K128&lt;=[1]Разряды!$G$30,[1]Разряды!$G$3,IF(K128&lt;=[1]Разряды!$H$30,[1]Разряды!$H$3,IF(K128&lt;=[1]Разряды!$I$30,[1]Разряды!$I$3,IF(K128&lt;=[1]Разряды!$J$30,[1]Разряды!$J$3,"б/р"))))))))</f>
        <v>1р</v>
      </c>
      <c r="N128" s="74">
        <v>17</v>
      </c>
      <c r="O128" s="30" t="str">
        <f>IF(B128=0," ",VLOOKUP($B128,[1]Женщины!$B$1:$K$65536,10,FALSE))</f>
        <v>Макарова М.А.</v>
      </c>
    </row>
    <row r="129" spans="1:15" x14ac:dyDescent="0.25">
      <c r="A129" s="21">
        <v>3</v>
      </c>
      <c r="B129" s="31">
        <v>170</v>
      </c>
      <c r="C129" s="69" t="str">
        <f>IF(B129=0," ",VLOOKUP(B129,[1]Женщины!B$1:K$65536,2,FALSE))</f>
        <v>Ястребова</v>
      </c>
      <c r="D129" s="70" t="str">
        <f>IF(B129=0," ",VLOOKUP($B129,[1]Женщины!$B$1:$K$65536,3,FALSE))</f>
        <v>Кристина</v>
      </c>
      <c r="E129" s="71" t="str">
        <f>IF(B129=0," ",IF(VLOOKUP($B129,[1]Женщины!$B$1:$K$65536,4,FALSE)=0," ",VLOOKUP($B129,[1]Женщины!$B$1:$K$65536,4,FALSE)))</f>
        <v>08.01.1998</v>
      </c>
      <c r="F129" s="71" t="str">
        <f>IF(B129=0," ",VLOOKUP($B129,[1]Женщины!$B$1:$K$65536,5,FALSE))</f>
        <v>1</v>
      </c>
      <c r="G129" s="30" t="str">
        <f>IF(B129=0," ",VLOOKUP($B129,[1]Женщины!$B$1:$K$65536,6,FALSE))</f>
        <v>Ярославская область</v>
      </c>
      <c r="H129" s="30" t="str">
        <f>IF(B129=0," ",VLOOKUP($B129,[1]Женщины!$B$1:$K$65536,7,FALSE))</f>
        <v/>
      </c>
      <c r="I129" s="30" t="str">
        <f>IF(B129=0," ",VLOOKUP($B129,[1]Женщины!$B$1:$K$65536,8,FALSE))</f>
        <v/>
      </c>
      <c r="J129" s="30" t="str">
        <f>IF(B129=0," ",VLOOKUP($B129,[1]Женщины!$B$1:$K$65536,9,FALSE))</f>
        <v>МАУ СШОР №2</v>
      </c>
      <c r="K129" s="72">
        <v>9.5717592592592596E-5</v>
      </c>
      <c r="L129" s="73">
        <v>9.4907407407407389E-5</v>
      </c>
      <c r="M129" s="75" t="s">
        <v>40</v>
      </c>
      <c r="N129" s="74">
        <v>15</v>
      </c>
      <c r="O129" s="30" t="str">
        <f>IF(B129=0," ",VLOOKUP($B129,[1]Женщины!$B$1:$K$65536,10,FALSE))</f>
        <v>Коротков М.Э.</v>
      </c>
    </row>
    <row r="130" spans="1:15" x14ac:dyDescent="0.25">
      <c r="A130" s="31">
        <v>4</v>
      </c>
      <c r="B130" s="31">
        <v>85</v>
      </c>
      <c r="C130" s="69" t="str">
        <f>IF(B130=0," ",VLOOKUP(B130,[1]Женщины!B$1:K$65536,2,FALSE))</f>
        <v>Маляева</v>
      </c>
      <c r="D130" s="70" t="str">
        <f>IF(B130=0," ",VLOOKUP($B130,[1]Женщины!$B$1:$K$65536,3,FALSE))</f>
        <v>Надежда</v>
      </c>
      <c r="E130" s="71" t="str">
        <f>IF(B130=0," ",IF(VLOOKUP($B130,[1]Женщины!$B$1:$K$65536,4,FALSE)=0," ",VLOOKUP($B130,[1]Женщины!$B$1:$K$65536,4,FALSE)))</f>
        <v>18.04.1999</v>
      </c>
      <c r="F130" s="71" t="str">
        <f>IF(B130=0," ",VLOOKUP($B130,[1]Женщины!$B$1:$K$65536,5,FALSE))</f>
        <v>1</v>
      </c>
      <c r="G130" s="30" t="str">
        <f>IF(B130=0," ",VLOOKUP($B130,[1]Женщины!$B$1:$K$65536,6,FALSE))</f>
        <v>Ярославская область</v>
      </c>
      <c r="H130" s="30" t="str">
        <f>IF(B130=0," ",VLOOKUP($B130,[1]Женщины!$B$1:$K$65536,7,FALSE))</f>
        <v/>
      </c>
      <c r="I130" s="30" t="str">
        <f>IF(B130=0," ",VLOOKUP($B130,[1]Женщины!$B$1:$K$65536,8,FALSE))</f>
        <v/>
      </c>
      <c r="J130" s="30" t="str">
        <f>IF(B130=0," ",VLOOKUP($B130,[1]Женщины!$B$1:$K$65536,9,FALSE))</f>
        <v>МУ СШОР №19</v>
      </c>
      <c r="K130" s="72">
        <v>9.5370370370370376E-5</v>
      </c>
      <c r="L130" s="73">
        <v>9.525462962962965E-5</v>
      </c>
      <c r="M130" s="74" t="str">
        <f>IF(K130=0," ",IF(K130&lt;=[1]Разряды!$D$30,[1]Разряды!$D$3,IF(K130&lt;=[1]Разряды!$E$30,[1]Разряды!$E$3,IF(K130&lt;=[1]Разряды!$F$30,[1]Разряды!$F$3,IF(K130&lt;=[1]Разряды!$G$30,[1]Разряды!$G$3,IF(K130&lt;=[1]Разряды!$H$30,[1]Разряды!$H$3,IF(K130&lt;=[1]Разряды!$I$30,[1]Разряды!$I$3,IF(K130&lt;=[1]Разряды!$J$30,[1]Разряды!$J$3,"б/р"))))))))</f>
        <v>1р</v>
      </c>
      <c r="N130" s="74">
        <v>14</v>
      </c>
      <c r="O130" s="30" t="str">
        <f>IF(B130=0," ",VLOOKUP($B130,[1]Женщины!$B$1:$K$65536,10,FALSE))</f>
        <v>Станкевич В.А.</v>
      </c>
    </row>
    <row r="131" spans="1:15" ht="22.5" x14ac:dyDescent="0.25">
      <c r="A131" s="31">
        <v>5</v>
      </c>
      <c r="B131" s="31">
        <v>178</v>
      </c>
      <c r="C131" s="76" t="str">
        <f>IF(B131=0," ",VLOOKUP(B131,[1]Женщины!B$1:K$65536,2,FALSE))</f>
        <v>Дахина</v>
      </c>
      <c r="D131" s="77" t="str">
        <f>IF(B131=0," ",VLOOKUP($B131,[1]Женщины!$B$1:$K$65536,3,FALSE))</f>
        <v>Анна</v>
      </c>
      <c r="E131" s="78" t="str">
        <f>IF(B131=0," ",IF(VLOOKUP($B131,[1]Женщины!$B$1:$K$65536,4,FALSE)=0," ",VLOOKUP($B131,[1]Женщины!$B$1:$K$65536,4,FALSE)))</f>
        <v>18.07.2000</v>
      </c>
      <c r="F131" s="78" t="str">
        <f>IF(B131=0," ",VLOOKUP($B131,[1]Женщины!$B$1:$K$65536,5,FALSE))</f>
        <v>1</v>
      </c>
      <c r="G131" s="59" t="str">
        <f>IF(B131=0," ",VLOOKUP($B131,[1]Женщины!$B$1:$K$65536,6,FALSE))</f>
        <v>Архангельская область</v>
      </c>
      <c r="H131" s="59" t="str">
        <f>IF(B131=0," ",VLOOKUP($B131,[1]Женщины!$B$1:$K$65536,7,FALSE))</f>
        <v/>
      </c>
      <c r="I131" s="59" t="str">
        <f>IF(B131=0," ",VLOOKUP($B131,[1]Женщины!$B$1:$K$65536,8,FALSE))</f>
        <v/>
      </c>
      <c r="J131" s="58" t="str">
        <f>IF(B131=0," ",VLOOKUP($B131,[1]Женщины!$B$1:$K$65536,9,FALSE))</f>
        <v>МБОУ ДОД "ДЮСШ №1", ФГБОУ ВО СГМУ</v>
      </c>
      <c r="K131" s="72">
        <v>9.8495370370370371E-5</v>
      </c>
      <c r="L131" s="73">
        <v>9.9189814814814811E-5</v>
      </c>
      <c r="M131" s="79" t="str">
        <f>IF(K131=0," ",IF(K131&lt;=[1]Разряды!$D$30,[1]Разряды!$D$3,IF(K131&lt;=[1]Разряды!$E$30,[1]Разряды!$E$3,IF(K131&lt;=[1]Разряды!$F$30,[1]Разряды!$F$3,IF(K131&lt;=[1]Разряды!$G$30,[1]Разряды!$G$3,IF(K131&lt;=[1]Разряды!$H$30,[1]Разряды!$H$3,IF(K131&lt;=[1]Разряды!$I$30,[1]Разряды!$I$3,IF(K131&lt;=[1]Разряды!$J$30,[1]Разряды!$J$3,"б/р"))))))))</f>
        <v>2р</v>
      </c>
      <c r="N131" s="79">
        <v>13</v>
      </c>
      <c r="O131" s="59" t="str">
        <f>IF(B131=0," ",VLOOKUP($B131,[1]Женщины!$B$1:$K$65536,10,FALSE))</f>
        <v>Брюхова О.Б.</v>
      </c>
    </row>
    <row r="132" spans="1:15" x14ac:dyDescent="0.25">
      <c r="A132" s="31">
        <v>6</v>
      </c>
      <c r="B132" s="31">
        <v>61</v>
      </c>
      <c r="C132" s="76" t="str">
        <f>IF(B132=0," ",VLOOKUP(B132,[1]Женщины!B$1:K$65536,2,FALSE))</f>
        <v>Козлова</v>
      </c>
      <c r="D132" s="77" t="str">
        <f>IF(B132=0," ",VLOOKUP($B132,[1]Женщины!$B$1:$K$65536,3,FALSE))</f>
        <v>Татьяна</v>
      </c>
      <c r="E132" s="78" t="str">
        <f>IF(B132=0," ",IF(VLOOKUP($B132,[1]Женщины!$B$1:$K$65536,4,FALSE)=0," ",VLOOKUP($B132,[1]Женщины!$B$1:$K$65536,4,FALSE)))</f>
        <v>23.04.1999</v>
      </c>
      <c r="F132" s="78" t="str">
        <f>IF(B132=0," ",VLOOKUP($B132,[1]Женщины!$B$1:$K$65536,5,FALSE))</f>
        <v>2</v>
      </c>
      <c r="G132" s="59" t="str">
        <f>IF(B132=0," ",VLOOKUP($B132,[1]Женщины!$B$1:$K$65536,6,FALSE))</f>
        <v>Ярославская область</v>
      </c>
      <c r="H132" s="59" t="str">
        <f>IF(B132=0," ",VLOOKUP($B132,[1]Женщины!$B$1:$K$65536,7,FALSE))</f>
        <v/>
      </c>
      <c r="I132" s="59" t="str">
        <f>IF(B132=0," ",VLOOKUP($B132,[1]Женщины!$B$1:$K$65536,8,FALSE))</f>
        <v/>
      </c>
      <c r="J132" s="59" t="str">
        <f>IF(B132=0," ",VLOOKUP($B132,[1]Женщины!$B$1:$K$65536,9,FALSE))</f>
        <v>МУ СШОР №19</v>
      </c>
      <c r="K132" s="72">
        <v>9.9884259259259265E-5</v>
      </c>
      <c r="L132" s="73">
        <v>1.0115740740740741E-4</v>
      </c>
      <c r="M132" s="79" t="str">
        <f>IF(K132=0," ",IF(K132&lt;=[1]Разряды!$D$30,[1]Разряды!$D$3,IF(K132&lt;=[1]Разряды!$E$30,[1]Разряды!$E$3,IF(K132&lt;=[1]Разряды!$F$30,[1]Разряды!$F$3,IF(K132&lt;=[1]Разряды!$G$30,[1]Разряды!$G$3,IF(K132&lt;=[1]Разряды!$H$30,[1]Разряды!$H$3,IF(K132&lt;=[1]Разряды!$I$30,[1]Разряды!$I$3,IF(K132&lt;=[1]Разряды!$J$30,[1]Разряды!$J$3,"б/р"))))))))</f>
        <v>2р</v>
      </c>
      <c r="N132" s="79">
        <v>12</v>
      </c>
      <c r="O132" s="59" t="str">
        <f>IF(B132=0," ",VLOOKUP($B132,[1]Женщины!$B$1:$K$65536,10,FALSE))</f>
        <v>Станкевич В.А.</v>
      </c>
    </row>
    <row r="133" spans="1:15" x14ac:dyDescent="0.25">
      <c r="A133" s="31">
        <v>7</v>
      </c>
      <c r="B133" s="31">
        <v>64</v>
      </c>
      <c r="C133" s="69" t="str">
        <f>IF(B133=0," ",VLOOKUP(B133,[1]Женщины!B$1:K$65536,2,FALSE))</f>
        <v>Конева</v>
      </c>
      <c r="D133" s="70" t="str">
        <f>IF(B133=0," ",VLOOKUP($B133,[1]Женщины!$B$1:$K$65536,3,FALSE))</f>
        <v>Светлана</v>
      </c>
      <c r="E133" s="71" t="str">
        <f>IF(B133=0," ",IF(VLOOKUP($B133,[1]Женщины!$B$1:$K$65536,4,FALSE)=0," ",VLOOKUP($B133,[1]Женщины!$B$1:$K$65536,4,FALSE)))</f>
        <v>03.12.1998</v>
      </c>
      <c r="F133" s="71" t="str">
        <f>IF(B133=0," ",VLOOKUP($B133,[1]Женщины!$B$1:$K$65536,5,FALSE))</f>
        <v>1</v>
      </c>
      <c r="G133" s="30" t="str">
        <f>IF(B133=0," ",VLOOKUP($B133,[1]Женщины!$B$1:$K$65536,6,FALSE))</f>
        <v>Ярославская область</v>
      </c>
      <c r="H133" s="30" t="str">
        <f>IF(B133=0," ",VLOOKUP($B133,[1]Женщины!$B$1:$K$65536,7,FALSE))</f>
        <v/>
      </c>
      <c r="I133" s="30" t="str">
        <f>IF(B133=0," ",VLOOKUP($B133,[1]Женщины!$B$1:$K$65536,8,FALSE))</f>
        <v/>
      </c>
      <c r="J133" s="30" t="str">
        <f>IF(B133=0," ",VLOOKUP($B133,[1]Женщины!$B$1:$K$65536,9,FALSE))</f>
        <v>МАУ СШОР №2</v>
      </c>
      <c r="K133" s="72">
        <v>1.0173611111111111E-4</v>
      </c>
      <c r="L133" s="80"/>
      <c r="M133" s="74" t="str">
        <f>IF(K133=0," ",IF(K133&lt;=[1]Разряды!$D$30,[1]Разряды!$D$3,IF(K133&lt;=[1]Разряды!$E$30,[1]Разряды!$E$3,IF(K133&lt;=[1]Разряды!$F$30,[1]Разряды!$F$3,IF(K133&lt;=[1]Разряды!$G$30,[1]Разряды!$G$3,IF(K133&lt;=[1]Разряды!$H$30,[1]Разряды!$H$3,IF(K133&lt;=[1]Разряды!$I$30,[1]Разряды!$I$3,IF(K133&lt;=[1]Разряды!$J$30,[1]Разряды!$J$3,"б/р"))))))))</f>
        <v>3р</v>
      </c>
      <c r="N133" s="74">
        <v>0</v>
      </c>
      <c r="O133" s="30" t="str">
        <f>IF(B133=0," ",VLOOKUP($B133,[1]Женщины!$B$1:$K$65536,10,FALSE))</f>
        <v>Шостак А.А.</v>
      </c>
    </row>
    <row r="134" spans="1:15" ht="15.75" thickBot="1" x14ac:dyDescent="0.3">
      <c r="A134" s="38"/>
      <c r="B134" s="38"/>
      <c r="C134" s="39" t="str">
        <f>IF(B134=0," ",VLOOKUP(B134,[1]Женщины!B$1:K$65536,2,FALSE))</f>
        <v xml:space="preserve"> </v>
      </c>
      <c r="D134" s="39"/>
      <c r="E134" s="61" t="str">
        <f>IF(B134=0," ",VLOOKUP($B134,[1]Женщины!$B$1:$K$65536,3,FALSE))</f>
        <v xml:space="preserve"> </v>
      </c>
      <c r="F134" s="40" t="str">
        <f>IF(B134=0," ",IF(VLOOKUP($B134,[1]Женщины!$B$1:$K$65536,4,FALSE)=0," ",VLOOKUP($B134,[1]Женщины!$B$1:$K$65536,4,FALSE)))</f>
        <v xml:space="preserve"> </v>
      </c>
      <c r="G134" s="39" t="str">
        <f>IF(B134=0," ",VLOOKUP($B134,[1]Женщины!$B$1:$K$65536,5,FALSE))</f>
        <v xml:space="preserve"> </v>
      </c>
      <c r="H134" s="39"/>
      <c r="I134" s="39"/>
      <c r="J134" s="39" t="str">
        <f>IF(B134=0," ",VLOOKUP($B134,[1]Женщины!$B$1:$K$65536,6,FALSE))</f>
        <v xml:space="preserve"> </v>
      </c>
      <c r="K134" s="42"/>
      <c r="L134" s="42"/>
      <c r="M134" s="43" t="str">
        <f>IF(K134=0," ",IF(K134&lt;=[1]Разряды!$D$30,[1]Разряды!$D$3,IF(K134&lt;=[1]Разряды!$E$30,[1]Разряды!$E$3,IF(K134&lt;=[1]Разряды!$F$30,[1]Разряды!$F$3,IF(K134&lt;=[1]Разряды!$G$30,[1]Разряды!$G$3,IF(K134&lt;=[1]Разряды!$H$30,[1]Разряды!$H$3,IF(K134&lt;=[1]Разряды!$I$30,[1]Разряды!$I$3,IF(K134&lt;=[1]Разряды!$J$30,[1]Разряды!$J$3,"б/р"))))))))</f>
        <v xml:space="preserve"> </v>
      </c>
      <c r="N134" s="43"/>
      <c r="O134" s="39" t="str">
        <f>IF(B134=0," ",VLOOKUP($B134,[1]Женщины!$B$1:$K$65536,7,FALSE))</f>
        <v xml:space="preserve"> </v>
      </c>
    </row>
    <row r="135" spans="1:15" ht="15.75" thickTop="1" x14ac:dyDescent="0.25">
      <c r="A135" s="62"/>
      <c r="B135" s="62"/>
      <c r="C135" s="62"/>
      <c r="D135" s="62"/>
      <c r="E135" s="63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x14ac:dyDescent="0.25">
      <c r="A136" s="62"/>
      <c r="B136" s="62"/>
      <c r="C136" s="62"/>
      <c r="D136" s="62"/>
      <c r="E136" s="63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x14ac:dyDescent="0.25">
      <c r="A137" s="62"/>
      <c r="B137" s="62"/>
      <c r="C137" s="62"/>
      <c r="D137" s="62"/>
      <c r="E137" s="63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x14ac:dyDescent="0.25">
      <c r="A138" s="62"/>
      <c r="B138" s="62"/>
      <c r="C138" s="62"/>
      <c r="D138" s="62"/>
      <c r="E138" s="63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x14ac:dyDescent="0.25">
      <c r="A139" s="64"/>
      <c r="B139" s="65"/>
      <c r="C139" s="66"/>
      <c r="D139" s="66"/>
      <c r="E139" s="66"/>
      <c r="F139" s="67"/>
      <c r="G139" s="45" t="s">
        <v>32</v>
      </c>
      <c r="H139" s="45"/>
      <c r="I139" s="45"/>
      <c r="J139" s="46"/>
      <c r="K139" s="46"/>
      <c r="L139" s="45"/>
      <c r="M139" s="45" t="s">
        <v>33</v>
      </c>
      <c r="N139" s="45"/>
    </row>
    <row r="140" spans="1:15" x14ac:dyDescent="0.25">
      <c r="A140" s="64"/>
      <c r="B140" s="67"/>
      <c r="C140" s="66"/>
      <c r="D140" s="66"/>
      <c r="E140" s="66"/>
      <c r="F140" s="67"/>
      <c r="G140" s="45"/>
      <c r="H140" s="45"/>
      <c r="I140" s="45"/>
      <c r="J140" s="46"/>
      <c r="K140" s="46"/>
      <c r="L140" s="45"/>
      <c r="M140" s="45"/>
      <c r="N140" s="45"/>
    </row>
    <row r="141" spans="1:15" x14ac:dyDescent="0.25">
      <c r="A141" s="64"/>
      <c r="B141" s="67"/>
      <c r="C141" s="66"/>
      <c r="D141" s="66"/>
      <c r="E141" s="66"/>
      <c r="F141" s="67"/>
      <c r="G141" s="45"/>
      <c r="H141" s="45"/>
      <c r="I141" s="45"/>
      <c r="J141" s="46"/>
      <c r="K141" s="46"/>
      <c r="L141" s="45"/>
      <c r="M141" s="45"/>
      <c r="N141" s="45"/>
    </row>
    <row r="142" spans="1:15" x14ac:dyDescent="0.25">
      <c r="A142" s="64"/>
      <c r="B142" s="67"/>
      <c r="C142" s="66"/>
      <c r="D142" s="66"/>
      <c r="E142" s="66"/>
      <c r="F142" s="67"/>
      <c r="G142" s="45"/>
      <c r="H142" s="45"/>
      <c r="I142" s="45"/>
      <c r="J142" s="46"/>
      <c r="K142" s="46"/>
      <c r="L142" s="45"/>
      <c r="M142" s="45"/>
      <c r="N142" s="45"/>
    </row>
    <row r="143" spans="1:15" x14ac:dyDescent="0.25">
      <c r="A143" s="64"/>
      <c r="B143" s="67"/>
      <c r="C143" s="66"/>
      <c r="D143" s="66"/>
      <c r="E143" s="66"/>
      <c r="F143" s="67"/>
      <c r="G143" s="45" t="s">
        <v>34</v>
      </c>
      <c r="H143" s="45"/>
      <c r="I143" s="45"/>
      <c r="J143" s="46"/>
      <c r="K143" s="46"/>
      <c r="L143" s="45"/>
      <c r="M143" s="45" t="s">
        <v>35</v>
      </c>
      <c r="N143" s="45"/>
    </row>
    <row r="144" spans="1:15" x14ac:dyDescent="0.25">
      <c r="A144" s="44"/>
      <c r="B144" s="44"/>
      <c r="C144" s="45"/>
      <c r="D144" s="45"/>
      <c r="E144" s="46"/>
      <c r="F144" s="46"/>
      <c r="G144" s="45"/>
      <c r="H144" s="45"/>
      <c r="I144" s="45"/>
      <c r="J144" s="45"/>
      <c r="K144" s="47"/>
      <c r="L144" s="48"/>
      <c r="M144" s="49"/>
      <c r="N144" s="49"/>
      <c r="O144" s="45"/>
    </row>
    <row r="145" spans="1:15" x14ac:dyDescent="0.25">
      <c r="A145" s="62"/>
      <c r="B145" s="62"/>
      <c r="C145" s="62"/>
      <c r="D145" s="62"/>
      <c r="E145" s="63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x14ac:dyDescent="0.25">
      <c r="A146" s="62"/>
      <c r="B146" s="62"/>
      <c r="C146" s="62"/>
      <c r="D146" s="62"/>
      <c r="E146" s="63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x14ac:dyDescent="0.25">
      <c r="A147" s="62"/>
      <c r="B147" s="62"/>
      <c r="C147" s="62"/>
      <c r="D147" s="62"/>
      <c r="E147" s="63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x14ac:dyDescent="0.25">
      <c r="A148" s="62"/>
      <c r="B148" s="62"/>
      <c r="C148" s="62"/>
      <c r="D148" s="62"/>
      <c r="E148" s="63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x14ac:dyDescent="0.25">
      <c r="A149" s="62"/>
      <c r="B149" s="62"/>
      <c r="C149" s="62"/>
      <c r="D149" s="62"/>
      <c r="E149" s="63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x14ac:dyDescent="0.25">
      <c r="A150" s="62"/>
      <c r="B150" s="62"/>
      <c r="C150" s="62"/>
      <c r="D150" s="62"/>
      <c r="E150" s="63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x14ac:dyDescent="0.25">
      <c r="A151" s="62"/>
      <c r="B151" s="62"/>
      <c r="C151" s="62"/>
      <c r="D151" s="62"/>
      <c r="E151" s="63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x14ac:dyDescent="0.25">
      <c r="A152" s="62"/>
      <c r="B152" s="62"/>
      <c r="C152" s="62"/>
      <c r="D152" s="62"/>
      <c r="E152" s="63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x14ac:dyDescent="0.25">
      <c r="A153" s="62"/>
      <c r="B153" s="62"/>
      <c r="C153" s="62"/>
      <c r="D153" s="62"/>
      <c r="E153" s="63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x14ac:dyDescent="0.25">
      <c r="A154" s="62"/>
      <c r="B154" s="62"/>
      <c r="C154" s="62"/>
      <c r="D154" s="62"/>
      <c r="E154" s="63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7.25" x14ac:dyDescent="0.3">
      <c r="A155" s="459" t="s">
        <v>0</v>
      </c>
      <c r="B155" s="459"/>
      <c r="C155" s="459"/>
      <c r="D155" s="459"/>
      <c r="E155" s="459"/>
      <c r="F155" s="459"/>
      <c r="G155" s="459"/>
      <c r="H155" s="459"/>
      <c r="I155" s="459"/>
      <c r="J155" s="459"/>
      <c r="K155" s="459"/>
      <c r="L155" s="459"/>
      <c r="M155" s="459"/>
      <c r="N155" s="459"/>
      <c r="O155" s="459"/>
    </row>
    <row r="156" spans="1:15" ht="17.25" x14ac:dyDescent="0.3">
      <c r="A156" s="459" t="s">
        <v>1</v>
      </c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</row>
    <row r="157" spans="1:15" ht="17.25" x14ac:dyDescent="0.3">
      <c r="A157" s="459" t="s">
        <v>2</v>
      </c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</row>
    <row r="158" spans="1:15" ht="17.25" x14ac:dyDescent="0.3">
      <c r="A158" s="459" t="s">
        <v>3</v>
      </c>
      <c r="B158" s="459"/>
      <c r="C158" s="459"/>
      <c r="D158" s="459"/>
      <c r="E158" s="459"/>
      <c r="F158" s="459"/>
      <c r="G158" s="459"/>
      <c r="H158" s="459"/>
      <c r="I158" s="459"/>
      <c r="J158" s="459"/>
      <c r="K158" s="459"/>
      <c r="L158" s="459"/>
      <c r="M158" s="459"/>
      <c r="N158" s="459"/>
      <c r="O158" s="459"/>
    </row>
    <row r="159" spans="1:15" ht="17.25" x14ac:dyDescent="0.3">
      <c r="A159" s="459" t="s">
        <v>4</v>
      </c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</row>
    <row r="160" spans="1:15" ht="17.25" x14ac:dyDescent="0.3">
      <c r="A160" s="460" t="s">
        <v>41</v>
      </c>
      <c r="B160" s="460"/>
      <c r="C160" s="460"/>
      <c r="D160" s="460"/>
      <c r="E160" s="460"/>
      <c r="F160" s="460"/>
      <c r="G160" s="460"/>
      <c r="H160" s="460"/>
      <c r="I160" s="460"/>
      <c r="J160" s="460"/>
      <c r="K160" s="460"/>
      <c r="L160" s="460"/>
      <c r="M160" s="460"/>
      <c r="N160" s="460"/>
      <c r="O160" s="460"/>
    </row>
    <row r="161" spans="1:15" ht="21" x14ac:dyDescent="0.35">
      <c r="A161" s="8"/>
      <c r="B161" s="8"/>
      <c r="C161" s="8"/>
      <c r="D161" s="8"/>
      <c r="E161" s="8"/>
      <c r="F161" s="8"/>
      <c r="G161" s="8"/>
      <c r="H161" s="8"/>
      <c r="I161" s="8"/>
      <c r="K161" s="8"/>
      <c r="L161" s="8"/>
      <c r="M161" s="8"/>
      <c r="N161" s="8"/>
      <c r="O161" s="1" t="s">
        <v>6</v>
      </c>
    </row>
    <row r="162" spans="1:15" ht="18.75" x14ac:dyDescent="0.3">
      <c r="A162" s="3"/>
      <c r="B162" s="4"/>
      <c r="C162" s="4"/>
      <c r="D162" s="4"/>
      <c r="E162" s="5"/>
      <c r="G162" s="50"/>
      <c r="H162" s="50"/>
      <c r="I162" s="50"/>
      <c r="K162" s="50"/>
      <c r="L162" s="50"/>
      <c r="M162" s="50"/>
      <c r="O162" s="2" t="s">
        <v>7</v>
      </c>
    </row>
    <row r="163" spans="1:15" ht="15.75" x14ac:dyDescent="0.25">
      <c r="A163" s="3"/>
      <c r="B163" s="4"/>
      <c r="C163" s="4"/>
      <c r="D163" s="4"/>
      <c r="E163" s="5"/>
      <c r="G163" s="6"/>
      <c r="H163" s="6"/>
      <c r="I163" s="6"/>
      <c r="K163" s="6"/>
      <c r="O163" s="2" t="s">
        <v>8</v>
      </c>
    </row>
    <row r="164" spans="1:15" ht="21" x14ac:dyDescent="0.35">
      <c r="A164" s="7"/>
      <c r="K164" s="7"/>
      <c r="M164" s="8"/>
      <c r="N164" s="8"/>
      <c r="O164" s="8" t="s">
        <v>9</v>
      </c>
    </row>
    <row r="165" spans="1:15" ht="21" x14ac:dyDescent="0.35">
      <c r="A165" s="7"/>
      <c r="E165" s="9" t="s">
        <v>10</v>
      </c>
      <c r="F165" s="10">
        <v>0.49652777777777773</v>
      </c>
      <c r="G165" s="11" t="s">
        <v>11</v>
      </c>
      <c r="H165" s="11"/>
      <c r="I165" s="11"/>
      <c r="K165" s="7"/>
      <c r="M165" s="8"/>
      <c r="N165" s="8"/>
      <c r="O165" s="8"/>
    </row>
    <row r="166" spans="1:15" ht="18.75" x14ac:dyDescent="0.3">
      <c r="A166" s="3"/>
      <c r="B166" s="12"/>
      <c r="C166" s="4"/>
      <c r="D166" s="4"/>
      <c r="E166" s="9" t="s">
        <v>10</v>
      </c>
      <c r="F166" s="10">
        <v>0.67013888888888884</v>
      </c>
      <c r="G166" s="11" t="s">
        <v>12</v>
      </c>
      <c r="H166" s="11"/>
      <c r="I166" s="11"/>
      <c r="K166" s="13"/>
      <c r="L166" s="13"/>
      <c r="M166" s="14"/>
    </row>
    <row r="167" spans="1:15" ht="16.5" thickBot="1" x14ac:dyDescent="0.3">
      <c r="A167" s="15" t="s">
        <v>42</v>
      </c>
      <c r="B167" s="16"/>
      <c r="E167" s="17" t="s">
        <v>14</v>
      </c>
      <c r="F167" s="18"/>
      <c r="J167" s="3"/>
      <c r="K167" s="51"/>
      <c r="L167" s="51"/>
      <c r="M167" s="14"/>
    </row>
    <row r="168" spans="1:15" x14ac:dyDescent="0.25">
      <c r="A168" s="455" t="s">
        <v>15</v>
      </c>
      <c r="B168" s="455" t="s">
        <v>16</v>
      </c>
      <c r="C168" s="457" t="s">
        <v>17</v>
      </c>
      <c r="D168" s="457" t="s">
        <v>18</v>
      </c>
      <c r="E168" s="455" t="s">
        <v>19</v>
      </c>
      <c r="F168" s="455" t="s">
        <v>20</v>
      </c>
      <c r="G168" s="445" t="s">
        <v>21</v>
      </c>
      <c r="H168" s="447" t="s">
        <v>22</v>
      </c>
      <c r="I168" s="449" t="s">
        <v>23</v>
      </c>
      <c r="J168" s="451" t="s">
        <v>24</v>
      </c>
      <c r="K168" s="453" t="s">
        <v>25</v>
      </c>
      <c r="L168" s="454"/>
      <c r="M168" s="441" t="s">
        <v>26</v>
      </c>
      <c r="N168" s="441" t="s">
        <v>27</v>
      </c>
      <c r="O168" s="443" t="s">
        <v>28</v>
      </c>
    </row>
    <row r="169" spans="1:15" ht="15.75" thickBot="1" x14ac:dyDescent="0.3">
      <c r="A169" s="456"/>
      <c r="B169" s="456"/>
      <c r="C169" s="458"/>
      <c r="D169" s="458"/>
      <c r="E169" s="456"/>
      <c r="F169" s="456"/>
      <c r="G169" s="446"/>
      <c r="H169" s="448"/>
      <c r="I169" s="450"/>
      <c r="J169" s="452"/>
      <c r="K169" s="19" t="s">
        <v>29</v>
      </c>
      <c r="L169" s="20" t="s">
        <v>30</v>
      </c>
      <c r="M169" s="442"/>
      <c r="N169" s="442"/>
      <c r="O169" s="444"/>
    </row>
    <row r="170" spans="1:15" ht="22.5" x14ac:dyDescent="0.25">
      <c r="A170" s="21">
        <v>1</v>
      </c>
      <c r="B170" s="31">
        <v>311</v>
      </c>
      <c r="C170" s="76" t="str">
        <f>IF(B170=0," ",VLOOKUP(B170,[1]Женщины!B$1:K$65536,2,FALSE))</f>
        <v>Некрасова</v>
      </c>
      <c r="D170" s="77" t="str">
        <f>IF(B170=0," ",VLOOKUP($B170,[1]Женщины!$B$1:$K$65536,3,FALSE))</f>
        <v>Татьяна</v>
      </c>
      <c r="E170" s="78" t="str">
        <f>IF(B170=0," ",IF(VLOOKUP($B170,[1]Женщины!$B$1:$K$65536,4,FALSE)=0," ",VLOOKUP($B170,[1]Женщины!$B$1:$K$65536,4,FALSE)))</f>
        <v>25.04.1994</v>
      </c>
      <c r="F170" s="78" t="str">
        <f>IF(B170=0," ",VLOOKUP($B170,[1]Женщины!$B$1:$K$65536,5,FALSE))</f>
        <v>МС</v>
      </c>
      <c r="G170" s="59" t="str">
        <f>IF(B170=0," ",VLOOKUP($B170,[1]Женщины!$B$1:$K$65536,6,FALSE))</f>
        <v>Московская область</v>
      </c>
      <c r="H170" s="60" t="str">
        <f>IF(B170=0," ",VLOOKUP($B170,[1]Женщины!$B$1:$K$65536,7,FALSE))</f>
        <v>Ивановская область</v>
      </c>
      <c r="I170" s="60" t="str">
        <f>IF(B170=0," ",VLOOKUP($B170,[1]Женщины!$B$1:$K$65536,8,FALSE))</f>
        <v>ИРО РССС</v>
      </c>
      <c r="J170" s="58" t="str">
        <f>IF(B170=0," ",VLOOKUP($B170,[1]Женщины!$B$1:$K$65536,9,FALSE))</f>
        <v>МУ СШОР "Лидер", ОГБУ СШОР №8 "Спартак", ФГБОУ ВО "ИГЭУ"</v>
      </c>
      <c r="K170" s="72">
        <v>8.8888888888888893E-5</v>
      </c>
      <c r="L170" s="73">
        <v>8.8888888888888893E-5</v>
      </c>
      <c r="M170" s="79" t="str">
        <f>IF(K170=0," ",IF(K170&lt;=[1]Разряды!$D$30,[1]Разряды!$D$3,IF(K170&lt;=[1]Разряды!$E$30,[1]Разряды!$E$3,IF(K170&lt;=[1]Разряды!$F$30,[1]Разряды!$F$3,IF(K170&lt;=[1]Разряды!$G$30,[1]Разряды!$G$3,IF(K170&lt;=[1]Разряды!$H$30,[1]Разряды!$H$3,IF(K170&lt;=[1]Разряды!$I$30,[1]Разряды!$I$3,IF(K170&lt;=[1]Разряды!$J$30,[1]Разряды!$J$3,"б/р"))))))))</f>
        <v>кмс</v>
      </c>
      <c r="N170" s="79">
        <v>20</v>
      </c>
      <c r="O170" s="60" t="str">
        <f>IF(B170=0," ",VLOOKUP($B170,[1]Женщины!$B$1:$K$65536,10,FALSE))</f>
        <v>Магницкая О.Е., Вдовин М.В., Магницкий М.В., Полоницкий А.Е.</v>
      </c>
    </row>
    <row r="171" spans="1:15" ht="19.5" x14ac:dyDescent="0.25">
      <c r="A171" s="21">
        <v>2</v>
      </c>
      <c r="B171" s="31">
        <v>275</v>
      </c>
      <c r="C171" s="76" t="str">
        <f>IF(B171=0," ",VLOOKUP(B171,[1]Женщины!B$1:K$65536,2,FALSE))</f>
        <v>Черняева (Козлова)</v>
      </c>
      <c r="D171" s="77" t="str">
        <f>IF(B171=0," ",VLOOKUP($B171,[1]Женщины!$B$1:$K$65536,3,FALSE))</f>
        <v>Елена</v>
      </c>
      <c r="E171" s="78" t="str">
        <f>IF(B171=0," ",IF(VLOOKUP($B171,[1]Женщины!$B$1:$K$65536,4,FALSE)=0," ",VLOOKUP($B171,[1]Женщины!$B$1:$K$65536,4,FALSE)))</f>
        <v>19.09.1988</v>
      </c>
      <c r="F171" s="78" t="str">
        <f>IF(B171=0," ",VLOOKUP($B171,[1]Женщины!$B$1:$K$65536,5,FALSE))</f>
        <v>МС</v>
      </c>
      <c r="G171" s="59" t="str">
        <f>IF(B171=0," ",VLOOKUP($B171,[1]Женщины!$B$1:$K$65536,6,FALSE))</f>
        <v>Санкт-Петербург</v>
      </c>
      <c r="H171" s="60" t="str">
        <f>IF(B171=0," ",VLOOKUP($B171,[1]Женщины!$B$1:$K$65536,7,FALSE))</f>
        <v>Вологодская область</v>
      </c>
      <c r="I171" s="60" t="str">
        <f>IF(B171=0," ",VLOOKUP($B171,[1]Женщины!$B$1:$K$65536,8,FALSE))</f>
        <v>Профсоюзы</v>
      </c>
      <c r="J171" s="60" t="str">
        <f>IF(B171=0," ",VLOOKUP($B171,[1]Женщины!$B$1:$K$65536,9,FALSE))</f>
        <v>СПб ГБУ ЦОП "ШВСМ по легкой атлетике", АУ ФКиС  ВО "ЦСП", АУ ВО "СШОР "Витязь"</v>
      </c>
      <c r="K171" s="72">
        <v>9.0740740740740734E-5</v>
      </c>
      <c r="L171" s="73">
        <v>8.9467592592592593E-5</v>
      </c>
      <c r="M171" s="79" t="str">
        <f>IF(K171=0," ",IF(K171&lt;=[1]Разряды!$D$30,[1]Разряды!$D$3,IF(K171&lt;=[1]Разряды!$E$30,[1]Разряды!$E$3,IF(K171&lt;=[1]Разряды!$F$30,[1]Разряды!$F$3,IF(K171&lt;=[1]Разряды!$G$30,[1]Разряды!$G$3,IF(K171&lt;=[1]Разряды!$H$30,[1]Разряды!$H$3,IF(K171&lt;=[1]Разряды!$I$30,[1]Разряды!$I$3,IF(K171&lt;=[1]Разряды!$J$30,[1]Разряды!$J$3,"б/р"))))))))</f>
        <v>кмс</v>
      </c>
      <c r="N171" s="79">
        <v>17</v>
      </c>
      <c r="O171" s="59" t="str">
        <f>IF(B171=0," ",VLOOKUP($B171,[1]Женщины!$B$1:$K$65536,10,FALSE))</f>
        <v>Климов А.Г., Смелов Н.А.</v>
      </c>
    </row>
    <row r="172" spans="1:15" x14ac:dyDescent="0.25">
      <c r="A172" s="21">
        <v>3</v>
      </c>
      <c r="B172" s="31">
        <v>388</v>
      </c>
      <c r="C172" s="76" t="str">
        <f>IF(B172=0," ",VLOOKUP(B172,[1]Женщины!B$1:K$65536,2,FALSE))</f>
        <v>Григорьева</v>
      </c>
      <c r="D172" s="77" t="str">
        <f>IF(B172=0," ",VLOOKUP($B172,[1]Женщины!$B$1:$K$65536,3,FALSE))</f>
        <v>Ольга</v>
      </c>
      <c r="E172" s="78" t="str">
        <f>IF(B172=0," ",IF(VLOOKUP($B172,[1]Женщины!$B$1:$K$65536,4,FALSE)=0," ",VLOOKUP($B172,[1]Женщины!$B$1:$K$65536,4,FALSE)))</f>
        <v>11.12.1992</v>
      </c>
      <c r="F172" s="78" t="str">
        <f>IF(B172=0," ",VLOOKUP($B172,[1]Женщины!$B$1:$K$65536,5,FALSE))</f>
        <v>КМС</v>
      </c>
      <c r="G172" s="59" t="str">
        <f>IF(B172=0," ",VLOOKUP($B172,[1]Женщины!$B$1:$K$65536,6,FALSE))</f>
        <v>Новгородская область</v>
      </c>
      <c r="H172" s="59" t="str">
        <f>IF(B172=0," ",VLOOKUP($B172,[1]Женщины!$B$1:$K$65536,7,FALSE))</f>
        <v/>
      </c>
      <c r="I172" s="59" t="str">
        <f>IF(B172=0," ",VLOOKUP($B172,[1]Женщины!$B$1:$K$65536,8,FALSE))</f>
        <v/>
      </c>
      <c r="J172" s="59" t="str">
        <f>IF(B172=0," ",VLOOKUP($B172,[1]Женщины!$B$1:$K$65536,9,FALSE))</f>
        <v>-</v>
      </c>
      <c r="K172" s="72">
        <v>9.1319444444444448E-5</v>
      </c>
      <c r="L172" s="73">
        <v>9.1550925925925928E-5</v>
      </c>
      <c r="M172" s="79" t="str">
        <f>IF(K172=0," ",IF(K172&lt;=[1]Разряды!$D$30,[1]Разряды!$D$3,IF(K172&lt;=[1]Разряды!$E$30,[1]Разряды!$E$3,IF(K172&lt;=[1]Разряды!$F$30,[1]Разряды!$F$3,IF(K172&lt;=[1]Разряды!$G$30,[1]Разряды!$G$3,IF(K172&lt;=[1]Разряды!$H$30,[1]Разряды!$H$3,IF(K172&lt;=[1]Разряды!$I$30,[1]Разряды!$I$3,IF(K172&lt;=[1]Разряды!$J$30,[1]Разряды!$J$3,"б/р"))))))))</f>
        <v>1р</v>
      </c>
      <c r="N172" s="79">
        <v>15</v>
      </c>
      <c r="O172" s="59" t="str">
        <f>IF(B172=0," ",VLOOKUP($B172,[1]Женщины!$B$1:$K$65536,10,FALSE))</f>
        <v>Самостоятельно о.</v>
      </c>
    </row>
    <row r="173" spans="1:15" x14ac:dyDescent="0.25">
      <c r="A173" s="31">
        <v>4</v>
      </c>
      <c r="B173" s="31">
        <v>5</v>
      </c>
      <c r="C173" s="76" t="str">
        <f>IF(B173=0," ",VLOOKUP(B173,[1]Женщины!B$1:K$65536,2,FALSE))</f>
        <v>Амирова</v>
      </c>
      <c r="D173" s="77" t="str">
        <f>IF(B173=0," ",VLOOKUP($B173,[1]Женщины!$B$1:$K$65536,3,FALSE))</f>
        <v>Элина</v>
      </c>
      <c r="E173" s="78" t="str">
        <f>IF(B173=0," ",IF(VLOOKUP($B173,[1]Женщины!$B$1:$K$65536,4,FALSE)=0," ",VLOOKUP($B173,[1]Женщины!$B$1:$K$65536,4,FALSE)))</f>
        <v>27.05.1997</v>
      </c>
      <c r="F173" s="78" t="str">
        <f>IF(B173=0," ",VLOOKUP($B173,[1]Женщины!$B$1:$K$65536,5,FALSE))</f>
        <v>2</v>
      </c>
      <c r="G173" s="59" t="str">
        <f>IF(B173=0," ",VLOOKUP($B173,[1]Женщины!$B$1:$K$65536,6,FALSE))</f>
        <v>Ярославская область</v>
      </c>
      <c r="H173" s="59" t="str">
        <f>IF(B173=0," ",VLOOKUP($B173,[1]Женщины!$B$1:$K$65536,7,FALSE))</f>
        <v/>
      </c>
      <c r="I173" s="59" t="str">
        <f>IF(B173=0," ",VLOOKUP($B173,[1]Женщины!$B$1:$K$65536,8,FALSE))</f>
        <v/>
      </c>
      <c r="J173" s="59" t="str">
        <f>IF(B173=0," ",VLOOKUP($B173,[1]Женщины!$B$1:$K$65536,9,FALSE))</f>
        <v>МУ СШОР №19</v>
      </c>
      <c r="K173" s="72">
        <v>9.722222222222223E-5</v>
      </c>
      <c r="L173" s="73">
        <v>9.6527777777777776E-5</v>
      </c>
      <c r="M173" s="79" t="str">
        <f>IF(K173=0," ",IF(K173&lt;=[1]Разряды!$D$30,[1]Разряды!$D$3,IF(K173&lt;=[1]Разряды!$E$30,[1]Разряды!$E$3,IF(K173&lt;=[1]Разряды!$F$30,[1]Разряды!$F$3,IF(K173&lt;=[1]Разряды!$G$30,[1]Разряды!$G$3,IF(K173&lt;=[1]Разряды!$H$30,[1]Разряды!$H$3,IF(K173&lt;=[1]Разряды!$I$30,[1]Разряды!$I$3,IF(K173&lt;=[1]Разряды!$J$30,[1]Разряды!$J$3,"б/р"))))))))</f>
        <v>2р</v>
      </c>
      <c r="N173" s="79">
        <v>0</v>
      </c>
      <c r="O173" s="59" t="str">
        <f>IF(B173=0," ",VLOOKUP($B173,[1]Женщины!$B$1:$K$65536,10,FALSE))</f>
        <v>Станкевич В.А.</v>
      </c>
    </row>
    <row r="174" spans="1:15" ht="19.5" x14ac:dyDescent="0.25">
      <c r="A174" s="31">
        <v>5</v>
      </c>
      <c r="B174" s="31">
        <v>157</v>
      </c>
      <c r="C174" s="76" t="str">
        <f>IF(B174=0," ",VLOOKUP(B174,[1]Женщины!B$1:K$65536,2,FALSE))</f>
        <v>Чистякова</v>
      </c>
      <c r="D174" s="77" t="str">
        <f>IF(B174=0," ",VLOOKUP($B174,[1]Женщины!$B$1:$K$65536,3,FALSE))</f>
        <v>Юлия</v>
      </c>
      <c r="E174" s="78" t="str">
        <f>IF(B174=0," ",IF(VLOOKUP($B174,[1]Женщины!$B$1:$K$65536,4,FALSE)=0," ",VLOOKUP($B174,[1]Женщины!$B$1:$K$65536,4,FALSE)))</f>
        <v>04.11.1992</v>
      </c>
      <c r="F174" s="78" t="str">
        <f>IF(B174=0," ",VLOOKUP($B174,[1]Женщины!$B$1:$K$65536,5,FALSE))</f>
        <v>1</v>
      </c>
      <c r="G174" s="59" t="str">
        <f>IF(B174=0," ",VLOOKUP($B174,[1]Женщины!$B$1:$K$65536,6,FALSE))</f>
        <v>Ярославская область</v>
      </c>
      <c r="H174" s="59" t="str">
        <f>IF(B174=0," ",VLOOKUP($B174,[1]Женщины!$B$1:$K$65536,7,FALSE))</f>
        <v/>
      </c>
      <c r="I174" s="59" t="str">
        <f>IF(B174=0," ",VLOOKUP($B174,[1]Женщины!$B$1:$K$65536,8,FALSE))</f>
        <v/>
      </c>
      <c r="J174" s="60" t="str">
        <f>IF(B174=0," ",VLOOKUP($B174,[1]Женщины!$B$1:$K$65536,9,FALSE))</f>
        <v>ГУ ЯО "СШОР по лёгкой атлетике и адаптивному спорту"</v>
      </c>
      <c r="K174" s="72">
        <v>9.6527777777777776E-5</v>
      </c>
      <c r="L174" s="96">
        <v>9.6689814814814804E-5</v>
      </c>
      <c r="M174" s="79" t="str">
        <f>IF(K174=0," ",IF(K174&lt;=[1]Разряды!$D$30,[1]Разряды!$D$3,IF(K174&lt;=[1]Разряды!$E$30,[1]Разряды!$E$3,IF(K174&lt;=[1]Разряды!$F$30,[1]Разряды!$F$3,IF(K174&lt;=[1]Разряды!$G$30,[1]Разряды!$G$3,IF(K174&lt;=[1]Разряды!$H$30,[1]Разряды!$H$3,IF(K174&lt;=[1]Разряды!$I$30,[1]Разряды!$I$3,IF(K174&lt;=[1]Разряды!$J$30,[1]Разряды!$J$3,"б/р"))))))))</f>
        <v>2р</v>
      </c>
      <c r="N174" s="79">
        <v>0</v>
      </c>
      <c r="O174" s="59" t="str">
        <f>IF(B174=0," ",VLOOKUP($B174,[1]Женщины!$B$1:$K$65536,10,FALSE))</f>
        <v>Филинова С.К., Лыкова О.В.</v>
      </c>
    </row>
    <row r="175" spans="1:15" x14ac:dyDescent="0.25">
      <c r="A175" s="31">
        <v>6</v>
      </c>
      <c r="B175" s="31">
        <v>191</v>
      </c>
      <c r="C175" s="76" t="str">
        <f>IF(B175=0," ",VLOOKUP(B175,[1]Женщины!B$1:K$65536,2,FALSE))</f>
        <v>Майсумова</v>
      </c>
      <c r="D175" s="77" t="str">
        <f>IF(B175=0," ",VLOOKUP($B175,[1]Женщины!$B$1:$K$65536,3,FALSE))</f>
        <v>Альбина</v>
      </c>
      <c r="E175" s="78" t="str">
        <f>IF(B175=0," ",IF(VLOOKUP($B175,[1]Женщины!$B$1:$K$65536,4,FALSE)=0," ",VLOOKUP($B175,[1]Женщины!$B$1:$K$65536,4,FALSE)))</f>
        <v>17.11.1996</v>
      </c>
      <c r="F175" s="78" t="str">
        <f>IF(B175=0," ",VLOOKUP($B175,[1]Женщины!$B$1:$K$65536,5,FALSE))</f>
        <v>1</v>
      </c>
      <c r="G175" s="59" t="str">
        <f>IF(B175=0," ",VLOOKUP($B175,[1]Женщины!$B$1:$K$65536,6,FALSE))</f>
        <v>Архангельская область</v>
      </c>
      <c r="H175" s="59" t="str">
        <f>IF(B175=0," ",VLOOKUP($B175,[1]Женщины!$B$1:$K$65536,7,FALSE))</f>
        <v/>
      </c>
      <c r="I175" s="59" t="str">
        <f>IF(B175=0," ",VLOOKUP($B175,[1]Женщины!$B$1:$K$65536,8,FALSE))</f>
        <v/>
      </c>
      <c r="J175" s="59" t="str">
        <f>IF(B175=0," ",VLOOKUP($B175,[1]Женщины!$B$1:$K$65536,9,FALSE))</f>
        <v>ФГБОУ ВО СГМУ</v>
      </c>
      <c r="K175" s="72">
        <v>9.675925925925927E-5</v>
      </c>
      <c r="L175" s="96">
        <v>9.6736111111111119E-5</v>
      </c>
      <c r="M175" s="79" t="str">
        <f>IF(K175=0," ",IF(K175&lt;=[1]Разряды!$D$30,[1]Разряды!$D$3,IF(K175&lt;=[1]Разряды!$E$30,[1]Разряды!$E$3,IF(K175&lt;=[1]Разряды!$F$30,[1]Разряды!$F$3,IF(K175&lt;=[1]Разряды!$G$30,[1]Разряды!$G$3,IF(K175&lt;=[1]Разряды!$H$30,[1]Разряды!$H$3,IF(K175&lt;=[1]Разряды!$I$30,[1]Разряды!$I$3,IF(K175&lt;=[1]Разряды!$J$30,[1]Разряды!$J$3,"б/р"))))))))</f>
        <v>2р</v>
      </c>
      <c r="N175" s="79">
        <v>0</v>
      </c>
      <c r="O175" s="59" t="str">
        <f>IF(B175=0," ",VLOOKUP($B175,[1]Женщины!$B$1:$K$65536,10,FALSE))</f>
        <v>Добронравов А.Ю.</v>
      </c>
    </row>
    <row r="176" spans="1:15" x14ac:dyDescent="0.25">
      <c r="A176" s="31">
        <v>7</v>
      </c>
      <c r="B176" s="31">
        <v>166</v>
      </c>
      <c r="C176" s="76" t="str">
        <f>IF(B176=0," ",VLOOKUP(B176,[1]Женщины!B$1:K$65536,2,FALSE))</f>
        <v>Шухтина</v>
      </c>
      <c r="D176" s="77" t="str">
        <f>IF(B176=0," ",VLOOKUP($B176,[1]Женщины!$B$1:$K$65536,3,FALSE))</f>
        <v>Алиса</v>
      </c>
      <c r="E176" s="78" t="str">
        <f>IF(B176=0," ",IF(VLOOKUP($B176,[1]Женщины!$B$1:$K$65536,4,FALSE)=0," ",VLOOKUP($B176,[1]Женщины!$B$1:$K$65536,4,FALSE)))</f>
        <v>28.01.1995</v>
      </c>
      <c r="F176" s="78" t="str">
        <f>IF(B176=0," ",VLOOKUP($B176,[1]Женщины!$B$1:$K$65536,5,FALSE))</f>
        <v>2</v>
      </c>
      <c r="G176" s="59" t="str">
        <f>IF(B176=0," ",VLOOKUP($B176,[1]Женщины!$B$1:$K$65536,6,FALSE))</f>
        <v>Ярославская область</v>
      </c>
      <c r="H176" s="59" t="str">
        <f>IF(B176=0," ",VLOOKUP($B176,[1]Женщины!$B$1:$K$65536,7,FALSE))</f>
        <v/>
      </c>
      <c r="I176" s="59" t="str">
        <f>IF(B176=0," ",VLOOKUP($B176,[1]Женщины!$B$1:$K$65536,8,FALSE))</f>
        <v/>
      </c>
      <c r="J176" s="59" t="str">
        <f>IF(B176=0," ",VLOOKUP($B176,[1]Женщины!$B$1:$K$65536,9,FALSE))</f>
        <v>ЯРГУ</v>
      </c>
      <c r="K176" s="72">
        <v>1.0138888888888889E-4</v>
      </c>
      <c r="L176" s="80"/>
      <c r="M176" s="79" t="str">
        <f>IF(K176=0," ",IF(K176&lt;=[1]Разряды!$D$30,[1]Разряды!$D$3,IF(K176&lt;=[1]Разряды!$E$30,[1]Разряды!$E$3,IF(K176&lt;=[1]Разряды!$F$30,[1]Разряды!$F$3,IF(K176&lt;=[1]Разряды!$G$30,[1]Разряды!$G$3,IF(K176&lt;=[1]Разряды!$H$30,[1]Разряды!$H$3,IF(K176&lt;=[1]Разряды!$I$30,[1]Разряды!$I$3,IF(K176&lt;=[1]Разряды!$J$30,[1]Разряды!$J$3,"б/р"))))))))</f>
        <v>3р</v>
      </c>
      <c r="N176" s="80" t="s">
        <v>31</v>
      </c>
      <c r="O176" s="59"/>
    </row>
    <row r="177" spans="1:15" ht="15.75" thickBot="1" x14ac:dyDescent="0.3">
      <c r="A177" s="38"/>
      <c r="B177" s="38"/>
      <c r="C177" s="39" t="str">
        <f>IF(B177=0," ",VLOOKUP(B177,[1]Женщины!B$1:K$65536,2,FALSE))</f>
        <v xml:space="preserve"> </v>
      </c>
      <c r="D177" s="39"/>
      <c r="E177" s="61" t="str">
        <f>IF(B177=0," ",VLOOKUP($B177,[1]Женщины!$B$1:$K$65536,3,FALSE))</f>
        <v xml:space="preserve"> </v>
      </c>
      <c r="F177" s="40" t="str">
        <f>IF(B177=0," ",IF(VLOOKUP($B177,[1]Женщины!$B$1:$K$65536,4,FALSE)=0," ",VLOOKUP($B177,[1]Женщины!$B$1:$K$65536,4,FALSE)))</f>
        <v xml:space="preserve"> </v>
      </c>
      <c r="G177" s="39" t="str">
        <f>IF(B177=0," ",VLOOKUP($B177,[1]Женщины!$B$1:$K$65536,5,FALSE))</f>
        <v xml:space="preserve"> </v>
      </c>
      <c r="H177" s="39"/>
      <c r="I177" s="39"/>
      <c r="J177" s="39" t="str">
        <f>IF(B177=0," ",VLOOKUP($B177,[1]Женщины!$B$1:$K$65536,6,FALSE))</f>
        <v xml:space="preserve"> </v>
      </c>
      <c r="K177" s="42"/>
      <c r="L177" s="42"/>
      <c r="M177" s="43" t="str">
        <f>IF(K177=0," ",IF(K177&lt;=[1]Разряды!$D$30,[1]Разряды!$D$3,IF(K177&lt;=[1]Разряды!$E$30,[1]Разряды!$E$3,IF(K177&lt;=[1]Разряды!$F$30,[1]Разряды!$F$3,IF(K177&lt;=[1]Разряды!$G$30,[1]Разряды!$G$3,IF(K177&lt;=[1]Разряды!$H$30,[1]Разряды!$H$3,IF(K177&lt;=[1]Разряды!$I$30,[1]Разряды!$I$3,IF(K177&lt;=[1]Разряды!$J$30,[1]Разряды!$J$3,"б/р"))))))))</f>
        <v xml:space="preserve"> </v>
      </c>
      <c r="N177" s="43"/>
      <c r="O177" s="39" t="str">
        <f>IF(B177=0," ",VLOOKUP($B177,[1]Женщины!$B$1:$K$65536,7,FALSE))</f>
        <v xml:space="preserve"> </v>
      </c>
    </row>
    <row r="178" spans="1:15" ht="15.75" thickTop="1" x14ac:dyDescent="0.25">
      <c r="A178" s="62"/>
      <c r="B178" s="62"/>
      <c r="C178" s="62"/>
      <c r="D178" s="62"/>
      <c r="E178" s="63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x14ac:dyDescent="0.25">
      <c r="A179" s="62"/>
      <c r="B179" s="62"/>
      <c r="C179" s="62"/>
      <c r="D179" s="62"/>
      <c r="E179" s="63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x14ac:dyDescent="0.25">
      <c r="A180" s="62"/>
      <c r="B180" s="62"/>
      <c r="C180" s="62"/>
      <c r="D180" s="62"/>
      <c r="E180" s="63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x14ac:dyDescent="0.25">
      <c r="A181" s="62"/>
      <c r="B181" s="62"/>
      <c r="C181" s="62"/>
      <c r="D181" s="62"/>
      <c r="E181" s="63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x14ac:dyDescent="0.25">
      <c r="A182" s="64"/>
      <c r="B182" s="65"/>
      <c r="C182" s="66"/>
      <c r="D182" s="66"/>
      <c r="E182" s="66"/>
      <c r="F182" s="67"/>
      <c r="G182" s="45" t="s">
        <v>32</v>
      </c>
      <c r="H182" s="45"/>
      <c r="I182" s="45"/>
      <c r="J182" s="46"/>
      <c r="K182" s="46"/>
      <c r="L182" s="45"/>
      <c r="M182" s="45" t="s">
        <v>33</v>
      </c>
      <c r="N182" s="45"/>
    </row>
    <row r="183" spans="1:15" x14ac:dyDescent="0.25">
      <c r="A183" s="64"/>
      <c r="B183" s="67"/>
      <c r="C183" s="66"/>
      <c r="D183" s="66"/>
      <c r="E183" s="66"/>
      <c r="F183" s="67"/>
      <c r="G183" s="45"/>
      <c r="H183" s="45"/>
      <c r="I183" s="45"/>
      <c r="J183" s="46"/>
      <c r="K183" s="46"/>
      <c r="L183" s="45"/>
      <c r="M183" s="45"/>
      <c r="N183" s="45"/>
    </row>
    <row r="184" spans="1:15" x14ac:dyDescent="0.25">
      <c r="A184" s="64"/>
      <c r="B184" s="67"/>
      <c r="C184" s="66"/>
      <c r="D184" s="66"/>
      <c r="E184" s="66"/>
      <c r="F184" s="67"/>
      <c r="G184" s="45"/>
      <c r="H184" s="45"/>
      <c r="I184" s="45"/>
      <c r="J184" s="46"/>
      <c r="K184" s="46"/>
      <c r="L184" s="45"/>
      <c r="M184" s="45"/>
      <c r="N184" s="45"/>
    </row>
    <row r="185" spans="1:15" x14ac:dyDescent="0.25">
      <c r="A185" s="64"/>
      <c r="B185" s="67"/>
      <c r="C185" s="66"/>
      <c r="D185" s="66"/>
      <c r="E185" s="66"/>
      <c r="F185" s="67"/>
      <c r="G185" s="45"/>
      <c r="H185" s="45"/>
      <c r="I185" s="45"/>
      <c r="J185" s="46"/>
      <c r="K185" s="46"/>
      <c r="L185" s="45"/>
      <c r="M185" s="45"/>
      <c r="N185" s="45"/>
    </row>
    <row r="186" spans="1:15" x14ac:dyDescent="0.25">
      <c r="A186" s="64"/>
      <c r="B186" s="67"/>
      <c r="C186" s="66"/>
      <c r="D186" s="66"/>
      <c r="E186" s="66"/>
      <c r="F186" s="67"/>
      <c r="G186" s="45" t="s">
        <v>34</v>
      </c>
      <c r="H186" s="45"/>
      <c r="I186" s="45"/>
      <c r="J186" s="46"/>
      <c r="K186" s="46"/>
      <c r="L186" s="45"/>
      <c r="M186" s="45" t="s">
        <v>35</v>
      </c>
      <c r="N186" s="45"/>
    </row>
    <row r="187" spans="1:15" x14ac:dyDescent="0.25">
      <c r="A187" s="62"/>
      <c r="B187" s="62"/>
      <c r="C187" s="62"/>
      <c r="D187" s="62"/>
      <c r="E187" s="63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x14ac:dyDescent="0.25">
      <c r="A188" s="62"/>
      <c r="B188" s="62"/>
      <c r="C188" s="62"/>
      <c r="D188" s="62"/>
      <c r="E188" s="63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x14ac:dyDescent="0.25">
      <c r="A189" s="62"/>
      <c r="B189" s="62"/>
      <c r="C189" s="62"/>
      <c r="D189" s="62"/>
      <c r="E189" s="63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x14ac:dyDescent="0.25">
      <c r="A190" s="62"/>
      <c r="B190" s="62"/>
      <c r="C190" s="62"/>
      <c r="D190" s="62"/>
      <c r="E190" s="63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x14ac:dyDescent="0.25">
      <c r="A191" s="62"/>
      <c r="B191" s="62"/>
      <c r="C191" s="62"/>
      <c r="D191" s="62"/>
      <c r="E191" s="63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x14ac:dyDescent="0.25">
      <c r="A192" s="62"/>
      <c r="B192" s="62"/>
      <c r="C192" s="62"/>
      <c r="D192" s="62"/>
      <c r="E192" s="63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1:15" x14ac:dyDescent="0.25">
      <c r="A193" s="62"/>
      <c r="B193" s="62"/>
      <c r="C193" s="62"/>
      <c r="D193" s="62"/>
      <c r="E193" s="63"/>
      <c r="F193" s="62"/>
      <c r="G193" s="62"/>
      <c r="H193" s="62"/>
      <c r="I193" s="62"/>
      <c r="J193" s="62"/>
      <c r="K193" s="62"/>
      <c r="L193" s="62"/>
      <c r="M193" s="62"/>
      <c r="N193" s="62"/>
      <c r="O193" s="62"/>
    </row>
    <row r="194" spans="1:15" x14ac:dyDescent="0.25">
      <c r="A194" s="62"/>
      <c r="B194" s="62"/>
      <c r="C194" s="62"/>
      <c r="D194" s="62"/>
      <c r="E194" s="63"/>
      <c r="F194" s="62"/>
      <c r="G194" s="62"/>
      <c r="H194" s="62"/>
      <c r="I194" s="62"/>
      <c r="J194" s="62"/>
      <c r="K194" s="62"/>
      <c r="L194" s="62"/>
      <c r="M194" s="62"/>
      <c r="N194" s="62"/>
      <c r="O194" s="62"/>
    </row>
    <row r="195" spans="1:15" x14ac:dyDescent="0.25">
      <c r="A195" s="62"/>
      <c r="B195" s="62"/>
      <c r="C195" s="62"/>
      <c r="D195" s="62"/>
      <c r="E195" s="63"/>
      <c r="F195" s="62"/>
      <c r="G195" s="62"/>
      <c r="H195" s="62"/>
      <c r="I195" s="62"/>
      <c r="J195" s="62"/>
      <c r="K195" s="62"/>
      <c r="L195" s="62"/>
      <c r="M195" s="62"/>
      <c r="N195" s="62"/>
      <c r="O195" s="62"/>
    </row>
    <row r="196" spans="1:15" x14ac:dyDescent="0.25">
      <c r="A196" s="62"/>
      <c r="B196" s="62"/>
      <c r="C196" s="62"/>
      <c r="D196" s="62"/>
      <c r="E196" s="63"/>
      <c r="F196" s="62"/>
      <c r="G196" s="62"/>
      <c r="H196" s="62"/>
      <c r="I196" s="62"/>
      <c r="J196" s="62"/>
      <c r="K196" s="62"/>
      <c r="L196" s="62"/>
      <c r="M196" s="62"/>
      <c r="N196" s="62"/>
      <c r="O196" s="62"/>
    </row>
    <row r="197" spans="1:15" x14ac:dyDescent="0.25">
      <c r="A197" s="62"/>
      <c r="B197" s="62"/>
      <c r="C197" s="62"/>
      <c r="D197" s="62"/>
      <c r="E197" s="63"/>
      <c r="F197" s="62"/>
      <c r="G197" s="62"/>
      <c r="H197" s="62"/>
      <c r="I197" s="62"/>
      <c r="J197" s="62"/>
      <c r="K197" s="62"/>
      <c r="L197" s="62"/>
      <c r="M197" s="62"/>
      <c r="N197" s="62"/>
      <c r="O197" s="62"/>
    </row>
    <row r="198" spans="1:15" x14ac:dyDescent="0.25">
      <c r="A198" s="62"/>
      <c r="B198" s="62"/>
      <c r="C198" s="62"/>
      <c r="D198" s="62"/>
      <c r="E198" s="63"/>
      <c r="F198" s="62"/>
      <c r="G198" s="62"/>
      <c r="H198" s="62"/>
      <c r="I198" s="62"/>
      <c r="J198" s="62"/>
      <c r="K198" s="62"/>
      <c r="L198" s="62"/>
      <c r="M198" s="62"/>
      <c r="N198" s="62"/>
      <c r="O198" s="62"/>
    </row>
    <row r="199" spans="1:15" x14ac:dyDescent="0.25">
      <c r="A199" s="62"/>
      <c r="B199" s="62"/>
      <c r="C199" s="62"/>
      <c r="D199" s="62"/>
      <c r="E199" s="63"/>
      <c r="F199" s="62"/>
      <c r="G199" s="62"/>
      <c r="H199" s="62"/>
      <c r="I199" s="62"/>
      <c r="J199" s="62"/>
      <c r="K199" s="62"/>
      <c r="L199" s="62"/>
      <c r="M199" s="62"/>
      <c r="N199" s="62"/>
      <c r="O199" s="62"/>
    </row>
    <row r="200" spans="1:15" x14ac:dyDescent="0.25">
      <c r="A200" s="62"/>
      <c r="B200" s="62"/>
      <c r="C200" s="62"/>
      <c r="D200" s="62"/>
      <c r="E200" s="63"/>
      <c r="F200" s="62"/>
      <c r="G200" s="62"/>
      <c r="H200" s="62"/>
      <c r="I200" s="62"/>
      <c r="J200" s="62"/>
      <c r="K200" s="62"/>
      <c r="L200" s="62"/>
      <c r="M200" s="62"/>
      <c r="N200" s="62"/>
      <c r="O200" s="62"/>
    </row>
    <row r="201" spans="1:15" x14ac:dyDescent="0.25">
      <c r="A201" s="62"/>
      <c r="B201" s="62"/>
      <c r="C201" s="62"/>
      <c r="D201" s="62"/>
      <c r="E201" s="63"/>
      <c r="F201" s="62"/>
      <c r="G201" s="62"/>
      <c r="H201" s="62"/>
      <c r="I201" s="62"/>
      <c r="J201" s="62"/>
      <c r="K201" s="62"/>
      <c r="L201" s="62"/>
      <c r="M201" s="62"/>
      <c r="N201" s="62"/>
      <c r="O201" s="62"/>
    </row>
    <row r="202" spans="1:15" x14ac:dyDescent="0.25">
      <c r="A202" s="62"/>
      <c r="B202" s="62"/>
      <c r="C202" s="62"/>
      <c r="D202" s="62"/>
      <c r="E202" s="63"/>
      <c r="F202" s="62"/>
      <c r="G202" s="62"/>
      <c r="H202" s="62"/>
      <c r="I202" s="62"/>
      <c r="J202" s="62"/>
      <c r="K202" s="62"/>
      <c r="L202" s="62"/>
      <c r="M202" s="62"/>
      <c r="N202" s="62"/>
      <c r="O202" s="62"/>
    </row>
    <row r="203" spans="1:15" x14ac:dyDescent="0.25">
      <c r="A203" s="62"/>
      <c r="B203" s="62"/>
      <c r="C203" s="62"/>
      <c r="D203" s="62"/>
      <c r="E203" s="63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</sheetData>
  <mergeCells count="82">
    <mergeCell ref="A6:O6"/>
    <mergeCell ref="A1:O1"/>
    <mergeCell ref="A2:O2"/>
    <mergeCell ref="A3:O3"/>
    <mergeCell ref="A4:O4"/>
    <mergeCell ref="A5:O5"/>
    <mergeCell ref="A7:N7"/>
    <mergeCell ref="A8:N8"/>
    <mergeCell ref="A14:A15"/>
    <mergeCell ref="B14:B15"/>
    <mergeCell ref="C14:C15"/>
    <mergeCell ref="D14:D15"/>
    <mergeCell ref="E14:E15"/>
    <mergeCell ref="F14:F15"/>
    <mergeCell ref="G14:G15"/>
    <mergeCell ref="H14:H15"/>
    <mergeCell ref="A64:O64"/>
    <mergeCell ref="I14:I15"/>
    <mergeCell ref="J14:J15"/>
    <mergeCell ref="K14:L14"/>
    <mergeCell ref="M14:M15"/>
    <mergeCell ref="N14:N15"/>
    <mergeCell ref="O14:O15"/>
    <mergeCell ref="A59:O59"/>
    <mergeCell ref="A60:O60"/>
    <mergeCell ref="A61:O61"/>
    <mergeCell ref="A62:O62"/>
    <mergeCell ref="A63:O63"/>
    <mergeCell ref="A113:O113"/>
    <mergeCell ref="G72:G73"/>
    <mergeCell ref="H72:H73"/>
    <mergeCell ref="I72:I73"/>
    <mergeCell ref="J72:J73"/>
    <mergeCell ref="K72:L72"/>
    <mergeCell ref="M72:M73"/>
    <mergeCell ref="A72:A73"/>
    <mergeCell ref="B72:B73"/>
    <mergeCell ref="C72:C73"/>
    <mergeCell ref="D72:D73"/>
    <mergeCell ref="E72:E73"/>
    <mergeCell ref="F72:F73"/>
    <mergeCell ref="N72:N73"/>
    <mergeCell ref="O72:O73"/>
    <mergeCell ref="A110:O110"/>
    <mergeCell ref="A111:O111"/>
    <mergeCell ref="A112:O112"/>
    <mergeCell ref="O125:O126"/>
    <mergeCell ref="A114:O114"/>
    <mergeCell ref="A115:O115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L125"/>
    <mergeCell ref="M125:M126"/>
    <mergeCell ref="N125:N126"/>
    <mergeCell ref="F168:F169"/>
    <mergeCell ref="A155:O155"/>
    <mergeCell ref="A156:O156"/>
    <mergeCell ref="A157:O157"/>
    <mergeCell ref="A158:O158"/>
    <mergeCell ref="A159:O159"/>
    <mergeCell ref="A160:O160"/>
    <mergeCell ref="A168:A169"/>
    <mergeCell ref="B168:B169"/>
    <mergeCell ref="C168:C169"/>
    <mergeCell ref="D168:D169"/>
    <mergeCell ref="E168:E169"/>
    <mergeCell ref="N168:N169"/>
    <mergeCell ref="O168:O169"/>
    <mergeCell ref="G168:G169"/>
    <mergeCell ref="H168:H169"/>
    <mergeCell ref="I168:I169"/>
    <mergeCell ref="J168:J169"/>
    <mergeCell ref="K168:L168"/>
    <mergeCell ref="M168:M16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zoomScale="80" zoomScaleNormal="80" workbookViewId="0">
      <selection activeCell="H10" sqref="H10"/>
    </sheetView>
  </sheetViews>
  <sheetFormatPr defaultRowHeight="15" x14ac:dyDescent="0.25"/>
  <cols>
    <col min="1" max="1" width="5.42578125" customWidth="1"/>
    <col min="2" max="2" width="7" customWidth="1"/>
    <col min="3" max="3" width="13" customWidth="1"/>
    <col min="4" max="4" width="15.7109375" customWidth="1"/>
    <col min="5" max="5" width="11.28515625" style="49" customWidth="1"/>
    <col min="6" max="6" width="8" style="49" customWidth="1"/>
    <col min="7" max="7" width="24.28515625" customWidth="1"/>
    <col min="8" max="8" width="12.28515625" customWidth="1"/>
    <col min="9" max="9" width="10.7109375" customWidth="1"/>
    <col min="10" max="10" width="41.85546875" customWidth="1"/>
    <col min="11" max="11" width="6.42578125" style="108" customWidth="1"/>
    <col min="12" max="13" width="5.7109375" customWidth="1"/>
    <col min="14" max="14" width="8" customWidth="1"/>
    <col min="15" max="15" width="29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x14ac:dyDescent="0.25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1" t="s">
        <v>6</v>
      </c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2" t="s">
        <v>7</v>
      </c>
    </row>
    <row r="9" spans="1:15" ht="15.75" x14ac:dyDescent="0.25">
      <c r="A9" s="3"/>
      <c r="B9" s="4"/>
      <c r="C9" s="4"/>
      <c r="D9" s="4"/>
      <c r="E9" s="5"/>
      <c r="F9"/>
      <c r="G9" s="6"/>
      <c r="H9" s="6"/>
      <c r="I9" s="6"/>
      <c r="K9" s="6"/>
      <c r="O9" s="2" t="s">
        <v>8</v>
      </c>
    </row>
    <row r="10" spans="1:15" ht="21" x14ac:dyDescent="0.35">
      <c r="A10" s="7"/>
      <c r="E10"/>
      <c r="F10"/>
      <c r="K10" s="7"/>
      <c r="M10" s="8"/>
      <c r="N10" s="8"/>
      <c r="O10" s="8" t="s">
        <v>9</v>
      </c>
    </row>
    <row r="11" spans="1:15" ht="21" x14ac:dyDescent="0.35">
      <c r="A11" s="7"/>
      <c r="E11" s="9" t="s">
        <v>10</v>
      </c>
      <c r="F11" s="10">
        <v>0.51041666666666663</v>
      </c>
      <c r="G11" s="11" t="s">
        <v>11</v>
      </c>
      <c r="H11" s="11"/>
      <c r="I11" s="11"/>
      <c r="K11" s="7"/>
      <c r="M11" s="8"/>
      <c r="N11" s="8"/>
      <c r="O11" s="8"/>
    </row>
    <row r="12" spans="1:15" ht="18.75" x14ac:dyDescent="0.3">
      <c r="A12" s="3"/>
      <c r="B12" s="12"/>
      <c r="C12" s="4"/>
      <c r="D12" s="4"/>
      <c r="E12" s="9" t="s">
        <v>10</v>
      </c>
      <c r="F12" s="10">
        <v>0.68402777777777779</v>
      </c>
      <c r="G12" s="11" t="s">
        <v>12</v>
      </c>
      <c r="H12" s="11"/>
      <c r="I12" s="11"/>
      <c r="K12" s="13"/>
      <c r="L12" s="13"/>
      <c r="M12" s="14"/>
    </row>
    <row r="13" spans="1:15" ht="16.5" thickBot="1" x14ac:dyDescent="0.3">
      <c r="A13" s="15" t="s">
        <v>44</v>
      </c>
      <c r="B13" s="16"/>
      <c r="E13" s="17" t="s">
        <v>14</v>
      </c>
      <c r="F13" s="18"/>
      <c r="J13" s="3"/>
      <c r="K13" s="51"/>
      <c r="L13" s="51"/>
      <c r="M13" s="14"/>
    </row>
    <row r="14" spans="1:15" x14ac:dyDescent="0.25">
      <c r="A14" s="464" t="s">
        <v>15</v>
      </c>
      <c r="B14" s="464" t="s">
        <v>16</v>
      </c>
      <c r="C14" s="466" t="s">
        <v>17</v>
      </c>
      <c r="D14" s="466" t="s">
        <v>18</v>
      </c>
      <c r="E14" s="464" t="s">
        <v>19</v>
      </c>
      <c r="F14" s="464" t="s">
        <v>20</v>
      </c>
      <c r="G14" s="468" t="s">
        <v>21</v>
      </c>
      <c r="H14" s="470" t="s">
        <v>22</v>
      </c>
      <c r="I14" s="472" t="s">
        <v>23</v>
      </c>
      <c r="J14" s="462" t="s">
        <v>24</v>
      </c>
      <c r="K14" s="453" t="s">
        <v>25</v>
      </c>
      <c r="L14" s="454"/>
      <c r="M14" s="441" t="s">
        <v>26</v>
      </c>
      <c r="N14" s="441" t="s">
        <v>27</v>
      </c>
      <c r="O14" s="443" t="s">
        <v>28</v>
      </c>
    </row>
    <row r="15" spans="1:15" ht="15.75" thickBot="1" x14ac:dyDescent="0.3">
      <c r="A15" s="465"/>
      <c r="B15" s="465"/>
      <c r="C15" s="467"/>
      <c r="D15" s="467"/>
      <c r="E15" s="465"/>
      <c r="F15" s="465"/>
      <c r="G15" s="469"/>
      <c r="H15" s="471"/>
      <c r="I15" s="473"/>
      <c r="J15" s="463"/>
      <c r="K15" s="19" t="s">
        <v>29</v>
      </c>
      <c r="L15" s="20" t="s">
        <v>30</v>
      </c>
      <c r="M15" s="442"/>
      <c r="N15" s="442"/>
      <c r="O15" s="444"/>
    </row>
    <row r="16" spans="1:15" x14ac:dyDescent="0.25">
      <c r="A16" s="21">
        <v>1</v>
      </c>
      <c r="B16" s="31">
        <v>435</v>
      </c>
      <c r="C16" s="69" t="str">
        <f>IF(B16=0," ",VLOOKUP(B16,[1]Спортсмены!B$1:K$65536,2,FALSE))</f>
        <v>Репкин</v>
      </c>
      <c r="D16" s="70" t="str">
        <f>IF(B16=0," ",VLOOKUP($B16,[1]Спортсмены!$B$1:$K$65536,3,FALSE))</f>
        <v>Евгений</v>
      </c>
      <c r="E16" s="71" t="str">
        <f>IF(B16=0," ",IF(VLOOKUP($B16,[1]Спортсмены!$B$1:$K$65536,4,FALSE)=0," ",VLOOKUP($B16,[1]Спортсмены!$B$1:$K$65536,4,FALSE)))</f>
        <v>26.02.2003</v>
      </c>
      <c r="F16" s="71" t="str">
        <f>IF(B16=0," ",VLOOKUP($B16,[1]Спортсмены!$B$1:$K$65536,5,FALSE))</f>
        <v>1</v>
      </c>
      <c r="G16" s="69" t="str">
        <f>IF(B16=0," ",VLOOKUP($B16,[1]Спортсмены!$B$1:$K$65536,6,FALSE))</f>
        <v>Республика Карелия</v>
      </c>
      <c r="H16" s="69" t="str">
        <f>IF(C16=0," ",VLOOKUP($B16,[1]Спортсмены!$B$1:$K$65536,7,FALSE))</f>
        <v/>
      </c>
      <c r="I16" s="69" t="str">
        <f>IF(D16=0," ",VLOOKUP($B16,[1]Спортсмены!$B$1:$K$65536,8,FALSE))</f>
        <v/>
      </c>
      <c r="J16" s="69" t="str">
        <f>IF(B16=0," ",VLOOKUP($B16,[1]Спортсмены!$B$1:$K$65536,9,FALSE))</f>
        <v>МУ "СШОР №3"</v>
      </c>
      <c r="K16" s="97">
        <v>8.2638888888888877E-5</v>
      </c>
      <c r="L16" s="98">
        <v>8.275462962962963E-5</v>
      </c>
      <c r="M16" s="71" t="str">
        <f>IF(K16=0," ",IF(K16&lt;=[1]Разряды!$D$4,[1]Разряды!$D$3,IF(K16&lt;=[1]Разряды!$E$4,[1]Разряды!$E$3,IF(K16&lt;=[1]Разряды!$F$4,[1]Разряды!$F$3,IF(K16&lt;=[1]Разряды!$G$4,[1]Разряды!$G$3,IF(K16&lt;=[1]Разряды!$H$4,[1]Разряды!$H$3,IF(K16&lt;=[1]Разряды!$I$4,[1]Разряды!$I$3,IF(K16&lt;=[1]Разряды!$J$4,[1]Разряды!$J$3,"б/р"))))))))</f>
        <v>1р</v>
      </c>
      <c r="N16" s="71">
        <v>20</v>
      </c>
      <c r="O16" s="69" t="str">
        <f>IF(B16=0," ",VLOOKUP($B16,[1]Спортсмены!$B$1:$K$65536,10,FALSE))</f>
        <v>Кишкин А.Ю., Воробьев С.А.</v>
      </c>
    </row>
    <row r="17" spans="1:15" x14ac:dyDescent="0.25">
      <c r="A17" s="21">
        <v>2</v>
      </c>
      <c r="B17" s="31">
        <v>219</v>
      </c>
      <c r="C17" s="69" t="str">
        <f>IF(B17=0," ",VLOOKUP(B17,[1]Спортсмены!B$1:K$65536,2,FALSE))</f>
        <v>Ананьев</v>
      </c>
      <c r="D17" s="70" t="str">
        <f>IF(B17=0," ",VLOOKUP($B17,[1]Спортсмены!$B$1:$K$65536,3,FALSE))</f>
        <v>Кирилл</v>
      </c>
      <c r="E17" s="71" t="str">
        <f>IF(B17=0," ",IF(VLOOKUP($B17,[1]Спортсмены!$B$1:$K$65536,4,FALSE)=0," ",VLOOKUP($B17,[1]Спортсмены!$B$1:$K$65536,4,FALSE)))</f>
        <v>22.03.2004</v>
      </c>
      <c r="F17" s="71" t="str">
        <f>IF(B17=0," ",VLOOKUP($B17,[1]Спортсмены!$B$1:$K$65536,5,FALSE))</f>
        <v>1</v>
      </c>
      <c r="G17" s="69" t="str">
        <f>IF(B17=0," ",VLOOKUP($B17,[1]Спортсмены!$B$1:$K$65536,6,FALSE))</f>
        <v>Вологодская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69" t="str">
        <f>IF(B17=0," ",VLOOKUP($B17,[1]Спортсмены!$B$1:$K$65536,9,FALSE))</f>
        <v>СК "Череповец"</v>
      </c>
      <c r="K17" s="97">
        <v>8.5185185185185198E-5</v>
      </c>
      <c r="L17" s="98">
        <v>8.5532407407407391E-5</v>
      </c>
      <c r="M17" s="71" t="str">
        <f>IF(K17=0," ",IF(K17&lt;=[1]Разряды!$D$4,[1]Разряды!$D$3,IF(K17&lt;=[1]Разряды!$E$4,[1]Разряды!$E$3,IF(K17&lt;=[1]Разряды!$F$4,[1]Разряды!$F$3,IF(K17&lt;=[1]Разряды!$G$4,[1]Разряды!$G$3,IF(K17&lt;=[1]Разряды!$H$4,[1]Разряды!$H$3,IF(K17&lt;=[1]Разряды!$I$4,[1]Разряды!$I$3,IF(K17&lt;=[1]Разряды!$J$4,[1]Разряды!$J$3,"б/р"))))))))</f>
        <v>2р</v>
      </c>
      <c r="N17" s="71">
        <v>17</v>
      </c>
      <c r="O17" s="69" t="str">
        <f>IF(B17=0," ",VLOOKUP($B17,[1]Спортсмены!$B$1:$K$65536,10,FALSE))</f>
        <v>Полторацкий С.В.</v>
      </c>
    </row>
    <row r="18" spans="1:15" x14ac:dyDescent="0.25">
      <c r="A18" s="21">
        <v>3</v>
      </c>
      <c r="B18" s="31">
        <v>211</v>
      </c>
      <c r="C18" s="69" t="str">
        <f>IF(B18=0," ",VLOOKUP(B18,[1]Спортсмены!B$1:K$65536,2,FALSE))</f>
        <v>Федотовский</v>
      </c>
      <c r="D18" s="70" t="str">
        <f>IF(B18=0," ",VLOOKUP($B18,[1]Спортсмены!$B$1:$K$65536,3,FALSE))</f>
        <v>Эльдар</v>
      </c>
      <c r="E18" s="71" t="str">
        <f>IF(B18=0," ",IF(VLOOKUP($B18,[1]Спортсмены!$B$1:$K$65536,4,FALSE)=0," ",VLOOKUP($B18,[1]Спортсмены!$B$1:$K$65536,4,FALSE)))</f>
        <v>03.07.2004</v>
      </c>
      <c r="F18" s="71" t="str">
        <f>IF(B18=0," ",VLOOKUP($B18,[1]Спортсмены!$B$1:$K$65536,5,FALSE))</f>
        <v>2</v>
      </c>
      <c r="G18" s="69" t="str">
        <f>IF(B18=0," ",VLOOKUP($B18,[1]Спортсмены!$B$1:$K$65536,6,FALSE))</f>
        <v>Архангельская область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69" t="str">
        <f>IF(B18=0," ",VLOOKUP($B18,[1]Спортсмены!$B$1:$K$65536,9,FALSE))</f>
        <v>МУ "Спортивная школа №1"</v>
      </c>
      <c r="K18" s="97">
        <v>8.5532407407407391E-5</v>
      </c>
      <c r="L18" s="98">
        <v>8.5995370370370351E-5</v>
      </c>
      <c r="M18" s="71" t="str">
        <f>IF(K18=0," ",IF(K18&lt;=[1]Разряды!$D$4,[1]Разряды!$D$3,IF(K18&lt;=[1]Разряды!$E$4,[1]Разряды!$E$3,IF(K18&lt;=[1]Разряды!$F$4,[1]Разряды!$F$3,IF(K18&lt;=[1]Разряды!$G$4,[1]Разряды!$G$3,IF(K18&lt;=[1]Разряды!$H$4,[1]Разряды!$H$3,IF(K18&lt;=[1]Разряды!$I$4,[1]Разряды!$I$3,IF(K18&lt;=[1]Разряды!$J$4,[1]Разряды!$J$3,"б/р"))))))))</f>
        <v>2р</v>
      </c>
      <c r="N18" s="71">
        <v>15</v>
      </c>
      <c r="O18" s="69" t="str">
        <f>IF(B18=0," ",VLOOKUP($B18,[1]Спортсмены!$B$1:$K$65536,10,FALSE))</f>
        <v>Косиков В.А.</v>
      </c>
    </row>
    <row r="19" spans="1:15" x14ac:dyDescent="0.25">
      <c r="A19" s="78">
        <v>4</v>
      </c>
      <c r="B19" s="31">
        <v>270</v>
      </c>
      <c r="C19" s="69" t="str">
        <f>IF(B19=0," ",VLOOKUP(B19,[1]Спортсмены!B$1:K$65536,2,FALSE))</f>
        <v>Харченко</v>
      </c>
      <c r="D19" s="70" t="str">
        <f>IF(B19=0," ",VLOOKUP($B19,[1]Спортсмены!$B$1:$K$65536,3,FALSE))</f>
        <v>Андрей</v>
      </c>
      <c r="E19" s="71" t="str">
        <f>IF(B19=0," ",IF(VLOOKUP($B19,[1]Спортсмены!$B$1:$K$65536,4,FALSE)=0," ",VLOOKUP($B19,[1]Спортсмены!$B$1:$K$65536,4,FALSE)))</f>
        <v>10.09.2003</v>
      </c>
      <c r="F19" s="71" t="str">
        <f>IF(B19=0," ",VLOOKUP($B19,[1]Спортсмены!$B$1:$K$65536,5,FALSE))</f>
        <v>2</v>
      </c>
      <c r="G19" s="69" t="str">
        <f>IF(B19=0," ",VLOOKUP($B19,[1]Спортсмены!$B$1:$K$65536,6,FALSE))</f>
        <v>Вологодская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69" t="str">
        <f>IF(B19=0," ",VLOOKUP($B19,[1]Спортсмены!$B$1:$K$65536,9,FALSE))</f>
        <v>МБУ ДО "ДЮСШ №2" (г.Череповец)</v>
      </c>
      <c r="K19" s="97">
        <v>8.6111111111111119E-5</v>
      </c>
      <c r="L19" s="98">
        <v>8.6342592592592599E-5</v>
      </c>
      <c r="M19" s="71" t="str">
        <f>IF(K19=0," ",IF(K19&lt;=[1]Разряды!$D$4,[1]Разряды!$D$3,IF(K19&lt;=[1]Разряды!$E$4,[1]Разряды!$E$3,IF(K19&lt;=[1]Разряды!$F$4,[1]Разряды!$F$3,IF(K19&lt;=[1]Разряды!$G$4,[1]Разряды!$G$3,IF(K19&lt;=[1]Разряды!$H$4,[1]Разряды!$H$3,IF(K19&lt;=[1]Разряды!$I$4,[1]Разряды!$I$3,IF(K19&lt;=[1]Разряды!$J$4,[1]Разряды!$J$3,"б/р"))))))))</f>
        <v>2р</v>
      </c>
      <c r="N19" s="71">
        <v>14</v>
      </c>
      <c r="O19" s="69" t="str">
        <f>IF(B19=0," ",VLOOKUP($B19,[1]Спортсмены!$B$1:$K$65536,10,FALSE))</f>
        <v>Полторацкий С.В.</v>
      </c>
    </row>
    <row r="20" spans="1:15" x14ac:dyDescent="0.25">
      <c r="A20" s="78">
        <v>5</v>
      </c>
      <c r="B20" s="31">
        <v>383</v>
      </c>
      <c r="C20" s="69" t="str">
        <f>IF(B20=0," ",VLOOKUP(B20,[1]Спортсмены!B$1:K$65536,2,FALSE))</f>
        <v>Филимонов</v>
      </c>
      <c r="D20" s="70" t="str">
        <f>IF(B20=0," ",VLOOKUP($B20,[1]Спортсмены!$B$1:$K$65536,3,FALSE))</f>
        <v>Матвей</v>
      </c>
      <c r="E20" s="71" t="str">
        <f>IF(B20=0," ",IF(VLOOKUP($B20,[1]Спортсмены!$B$1:$K$65536,4,FALSE)=0," ",VLOOKUP($B20,[1]Спортсмены!$B$1:$K$65536,4,FALSE)))</f>
        <v>15.01.2003</v>
      </c>
      <c r="F20" s="71" t="str">
        <f>IF(B20=0," ",VLOOKUP($B20,[1]Спортсмены!$B$1:$K$65536,5,FALSE))</f>
        <v>1</v>
      </c>
      <c r="G20" s="69" t="str">
        <f>IF(B20=0," ",VLOOKUP($B20,[1]Спортсмены!$B$1:$K$65536,6,FALSE))</f>
        <v>Мурманская область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69" t="str">
        <f>IF(B20=0," ",VLOOKUP($B20,[1]Спортсмены!$B$1:$K$65536,9,FALSE))</f>
        <v>МАУ СШОР №4</v>
      </c>
      <c r="K20" s="97">
        <v>8.6226851851851859E-5</v>
      </c>
      <c r="L20" s="98">
        <v>8.7731481481481479E-5</v>
      </c>
      <c r="M20" s="71" t="str">
        <f>IF(K20=0," ",IF(K20&lt;=[1]Разряды!$D$4,[1]Разряды!$D$3,IF(K20&lt;=[1]Разряды!$E$4,[1]Разряды!$E$3,IF(K20&lt;=[1]Разряды!$F$4,[1]Разряды!$F$3,IF(K20&lt;=[1]Разряды!$G$4,[1]Разряды!$G$3,IF(K20&lt;=[1]Разряды!$H$4,[1]Разряды!$H$3,IF(K20&lt;=[1]Разряды!$I$4,[1]Разряды!$I$3,IF(K20&lt;=[1]Разряды!$J$4,[1]Разряды!$J$3,"б/р"))))))))</f>
        <v>2р</v>
      </c>
      <c r="N20" s="71">
        <v>13</v>
      </c>
      <c r="O20" s="69" t="str">
        <f>IF(B20=0," ",VLOOKUP($B20,[1]Спортсмены!$B$1:$K$65536,10,FALSE))</f>
        <v>Посоленик (Шаверина) Е.Н.</v>
      </c>
    </row>
    <row r="21" spans="1:15" x14ac:dyDescent="0.25">
      <c r="A21" s="78">
        <v>6</v>
      </c>
      <c r="B21" s="31">
        <v>29</v>
      </c>
      <c r="C21" s="69" t="str">
        <f>IF(B21=0," ",VLOOKUP(B21,[1]Спортсмены!B$1:K$65536,2,FALSE))</f>
        <v>Градин</v>
      </c>
      <c r="D21" s="70" t="str">
        <f>IF(B21=0," ",VLOOKUP($B21,[1]Спортсмены!$B$1:$K$65536,3,FALSE))</f>
        <v>Илья</v>
      </c>
      <c r="E21" s="71" t="str">
        <f>IF(B21=0," ",IF(VLOOKUP($B21,[1]Спортсмены!$B$1:$K$65536,4,FALSE)=0," ",VLOOKUP($B21,[1]Спортсмены!$B$1:$K$65536,4,FALSE)))</f>
        <v>21.02.2003</v>
      </c>
      <c r="F21" s="71" t="str">
        <f>IF(B21=0," ",VLOOKUP($B21,[1]Спортсмены!$B$1:$K$65536,5,FALSE))</f>
        <v>2</v>
      </c>
      <c r="G21" s="69" t="str">
        <f>IF(B21=0," ",VLOOKUP($B21,[1]Спортсмены!$B$1:$K$65536,6,FALSE))</f>
        <v>Ярославская область</v>
      </c>
      <c r="H21" s="69" t="str">
        <f>IF(C21=0," ",VLOOKUP($B21,[1]Спортсмены!$B$1:$K$65536,7,FALSE))</f>
        <v/>
      </c>
      <c r="I21" s="69" t="str">
        <f>IF(D21=0," ",VLOOKUP($B21,[1]Спортсмены!$B$1:$K$65536,8,FALSE))</f>
        <v/>
      </c>
      <c r="J21" s="69" t="str">
        <f>IF(B21=0," ",VLOOKUP($B21,[1]Спортсмены!$B$1:$K$65536,9,FALSE))</f>
        <v>МУ ДО ДЮСШ г.Переславль-Залесский</v>
      </c>
      <c r="K21" s="97">
        <v>8.7384259259259259E-5</v>
      </c>
      <c r="L21" s="98">
        <v>8.7847222222222219E-5</v>
      </c>
      <c r="M21" s="71" t="str">
        <f>IF(K21=0," ",IF(K21&lt;=[1]Разряды!$D$4,[1]Разряды!$D$3,IF(K21&lt;=[1]Разряды!$E$4,[1]Разряды!$E$3,IF(K21&lt;=[1]Разряды!$F$4,[1]Разряды!$F$3,IF(K21&lt;=[1]Разряды!$G$4,[1]Разряды!$G$3,IF(K21&lt;=[1]Разряды!$H$4,[1]Разряды!$H$3,IF(K21&lt;=[1]Разряды!$I$4,[1]Разряды!$I$3,IF(K21&lt;=[1]Разряды!$J$4,[1]Разряды!$J$3,"б/р"))))))))</f>
        <v>2р</v>
      </c>
      <c r="N21" s="71" t="s">
        <v>31</v>
      </c>
      <c r="O21" s="69" t="str">
        <f>IF(B21=0," ",VLOOKUP($B21,[1]Спортсмены!$B$1:$K$65536,10,FALSE))</f>
        <v>Темнякова А.В.</v>
      </c>
    </row>
    <row r="22" spans="1:15" x14ac:dyDescent="0.25">
      <c r="A22" s="78">
        <v>7</v>
      </c>
      <c r="B22" s="31">
        <v>463</v>
      </c>
      <c r="C22" s="69" t="str">
        <f>IF(B22=0," ",VLOOKUP(B22,[1]Спортсмены!B$1:K$65536,2,FALSE))</f>
        <v>Шиповский</v>
      </c>
      <c r="D22" s="70" t="str">
        <f>IF(B22=0," ",VLOOKUP($B22,[1]Спортсмены!$B$1:$K$65536,3,FALSE))</f>
        <v>Даниил</v>
      </c>
      <c r="E22" s="71" t="str">
        <f>IF(B22=0," ",IF(VLOOKUP($B22,[1]Спортсмены!$B$1:$K$65536,4,FALSE)=0," ",VLOOKUP($B22,[1]Спортсмены!$B$1:$K$65536,4,FALSE)))</f>
        <v>07.02.2003</v>
      </c>
      <c r="F22" s="71" t="str">
        <f>IF(B22=0," ",VLOOKUP($B22,[1]Спортсмены!$B$1:$K$65536,5,FALSE))</f>
        <v>1</v>
      </c>
      <c r="G22" s="69" t="str">
        <f>IF(B22=0," ",VLOOKUP($B22,[1]Спортсмены!$B$1:$K$65536,6,FALSE))</f>
        <v>Республика Коми</v>
      </c>
      <c r="H22" s="69" t="str">
        <f>IF(C22=0," ",VLOOKUP($B22,[1]Спортсмены!$B$1:$K$65536,7,FALSE))</f>
        <v/>
      </c>
      <c r="I22" s="69" t="str">
        <f>IF(D22=0," ",VLOOKUP($B22,[1]Спортсмены!$B$1:$K$65536,8,FALSE))</f>
        <v/>
      </c>
      <c r="J22" s="69" t="str">
        <f>IF(B22=0," ",VLOOKUP($B22,[1]Спортсмены!$B$1:$K$65536,9,FALSE))</f>
        <v>МУ "СШ №2" г. Ухта</v>
      </c>
      <c r="K22" s="97">
        <v>8.7615740740740753E-5</v>
      </c>
      <c r="L22" s="98"/>
      <c r="M22" s="71" t="str">
        <f>IF(K22=0," ",IF(K22&lt;=[1]Разряды!$D$4,[1]Разряды!$D$3,IF(K22&lt;=[1]Разряды!$E$4,[1]Разряды!$E$3,IF(K22&lt;=[1]Разряды!$F$4,[1]Разряды!$F$3,IF(K22&lt;=[1]Разряды!$G$4,[1]Разряды!$G$3,IF(K22&lt;=[1]Разряды!$H$4,[1]Разряды!$H$3,IF(K22&lt;=[1]Разряды!$I$4,[1]Разряды!$I$3,IF(K22&lt;=[1]Разряды!$J$4,[1]Разряды!$J$3,"б/р"))))))))</f>
        <v>2р</v>
      </c>
      <c r="N22" s="71" t="s">
        <v>31</v>
      </c>
      <c r="O22" s="69" t="str">
        <f>IF(B22=0," ",VLOOKUP($B22,[1]Спортсмены!$B$1:$K$65536,10,FALSE))</f>
        <v>Углова С.И.</v>
      </c>
    </row>
    <row r="23" spans="1:15" x14ac:dyDescent="0.25">
      <c r="A23" s="78">
        <v>8</v>
      </c>
      <c r="B23" s="31">
        <v>96</v>
      </c>
      <c r="C23" s="69" t="str">
        <f>IF(B23=0," ",VLOOKUP(B23,[1]Спортсмены!B$1:K$65536,2,FALSE))</f>
        <v>Наумов</v>
      </c>
      <c r="D23" s="70" t="str">
        <f>IF(B23=0," ",VLOOKUP($B23,[1]Спортсмены!$B$1:$K$65536,3,FALSE))</f>
        <v>Николай</v>
      </c>
      <c r="E23" s="71" t="str">
        <f>IF(B23=0," ",IF(VLOOKUP($B23,[1]Спортсмены!$B$1:$K$65536,4,FALSE)=0," ",VLOOKUP($B23,[1]Спортсмены!$B$1:$K$65536,4,FALSE)))</f>
        <v>21.05.2003</v>
      </c>
      <c r="F23" s="71" t="str">
        <f>IF(B23=0," ",VLOOKUP($B23,[1]Спортсмены!$B$1:$K$65536,5,FALSE))</f>
        <v>2</v>
      </c>
      <c r="G23" s="69" t="str">
        <f>IF(B23=0," ",VLOOKUP($B23,[1]Спортсмены!$B$1:$K$65536,6,FALSE))</f>
        <v>Ярославская область</v>
      </c>
      <c r="H23" s="69" t="str">
        <f>IF(C23=0," ",VLOOKUP($B23,[1]Спортсмены!$B$1:$K$65536,7,FALSE))</f>
        <v/>
      </c>
      <c r="I23" s="69" t="str">
        <f>IF(D23=0," ",VLOOKUP($B23,[1]Спортсмены!$B$1:$K$65536,8,FALSE))</f>
        <v/>
      </c>
      <c r="J23" s="69" t="str">
        <f>IF(B23=0," ",VLOOKUP($B23,[1]Спортсмены!$B$1:$K$65536,9,FALSE))</f>
        <v>МАУ СШОР №2</v>
      </c>
      <c r="K23" s="97">
        <v>8.7731481481481479E-5</v>
      </c>
      <c r="L23" s="98"/>
      <c r="M23" s="71" t="str">
        <f>IF(K23=0," ",IF(K23&lt;=[1]Разряды!$D$4,[1]Разряды!$D$3,IF(K23&lt;=[1]Разряды!$E$4,[1]Разряды!$E$3,IF(K23&lt;=[1]Разряды!$F$4,[1]Разряды!$F$3,IF(K23&lt;=[1]Разряды!$G$4,[1]Разряды!$G$3,IF(K23&lt;=[1]Разряды!$H$4,[1]Разряды!$H$3,IF(K23&lt;=[1]Разряды!$I$4,[1]Разряды!$I$3,IF(K23&lt;=[1]Разряды!$J$4,[1]Разряды!$J$3,"б/р"))))))))</f>
        <v>2р</v>
      </c>
      <c r="N23" s="71" t="s">
        <v>31</v>
      </c>
      <c r="O23" s="69" t="str">
        <f>IF(B23=0," ",VLOOKUP($B23,[1]Спортсмены!$B$1:$K$65536,10,FALSE))</f>
        <v>Сергеева Е.В.</v>
      </c>
    </row>
    <row r="24" spans="1:15" x14ac:dyDescent="0.25">
      <c r="A24" s="78">
        <v>9</v>
      </c>
      <c r="B24" s="31">
        <v>194</v>
      </c>
      <c r="C24" s="69" t="str">
        <f>IF(B24=0," ",VLOOKUP(B24,[1]Спортсмены!B$1:K$65536,2,FALSE))</f>
        <v>Никулин</v>
      </c>
      <c r="D24" s="70" t="str">
        <f>IF(B24=0," ",VLOOKUP($B24,[1]Спортсмены!$B$1:$K$65536,3,FALSE))</f>
        <v>Антон</v>
      </c>
      <c r="E24" s="71" t="str">
        <f>IF(B24=0," ",IF(VLOOKUP($B24,[1]Спортсмены!$B$1:$K$65536,4,FALSE)=0," ",VLOOKUP($B24,[1]Спортсмены!$B$1:$K$65536,4,FALSE)))</f>
        <v>21.04.2003</v>
      </c>
      <c r="F24" s="71" t="str">
        <f>IF(B24=0," ",VLOOKUP($B24,[1]Спортсмены!$B$1:$K$65536,5,FALSE))</f>
        <v>2</v>
      </c>
      <c r="G24" s="69" t="str">
        <f>IF(B24=0," ",VLOOKUP($B24,[1]Спортсмены!$B$1:$K$65536,6,FALSE))</f>
        <v>Архангельская область</v>
      </c>
      <c r="H24" s="69" t="str">
        <f>IF(C24=0," ",VLOOKUP($B24,[1]Спортсмены!$B$1:$K$65536,7,FALSE))</f>
        <v/>
      </c>
      <c r="I24" s="69" t="str">
        <f>IF(D24=0," ",VLOOKUP($B24,[1]Спортсмены!$B$1:$K$65536,8,FALSE))</f>
        <v/>
      </c>
      <c r="J24" s="69" t="str">
        <f>IF(B24=0," ",VLOOKUP($B24,[1]Спортсмены!$B$1:$K$65536,9,FALSE))</f>
        <v>МБУ СШ №1</v>
      </c>
      <c r="K24" s="97">
        <v>8.8541666666666673E-5</v>
      </c>
      <c r="L24" s="98"/>
      <c r="M24" s="71" t="str">
        <f>IF(K24=0," ",IF(K24&lt;=[1]Разряды!$D$4,[1]Разряды!$D$3,IF(K24&lt;=[1]Разряды!$E$4,[1]Разряды!$E$3,IF(K24&lt;=[1]Разряды!$F$4,[1]Разряды!$F$3,IF(K24&lt;=[1]Разряды!$G$4,[1]Разряды!$G$3,IF(K24&lt;=[1]Разряды!$H$4,[1]Разряды!$H$3,IF(K24&lt;=[1]Разряды!$I$4,[1]Разряды!$I$3,IF(K24&lt;=[1]Разряды!$J$4,[1]Разряды!$J$3,"б/р"))))))))</f>
        <v>3р</v>
      </c>
      <c r="N24" s="71">
        <v>12</v>
      </c>
      <c r="O24" s="69" t="str">
        <f>IF(B24=0," ",VLOOKUP($B24,[1]Спортсмены!$B$1:$K$65536,10,FALSE))</f>
        <v>Ушанов С.А.</v>
      </c>
    </row>
    <row r="25" spans="1:15" x14ac:dyDescent="0.25">
      <c r="A25" s="78">
        <v>10</v>
      </c>
      <c r="B25" s="31">
        <v>27</v>
      </c>
      <c r="C25" s="76" t="str">
        <f>IF(B25=0," ",VLOOKUP(B25,[1]Спортсмены!B$1:K$65536,2,FALSE))</f>
        <v>Горшков</v>
      </c>
      <c r="D25" s="77" t="str">
        <f>IF(B25=0," ",VLOOKUP($B25,[1]Спортсмены!$B$1:$K$65536,3,FALSE))</f>
        <v>Федор</v>
      </c>
      <c r="E25" s="78" t="str">
        <f>IF(B25=0," ",IF(VLOOKUP($B25,[1]Спортсмены!$B$1:$K$65536,4,FALSE)=0," ",VLOOKUP($B25,[1]Спортсмены!$B$1:$K$65536,4,FALSE)))</f>
        <v>28.05.2003</v>
      </c>
      <c r="F25" s="78" t="str">
        <f>IF(B25=0," ",VLOOKUP($B25,[1]Спортсмены!$B$1:$K$65536,5,FALSE))</f>
        <v>2</v>
      </c>
      <c r="G25" s="76" t="str">
        <f>IF(B25=0," ",VLOOKUP($B25,[1]Спортсмены!$B$1:$K$65536,6,FALSE))</f>
        <v>Ярославская область</v>
      </c>
      <c r="H25" s="76" t="str">
        <f>IF(C25=0," ",VLOOKUP($B25,[1]Спортсмены!$B$1:$K$65536,7,FALSE))</f>
        <v/>
      </c>
      <c r="I25" s="76" t="str">
        <f>IF(D25=0," ",VLOOKUP($B25,[1]Спортсмены!$B$1:$K$65536,8,FALSE))</f>
        <v/>
      </c>
      <c r="J25" s="90" t="str">
        <f>IF(B25=0," ",VLOOKUP($B25,[1]Спортсмены!$B$1:$K$65536,9,FALSE))</f>
        <v>ГУ ЯО "СШОР по лёгкой атлетике и адаптивному спорту"</v>
      </c>
      <c r="K25" s="99">
        <v>8.8657407407407413E-5</v>
      </c>
      <c r="L25" s="100"/>
      <c r="M25" s="78" t="str">
        <f>IF(K25=0," ",IF(K25&lt;=[1]Разряды!$D$4,[1]Разряды!$D$3,IF(K25&lt;=[1]Разряды!$E$4,[1]Разряды!$E$3,IF(K25&lt;=[1]Разряды!$F$4,[1]Разряды!$F$3,IF(K25&lt;=[1]Разряды!$G$4,[1]Разряды!$G$3,IF(K25&lt;=[1]Разряды!$H$4,[1]Разряды!$H$3,IF(K25&lt;=[1]Разряды!$I$4,[1]Разряды!$I$3,IF(K25&lt;=[1]Разряды!$J$4,[1]Разряды!$J$3,"б/р"))))))))</f>
        <v>3р</v>
      </c>
      <c r="N25" s="78" t="s">
        <v>31</v>
      </c>
      <c r="O25" s="76" t="str">
        <f>IF(B25=0," ",VLOOKUP($B25,[1]Спортсмены!$B$1:$K$65536,10,FALSE))</f>
        <v>Лыкова О.В., Филинова С.К.</v>
      </c>
    </row>
    <row r="26" spans="1:15" x14ac:dyDescent="0.25">
      <c r="A26" s="78">
        <v>11</v>
      </c>
      <c r="B26" s="31">
        <v>246</v>
      </c>
      <c r="C26" s="69" t="str">
        <f>IF(B26=0," ",VLOOKUP(B26,[1]Спортсмены!B$1:K$65536,2,FALSE))</f>
        <v>Логинов</v>
      </c>
      <c r="D26" s="70" t="str">
        <f>IF(B26=0," ",VLOOKUP($B26,[1]Спортсмены!$B$1:$K$65536,3,FALSE))</f>
        <v>Максим</v>
      </c>
      <c r="E26" s="71" t="str">
        <f>IF(B26=0," ",IF(VLOOKUP($B26,[1]Спортсмены!$B$1:$K$65536,4,FALSE)=0," ",VLOOKUP($B26,[1]Спортсмены!$B$1:$K$65536,4,FALSE)))</f>
        <v>21.09.2003</v>
      </c>
      <c r="F26" s="71" t="str">
        <f>IF(B26=0," ",VLOOKUP($B26,[1]Спортсмены!$B$1:$K$65536,5,FALSE))</f>
        <v>1</v>
      </c>
      <c r="G26" s="69" t="str">
        <f>IF(B26=0," ",VLOOKUP($B26,[1]Спортсмены!$B$1:$K$65536,6,FALSE))</f>
        <v>Вологодская область</v>
      </c>
      <c r="H26" s="69" t="str">
        <f>IF(C26=0," ",VLOOKUP($B26,[1]Спортсмены!$B$1:$K$65536,7,FALSE))</f>
        <v/>
      </c>
      <c r="I26" s="69" t="str">
        <f>IF(D26=0," ",VLOOKUP($B26,[1]Спортсмены!$B$1:$K$65536,8,FALSE))</f>
        <v/>
      </c>
      <c r="J26" s="101" t="str">
        <f>IF(B26=0," ",VLOOKUP($B26,[1]Спортсмены!$B$1:$K$65536,9,FALSE))</f>
        <v>АУ ФКиС  ВО "ЦСП", МБУДО ДЮСШ "Спартак"</v>
      </c>
      <c r="K26" s="97">
        <v>8.8888888888888893E-5</v>
      </c>
      <c r="L26" s="98"/>
      <c r="M26" s="71" t="str">
        <f>IF(K26=0," ",IF(K26&lt;=[1]Разряды!$D$4,[1]Разряды!$D$3,IF(K26&lt;=[1]Разряды!$E$4,[1]Разряды!$E$3,IF(K26&lt;=[1]Разряды!$F$4,[1]Разряды!$F$3,IF(K26&lt;=[1]Разряды!$G$4,[1]Разряды!$G$3,IF(K26&lt;=[1]Разряды!$H$4,[1]Разряды!$H$3,IF(K26&lt;=[1]Разряды!$I$4,[1]Разряды!$I$3,IF(K26&lt;=[1]Разряды!$J$4,[1]Разряды!$J$3,"б/р"))))))))</f>
        <v>3р</v>
      </c>
      <c r="N26" s="71">
        <v>11</v>
      </c>
      <c r="O26" s="69" t="str">
        <f>IF(B26=0," ",VLOOKUP($B26,[1]Спортсмены!$B$1:$K$65536,10,FALSE))</f>
        <v>Волков В.Н.</v>
      </c>
    </row>
    <row r="27" spans="1:15" x14ac:dyDescent="0.25">
      <c r="A27" s="78">
        <v>12</v>
      </c>
      <c r="B27" s="31">
        <v>432</v>
      </c>
      <c r="C27" s="69" t="str">
        <f>IF(B27=0," ",VLOOKUP(B27,[1]Спортсмены!B$1:K$65536,2,FALSE))</f>
        <v>Муравихин</v>
      </c>
      <c r="D27" s="70" t="str">
        <f>IF(B27=0," ",VLOOKUP($B27,[1]Спортсмены!$B$1:$K$65536,3,FALSE))</f>
        <v>Никита</v>
      </c>
      <c r="E27" s="71" t="str">
        <f>IF(B27=0," ",IF(VLOOKUP($B27,[1]Спортсмены!$B$1:$K$65536,4,FALSE)=0," ",VLOOKUP($B27,[1]Спортсмены!$B$1:$K$65536,4,FALSE)))</f>
        <v>23.02.2003</v>
      </c>
      <c r="F27" s="71" t="str">
        <f>IF(B27=0," ",VLOOKUP($B27,[1]Спортсмены!$B$1:$K$65536,5,FALSE))</f>
        <v>1</v>
      </c>
      <c r="G27" s="69" t="str">
        <f>IF(B27=0," ",VLOOKUP($B27,[1]Спортсмены!$B$1:$K$65536,6,FALSE))</f>
        <v>Республика Карелия</v>
      </c>
      <c r="H27" s="69" t="str">
        <f>IF(C27=0," ",VLOOKUP($B27,[1]Спортсмены!$B$1:$K$65536,7,FALSE))</f>
        <v/>
      </c>
      <c r="I27" s="69" t="str">
        <f>IF(D27=0," ",VLOOKUP($B27,[1]Спортсмены!$B$1:$K$65536,8,FALSE))</f>
        <v/>
      </c>
      <c r="J27" s="69" t="str">
        <f>IF(B27=0," ",VLOOKUP($B27,[1]Спортсмены!$B$1:$K$65536,9,FALSE))</f>
        <v>МУ "СШОР №3"</v>
      </c>
      <c r="K27" s="97">
        <v>8.9120370370370373E-5</v>
      </c>
      <c r="L27" s="98"/>
      <c r="M27" s="71" t="str">
        <f>IF(K27=0," ",IF(K27&lt;=[1]Разряды!$D$4,[1]Разряды!$D$3,IF(K27&lt;=[1]Разряды!$E$4,[1]Разряды!$E$3,IF(K27&lt;=[1]Разряды!$F$4,[1]Разряды!$F$3,IF(K27&lt;=[1]Разряды!$G$4,[1]Разряды!$G$3,IF(K27&lt;=[1]Разряды!$H$4,[1]Разряды!$H$3,IF(K27&lt;=[1]Разряды!$I$4,[1]Разряды!$I$3,IF(K27&lt;=[1]Разряды!$J$4,[1]Разряды!$J$3,"б/р"))))))))</f>
        <v>3р</v>
      </c>
      <c r="N27" s="71">
        <v>10</v>
      </c>
      <c r="O27" s="69" t="str">
        <f>IF(B27=0," ",VLOOKUP($B27,[1]Спортсмены!$B$1:$K$65536,10,FALSE))</f>
        <v>Писарек Е.В.</v>
      </c>
    </row>
    <row r="28" spans="1:15" x14ac:dyDescent="0.25">
      <c r="A28" s="78">
        <v>13</v>
      </c>
      <c r="B28" s="31">
        <v>450</v>
      </c>
      <c r="C28" s="69" t="str">
        <f>IF(B28=0," ",VLOOKUP(B28,[1]Спортсмены!B$1:K$65536,2,FALSE))</f>
        <v>Исаевский</v>
      </c>
      <c r="D28" s="70" t="str">
        <f>IF(B28=0," ",VLOOKUP($B28,[1]Спортсмены!$B$1:$K$65536,3,FALSE))</f>
        <v>Ростислав</v>
      </c>
      <c r="E28" s="71" t="str">
        <f>IF(B28=0," ",IF(VLOOKUP($B28,[1]Спортсмены!$B$1:$K$65536,4,FALSE)=0," ",VLOOKUP($B28,[1]Спортсмены!$B$1:$K$65536,4,FALSE)))</f>
        <v>03.09.2004</v>
      </c>
      <c r="F28" s="71" t="str">
        <f>IF(B28=0," ",VLOOKUP($B28,[1]Спортсмены!$B$1:$K$65536,5,FALSE))</f>
        <v>1</v>
      </c>
      <c r="G28" s="69" t="str">
        <f>IF(B28=0," ",VLOOKUP($B28,[1]Спортсмены!$B$1:$K$65536,6,FALSE))</f>
        <v>Республика Коми</v>
      </c>
      <c r="H28" s="69" t="str">
        <f>IF(C28=0," ",VLOOKUP($B28,[1]Спортсмены!$B$1:$K$65536,7,FALSE))</f>
        <v/>
      </c>
      <c r="I28" s="69" t="str">
        <f>IF(D28=0," ",VLOOKUP($B28,[1]Спортсмены!$B$1:$K$65536,8,FALSE))</f>
        <v/>
      </c>
      <c r="J28" s="69" t="str">
        <f>IF(B28=0," ",VLOOKUP($B28,[1]Спортсмены!$B$1:$K$65536,9,FALSE))</f>
        <v>ГБУ РК "СШОР №1"</v>
      </c>
      <c r="K28" s="97">
        <v>8.935185185185184E-5</v>
      </c>
      <c r="L28" s="98"/>
      <c r="M28" s="71" t="str">
        <f>IF(K28=0," ",IF(K28&lt;=[1]Разряды!$D$4,[1]Разряды!$D$3,IF(K28&lt;=[1]Разряды!$E$4,[1]Разряды!$E$3,IF(K28&lt;=[1]Разряды!$F$4,[1]Разряды!$F$3,IF(K28&lt;=[1]Разряды!$G$4,[1]Разряды!$G$3,IF(K28&lt;=[1]Разряды!$H$4,[1]Разряды!$H$3,IF(K28&lt;=[1]Разряды!$I$4,[1]Разряды!$I$3,IF(K28&lt;=[1]Разряды!$J$4,[1]Разряды!$J$3,"б/р"))))))))</f>
        <v>3р</v>
      </c>
      <c r="N28" s="71">
        <v>9</v>
      </c>
      <c r="O28" s="69" t="str">
        <f>IF(B28=0," ",VLOOKUP($B28,[1]Спортсмены!$B$1:$K$65536,10,FALSE))</f>
        <v>Филиппов М.И.</v>
      </c>
    </row>
    <row r="29" spans="1:15" x14ac:dyDescent="0.25">
      <c r="A29" s="78">
        <v>14</v>
      </c>
      <c r="B29" s="31">
        <v>95</v>
      </c>
      <c r="C29" s="69" t="str">
        <f>IF(B29=0," ",VLOOKUP(B29,[1]Спортсмены!B$1:K$65536,2,FALSE))</f>
        <v>Наливайко</v>
      </c>
      <c r="D29" s="70" t="str">
        <f>IF(B29=0," ",VLOOKUP($B29,[1]Спортсмены!$B$1:$K$65536,3,FALSE))</f>
        <v>Матвей</v>
      </c>
      <c r="E29" s="71" t="str">
        <f>IF(B29=0," ",IF(VLOOKUP($B29,[1]Спортсмены!$B$1:$K$65536,4,FALSE)=0," ",VLOOKUP($B29,[1]Спортсмены!$B$1:$K$65536,4,FALSE)))</f>
        <v>17.02.2003</v>
      </c>
      <c r="F29" s="71" t="str">
        <f>IF(B29=0," ",VLOOKUP($B29,[1]Спортсмены!$B$1:$K$65536,5,FALSE))</f>
        <v>2</v>
      </c>
      <c r="G29" s="69" t="str">
        <f>IF(B29=0," ",VLOOKUP($B29,[1]Спортсмены!$B$1:$K$65536,6,FALSE))</f>
        <v>Ярославская область</v>
      </c>
      <c r="H29" s="69" t="str">
        <f>IF(C29=0," ",VLOOKUP($B29,[1]Спортсмены!$B$1:$K$65536,7,FALSE))</f>
        <v/>
      </c>
      <c r="I29" s="69" t="str">
        <f>IF(D29=0," ",VLOOKUP($B29,[1]Спортсмены!$B$1:$K$65536,8,FALSE))</f>
        <v/>
      </c>
      <c r="J29" s="69" t="str">
        <f>IF(B29=0," ",VLOOKUP($B29,[1]Спортсмены!$B$1:$K$65536,9,FALSE))</f>
        <v>МАУ СШОР №2</v>
      </c>
      <c r="K29" s="97">
        <v>8.9467592592592593E-5</v>
      </c>
      <c r="L29" s="98"/>
      <c r="M29" s="71" t="str">
        <f>IF(K29=0," ",IF(K29&lt;=[1]Разряды!$D$4,[1]Разряды!$D$3,IF(K29&lt;=[1]Разряды!$E$4,[1]Разряды!$E$3,IF(K29&lt;=[1]Разряды!$F$4,[1]Разряды!$F$3,IF(K29&lt;=[1]Разряды!$G$4,[1]Разряды!$G$3,IF(K29&lt;=[1]Разряды!$H$4,[1]Разряды!$H$3,IF(K29&lt;=[1]Разряды!$I$4,[1]Разряды!$I$3,IF(K29&lt;=[1]Разряды!$J$4,[1]Разряды!$J$3,"б/р"))))))))</f>
        <v>3р</v>
      </c>
      <c r="N29" s="71" t="s">
        <v>31</v>
      </c>
      <c r="O29" s="69" t="str">
        <f>IF(B29=0," ",VLOOKUP($B29,[1]Спортсмены!$B$1:$K$65536,10,FALSE))</f>
        <v xml:space="preserve">Иванова И.М. </v>
      </c>
    </row>
    <row r="30" spans="1:15" x14ac:dyDescent="0.25">
      <c r="A30" s="78">
        <v>15</v>
      </c>
      <c r="B30" s="31">
        <v>109</v>
      </c>
      <c r="C30" s="69" t="str">
        <f>IF(B30=0," ",VLOOKUP(B30,[1]Спортсмены!B$1:K$65536,2,FALSE))</f>
        <v>Пудиков</v>
      </c>
      <c r="D30" s="70" t="str">
        <f>IF(B30=0," ",VLOOKUP($B30,[1]Спортсмены!$B$1:$K$65536,3,FALSE))</f>
        <v>Илья</v>
      </c>
      <c r="E30" s="71" t="str">
        <f>IF(B30=0," ",IF(VLOOKUP($B30,[1]Спортсмены!$B$1:$K$65536,4,FALSE)=0," ",VLOOKUP($B30,[1]Спортсмены!$B$1:$K$65536,4,FALSE)))</f>
        <v>06.05.2004</v>
      </c>
      <c r="F30" s="71" t="str">
        <f>IF(B30=0," ",VLOOKUP($B30,[1]Спортсмены!$B$1:$K$65536,5,FALSE))</f>
        <v>2</v>
      </c>
      <c r="G30" s="69" t="str">
        <f>IF(B30=0," ",VLOOKUP($B30,[1]Спортсмены!$B$1:$K$65536,6,FALSE))</f>
        <v>Ярославская область</v>
      </c>
      <c r="H30" s="69" t="str">
        <f>IF(C30=0," ",VLOOKUP($B30,[1]Спортсмены!$B$1:$K$65536,7,FALSE))</f>
        <v/>
      </c>
      <c r="I30" s="69" t="str">
        <f>IF(D30=0," ",VLOOKUP($B30,[1]Спортсмены!$B$1:$K$65536,8,FALSE))</f>
        <v/>
      </c>
      <c r="J30" s="102" t="str">
        <f>IF(B30=0," ",VLOOKUP($B30,[1]Спортсмены!$B$1:$K$65536,9,FALSE))</f>
        <v>ГУ ЯО "СШОР по лёгкой атлетике и адаптивному спорту"</v>
      </c>
      <c r="K30" s="97">
        <v>8.9583333333333333E-5</v>
      </c>
      <c r="L30" s="98"/>
      <c r="M30" s="71" t="str">
        <f>IF(K30=0," ",IF(K30&lt;=[1]Разряды!$D$4,[1]Разряды!$D$3,IF(K30&lt;=[1]Разряды!$E$4,[1]Разряды!$E$3,IF(K30&lt;=[1]Разряды!$F$4,[1]Разряды!$F$3,IF(K30&lt;=[1]Разряды!$G$4,[1]Разряды!$G$3,IF(K30&lt;=[1]Разряды!$H$4,[1]Разряды!$H$3,IF(K30&lt;=[1]Разряды!$I$4,[1]Разряды!$I$3,IF(K30&lt;=[1]Разряды!$J$4,[1]Разряды!$J$3,"б/р"))))))))</f>
        <v>3р</v>
      </c>
      <c r="N30" s="71">
        <v>8</v>
      </c>
      <c r="O30" s="69" t="str">
        <f>IF(B30=0," ",VLOOKUP($B30,[1]Спортсмены!$B$1:$K$65536,10,FALSE))</f>
        <v>Лыкова О.В., Филинова С.К.</v>
      </c>
    </row>
    <row r="31" spans="1:15" x14ac:dyDescent="0.25">
      <c r="A31" s="78">
        <v>16</v>
      </c>
      <c r="B31" s="31">
        <v>363</v>
      </c>
      <c r="C31" s="69" t="str">
        <f>IF(B31=0," ",VLOOKUP(B31,[1]Спортсмены!B$1:K$65536,2,FALSE))</f>
        <v>Мороз</v>
      </c>
      <c r="D31" s="70" t="str">
        <f>IF(B31=0," ",VLOOKUP($B31,[1]Спортсмены!$B$1:$K$65536,3,FALSE))</f>
        <v>Даниил</v>
      </c>
      <c r="E31" s="71" t="str">
        <f>IF(B31=0," ",IF(VLOOKUP($B31,[1]Спортсмены!$B$1:$K$65536,4,FALSE)=0," ",VLOOKUP($B31,[1]Спортсмены!$B$1:$K$65536,4,FALSE)))</f>
        <v>04.03.2004</v>
      </c>
      <c r="F31" s="71" t="str">
        <f>IF(B31=0," ",VLOOKUP($B31,[1]Спортсмены!$B$1:$K$65536,5,FALSE))</f>
        <v>1</v>
      </c>
      <c r="G31" s="69" t="str">
        <f>IF(B31=0," ",VLOOKUP($B31,[1]Спортсмены!$B$1:$K$65536,6,FALSE))</f>
        <v>Ленинградская область</v>
      </c>
      <c r="H31" s="69" t="str">
        <f>IF(C31=0," ",VLOOKUP($B31,[1]Спортсмены!$B$1:$K$65536,7,FALSE))</f>
        <v/>
      </c>
      <c r="I31" s="69" t="str">
        <f>IF(D31=0," ",VLOOKUP($B31,[1]Спортсмены!$B$1:$K$65536,8,FALSE))</f>
        <v/>
      </c>
      <c r="J31" s="69" t="str">
        <f>IF(B31=0," ",VLOOKUP($B31,[1]Спортсмены!$B$1:$K$65536,9,FALSE))</f>
        <v>МБОУ ДО "Коммунарская ДЮСШ"</v>
      </c>
      <c r="K31" s="97">
        <v>9.0046296296296307E-5</v>
      </c>
      <c r="L31" s="98"/>
      <c r="M31" s="71" t="str">
        <f>IF(K31=0," ",IF(K31&lt;=[1]Разряды!$D$4,[1]Разряды!$D$3,IF(K31&lt;=[1]Разряды!$E$4,[1]Разряды!$E$3,IF(K31&lt;=[1]Разряды!$F$4,[1]Разряды!$F$3,IF(K31&lt;=[1]Разряды!$G$4,[1]Разряды!$G$3,IF(K31&lt;=[1]Разряды!$H$4,[1]Разряды!$H$3,IF(K31&lt;=[1]Разряды!$I$4,[1]Разряды!$I$3,IF(K31&lt;=[1]Разряды!$J$4,[1]Разряды!$J$3,"б/р"))))))))</f>
        <v>3р</v>
      </c>
      <c r="N31" s="71">
        <v>7</v>
      </c>
      <c r="O31" s="102" t="str">
        <f>IF(B31=0," ",VLOOKUP($B31,[1]Спортсмены!$B$1:$K$65536,10,FALSE))</f>
        <v>Сергачев В.Н., Пашкевич О.Н., Никитина М.М.</v>
      </c>
    </row>
    <row r="32" spans="1:15" x14ac:dyDescent="0.25">
      <c r="A32" s="78">
        <v>17</v>
      </c>
      <c r="B32" s="31">
        <v>325</v>
      </c>
      <c r="C32" s="69" t="str">
        <f>IF(B32=0," ",VLOOKUP(B32,[1]Спортсмены!B$1:K$65536,2,FALSE))</f>
        <v>Анакин</v>
      </c>
      <c r="D32" s="70" t="str">
        <f>IF(B32=0," ",VLOOKUP($B32,[1]Спортсмены!$B$1:$K$65536,3,FALSE))</f>
        <v>Максим</v>
      </c>
      <c r="E32" s="71" t="str">
        <f>IF(B32=0," ",IF(VLOOKUP($B32,[1]Спортсмены!$B$1:$K$65536,4,FALSE)=0," ",VLOOKUP($B32,[1]Спортсмены!$B$1:$K$65536,4,FALSE)))</f>
        <v>06.03.2003</v>
      </c>
      <c r="F32" s="71" t="str">
        <f>IF(B32=0," ",VLOOKUP($B32,[1]Спортсмены!$B$1:$K$65536,5,FALSE))</f>
        <v>1</v>
      </c>
      <c r="G32" s="69" t="str">
        <f>IF(B32=0," ",VLOOKUP($B32,[1]Спортсмены!$B$1:$K$65536,6,FALSE))</f>
        <v>Костромская область</v>
      </c>
      <c r="H32" s="69" t="str">
        <f>IF(C32=0," ",VLOOKUP($B32,[1]Спортсмены!$B$1:$K$65536,7,FALSE))</f>
        <v/>
      </c>
      <c r="I32" s="69" t="str">
        <f>IF(D32=0," ",VLOOKUP($B32,[1]Спортсмены!$B$1:$K$65536,8,FALSE))</f>
        <v/>
      </c>
      <c r="J32" s="69" t="str">
        <f>IF(B32=0," ",VLOOKUP($B32,[1]Спортсмены!$B$1:$K$65536,9,FALSE))</f>
        <v>МБУ СШОР г.Шарья</v>
      </c>
      <c r="K32" s="97">
        <v>9.0393518518518527E-5</v>
      </c>
      <c r="L32" s="98"/>
      <c r="M32" s="71" t="str">
        <f>IF(K32=0," ",IF(K32&lt;=[1]Разряды!$D$4,[1]Разряды!$D$3,IF(K32&lt;=[1]Разряды!$E$4,[1]Разряды!$E$3,IF(K32&lt;=[1]Разряды!$F$4,[1]Разряды!$F$3,IF(K32&lt;=[1]Разряды!$G$4,[1]Разряды!$G$3,IF(K32&lt;=[1]Разряды!$H$4,[1]Разряды!$H$3,IF(K32&lt;=[1]Разряды!$I$4,[1]Разряды!$I$3,IF(K32&lt;=[1]Разряды!$J$4,[1]Разряды!$J$3,"б/р"))))))))</f>
        <v>3р</v>
      </c>
      <c r="N32" s="71">
        <v>6</v>
      </c>
      <c r="O32" s="69" t="str">
        <f>IF(B32=0," ",VLOOKUP($B32,[1]Спортсмены!$B$1:$K$65536,10,FALSE))</f>
        <v>Шалагинов А.Л.</v>
      </c>
    </row>
    <row r="33" spans="1:15" x14ac:dyDescent="0.25">
      <c r="A33" s="78">
        <v>18</v>
      </c>
      <c r="B33" s="31">
        <v>453</v>
      </c>
      <c r="C33" s="69" t="str">
        <f>IF(B33=0," ",VLOOKUP(B33,[1]Спортсмены!B$1:K$65536,2,FALSE))</f>
        <v>Макаров</v>
      </c>
      <c r="D33" s="70" t="str">
        <f>IF(B33=0," ",VLOOKUP($B33,[1]Спортсмены!$B$1:$K$65536,3,FALSE))</f>
        <v>Виталий</v>
      </c>
      <c r="E33" s="71" t="str">
        <f>IF(B33=0," ",IF(VLOOKUP($B33,[1]Спортсмены!$B$1:$K$65536,4,FALSE)=0," ",VLOOKUP($B33,[1]Спортсмены!$B$1:$K$65536,4,FALSE)))</f>
        <v>21.05.2005</v>
      </c>
      <c r="F33" s="71" t="str">
        <f>IF(B33=0," ",VLOOKUP($B33,[1]Спортсмены!$B$1:$K$65536,5,FALSE))</f>
        <v>1</v>
      </c>
      <c r="G33" s="69" t="str">
        <f>IF(B33=0," ",VLOOKUP($B33,[1]Спортсмены!$B$1:$K$65536,6,FALSE))</f>
        <v>Республика Коми</v>
      </c>
      <c r="H33" s="69" t="str">
        <f>IF(C33=0," ",VLOOKUP($B33,[1]Спортсмены!$B$1:$K$65536,7,FALSE))</f>
        <v/>
      </c>
      <c r="I33" s="69" t="str">
        <f>IF(D33=0," ",VLOOKUP($B33,[1]Спортсмены!$B$1:$K$65536,8,FALSE))</f>
        <v/>
      </c>
      <c r="J33" s="69" t="str">
        <f>IF(B33=0," ",VLOOKUP($B33,[1]Спортсмены!$B$1:$K$65536,9,FALSE))</f>
        <v>ГБУ РК "СШОР №1"</v>
      </c>
      <c r="K33" s="113">
        <v>9.1724537037037038E-5</v>
      </c>
      <c r="L33" s="98"/>
      <c r="M33" s="71" t="str">
        <f>IF(K33=0," ",IF(K33&lt;=[1]Разряды!$D$4,[1]Разряды!$D$3,IF(K33&lt;=[1]Разряды!$E$4,[1]Разряды!$E$3,IF(K33&lt;=[1]Разряды!$F$4,[1]Разряды!$F$3,IF(K33&lt;=[1]Разряды!$G$4,[1]Разряды!$G$3,IF(K33&lt;=[1]Разряды!$H$4,[1]Разряды!$H$3,IF(K33&lt;=[1]Разряды!$I$4,[1]Разряды!$I$3,IF(K33&lt;=[1]Разряды!$J$4,[1]Разряды!$J$3,"б/р"))))))))</f>
        <v>3р</v>
      </c>
      <c r="N33" s="71" t="s">
        <v>31</v>
      </c>
      <c r="O33" s="69" t="str">
        <f>IF(B33=0," ",VLOOKUP($B33,[1]Спортсмены!$B$1:$K$65536,10,FALSE))</f>
        <v>Филиппов М.И.</v>
      </c>
    </row>
    <row r="34" spans="1:15" x14ac:dyDescent="0.25">
      <c r="A34" s="78">
        <v>19</v>
      </c>
      <c r="B34" s="31">
        <v>461</v>
      </c>
      <c r="C34" s="69" t="str">
        <f>IF(B34=0," ",VLOOKUP(B34,[1]Спортсмены!B$1:K$65536,2,FALSE))</f>
        <v>Холопов</v>
      </c>
      <c r="D34" s="70" t="str">
        <f>IF(B34=0," ",VLOOKUP($B34,[1]Спортсмены!$B$1:$K$65536,3,FALSE))</f>
        <v>Данил</v>
      </c>
      <c r="E34" s="71" t="str">
        <f>IF(B34=0," ",IF(VLOOKUP($B34,[1]Спортсмены!$B$1:$K$65536,4,FALSE)=0," ",VLOOKUP($B34,[1]Спортсмены!$B$1:$K$65536,4,FALSE)))</f>
        <v>23.08.2005</v>
      </c>
      <c r="F34" s="71" t="str">
        <f>IF(B34=0," ",VLOOKUP($B34,[1]Спортсмены!$B$1:$K$65536,5,FALSE))</f>
        <v>1</v>
      </c>
      <c r="G34" s="69" t="str">
        <f>IF(B34=0," ",VLOOKUP($B34,[1]Спортсмены!$B$1:$K$65536,6,FALSE))</f>
        <v>Республика Коми</v>
      </c>
      <c r="H34" s="69" t="str">
        <f>IF(C34=0," ",VLOOKUP($B34,[1]Спортсмены!$B$1:$K$65536,7,FALSE))</f>
        <v/>
      </c>
      <c r="I34" s="69" t="str">
        <f>IF(D34=0," ",VLOOKUP($B34,[1]Спортсмены!$B$1:$K$65536,8,FALSE))</f>
        <v/>
      </c>
      <c r="J34" s="69" t="str">
        <f>IF(B34=0," ",VLOOKUP($B34,[1]Спортсмены!$B$1:$K$65536,9,FALSE))</f>
        <v>ГБУ РК "СШОР №1"</v>
      </c>
      <c r="K34" s="113">
        <v>9.1782407407407394E-5</v>
      </c>
      <c r="L34" s="98"/>
      <c r="M34" s="71" t="str">
        <f>IF(K34=0," ",IF(K34&lt;=[1]Разряды!$D$4,[1]Разряды!$D$3,IF(K34&lt;=[1]Разряды!$E$4,[1]Разряды!$E$3,IF(K34&lt;=[1]Разряды!$F$4,[1]Разряды!$F$3,IF(K34&lt;=[1]Разряды!$G$4,[1]Разряды!$G$3,IF(K34&lt;=[1]Разряды!$H$4,[1]Разряды!$H$3,IF(K34&lt;=[1]Разряды!$I$4,[1]Разряды!$I$3,IF(K34&lt;=[1]Разряды!$J$4,[1]Разряды!$J$3,"б/р"))))))))</f>
        <v>3р</v>
      </c>
      <c r="N34" s="71" t="s">
        <v>31</v>
      </c>
      <c r="O34" s="69" t="str">
        <f>IF(B34=0," ",VLOOKUP($B34,[1]Спортсмены!$B$1:$K$65536,10,FALSE))</f>
        <v>Филиппов М.И.</v>
      </c>
    </row>
    <row r="35" spans="1:15" x14ac:dyDescent="0.25">
      <c r="A35" s="78">
        <v>20</v>
      </c>
      <c r="B35" s="31">
        <v>142</v>
      </c>
      <c r="C35" s="69" t="str">
        <f>IF(B35=0," ",VLOOKUP(B35,[1]Спортсмены!B$1:K$65536,2,FALSE))</f>
        <v>Топтыгин</v>
      </c>
      <c r="D35" s="70" t="str">
        <f>IF(B35=0," ",VLOOKUP($B35,[1]Спортсмены!$B$1:$K$65536,3,FALSE))</f>
        <v>Никита</v>
      </c>
      <c r="E35" s="71" t="str">
        <f>IF(B35=0," ",IF(VLOOKUP($B35,[1]Спортсмены!$B$1:$K$65536,4,FALSE)=0," ",VLOOKUP($B35,[1]Спортсмены!$B$1:$K$65536,4,FALSE)))</f>
        <v>27.04.2003</v>
      </c>
      <c r="F35" s="71" t="str">
        <f>IF(B35=0," ",VLOOKUP($B35,[1]Спортсмены!$B$1:$K$65536,5,FALSE))</f>
        <v>3</v>
      </c>
      <c r="G35" s="69" t="str">
        <f>IF(B35=0," ",VLOOKUP($B35,[1]Спортсмены!$B$1:$K$65536,6,FALSE))</f>
        <v>Ярославская область</v>
      </c>
      <c r="H35" s="69" t="str">
        <f>IF(C35=0," ",VLOOKUP($B35,[1]Спортсмены!$B$1:$K$65536,7,FALSE))</f>
        <v/>
      </c>
      <c r="I35" s="69" t="str">
        <f>IF(D35=0," ",VLOOKUP($B35,[1]Спортсмены!$B$1:$K$65536,8,FALSE))</f>
        <v/>
      </c>
      <c r="J35" s="69" t="str">
        <f>IF(B35=0," ",VLOOKUP($B35,[1]Спортсмены!$B$1:$K$65536,9,FALSE))</f>
        <v>МАУ СШОР №2</v>
      </c>
      <c r="K35" s="97">
        <v>9.2013888888888888E-5</v>
      </c>
      <c r="L35" s="98"/>
      <c r="M35" s="71" t="str">
        <f>IF(K35=0," ",IF(K35&lt;=[1]Разряды!$D$4,[1]Разряды!$D$3,IF(K35&lt;=[1]Разряды!$E$4,[1]Разряды!$E$3,IF(K35&lt;=[1]Разряды!$F$4,[1]Разряды!$F$3,IF(K35&lt;=[1]Разряды!$G$4,[1]Разряды!$G$3,IF(K35&lt;=[1]Разряды!$H$4,[1]Разряды!$H$3,IF(K35&lt;=[1]Разряды!$I$4,[1]Разряды!$I$3,IF(K35&lt;=[1]Разряды!$J$4,[1]Разряды!$J$3,"б/р"))))))))</f>
        <v>3р</v>
      </c>
      <c r="N35" s="71" t="s">
        <v>31</v>
      </c>
      <c r="O35" s="69" t="str">
        <f>IF(B35=0," ",VLOOKUP($B35,[1]Спортсмены!$B$1:$K$65536,10,FALSE))</f>
        <v>Сергеева Е.В.</v>
      </c>
    </row>
    <row r="36" spans="1:15" x14ac:dyDescent="0.25">
      <c r="A36" s="78">
        <v>21</v>
      </c>
      <c r="B36" s="31">
        <v>34</v>
      </c>
      <c r="C36" s="69" t="str">
        <f>IF(B36=0," ",VLOOKUP(B36,[1]Спортсмены!B$1:K$65536,2,FALSE))</f>
        <v>Дементьев</v>
      </c>
      <c r="D36" s="70" t="str">
        <f>IF(B36=0," ",VLOOKUP($B36,[1]Спортсмены!$B$1:$K$65536,3,FALSE))</f>
        <v>Максим</v>
      </c>
      <c r="E36" s="71" t="str">
        <f>IF(B36=0," ",IF(VLOOKUP($B36,[1]Спортсмены!$B$1:$K$65536,4,FALSE)=0," ",VLOOKUP($B36,[1]Спортсмены!$B$1:$K$65536,4,FALSE)))</f>
        <v>04.04.2003</v>
      </c>
      <c r="F36" s="71" t="str">
        <f>IF(B36=0," ",VLOOKUP($B36,[1]Спортсмены!$B$1:$K$65536,5,FALSE))</f>
        <v>3</v>
      </c>
      <c r="G36" s="69" t="str">
        <f>IF(B36=0," ",VLOOKUP($B36,[1]Спортсмены!$B$1:$K$65536,6,FALSE))</f>
        <v>Ярославская область</v>
      </c>
      <c r="H36" s="69" t="str">
        <f>IF(C36=0," ",VLOOKUP($B36,[1]Спортсмены!$B$1:$K$65536,7,FALSE))</f>
        <v/>
      </c>
      <c r="I36" s="69" t="str">
        <f>IF(D36=0," ",VLOOKUP($B36,[1]Спортсмены!$B$1:$K$65536,8,FALSE))</f>
        <v/>
      </c>
      <c r="J36" s="69" t="str">
        <f>IF(B36=0," ",VLOOKUP($B36,[1]Спортсмены!$B$1:$K$65536,9,FALSE))</f>
        <v>МАУ СШОР №2</v>
      </c>
      <c r="K36" s="97">
        <v>9.6296296296296296E-5</v>
      </c>
      <c r="L36" s="98"/>
      <c r="M36" s="71" t="str">
        <f>IF(K36=0," ",IF(K36&lt;=[1]Разряды!$D$4,[1]Разряды!$D$3,IF(K36&lt;=[1]Разряды!$E$4,[1]Разряды!$E$3,IF(K36&lt;=[1]Разряды!$F$4,[1]Разряды!$F$3,IF(K36&lt;=[1]Разряды!$G$4,[1]Разряды!$G$3,IF(K36&lt;=[1]Разряды!$H$4,[1]Разряды!$H$3,IF(K36&lt;=[1]Разряды!$I$4,[1]Разряды!$I$3,IF(K36&lt;=[1]Разряды!$J$4,[1]Разряды!$J$3,"б/р"))))))))</f>
        <v>1юр</v>
      </c>
      <c r="N36" s="71" t="s">
        <v>31</v>
      </c>
      <c r="O36" s="69" t="str">
        <f>IF(B36=0," ",VLOOKUP($B36,[1]Спортсмены!$B$1:$K$65536,10,FALSE))</f>
        <v>Соколов К.А.</v>
      </c>
    </row>
    <row r="37" spans="1:15" ht="15.75" thickBot="1" x14ac:dyDescent="0.3">
      <c r="A37" s="38"/>
      <c r="B37" s="38"/>
      <c r="C37" s="39" t="str">
        <f>IF(B37=0," ",VLOOKUP(B37,[1]Спортсмены!B$1:K$65536,2,FALSE))</f>
        <v xml:space="preserve"> </v>
      </c>
      <c r="D37" s="39"/>
      <c r="E37" s="103" t="str">
        <f>IF(B37=0," ",VLOOKUP($B37,[1]Спортсмены!$B$1:$K$65536,3,FALSE))</f>
        <v xml:space="preserve"> </v>
      </c>
      <c r="F37" s="40" t="str">
        <f>IF(B37=0," ",IF(VLOOKUP($B37,[1]Спортсмены!$B$1:$K$65536,4,FALSE)=0," ",VLOOKUP($B37,[1]Спортсмены!$B$1:$K$65536,4,FALSE)))</f>
        <v xml:space="preserve"> </v>
      </c>
      <c r="G37" s="39" t="str">
        <f>IF(B37=0," ",VLOOKUP($B37,[1]Спортсмены!$B$1:$K$65536,5,FALSE))</f>
        <v xml:space="preserve"> </v>
      </c>
      <c r="H37" s="39"/>
      <c r="I37" s="39"/>
      <c r="J37" s="39" t="str">
        <f>IF(B37=0," ",VLOOKUP($B37,[1]Спортсмены!$B$1:$K$65536,6,FALSE))</f>
        <v xml:space="preserve"> </v>
      </c>
      <c r="K37" s="104"/>
      <c r="L37" s="105"/>
      <c r="M37" s="40"/>
      <c r="N37" s="40"/>
      <c r="O37" s="39" t="str">
        <f>IF(B37=0," ",VLOOKUP($B37,[1]Спортсмены!$B$1:$K$65536,7,FALSE))</f>
        <v xml:space="preserve"> </v>
      </c>
    </row>
    <row r="38" spans="1:15" ht="15.75" thickTop="1" x14ac:dyDescent="0.25">
      <c r="A38" s="64"/>
      <c r="B38" s="65"/>
      <c r="C38" s="66"/>
      <c r="D38" s="66"/>
      <c r="E38" s="66"/>
      <c r="F38" s="67"/>
      <c r="G38" s="45"/>
      <c r="H38" s="45"/>
      <c r="I38" s="45"/>
      <c r="J38" s="46"/>
      <c r="K38" s="46"/>
      <c r="L38" s="45"/>
      <c r="M38" s="45"/>
      <c r="N38" s="45"/>
    </row>
    <row r="39" spans="1:15" x14ac:dyDescent="0.25">
      <c r="A39" s="64"/>
      <c r="B39" s="65"/>
      <c r="C39" s="66"/>
      <c r="D39" s="66"/>
      <c r="E39" s="66"/>
      <c r="F39" s="67"/>
      <c r="G39" s="45" t="s">
        <v>32</v>
      </c>
      <c r="H39" s="45"/>
      <c r="I39" s="45"/>
      <c r="J39" s="46"/>
      <c r="K39" s="46"/>
      <c r="L39" s="45"/>
      <c r="M39" s="45" t="s">
        <v>33</v>
      </c>
      <c r="N39" s="45"/>
    </row>
    <row r="40" spans="1:15" x14ac:dyDescent="0.25">
      <c r="A40" s="64"/>
      <c r="B40" s="67"/>
      <c r="C40" s="66"/>
      <c r="D40" s="66"/>
      <c r="E40" s="66"/>
      <c r="F40" s="67"/>
      <c r="G40" s="45"/>
      <c r="H40" s="45"/>
      <c r="I40" s="45"/>
      <c r="J40" s="46"/>
      <c r="K40" s="46"/>
      <c r="L40" s="45"/>
      <c r="M40" s="45"/>
      <c r="N40" s="45"/>
    </row>
    <row r="41" spans="1:15" x14ac:dyDescent="0.25">
      <c r="A41" s="64"/>
      <c r="B41" s="67"/>
      <c r="C41" s="66"/>
      <c r="D41" s="66"/>
      <c r="E41" s="66"/>
      <c r="F41" s="67"/>
      <c r="G41" s="45"/>
      <c r="H41" s="45"/>
      <c r="I41" s="45"/>
      <c r="J41" s="46"/>
      <c r="K41" s="46"/>
      <c r="L41" s="45"/>
      <c r="M41" s="45"/>
      <c r="N41" s="45"/>
    </row>
    <row r="42" spans="1:15" x14ac:dyDescent="0.25">
      <c r="A42" s="64"/>
      <c r="B42" s="67"/>
      <c r="C42" s="66"/>
      <c r="D42" s="66"/>
      <c r="E42" s="66"/>
      <c r="F42" s="67"/>
      <c r="G42" s="45"/>
      <c r="H42" s="45"/>
      <c r="I42" s="45"/>
      <c r="J42" s="46"/>
      <c r="K42" s="46"/>
      <c r="L42" s="45"/>
      <c r="M42" s="45"/>
      <c r="N42" s="45"/>
    </row>
    <row r="43" spans="1:15" x14ac:dyDescent="0.25">
      <c r="A43" s="64"/>
      <c r="B43" s="67"/>
      <c r="C43" s="66"/>
      <c r="D43" s="66"/>
      <c r="E43" s="66"/>
      <c r="F43" s="67"/>
      <c r="G43" s="45" t="s">
        <v>34</v>
      </c>
      <c r="H43" s="45"/>
      <c r="I43" s="45"/>
      <c r="J43" s="46"/>
      <c r="K43" s="46"/>
      <c r="L43" s="45"/>
      <c r="M43" s="45" t="s">
        <v>35</v>
      </c>
      <c r="N43" s="45"/>
    </row>
    <row r="44" spans="1:15" x14ac:dyDescent="0.25">
      <c r="A44" s="64"/>
      <c r="B44" s="67"/>
      <c r="C44" s="66"/>
      <c r="D44" s="66"/>
      <c r="E44" s="66"/>
      <c r="F44" s="67"/>
      <c r="G44" s="45"/>
      <c r="H44" s="45"/>
      <c r="I44" s="45"/>
      <c r="J44" s="46"/>
      <c r="K44" s="46"/>
      <c r="L44" s="45"/>
      <c r="M44" s="45"/>
      <c r="N44" s="45"/>
    </row>
    <row r="45" spans="1:15" x14ac:dyDescent="0.25">
      <c r="A45" s="64"/>
      <c r="B45" s="67"/>
      <c r="C45" s="66"/>
      <c r="D45" s="66"/>
      <c r="E45" s="66"/>
      <c r="F45" s="67"/>
      <c r="G45" s="45"/>
      <c r="H45" s="45"/>
      <c r="I45" s="45"/>
      <c r="J45" s="46"/>
      <c r="K45" s="46"/>
      <c r="L45" s="45"/>
      <c r="M45" s="45"/>
      <c r="N45" s="45"/>
    </row>
    <row r="46" spans="1:15" x14ac:dyDescent="0.25">
      <c r="A46" s="64"/>
      <c r="B46" s="67"/>
      <c r="C46" s="66"/>
      <c r="D46" s="66"/>
      <c r="E46" s="66"/>
      <c r="F46" s="67"/>
      <c r="G46" s="45"/>
      <c r="H46" s="45"/>
      <c r="I46" s="45"/>
      <c r="J46" s="46"/>
      <c r="K46" s="46"/>
      <c r="L46" s="45"/>
      <c r="M46" s="45"/>
      <c r="N46" s="45"/>
    </row>
    <row r="47" spans="1:15" x14ac:dyDescent="0.25">
      <c r="A47" s="64"/>
      <c r="B47" s="67"/>
      <c r="C47" s="66"/>
      <c r="D47" s="66"/>
      <c r="E47" s="66"/>
      <c r="F47" s="67"/>
      <c r="G47" s="45"/>
      <c r="H47" s="45"/>
      <c r="I47" s="45"/>
      <c r="J47" s="46"/>
      <c r="K47" s="46"/>
      <c r="L47" s="45"/>
      <c r="M47" s="45"/>
      <c r="N47" s="45"/>
    </row>
    <row r="48" spans="1:15" x14ac:dyDescent="0.25">
      <c r="A48" s="64"/>
      <c r="B48" s="67"/>
      <c r="C48" s="66"/>
      <c r="D48" s="66"/>
      <c r="E48" s="66"/>
      <c r="F48" s="67"/>
      <c r="G48" s="45"/>
      <c r="H48" s="45"/>
      <c r="I48" s="45"/>
      <c r="J48" s="46"/>
      <c r="K48" s="46"/>
      <c r="L48" s="45"/>
      <c r="M48" s="45"/>
      <c r="N48" s="45"/>
    </row>
    <row r="49" spans="1:15" x14ac:dyDescent="0.25">
      <c r="A49" s="64"/>
      <c r="B49" s="67"/>
      <c r="C49" s="66"/>
      <c r="D49" s="66"/>
      <c r="E49" s="66"/>
      <c r="F49" s="67"/>
      <c r="G49" s="45"/>
      <c r="H49" s="45"/>
      <c r="I49" s="45"/>
      <c r="J49" s="46"/>
      <c r="K49" s="46"/>
      <c r="L49" s="45"/>
      <c r="M49" s="45"/>
      <c r="N49" s="45"/>
    </row>
    <row r="50" spans="1:15" x14ac:dyDescent="0.25">
      <c r="A50" s="64"/>
      <c r="B50" s="67"/>
      <c r="C50" s="66"/>
      <c r="D50" s="66"/>
      <c r="E50" s="66"/>
      <c r="F50" s="67"/>
      <c r="G50" s="45"/>
      <c r="H50" s="45"/>
      <c r="I50" s="45"/>
      <c r="J50" s="46"/>
      <c r="K50" s="46"/>
      <c r="L50" s="45"/>
      <c r="M50" s="45"/>
      <c r="N50" s="45"/>
    </row>
    <row r="51" spans="1:15" x14ac:dyDescent="0.25">
      <c r="A51" s="64"/>
      <c r="B51" s="67"/>
      <c r="C51" s="66"/>
      <c r="D51" s="66"/>
      <c r="E51" s="66"/>
      <c r="F51" s="67"/>
      <c r="G51" s="45"/>
      <c r="H51" s="45"/>
      <c r="I51" s="45"/>
      <c r="J51" s="46"/>
      <c r="K51" s="46"/>
      <c r="L51" s="45"/>
      <c r="M51" s="45"/>
      <c r="N51" s="45"/>
    </row>
    <row r="52" spans="1:15" x14ac:dyDescent="0.25">
      <c r="A52" s="64"/>
      <c r="B52" s="67"/>
      <c r="C52" s="66"/>
      <c r="D52" s="66"/>
      <c r="E52" s="66"/>
      <c r="F52" s="67"/>
      <c r="G52" s="45"/>
      <c r="H52" s="45"/>
      <c r="I52" s="45"/>
      <c r="J52" s="46"/>
      <c r="K52" s="46"/>
      <c r="L52" s="45"/>
      <c r="M52" s="45"/>
      <c r="N52" s="45"/>
    </row>
    <row r="53" spans="1:15" x14ac:dyDescent="0.25">
      <c r="A53" s="64"/>
      <c r="B53" s="67"/>
      <c r="C53" s="66"/>
      <c r="D53" s="66"/>
      <c r="E53" s="66"/>
      <c r="F53" s="67"/>
      <c r="G53" s="45"/>
      <c r="H53" s="45"/>
      <c r="I53" s="45"/>
      <c r="J53" s="46"/>
      <c r="K53" s="46"/>
      <c r="L53" s="45"/>
      <c r="M53" s="45"/>
      <c r="N53" s="45"/>
    </row>
    <row r="54" spans="1:15" x14ac:dyDescent="0.25">
      <c r="A54" s="64"/>
      <c r="B54" s="67"/>
      <c r="C54" s="66"/>
      <c r="D54" s="66"/>
      <c r="E54" s="66"/>
      <c r="F54" s="67"/>
      <c r="G54" s="45"/>
      <c r="H54" s="45"/>
      <c r="I54" s="45"/>
      <c r="J54" s="46"/>
      <c r="K54" s="46"/>
      <c r="L54" s="45"/>
      <c r="M54" s="45"/>
      <c r="N54" s="45"/>
    </row>
    <row r="55" spans="1:15" x14ac:dyDescent="0.25">
      <c r="A55" s="64"/>
      <c r="B55" s="67"/>
      <c r="C55" s="66"/>
      <c r="D55" s="66"/>
      <c r="E55" s="66"/>
      <c r="F55" s="67"/>
      <c r="G55" s="45"/>
      <c r="H55" s="45"/>
      <c r="I55" s="45"/>
      <c r="J55" s="46"/>
      <c r="K55" s="46"/>
      <c r="L55" s="45"/>
      <c r="M55" s="45"/>
      <c r="N55" s="45"/>
    </row>
    <row r="56" spans="1:15" ht="17.25" x14ac:dyDescent="0.3">
      <c r="A56" s="459" t="s">
        <v>1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</row>
    <row r="57" spans="1:15" ht="17.25" x14ac:dyDescent="0.3">
      <c r="A57" s="459" t="s">
        <v>2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</row>
    <row r="58" spans="1:15" ht="17.25" x14ac:dyDescent="0.3">
      <c r="A58" s="459" t="s">
        <v>3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</row>
    <row r="59" spans="1:15" ht="17.25" x14ac:dyDescent="0.3">
      <c r="A59" s="459" t="s">
        <v>4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</row>
    <row r="60" spans="1:15" ht="17.25" x14ac:dyDescent="0.3">
      <c r="A60" s="460" t="s">
        <v>36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</row>
    <row r="61" spans="1:15" ht="21" x14ac:dyDescent="0.35">
      <c r="A61" s="8"/>
      <c r="B61" s="8"/>
      <c r="C61" s="8"/>
      <c r="D61" s="8"/>
      <c r="E61" s="8"/>
      <c r="F61" s="8"/>
      <c r="G61" s="8"/>
      <c r="H61" s="8"/>
      <c r="I61" s="8"/>
      <c r="K61" s="8"/>
      <c r="L61" s="8"/>
      <c r="M61" s="8"/>
      <c r="N61" s="8"/>
      <c r="O61" s="1" t="s">
        <v>6</v>
      </c>
    </row>
    <row r="62" spans="1:15" ht="18.75" x14ac:dyDescent="0.3">
      <c r="A62" s="3"/>
      <c r="B62" s="4"/>
      <c r="C62" s="4"/>
      <c r="D62" s="4"/>
      <c r="E62" s="5"/>
      <c r="F62"/>
      <c r="G62" s="50"/>
      <c r="H62" s="50"/>
      <c r="I62" s="50"/>
      <c r="K62" s="50"/>
      <c r="L62" s="50"/>
      <c r="M62" s="50"/>
      <c r="O62" s="2" t="s">
        <v>7</v>
      </c>
    </row>
    <row r="63" spans="1:15" ht="15.75" x14ac:dyDescent="0.25">
      <c r="A63" s="3"/>
      <c r="B63" s="4"/>
      <c r="C63" s="4"/>
      <c r="D63" s="4"/>
      <c r="E63" s="5"/>
      <c r="F63"/>
      <c r="G63" s="6"/>
      <c r="H63" s="6"/>
      <c r="I63" s="6"/>
      <c r="K63" s="6"/>
      <c r="O63" s="2" t="s">
        <v>8</v>
      </c>
    </row>
    <row r="64" spans="1:15" ht="21" x14ac:dyDescent="0.35">
      <c r="A64" s="7"/>
      <c r="E64"/>
      <c r="F64"/>
      <c r="K64" s="7"/>
      <c r="M64" s="8"/>
      <c r="N64" s="8"/>
      <c r="O64" s="8" t="s">
        <v>9</v>
      </c>
    </row>
    <row r="65" spans="1:15" ht="21" x14ac:dyDescent="0.35">
      <c r="A65" s="7"/>
      <c r="E65" s="9" t="s">
        <v>10</v>
      </c>
      <c r="F65" s="10">
        <v>0.52083333333333337</v>
      </c>
      <c r="G65" s="11" t="s">
        <v>11</v>
      </c>
      <c r="H65" s="11"/>
      <c r="I65" s="11"/>
      <c r="K65" s="7"/>
      <c r="M65" s="8"/>
      <c r="N65" s="8"/>
      <c r="O65" s="8"/>
    </row>
    <row r="66" spans="1:15" ht="18.75" x14ac:dyDescent="0.3">
      <c r="A66" s="3"/>
      <c r="B66" s="12"/>
      <c r="C66" s="4"/>
      <c r="D66" s="4"/>
      <c r="E66" s="9" t="s">
        <v>10</v>
      </c>
      <c r="F66" s="10">
        <v>0.6875</v>
      </c>
      <c r="G66" s="11" t="s">
        <v>12</v>
      </c>
      <c r="H66" s="11"/>
      <c r="I66" s="11"/>
      <c r="K66" s="13"/>
      <c r="L66" s="13"/>
      <c r="M66" s="14"/>
    </row>
    <row r="67" spans="1:15" ht="16.5" thickBot="1" x14ac:dyDescent="0.3">
      <c r="A67" s="15" t="s">
        <v>45</v>
      </c>
      <c r="B67" s="16"/>
      <c r="E67" s="17" t="s">
        <v>14</v>
      </c>
      <c r="F67" s="18"/>
      <c r="J67" s="3"/>
      <c r="K67" s="51"/>
      <c r="L67" s="51"/>
      <c r="M67" s="14"/>
    </row>
    <row r="68" spans="1:15" x14ac:dyDescent="0.25">
      <c r="A68" s="464" t="s">
        <v>15</v>
      </c>
      <c r="B68" s="464" t="s">
        <v>16</v>
      </c>
      <c r="C68" s="466" t="s">
        <v>17</v>
      </c>
      <c r="D68" s="466" t="s">
        <v>18</v>
      </c>
      <c r="E68" s="464" t="s">
        <v>19</v>
      </c>
      <c r="F68" s="464" t="s">
        <v>20</v>
      </c>
      <c r="G68" s="468" t="s">
        <v>21</v>
      </c>
      <c r="H68" s="470" t="s">
        <v>22</v>
      </c>
      <c r="I68" s="472" t="s">
        <v>23</v>
      </c>
      <c r="J68" s="462" t="s">
        <v>24</v>
      </c>
      <c r="K68" s="453" t="s">
        <v>25</v>
      </c>
      <c r="L68" s="454"/>
      <c r="M68" s="441" t="s">
        <v>26</v>
      </c>
      <c r="N68" s="441" t="s">
        <v>27</v>
      </c>
      <c r="O68" s="443" t="s">
        <v>28</v>
      </c>
    </row>
    <row r="69" spans="1:15" ht="15.75" thickBot="1" x14ac:dyDescent="0.3">
      <c r="A69" s="465"/>
      <c r="B69" s="465"/>
      <c r="C69" s="467"/>
      <c r="D69" s="467"/>
      <c r="E69" s="465"/>
      <c r="F69" s="465"/>
      <c r="G69" s="469"/>
      <c r="H69" s="471"/>
      <c r="I69" s="473"/>
      <c r="J69" s="463"/>
      <c r="K69" s="19" t="s">
        <v>29</v>
      </c>
      <c r="L69" s="20" t="s">
        <v>30</v>
      </c>
      <c r="M69" s="442"/>
      <c r="N69" s="442"/>
      <c r="O69" s="444"/>
    </row>
    <row r="70" spans="1:15" x14ac:dyDescent="0.25">
      <c r="A70" s="21">
        <v>1</v>
      </c>
      <c r="B70" s="31">
        <v>423</v>
      </c>
      <c r="C70" s="69" t="str">
        <f>IF(B70=0," ",VLOOKUP(B70,[1]Спортсмены!B$1:K$65536,2,FALSE))</f>
        <v>Краснюк</v>
      </c>
      <c r="D70" s="70" t="str">
        <f>IF(B70=0," ",VLOOKUP($B70,[1]Спортсмены!$B$1:$K$65536,3,FALSE))</f>
        <v>Марк</v>
      </c>
      <c r="E70" s="71" t="str">
        <f>IF(B70=0," ",IF(VLOOKUP($B70,[1]Спортсмены!$B$1:$K$65536,4,FALSE)=0," ",VLOOKUP($B70,[1]Спортсмены!$B$1:$K$65536,4,FALSE)))</f>
        <v>22.06.2001</v>
      </c>
      <c r="F70" s="71" t="str">
        <f>IF(B70=0," ",VLOOKUP($B70,[1]Спортсмены!$B$1:$K$65536,5,FALSE))</f>
        <v>КМС</v>
      </c>
      <c r="G70" s="69" t="str">
        <f>IF(B70=0," ",VLOOKUP($B70,[1]Спортсмены!$B$1:$K$65536,6,FALSE))</f>
        <v>Республика Карелия</v>
      </c>
      <c r="H70" s="69" t="str">
        <f>IF(C70=0," ",VLOOKUP($B70,[1]Спортсмены!$B$1:$K$65536,7,FALSE))</f>
        <v/>
      </c>
      <c r="I70" s="69" t="str">
        <f>IF(D70=0," ",VLOOKUP($B70,[1]Спортсмены!$B$1:$K$65536,8,FALSE))</f>
        <v/>
      </c>
      <c r="J70" s="69" t="str">
        <f>IF(B70=0," ",VLOOKUP($B70,[1]Спортсмены!$B$1:$K$65536,9,FALSE))</f>
        <v>МУ "СШОР №3"</v>
      </c>
      <c r="K70" s="97">
        <v>8.298611111111111E-5</v>
      </c>
      <c r="L70" s="98">
        <v>8.287037037037037E-5</v>
      </c>
      <c r="M70" s="71" t="str">
        <f>IF(K70=0," ",IF(K70&lt;=[1]Разряды!$D$4,[1]Разряды!$D$3,IF(K70&lt;=[1]Разряды!$E$4,[1]Разряды!$E$3,IF(K70&lt;=[1]Разряды!$F$4,[1]Разряды!$F$3,IF(K70&lt;=[1]Разряды!$G$4,[1]Разряды!$G$3,IF(K70&lt;=[1]Разряды!$H$4,[1]Разряды!$H$3,IF(K70&lt;=[1]Разряды!$I$4,[1]Разряды!$I$3,IF(K70&lt;=[1]Разряды!$J$4,[1]Разряды!$J$3,"б/р"))))))))</f>
        <v>1р</v>
      </c>
      <c r="N70" s="71">
        <v>20</v>
      </c>
      <c r="O70" s="69" t="str">
        <f>IF(B70=0," ",VLOOKUP($B70,[1]Спортсмены!$B$1:$K$65536,10,FALSE))</f>
        <v>Лайтинен А.А.</v>
      </c>
    </row>
    <row r="71" spans="1:15" x14ac:dyDescent="0.25">
      <c r="A71" s="21">
        <v>2</v>
      </c>
      <c r="B71" s="31">
        <v>313</v>
      </c>
      <c r="C71" s="69" t="str">
        <f>IF(B71=0," ",VLOOKUP(B71,[1]Спортсмены!B$1:K$65536,2,FALSE))</f>
        <v>Каримов</v>
      </c>
      <c r="D71" s="70" t="str">
        <f>IF(B71=0," ",VLOOKUP($B71,[1]Спортсмены!$B$1:$K$65536,3,FALSE))</f>
        <v>Марат</v>
      </c>
      <c r="E71" s="71" t="str">
        <f>IF(B71=0," ",IF(VLOOKUP($B71,[1]Спортсмены!$B$1:$K$65536,4,FALSE)=0," ",VLOOKUP($B71,[1]Спортсмены!$B$1:$K$65536,4,FALSE)))</f>
        <v>06.06.2002</v>
      </c>
      <c r="F71" s="71" t="str">
        <f>IF(B71=0," ",VLOOKUP($B71,[1]Спортсмены!$B$1:$K$65536,5,FALSE))</f>
        <v>КМС</v>
      </c>
      <c r="G71" s="69" t="str">
        <f>IF(B71=0," ",VLOOKUP($B71,[1]Спортсмены!$B$1:$K$65536,6,FALSE))</f>
        <v>Калининградская область</v>
      </c>
      <c r="H71" s="69" t="str">
        <f>IF(C71=0," ",VLOOKUP($B71,[1]Спортсмены!$B$1:$K$65536,7,FALSE))</f>
        <v/>
      </c>
      <c r="I71" s="69" t="str">
        <f>IF(D71=0," ",VLOOKUP($B71,[1]Спортсмены!$B$1:$K$65536,8,FALSE))</f>
        <v/>
      </c>
      <c r="J71" s="69" t="str">
        <f>IF(B71=0," ",VLOOKUP($B71,[1]Спортсмены!$B$1:$K$65536,9,FALSE))</f>
        <v>ГБПОУ КО УОР</v>
      </c>
      <c r="K71" s="97">
        <v>8.3796296296296291E-5</v>
      </c>
      <c r="L71" s="98">
        <v>8.3333333333333331E-5</v>
      </c>
      <c r="M71" s="71" t="str">
        <f>IF(K71=0," ",IF(K71&lt;=[1]Разряды!$D$4,[1]Разряды!$D$3,IF(K71&lt;=[1]Разряды!$E$4,[1]Разряды!$E$3,IF(K71&lt;=[1]Разряды!$F$4,[1]Разряды!$F$3,IF(K71&lt;=[1]Разряды!$G$4,[1]Разряды!$G$3,IF(K71&lt;=[1]Разряды!$H$4,[1]Разряды!$H$3,IF(K71&lt;=[1]Разряды!$I$4,[1]Разряды!$I$3,IF(K71&lt;=[1]Разряды!$J$4,[1]Разряды!$J$3,"б/р"))))))))</f>
        <v>1р</v>
      </c>
      <c r="N71" s="71">
        <v>17</v>
      </c>
      <c r="O71" s="69" t="str">
        <f>IF(B71=0," ",VLOOKUP($B71,[1]Спортсмены!$B$1:$K$65536,10,FALSE))</f>
        <v xml:space="preserve">Антунович Г.П. </v>
      </c>
    </row>
    <row r="72" spans="1:15" x14ac:dyDescent="0.25">
      <c r="A72" s="21">
        <v>3</v>
      </c>
      <c r="B72" s="31">
        <v>397</v>
      </c>
      <c r="C72" s="69" t="str">
        <f>IF(B72=0," ",VLOOKUP(B72,[1]Спортсмены!B$1:K$65536,2,FALSE))</f>
        <v>Устинов</v>
      </c>
      <c r="D72" s="70" t="str">
        <f>IF(B72=0," ",VLOOKUP($B72,[1]Спортсмены!$B$1:$K$65536,3,FALSE))</f>
        <v>Дмитрий</v>
      </c>
      <c r="E72" s="71" t="str">
        <f>IF(B72=0," ",IF(VLOOKUP($B72,[1]Спортсмены!$B$1:$K$65536,4,FALSE)=0," ",VLOOKUP($B72,[1]Спортсмены!$B$1:$K$65536,4,FALSE)))</f>
        <v>10.11.2001</v>
      </c>
      <c r="F72" s="71" t="str">
        <f>IF(B72=0," ",VLOOKUP($B72,[1]Спортсмены!$B$1:$K$65536,5,FALSE))</f>
        <v>2</v>
      </c>
      <c r="G72" s="69" t="str">
        <f>IF(B72=0," ",VLOOKUP($B72,[1]Спортсмены!$B$1:$K$65536,6,FALSE))</f>
        <v>Новгородская область</v>
      </c>
      <c r="H72" s="69" t="str">
        <f>IF(C72=0," ",VLOOKUP($B72,[1]Спортсмены!$B$1:$K$65536,7,FALSE))</f>
        <v/>
      </c>
      <c r="I72" s="69" t="str">
        <f>IF(D72=0," ",VLOOKUP($B72,[1]Спортсмены!$B$1:$K$65536,8,FALSE))</f>
        <v/>
      </c>
      <c r="J72" s="69" t="str">
        <f>IF(B72=0," ",VLOOKUP($B72,[1]Спортсмены!$B$1:$K$65536,9,FALSE))</f>
        <v>МАУ "СШ №2"</v>
      </c>
      <c r="K72" s="97">
        <v>8.4027777777777771E-5</v>
      </c>
      <c r="L72" s="98">
        <v>8.4490740740740731E-5</v>
      </c>
      <c r="M72" s="71" t="str">
        <f>IF(K72=0," ",IF(K72&lt;=[1]Разряды!$D$4,[1]Разряды!$D$3,IF(K72&lt;=[1]Разряды!$E$4,[1]Разряды!$E$3,IF(K72&lt;=[1]Разряды!$F$4,[1]Разряды!$F$3,IF(K72&lt;=[1]Разряды!$G$4,[1]Разряды!$G$3,IF(K72&lt;=[1]Разряды!$H$4,[1]Разряды!$H$3,IF(K72&lt;=[1]Разряды!$I$4,[1]Разряды!$I$3,IF(K72&lt;=[1]Разряды!$J$4,[1]Разряды!$J$3,"б/р"))))))))</f>
        <v>1р</v>
      </c>
      <c r="N72" s="71">
        <v>15</v>
      </c>
      <c r="O72" s="69" t="str">
        <f>IF(B72=0," ",VLOOKUP($B72,[1]Спортсмены!$B$1:$K$65536,10,FALSE))</f>
        <v>Савенков П.А.</v>
      </c>
    </row>
    <row r="73" spans="1:15" x14ac:dyDescent="0.25">
      <c r="A73" s="78">
        <v>4</v>
      </c>
      <c r="B73" s="31">
        <v>251</v>
      </c>
      <c r="C73" s="69" t="str">
        <f>IF(B73=0," ",VLOOKUP(B73,[1]Спортсмены!B$1:K$65536,2,FALSE))</f>
        <v>Нечаев</v>
      </c>
      <c r="D73" s="70" t="str">
        <f>IF(B73=0," ",VLOOKUP($B73,[1]Спортсмены!$B$1:$K$65536,3,FALSE))</f>
        <v>Максим</v>
      </c>
      <c r="E73" s="71" t="str">
        <f>IF(B73=0," ",IF(VLOOKUP($B73,[1]Спортсмены!$B$1:$K$65536,4,FALSE)=0," ",VLOOKUP($B73,[1]Спортсмены!$B$1:$K$65536,4,FALSE)))</f>
        <v>04.09.2002</v>
      </c>
      <c r="F73" s="71" t="str">
        <f>IF(B73=0," ",VLOOKUP($B73,[1]Спортсмены!$B$1:$K$65536,5,FALSE))</f>
        <v>1</v>
      </c>
      <c r="G73" s="69" t="str">
        <f>IF(B73=0," ",VLOOKUP($B73,[1]Спортсмены!$B$1:$K$65536,6,FALSE))</f>
        <v>Вологодская область</v>
      </c>
      <c r="H73" s="69" t="str">
        <f>IF(C73=0," ",VLOOKUP($B73,[1]Спортсмены!$B$1:$K$65536,7,FALSE))</f>
        <v/>
      </c>
      <c r="I73" s="69" t="str">
        <f>IF(D73=0," ",VLOOKUP($B73,[1]Спортсмены!$B$1:$K$65536,8,FALSE))</f>
        <v/>
      </c>
      <c r="J73" s="69" t="str">
        <f>IF(B73=0," ",VLOOKUP($B73,[1]Спортсмены!$B$1:$K$65536,9,FALSE))</f>
        <v>АУ ФКиС  ВО "ЦСП"</v>
      </c>
      <c r="K73" s="97">
        <v>8.4837962962962978E-5</v>
      </c>
      <c r="L73" s="98">
        <v>8.4837962962962978E-5</v>
      </c>
      <c r="M73" s="71" t="str">
        <f>IF(K73=0," ",IF(K73&lt;=[1]Разряды!$D$4,[1]Разряды!$D$3,IF(K73&lt;=[1]Разряды!$E$4,[1]Разряды!$E$3,IF(K73&lt;=[1]Разряды!$F$4,[1]Разряды!$F$3,IF(K73&lt;=[1]Разряды!$G$4,[1]Разряды!$G$3,IF(K73&lt;=[1]Разряды!$H$4,[1]Разряды!$H$3,IF(K73&lt;=[1]Разряды!$I$4,[1]Разряды!$I$3,IF(K73&lt;=[1]Разряды!$J$4,[1]Разряды!$J$3,"б/р"))))))))</f>
        <v>1р</v>
      </c>
      <c r="N73" s="71">
        <v>14</v>
      </c>
      <c r="O73" s="69" t="str">
        <f>IF(B73=0," ",VLOOKUP($B73,[1]Спортсмены!$B$1:$K$65536,10,FALSE))</f>
        <v>Синицкий А.Д.</v>
      </c>
    </row>
    <row r="74" spans="1:15" x14ac:dyDescent="0.25">
      <c r="A74" s="78">
        <v>5</v>
      </c>
      <c r="B74" s="31">
        <v>233</v>
      </c>
      <c r="C74" s="69" t="str">
        <f>IF(B74=0," ",VLOOKUP(B74,[1]Спортсмены!B$1:K$65536,2,FALSE))</f>
        <v>Захаров</v>
      </c>
      <c r="D74" s="70" t="str">
        <f>IF(B74=0," ",VLOOKUP($B74,[1]Спортсмены!$B$1:$K$65536,3,FALSE))</f>
        <v>Владимир</v>
      </c>
      <c r="E74" s="71" t="str">
        <f>IF(B74=0," ",IF(VLOOKUP($B74,[1]Спортсмены!$B$1:$K$65536,4,FALSE)=0," ",VLOOKUP($B74,[1]Спортсмены!$B$1:$K$65536,4,FALSE)))</f>
        <v>09.02.2002</v>
      </c>
      <c r="F74" s="71" t="str">
        <f>IF(B74=0," ",VLOOKUP($B74,[1]Спортсмены!$B$1:$K$65536,5,FALSE))</f>
        <v>1</v>
      </c>
      <c r="G74" s="69" t="str">
        <f>IF(B74=0," ",VLOOKUP($B74,[1]Спортсмены!$B$1:$K$65536,6,FALSE))</f>
        <v>Вологодская область</v>
      </c>
      <c r="H74" s="69" t="str">
        <f>IF(C74=0," ",VLOOKUP($B74,[1]Спортсмены!$B$1:$K$65536,7,FALSE))</f>
        <v/>
      </c>
      <c r="I74" s="69" t="str">
        <f>IF(D74=0," ",VLOOKUP($B74,[1]Спортсмены!$B$1:$K$65536,8,FALSE))</f>
        <v/>
      </c>
      <c r="J74" s="69" t="str">
        <f>IF(B74=0," ",VLOOKUP($B74,[1]Спортсмены!$B$1:$K$65536,9,FALSE))</f>
        <v>АУ ФКиС  ВО "ЦСП"</v>
      </c>
      <c r="K74" s="97">
        <v>8.4953703703703718E-5</v>
      </c>
      <c r="L74" s="98">
        <v>8.5185185185185198E-5</v>
      </c>
      <c r="M74" s="71" t="str">
        <f>IF(K74=0," ",IF(K74&lt;=[1]Разряды!$D$4,[1]Разряды!$D$3,IF(K74&lt;=[1]Разряды!$E$4,[1]Разряды!$E$3,IF(K74&lt;=[1]Разряды!$F$4,[1]Разряды!$F$3,IF(K74&lt;=[1]Разряды!$G$4,[1]Разряды!$G$3,IF(K74&lt;=[1]Разряды!$H$4,[1]Разряды!$H$3,IF(K74&lt;=[1]Разряды!$I$4,[1]Разряды!$I$3,IF(K74&lt;=[1]Разряды!$J$4,[1]Разряды!$J$3,"б/р"))))))))</f>
        <v>1р</v>
      </c>
      <c r="N74" s="71">
        <v>13</v>
      </c>
      <c r="O74" s="69" t="str">
        <f>IF(B74=0," ",VLOOKUP($B74,[1]Спортсмены!$B$1:$K$65536,10,FALSE))</f>
        <v>Лебедев А.В.</v>
      </c>
    </row>
    <row r="75" spans="1:15" x14ac:dyDescent="0.25">
      <c r="A75" s="78">
        <v>6</v>
      </c>
      <c r="B75" s="31">
        <v>362</v>
      </c>
      <c r="C75" s="69" t="str">
        <f>IF(B75=0," ",VLOOKUP(B75,[1]Спортсмены!B$1:K$65536,2,FALSE))</f>
        <v>Лебедев</v>
      </c>
      <c r="D75" s="70" t="str">
        <f>IF(B75=0," ",VLOOKUP($B75,[1]Спортсмены!$B$1:$K$65536,3,FALSE))</f>
        <v>Вячеслав</v>
      </c>
      <c r="E75" s="71" t="str">
        <f>IF(B75=0," ",IF(VLOOKUP($B75,[1]Спортсмены!$B$1:$K$65536,4,FALSE)=0," ",VLOOKUP($B75,[1]Спортсмены!$B$1:$K$65536,4,FALSE)))</f>
        <v>18.01.2002</v>
      </c>
      <c r="F75" s="71" t="str">
        <f>IF(B75=0," ",VLOOKUP($B75,[1]Спортсмены!$B$1:$K$65536,5,FALSE))</f>
        <v>1</v>
      </c>
      <c r="G75" s="69" t="str">
        <f>IF(B75=0," ",VLOOKUP($B75,[1]Спортсмены!$B$1:$K$65536,6,FALSE))</f>
        <v>Ленинградская область</v>
      </c>
      <c r="H75" s="69" t="str">
        <f>IF(C75=0," ",VLOOKUP($B75,[1]Спортсмены!$B$1:$K$65536,7,FALSE))</f>
        <v/>
      </c>
      <c r="I75" s="69" t="str">
        <f>IF(D75=0," ",VLOOKUP($B75,[1]Спортсмены!$B$1:$K$65536,8,FALSE))</f>
        <v/>
      </c>
      <c r="J75" s="69" t="str">
        <f>IF(B75=0," ",VLOOKUP($B75,[1]Спортсмены!$B$1:$K$65536,9,FALSE))</f>
        <v>МБОУ ДО "Коммунарская ДЮСШ"</v>
      </c>
      <c r="K75" s="97">
        <v>8.4606481481481471E-5</v>
      </c>
      <c r="L75" s="98">
        <v>8.5416666666666678E-5</v>
      </c>
      <c r="M75" s="71" t="str">
        <f>IF(K75=0," ",IF(K75&lt;=[1]Разряды!$D$4,[1]Разряды!$D$3,IF(K75&lt;=[1]Разряды!$E$4,[1]Разряды!$E$3,IF(K75&lt;=[1]Разряды!$F$4,[1]Разряды!$F$3,IF(K75&lt;=[1]Разряды!$G$4,[1]Разряды!$G$3,IF(K75&lt;=[1]Разряды!$H$4,[1]Разряды!$H$3,IF(K75&lt;=[1]Разряды!$I$4,[1]Разряды!$I$3,IF(K75&lt;=[1]Разряды!$J$4,[1]Разряды!$J$3,"б/р"))))))))</f>
        <v>1р</v>
      </c>
      <c r="N75" s="71">
        <v>12</v>
      </c>
      <c r="O75" s="102" t="str">
        <f>IF(B75=0," ",VLOOKUP($B75,[1]Спортсмены!$B$1:$K$65536,10,FALSE))</f>
        <v>Сергачев В.Н., Пашкевич О.Н., Сергачева И.В.</v>
      </c>
    </row>
    <row r="76" spans="1:15" x14ac:dyDescent="0.25">
      <c r="A76" s="78">
        <v>7</v>
      </c>
      <c r="B76" s="31">
        <v>460</v>
      </c>
      <c r="C76" s="69" t="str">
        <f>IF(B76=0," ",VLOOKUP(B76,[1]Спортсмены!B$1:K$65536,2,FALSE))</f>
        <v>Фомин</v>
      </c>
      <c r="D76" s="70" t="str">
        <f>IF(B76=0," ",VLOOKUP($B76,[1]Спортсмены!$B$1:$K$65536,3,FALSE))</f>
        <v>Даниил</v>
      </c>
      <c r="E76" s="71" t="str">
        <f>IF(B76=0," ",IF(VLOOKUP($B76,[1]Спортсмены!$B$1:$K$65536,4,FALSE)=0," ",VLOOKUP($B76,[1]Спортсмены!$B$1:$K$65536,4,FALSE)))</f>
        <v>10.12.2001</v>
      </c>
      <c r="F76" s="71" t="str">
        <f>IF(B76=0," ",VLOOKUP($B76,[1]Спортсмены!$B$1:$K$65536,5,FALSE))</f>
        <v>1</v>
      </c>
      <c r="G76" s="69" t="str">
        <f>IF(B76=0," ",VLOOKUP($B76,[1]Спортсмены!$B$1:$K$65536,6,FALSE))</f>
        <v>Республика Коми</v>
      </c>
      <c r="H76" s="69" t="str">
        <f>IF(C76=0," ",VLOOKUP($B76,[1]Спортсмены!$B$1:$K$65536,7,FALSE))</f>
        <v/>
      </c>
      <c r="I76" s="69" t="str">
        <f>IF(D76=0," ",VLOOKUP($B76,[1]Спортсмены!$B$1:$K$65536,8,FALSE))</f>
        <v/>
      </c>
      <c r="J76" s="69" t="str">
        <f>IF(B76=0," ",VLOOKUP($B76,[1]Спортсмены!$B$1:$K$65536,9,FALSE))</f>
        <v>ГБУ РК "СШОР №1"</v>
      </c>
      <c r="K76" s="97">
        <v>8.5300925925925938E-5</v>
      </c>
      <c r="L76" s="98"/>
      <c r="M76" s="71" t="str">
        <f>IF(K76=0," ",IF(K76&lt;=[1]Разряды!$D$4,[1]Разряды!$D$3,IF(K76&lt;=[1]Разряды!$E$4,[1]Разряды!$E$3,IF(K76&lt;=[1]Разряды!$F$4,[1]Разряды!$F$3,IF(K76&lt;=[1]Разряды!$G$4,[1]Разряды!$G$3,IF(K76&lt;=[1]Разряды!$H$4,[1]Разряды!$H$3,IF(K76&lt;=[1]Разряды!$I$4,[1]Разряды!$I$3,IF(K76&lt;=[1]Разряды!$J$4,[1]Разряды!$J$3,"б/р"))))))))</f>
        <v>2р</v>
      </c>
      <c r="N76" s="71">
        <v>11</v>
      </c>
      <c r="O76" s="69" t="str">
        <f>IF(B76=0," ",VLOOKUP($B76,[1]Спортсмены!$B$1:$K$65536,10,FALSE))</f>
        <v>Панюкова М.А.</v>
      </c>
    </row>
    <row r="77" spans="1:15" x14ac:dyDescent="0.25">
      <c r="A77" s="78">
        <v>8</v>
      </c>
      <c r="B77" s="31">
        <v>267</v>
      </c>
      <c r="C77" s="69" t="str">
        <f>IF(B77=0," ",VLOOKUP(B77,[1]Спортсмены!B$1:K$65536,2,FALSE))</f>
        <v>Туркин</v>
      </c>
      <c r="D77" s="70" t="str">
        <f>IF(B77=0," ",VLOOKUP($B77,[1]Спортсмены!$B$1:$K$65536,3,FALSE))</f>
        <v>Алексей</v>
      </c>
      <c r="E77" s="71" t="str">
        <f>IF(B77=0," ",IF(VLOOKUP($B77,[1]Спортсмены!$B$1:$K$65536,4,FALSE)=0," ",VLOOKUP($B77,[1]Спортсмены!$B$1:$K$65536,4,FALSE)))</f>
        <v>22.12.2002</v>
      </c>
      <c r="F77" s="71" t="str">
        <f>IF(B77=0," ",VLOOKUP($B77,[1]Спортсмены!$B$1:$K$65536,5,FALSE))</f>
        <v>1</v>
      </c>
      <c r="G77" s="69" t="str">
        <f>IF(B77=0," ",VLOOKUP($B77,[1]Спортсмены!$B$1:$K$65536,6,FALSE))</f>
        <v>Вологодская область</v>
      </c>
      <c r="H77" s="69" t="str">
        <f>IF(C77=0," ",VLOOKUP($B77,[1]Спортсмены!$B$1:$K$65536,7,FALSE))</f>
        <v/>
      </c>
      <c r="I77" s="69" t="str">
        <f>IF(D77=0," ",VLOOKUP($B77,[1]Спортсмены!$B$1:$K$65536,8,FALSE))</f>
        <v/>
      </c>
      <c r="J77" s="69" t="str">
        <f>IF(B77=0," ",VLOOKUP($B77,[1]Спортсмены!$B$1:$K$65536,9,FALSE))</f>
        <v>АУ ВО "СШОР "Витязь"</v>
      </c>
      <c r="K77" s="97">
        <v>8.5995370370370351E-5</v>
      </c>
      <c r="L77" s="98"/>
      <c r="M77" s="71" t="str">
        <f>IF(K77=0," ",IF(K77&lt;=[1]Разряды!$D$4,[1]Разряды!$D$3,IF(K77&lt;=[1]Разряды!$E$4,[1]Разряды!$E$3,IF(K77&lt;=[1]Разряды!$F$4,[1]Разряды!$F$3,IF(K77&lt;=[1]Разряды!$G$4,[1]Разряды!$G$3,IF(K77&lt;=[1]Разряды!$H$4,[1]Разряды!$H$3,IF(K77&lt;=[1]Разряды!$I$4,[1]Разряды!$I$3,IF(K77&lt;=[1]Разряды!$J$4,[1]Разряды!$J$3,"б/р"))))))))</f>
        <v>2р</v>
      </c>
      <c r="N77" s="71">
        <v>10</v>
      </c>
      <c r="O77" s="69">
        <f>IF(B77=0," ",VLOOKUP($B77,[1]Спортсмены!$B$1:$K$65536,10,FALSE))</f>
        <v>0</v>
      </c>
    </row>
    <row r="78" spans="1:15" x14ac:dyDescent="0.25">
      <c r="A78" s="78">
        <v>9</v>
      </c>
      <c r="B78" s="31">
        <v>32</v>
      </c>
      <c r="C78" s="69" t="str">
        <f>IF(B78=0," ",VLOOKUP(B78,[1]Спортсмены!B$1:K$65536,2,FALSE))</f>
        <v>Давыдов</v>
      </c>
      <c r="D78" s="70" t="str">
        <f>IF(B78=0," ",VLOOKUP($B78,[1]Спортсмены!$B$1:$K$65536,3,FALSE))</f>
        <v>Владислав</v>
      </c>
      <c r="E78" s="71" t="str">
        <f>IF(B78=0," ",IF(VLOOKUP($B78,[1]Спортсмены!$B$1:$K$65536,4,FALSE)=0," ",VLOOKUP($B78,[1]Спортсмены!$B$1:$K$65536,4,FALSE)))</f>
        <v>29.10.2002</v>
      </c>
      <c r="F78" s="71" t="str">
        <f>IF(B78=0," ",VLOOKUP($B78,[1]Спортсмены!$B$1:$K$65536,5,FALSE))</f>
        <v>1</v>
      </c>
      <c r="G78" s="69" t="str">
        <f>IF(B78=0," ",VLOOKUP($B78,[1]Спортсмены!$B$1:$K$65536,6,FALSE))</f>
        <v>Ярославская область</v>
      </c>
      <c r="H78" s="69" t="str">
        <f>IF(C78=0," ",VLOOKUP($B78,[1]Спортсмены!$B$1:$K$65536,7,FALSE))</f>
        <v/>
      </c>
      <c r="I78" s="69" t="str">
        <f>IF(D78=0," ",VLOOKUP($B78,[1]Спортсмены!$B$1:$K$65536,8,FALSE))</f>
        <v/>
      </c>
      <c r="J78" s="69" t="str">
        <f>IF(B78=0," ",VLOOKUP($B78,[1]Спортсмены!$B$1:$K$65536,9,FALSE))</f>
        <v>МАУ СШОР №2</v>
      </c>
      <c r="K78" s="97">
        <v>8.6689814814814819E-5</v>
      </c>
      <c r="L78" s="98"/>
      <c r="M78" s="71" t="str">
        <f>IF(K78=0," ",IF(K78&lt;=[1]Разряды!$D$4,[1]Разряды!$D$3,IF(K78&lt;=[1]Разряды!$E$4,[1]Разряды!$E$3,IF(K78&lt;=[1]Разряды!$F$4,[1]Разряды!$F$3,IF(K78&lt;=[1]Разряды!$G$4,[1]Разряды!$G$3,IF(K78&lt;=[1]Разряды!$H$4,[1]Разряды!$H$3,IF(K78&lt;=[1]Разряды!$I$4,[1]Разряды!$I$3,IF(K78&lt;=[1]Разряды!$J$4,[1]Разряды!$J$3,"б/р"))))))))</f>
        <v>2р</v>
      </c>
      <c r="N78" s="71" t="s">
        <v>31</v>
      </c>
      <c r="O78" s="69" t="str">
        <f>IF(B78=0," ",VLOOKUP($B78,[1]Спортсмены!$B$1:$K$65536,10,FALSE))</f>
        <v>Иванова И.М.</v>
      </c>
    </row>
    <row r="79" spans="1:15" x14ac:dyDescent="0.25">
      <c r="A79" s="78">
        <v>10</v>
      </c>
      <c r="B79" s="31">
        <v>452</v>
      </c>
      <c r="C79" s="69" t="str">
        <f>IF(B79=0," ",VLOOKUP(B79,[1]Спортсмены!B$1:K$65536,2,FALSE))</f>
        <v>Кононученко</v>
      </c>
      <c r="D79" s="70" t="str">
        <f>IF(B79=0," ",VLOOKUP($B79,[1]Спортсмены!$B$1:$K$65536,3,FALSE))</f>
        <v>Евгений</v>
      </c>
      <c r="E79" s="71" t="str">
        <f>IF(B79=0," ",IF(VLOOKUP($B79,[1]Спортсмены!$B$1:$K$65536,4,FALSE)=0," ",VLOOKUP($B79,[1]Спортсмены!$B$1:$K$65536,4,FALSE)))</f>
        <v>01.04.2001</v>
      </c>
      <c r="F79" s="71" t="str">
        <f>IF(B79=0," ",VLOOKUP($B79,[1]Спортсмены!$B$1:$K$65536,5,FALSE))</f>
        <v>1</v>
      </c>
      <c r="G79" s="69" t="str">
        <f>IF(B79=0," ",VLOOKUP($B79,[1]Спортсмены!$B$1:$K$65536,6,FALSE))</f>
        <v>Республика Коми</v>
      </c>
      <c r="H79" s="69" t="str">
        <f>IF(C79=0," ",VLOOKUP($B79,[1]Спортсмены!$B$1:$K$65536,7,FALSE))</f>
        <v/>
      </c>
      <c r="I79" s="69" t="str">
        <f>IF(D79=0," ",VLOOKUP($B79,[1]Спортсмены!$B$1:$K$65536,8,FALSE))</f>
        <v/>
      </c>
      <c r="J79" s="69" t="str">
        <f>IF(B79=0," ",VLOOKUP($B79,[1]Спортсмены!$B$1:$K$65536,9,FALSE))</f>
        <v>ГБУ РК "СШОР №1"</v>
      </c>
      <c r="K79" s="97">
        <v>8.6921296296296299E-5</v>
      </c>
      <c r="L79" s="98"/>
      <c r="M79" s="71" t="str">
        <f>IF(K79=0," ",IF(K79&lt;=[1]Разряды!$D$4,[1]Разряды!$D$3,IF(K79&lt;=[1]Разряды!$E$4,[1]Разряды!$E$3,IF(K79&lt;=[1]Разряды!$F$4,[1]Разряды!$F$3,IF(K79&lt;=[1]Разряды!$G$4,[1]Разряды!$G$3,IF(K79&lt;=[1]Разряды!$H$4,[1]Разряды!$H$3,IF(K79&lt;=[1]Разряды!$I$4,[1]Разряды!$I$3,IF(K79&lt;=[1]Разряды!$J$4,[1]Разряды!$J$3,"б/р"))))))))</f>
        <v>2р</v>
      </c>
      <c r="N79" s="71">
        <v>9</v>
      </c>
      <c r="O79" s="69" t="str">
        <f>IF(B79=0," ",VLOOKUP($B79,[1]Спортсмены!$B$1:$K$65536,10,FALSE))</f>
        <v>Балясников И.Н.</v>
      </c>
    </row>
    <row r="80" spans="1:15" x14ac:dyDescent="0.25">
      <c r="A80" s="78">
        <v>11</v>
      </c>
      <c r="B80" s="31">
        <v>216</v>
      </c>
      <c r="C80" s="69" t="str">
        <f>IF(B80=0," ",VLOOKUP(B80,[1]Спортсмены!B$1:K$65536,2,FALSE))</f>
        <v>Шумилов</v>
      </c>
      <c r="D80" s="70" t="str">
        <f>IF(B80=0," ",VLOOKUP($B80,[1]Спортсмены!$B$1:$K$65536,3,FALSE))</f>
        <v>Александр</v>
      </c>
      <c r="E80" s="71" t="str">
        <f>IF(B80=0," ",IF(VLOOKUP($B80,[1]Спортсмены!$B$1:$K$65536,4,FALSE)=0," ",VLOOKUP($B80,[1]Спортсмены!$B$1:$K$65536,4,FALSE)))</f>
        <v>04.04.2002</v>
      </c>
      <c r="F80" s="71" t="str">
        <f>IF(B80=0," ",VLOOKUP($B80,[1]Спортсмены!$B$1:$K$65536,5,FALSE))</f>
        <v>2</v>
      </c>
      <c r="G80" s="69" t="str">
        <f>IF(B80=0," ",VLOOKUP($B80,[1]Спортсмены!$B$1:$K$65536,6,FALSE))</f>
        <v>Архангельская область</v>
      </c>
      <c r="H80" s="69" t="str">
        <f>IF(C80=0," ",VLOOKUP($B80,[1]Спортсмены!$B$1:$K$65536,7,FALSE))</f>
        <v/>
      </c>
      <c r="I80" s="69" t="str">
        <f>IF(D80=0," ",VLOOKUP($B80,[1]Спортсмены!$B$1:$K$65536,8,FALSE))</f>
        <v/>
      </c>
      <c r="J80" s="69" t="str">
        <f>IF(B80=0," ",VLOOKUP($B80,[1]Спортсмены!$B$1:$K$65536,9,FALSE))</f>
        <v>ФОК "Севмаш"</v>
      </c>
      <c r="K80" s="97">
        <v>8.7037037037037039E-5</v>
      </c>
      <c r="L80" s="98"/>
      <c r="M80" s="71" t="str">
        <f>IF(K80=0," ",IF(K80&lt;=[1]Разряды!$D$4,[1]Разряды!$D$3,IF(K80&lt;=[1]Разряды!$E$4,[1]Разряды!$E$3,IF(K80&lt;=[1]Разряды!$F$4,[1]Разряды!$F$3,IF(K80&lt;=[1]Разряды!$G$4,[1]Разряды!$G$3,IF(K80&lt;=[1]Разряды!$H$4,[1]Разряды!$H$3,IF(K80&lt;=[1]Разряды!$I$4,[1]Разряды!$I$3,IF(K80&lt;=[1]Разряды!$J$4,[1]Разряды!$J$3,"б/р"))))))))</f>
        <v>2р</v>
      </c>
      <c r="N80" s="71">
        <v>8</v>
      </c>
      <c r="O80" s="101" t="str">
        <f>IF(B80=0," ",VLOOKUP($B80,[1]Спортсмены!$B$1:$K$65536,10,FALSE))</f>
        <v>Литвиненко А.И., Бородулин А.М.</v>
      </c>
    </row>
    <row r="81" spans="1:15" x14ac:dyDescent="0.25">
      <c r="A81" s="78">
        <v>12</v>
      </c>
      <c r="B81" s="31">
        <v>372</v>
      </c>
      <c r="C81" s="69" t="str">
        <f>IF(B81=0," ",VLOOKUP(B81,[1]Спортсмены!B$1:K$65536,2,FALSE))</f>
        <v>Галкин</v>
      </c>
      <c r="D81" s="70" t="str">
        <f>IF(B81=0," ",VLOOKUP($B81,[1]Спортсмены!$B$1:$K$65536,3,FALSE))</f>
        <v>Артем</v>
      </c>
      <c r="E81" s="71" t="str">
        <f>IF(B81=0," ",IF(VLOOKUP($B81,[1]Спортсмены!$B$1:$K$65536,4,FALSE)=0," ",VLOOKUP($B81,[1]Спортсмены!$B$1:$K$65536,4,FALSE)))</f>
        <v>02.04.2001</v>
      </c>
      <c r="F81" s="71" t="str">
        <f>IF(B81=0," ",VLOOKUP($B81,[1]Спортсмены!$B$1:$K$65536,5,FALSE))</f>
        <v>1</v>
      </c>
      <c r="G81" s="69" t="str">
        <f>IF(B81=0," ",VLOOKUP($B81,[1]Спортсмены!$B$1:$K$65536,6,FALSE))</f>
        <v>Мурманская область</v>
      </c>
      <c r="H81" s="69" t="str">
        <f>IF(C81=0," ",VLOOKUP($B81,[1]Спортсмены!$B$1:$K$65536,7,FALSE))</f>
        <v/>
      </c>
      <c r="I81" s="69" t="str">
        <f>IF(D81=0," ",VLOOKUP($B81,[1]Спортсмены!$B$1:$K$65536,8,FALSE))</f>
        <v/>
      </c>
      <c r="J81" s="69" t="str">
        <f>IF(B81=0," ",VLOOKUP($B81,[1]Спортсмены!$B$1:$K$65536,9,FALSE))</f>
        <v>МАУ СШОР №4</v>
      </c>
      <c r="K81" s="97">
        <v>8.7268518518518533E-5</v>
      </c>
      <c r="L81" s="98"/>
      <c r="M81" s="71" t="str">
        <f>IF(K81=0," ",IF(K81&lt;=[1]Разряды!$D$4,[1]Разряды!$D$3,IF(K81&lt;=[1]Разряды!$E$4,[1]Разряды!$E$3,IF(K81&lt;=[1]Разряды!$F$4,[1]Разряды!$F$3,IF(K81&lt;=[1]Разряды!$G$4,[1]Разряды!$G$3,IF(K81&lt;=[1]Разряды!$H$4,[1]Разряды!$H$3,IF(K81&lt;=[1]Разряды!$I$4,[1]Разряды!$I$3,IF(K81&lt;=[1]Разряды!$J$4,[1]Разряды!$J$3,"б/р"))))))))</f>
        <v>2р</v>
      </c>
      <c r="N81" s="71">
        <v>7</v>
      </c>
      <c r="O81" s="69" t="str">
        <f>IF(B81=0," ",VLOOKUP($B81,[1]Спортсмены!$B$1:$K$65536,10,FALSE))</f>
        <v>Посоленик (Шаверина) Е.Н.</v>
      </c>
    </row>
    <row r="82" spans="1:15" x14ac:dyDescent="0.25">
      <c r="A82" s="78">
        <v>13</v>
      </c>
      <c r="B82" s="31">
        <v>75</v>
      </c>
      <c r="C82" s="69" t="str">
        <f>IF(B82=0," ",VLOOKUP(B82,[1]Спортсмены!B$1:K$65536,2,FALSE))</f>
        <v>Кучин</v>
      </c>
      <c r="D82" s="70" t="str">
        <f>IF(B82=0," ",VLOOKUP($B82,[1]Спортсмены!$B$1:$K$65536,3,FALSE))</f>
        <v>Тимофей</v>
      </c>
      <c r="E82" s="71" t="str">
        <f>IF(B82=0," ",IF(VLOOKUP($B82,[1]Спортсмены!$B$1:$K$65536,4,FALSE)=0," ",VLOOKUP($B82,[1]Спортсмены!$B$1:$K$65536,4,FALSE)))</f>
        <v>16.05.2002</v>
      </c>
      <c r="F82" s="71" t="str">
        <f>IF(B82=0," ",VLOOKUP($B82,[1]Спортсмены!$B$1:$K$65536,5,FALSE))</f>
        <v>2</v>
      </c>
      <c r="G82" s="69" t="str">
        <f>IF(B82=0," ",VLOOKUP($B82,[1]Спортсмены!$B$1:$K$65536,6,FALSE))</f>
        <v>Ярославская область</v>
      </c>
      <c r="H82" s="69" t="str">
        <f>IF(C82=0," ",VLOOKUP($B82,[1]Спортсмены!$B$1:$K$65536,7,FALSE))</f>
        <v/>
      </c>
      <c r="I82" s="69" t="str">
        <f>IF(D82=0," ",VLOOKUP($B82,[1]Спортсмены!$B$1:$K$65536,8,FALSE))</f>
        <v/>
      </c>
      <c r="J82" s="69" t="str">
        <f>IF(B82=0," ",VLOOKUP($B82,[1]Спортсмены!$B$1:$K$65536,9,FALSE))</f>
        <v>МУ СШОР №19</v>
      </c>
      <c r="K82" s="97">
        <v>8.8425925925925919E-5</v>
      </c>
      <c r="L82" s="98"/>
      <c r="M82" s="71" t="str">
        <f>IF(K82=0," ",IF(K82&lt;=[1]Разряды!$D$4,[1]Разряды!$D$3,IF(K82&lt;=[1]Разряды!$E$4,[1]Разряды!$E$3,IF(K82&lt;=[1]Разряды!$F$4,[1]Разряды!$F$3,IF(K82&lt;=[1]Разряды!$G$4,[1]Разряды!$G$3,IF(K82&lt;=[1]Разряды!$H$4,[1]Разряды!$H$3,IF(K82&lt;=[1]Разряды!$I$4,[1]Разряды!$I$3,IF(K82&lt;=[1]Разряды!$J$4,[1]Разряды!$J$3,"б/р"))))))))</f>
        <v>2р</v>
      </c>
      <c r="N82" s="71" t="s">
        <v>31</v>
      </c>
      <c r="O82" s="69" t="str">
        <f>IF(B82=0," ",VLOOKUP($B82,[1]Спортсмены!$B$1:$K$65536,10,FALSE))</f>
        <v>Станкевич В.А.</v>
      </c>
    </row>
    <row r="83" spans="1:15" x14ac:dyDescent="0.25">
      <c r="A83" s="78">
        <v>14</v>
      </c>
      <c r="B83" s="31">
        <v>97</v>
      </c>
      <c r="C83" s="69" t="str">
        <f>IF(B83=0," ",VLOOKUP(B83,[1]Спортсмены!B$1:K$65536,2,FALSE))</f>
        <v>Ничай</v>
      </c>
      <c r="D83" s="70" t="str">
        <f>IF(B83=0," ",VLOOKUP($B83,[1]Спортсмены!$B$1:$K$65536,3,FALSE))</f>
        <v>Роман</v>
      </c>
      <c r="E83" s="81">
        <f>IF(B83=0," ",IF(VLOOKUP($B83,[1]Спортсмены!$B$1:$K$65536,4,FALSE)=0," ",VLOOKUP($B83,[1]Спортсмены!$B$1:$K$65536,4,FALSE)))</f>
        <v>37350</v>
      </c>
      <c r="F83" s="71" t="str">
        <f>IF(B83=0," ",VLOOKUP($B83,[1]Спортсмены!$B$1:$K$65536,5,FALSE))</f>
        <v>2</v>
      </c>
      <c r="G83" s="69" t="str">
        <f>IF(B83=0," ",VLOOKUP($B83,[1]Спортсмены!$B$1:$K$65536,6,FALSE))</f>
        <v>Ярославская область</v>
      </c>
      <c r="H83" s="69" t="str">
        <f>IF(C83=0," ",VLOOKUP($B83,[1]Спортсмены!$B$1:$K$65536,7,FALSE))</f>
        <v/>
      </c>
      <c r="I83" s="69" t="str">
        <f>IF(D83=0," ",VLOOKUP($B83,[1]Спортсмены!$B$1:$K$65536,8,FALSE))</f>
        <v/>
      </c>
      <c r="J83" s="69" t="str">
        <f>IF(B83=0," ",VLOOKUP($B83,[1]Спортсмены!$B$1:$K$65536,9,FALSE))</f>
        <v>МАУ СШОР №2</v>
      </c>
      <c r="K83" s="97">
        <v>8.9236111111111113E-5</v>
      </c>
      <c r="L83" s="98"/>
      <c r="M83" s="71" t="str">
        <f>IF(K83=0," ",IF(K83&lt;=[1]Разряды!$D$4,[1]Разряды!$D$3,IF(K83&lt;=[1]Разряды!$E$4,[1]Разряды!$E$3,IF(K83&lt;=[1]Разряды!$F$4,[1]Разряды!$F$3,IF(K83&lt;=[1]Разряды!$G$4,[1]Разряды!$G$3,IF(K83&lt;=[1]Разряды!$H$4,[1]Разряды!$H$3,IF(K83&lt;=[1]Разряды!$I$4,[1]Разряды!$I$3,IF(K83&lt;=[1]Разряды!$J$4,[1]Разряды!$J$3,"б/р"))))))))</f>
        <v>3р</v>
      </c>
      <c r="N83" s="71" t="s">
        <v>31</v>
      </c>
      <c r="O83" s="69" t="str">
        <f>IF(B83=0," ",VLOOKUP($B83,[1]Спортсмены!$B$1:$K$65536,10,FALSE))</f>
        <v xml:space="preserve">Иванова И.М. </v>
      </c>
    </row>
    <row r="84" spans="1:15" ht="15.75" thickBot="1" x14ac:dyDescent="0.3">
      <c r="A84" s="38"/>
      <c r="B84" s="38"/>
      <c r="C84" s="39" t="str">
        <f>IF(B84=0," ",VLOOKUP(B84,[1]Спортсмены!B$1:K$65536,2,FALSE))</f>
        <v xml:space="preserve"> </v>
      </c>
      <c r="D84" s="39"/>
      <c r="E84" s="61" t="str">
        <f>IF(B84=0," ",VLOOKUP($B84,[1]Спортсмены!$B$1:$K$65536,3,FALSE))</f>
        <v xml:space="preserve"> </v>
      </c>
      <c r="F84" s="40" t="str">
        <f>IF(B84=0," ",IF(VLOOKUP($B84,[1]Спортсмены!$B$1:$K$65536,4,FALSE)=0," ",VLOOKUP($B84,[1]Спортсмены!$B$1:$K$65536,4,FALSE)))</f>
        <v xml:space="preserve"> </v>
      </c>
      <c r="G84" s="39" t="str">
        <f>IF(B84=0," ",VLOOKUP($B84,[1]Спортсмены!$B$1:$K$65536,5,FALSE))</f>
        <v xml:space="preserve"> </v>
      </c>
      <c r="H84" s="39"/>
      <c r="I84" s="39"/>
      <c r="J84" s="39" t="str">
        <f>IF(B84=0," ",VLOOKUP($B84,[1]Спортсмены!$B$1:$K$65536,6,FALSE))</f>
        <v xml:space="preserve"> </v>
      </c>
      <c r="K84" s="105"/>
      <c r="L84" s="105"/>
      <c r="M84" s="40" t="str">
        <f>IF(K84=0," ",IF(K84&lt;=[1]Разряды!$D$4,[1]Разряды!$D$3,IF(K84&lt;=[1]Разряды!$E$4,[1]Разряды!$E$3,IF(K84&lt;=[1]Разряды!$F$4,[1]Разряды!$F$3,IF(K84&lt;=[1]Разряды!$G$4,[1]Разряды!$G$3,IF(K84&lt;=[1]Разряды!$H$4,[1]Разряды!$H$3,IF(K84&lt;=[1]Разряды!$I$4,[1]Разряды!$I$3,IF(K84&lt;=[1]Разряды!$J$4,[1]Разряды!$J$3,"б/р"))))))))</f>
        <v xml:space="preserve"> </v>
      </c>
      <c r="N84" s="43"/>
      <c r="O84" s="39" t="str">
        <f>IF(B84=0," ",VLOOKUP($B84,[1]Спортсмены!$B$1:$K$65536,7,FALSE))</f>
        <v xml:space="preserve"> </v>
      </c>
    </row>
    <row r="85" spans="1:15" ht="15.75" thickTop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x14ac:dyDescent="0.25">
      <c r="A87" s="64"/>
      <c r="B87" s="65"/>
      <c r="C87" s="66"/>
      <c r="D87" s="66"/>
      <c r="E87" s="66"/>
      <c r="F87" s="67"/>
      <c r="G87" s="45" t="s">
        <v>32</v>
      </c>
      <c r="H87" s="45"/>
      <c r="I87" s="45"/>
      <c r="J87" s="46"/>
      <c r="K87" s="46"/>
      <c r="L87" s="45"/>
      <c r="M87" s="45" t="s">
        <v>33</v>
      </c>
      <c r="N87" s="45"/>
    </row>
    <row r="88" spans="1:15" x14ac:dyDescent="0.25">
      <c r="A88" s="64"/>
      <c r="B88" s="67"/>
      <c r="C88" s="66"/>
      <c r="D88" s="66"/>
      <c r="E88" s="66"/>
      <c r="F88" s="67"/>
      <c r="G88" s="45"/>
      <c r="H88" s="45"/>
      <c r="I88" s="45"/>
      <c r="J88" s="46"/>
      <c r="K88" s="46"/>
      <c r="L88" s="45"/>
      <c r="M88" s="45"/>
      <c r="N88" s="45"/>
    </row>
    <row r="89" spans="1:15" x14ac:dyDescent="0.25">
      <c r="A89" s="64"/>
      <c r="B89" s="67"/>
      <c r="C89" s="66"/>
      <c r="D89" s="66"/>
      <c r="E89" s="66"/>
      <c r="F89" s="67"/>
      <c r="G89" s="45"/>
      <c r="H89" s="45"/>
      <c r="I89" s="45"/>
      <c r="J89" s="46"/>
      <c r="K89" s="46"/>
      <c r="L89" s="45"/>
      <c r="M89" s="45"/>
      <c r="N89" s="45"/>
    </row>
    <row r="90" spans="1:15" x14ac:dyDescent="0.25">
      <c r="A90" s="64"/>
      <c r="B90" s="67"/>
      <c r="C90" s="66"/>
      <c r="D90" s="66"/>
      <c r="E90" s="66"/>
      <c r="F90" s="67"/>
      <c r="G90" s="45"/>
      <c r="H90" s="45"/>
      <c r="I90" s="45"/>
      <c r="J90" s="46"/>
      <c r="K90" s="46"/>
      <c r="L90" s="45"/>
      <c r="M90" s="45"/>
      <c r="N90" s="45"/>
    </row>
    <row r="91" spans="1:15" x14ac:dyDescent="0.25">
      <c r="A91" s="64"/>
      <c r="B91" s="67"/>
      <c r="C91" s="66"/>
      <c r="D91" s="66"/>
      <c r="E91" s="66"/>
      <c r="F91" s="67"/>
      <c r="G91" s="45" t="s">
        <v>34</v>
      </c>
      <c r="H91" s="45"/>
      <c r="I91" s="45"/>
      <c r="J91" s="46"/>
      <c r="K91" s="46"/>
      <c r="L91" s="45"/>
      <c r="M91" s="45" t="s">
        <v>35</v>
      </c>
      <c r="N91" s="45"/>
    </row>
    <row r="92" spans="1:15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7.25" x14ac:dyDescent="0.3">
      <c r="A110" s="459" t="s">
        <v>0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</row>
    <row r="111" spans="1:15" ht="17.25" x14ac:dyDescent="0.3">
      <c r="A111" s="459" t="s">
        <v>1</v>
      </c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</row>
    <row r="112" spans="1:15" ht="17.25" x14ac:dyDescent="0.3">
      <c r="A112" s="459" t="s">
        <v>2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</row>
    <row r="113" spans="1:15" ht="17.25" x14ac:dyDescent="0.3">
      <c r="A113" s="459" t="s">
        <v>3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</row>
    <row r="114" spans="1:15" ht="17.25" x14ac:dyDescent="0.3">
      <c r="A114" s="459" t="s">
        <v>4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</row>
    <row r="115" spans="1:15" ht="17.25" x14ac:dyDescent="0.3">
      <c r="A115" s="460" t="s">
        <v>38</v>
      </c>
      <c r="B115" s="460"/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</row>
    <row r="116" spans="1:15" ht="21" x14ac:dyDescent="0.35">
      <c r="A116" s="8"/>
      <c r="B116" s="8"/>
      <c r="C116" s="8"/>
      <c r="D116" s="8"/>
      <c r="E116" s="8"/>
      <c r="F116" s="8"/>
      <c r="G116" s="8"/>
      <c r="H116" s="8"/>
      <c r="I116" s="8"/>
      <c r="K116" s="8"/>
      <c r="L116" s="8"/>
      <c r="M116" s="8"/>
      <c r="N116" s="8"/>
      <c r="O116" s="1" t="s">
        <v>6</v>
      </c>
    </row>
    <row r="117" spans="1:15" ht="18.75" x14ac:dyDescent="0.3">
      <c r="A117" s="3"/>
      <c r="B117" s="4"/>
      <c r="C117" s="4"/>
      <c r="D117" s="4"/>
      <c r="E117" s="5"/>
      <c r="F117"/>
      <c r="G117" s="50"/>
      <c r="H117" s="50"/>
      <c r="I117" s="50"/>
      <c r="K117" s="50"/>
      <c r="L117" s="50"/>
      <c r="M117" s="50"/>
      <c r="O117" s="2" t="s">
        <v>7</v>
      </c>
    </row>
    <row r="118" spans="1:15" ht="15.75" x14ac:dyDescent="0.25">
      <c r="A118" s="3"/>
      <c r="B118" s="4"/>
      <c r="C118" s="4"/>
      <c r="D118" s="4"/>
      <c r="E118" s="5"/>
      <c r="F118"/>
      <c r="G118" s="6"/>
      <c r="H118" s="6"/>
      <c r="I118" s="6"/>
      <c r="K118" s="6"/>
      <c r="O118" s="2" t="s">
        <v>8</v>
      </c>
    </row>
    <row r="119" spans="1:15" ht="21" x14ac:dyDescent="0.35">
      <c r="A119" s="7"/>
      <c r="E119"/>
      <c r="F119"/>
      <c r="K119" s="7"/>
      <c r="M119" s="8"/>
      <c r="N119" s="8"/>
      <c r="O119" s="8" t="s">
        <v>9</v>
      </c>
    </row>
    <row r="120" spans="1:15" ht="21" x14ac:dyDescent="0.35">
      <c r="A120" s="7"/>
      <c r="E120" s="9" t="s">
        <v>10</v>
      </c>
      <c r="F120" s="10">
        <v>0.53125</v>
      </c>
      <c r="G120" s="11" t="s">
        <v>11</v>
      </c>
      <c r="H120" s="11"/>
      <c r="I120" s="11"/>
      <c r="K120" s="7"/>
      <c r="M120" s="8"/>
      <c r="N120" s="8"/>
      <c r="O120" s="8"/>
    </row>
    <row r="121" spans="1:15" ht="18.75" x14ac:dyDescent="0.3">
      <c r="A121" s="3"/>
      <c r="B121" s="12"/>
      <c r="C121" s="4"/>
      <c r="D121" s="4"/>
      <c r="E121" s="9" t="s">
        <v>10</v>
      </c>
      <c r="F121" s="10">
        <v>0.69097222222222221</v>
      </c>
      <c r="G121" s="11" t="s">
        <v>12</v>
      </c>
      <c r="H121" s="11"/>
      <c r="I121" s="11"/>
      <c r="K121" s="13"/>
      <c r="L121" s="13"/>
      <c r="M121" s="14"/>
    </row>
    <row r="122" spans="1:15" ht="16.5" thickBot="1" x14ac:dyDescent="0.3">
      <c r="A122" s="15" t="s">
        <v>46</v>
      </c>
      <c r="B122" s="16"/>
      <c r="E122" s="17" t="s">
        <v>14</v>
      </c>
      <c r="F122" s="18"/>
      <c r="J122" s="3"/>
      <c r="K122" s="51"/>
      <c r="L122" s="51"/>
      <c r="M122" s="14"/>
    </row>
    <row r="123" spans="1:15" x14ac:dyDescent="0.25">
      <c r="A123" s="464" t="s">
        <v>15</v>
      </c>
      <c r="B123" s="464" t="s">
        <v>16</v>
      </c>
      <c r="C123" s="466" t="s">
        <v>17</v>
      </c>
      <c r="D123" s="466" t="s">
        <v>18</v>
      </c>
      <c r="E123" s="464" t="s">
        <v>19</v>
      </c>
      <c r="F123" s="464" t="s">
        <v>20</v>
      </c>
      <c r="G123" s="468" t="s">
        <v>21</v>
      </c>
      <c r="H123" s="470" t="s">
        <v>22</v>
      </c>
      <c r="I123" s="472" t="s">
        <v>23</v>
      </c>
      <c r="J123" s="462" t="s">
        <v>24</v>
      </c>
      <c r="K123" s="453" t="s">
        <v>25</v>
      </c>
      <c r="L123" s="454"/>
      <c r="M123" s="441" t="s">
        <v>26</v>
      </c>
      <c r="N123" s="441" t="s">
        <v>27</v>
      </c>
      <c r="O123" s="443" t="s">
        <v>28</v>
      </c>
    </row>
    <row r="124" spans="1:15" ht="15.75" thickBot="1" x14ac:dyDescent="0.3">
      <c r="A124" s="465"/>
      <c r="B124" s="465"/>
      <c r="C124" s="467"/>
      <c r="D124" s="467"/>
      <c r="E124" s="465"/>
      <c r="F124" s="465"/>
      <c r="G124" s="469"/>
      <c r="H124" s="471"/>
      <c r="I124" s="473"/>
      <c r="J124" s="463"/>
      <c r="K124" s="19" t="s">
        <v>29</v>
      </c>
      <c r="L124" s="20" t="s">
        <v>30</v>
      </c>
      <c r="M124" s="442"/>
      <c r="N124" s="442"/>
      <c r="O124" s="444"/>
    </row>
    <row r="125" spans="1:15" x14ac:dyDescent="0.25">
      <c r="A125" s="21">
        <v>1</v>
      </c>
      <c r="B125" s="31">
        <v>321</v>
      </c>
      <c r="C125" s="69" t="str">
        <f>IF(B125=0," ",VLOOKUP(B125,[1]Спортсмены!B$1:K$65536,2,FALSE))</f>
        <v>Устинов</v>
      </c>
      <c r="D125" s="70" t="str">
        <f>IF(B125=0," ",VLOOKUP($B125,[1]Спортсмены!$B$1:$K$65536,3,FALSE))</f>
        <v>Кирилл</v>
      </c>
      <c r="E125" s="71" t="str">
        <f>IF(B125=0," ",IF(VLOOKUP($B125,[1]Спортсмены!$B$1:$K$65536,4,FALSE)=0," ",VLOOKUP($B125,[1]Спортсмены!$B$1:$K$65536,4,FALSE)))</f>
        <v>07.06.2000</v>
      </c>
      <c r="F125" s="71" t="str">
        <f>IF(B125=0," ",VLOOKUP($B125,[1]Спортсмены!$B$1:$K$65536,5,FALSE))</f>
        <v>КМС</v>
      </c>
      <c r="G125" s="69" t="str">
        <f>IF(B125=0," ",VLOOKUP($B125,[1]Спортсмены!$B$1:$K$65536,6,FALSE))</f>
        <v>Калининградская область</v>
      </c>
      <c r="H125" s="69" t="str">
        <f>IF(C125=0," ",VLOOKUP($B125,[1]Спортсмены!$B$1:$K$65536,7,FALSE))</f>
        <v/>
      </c>
      <c r="I125" s="69" t="str">
        <f>IF(D125=0," ",VLOOKUP($B125,[1]Спортсмены!$B$1:$K$65536,8,FALSE))</f>
        <v/>
      </c>
      <c r="J125" s="69" t="str">
        <f>IF(B125=0," ",VLOOKUP($B125,[1]Спортсмены!$B$1:$K$65536,9,FALSE))</f>
        <v>ГБПОУ КО УОР</v>
      </c>
      <c r="K125" s="97">
        <v>8.1597222222222216E-5</v>
      </c>
      <c r="L125" s="98">
        <v>8.1828703703703696E-5</v>
      </c>
      <c r="M125" s="71" t="str">
        <f>IF(K125=0," ",IF(K125&lt;=[1]Разряды!$D$4,[1]Разряды!$D$3,IF(K125&lt;=[1]Разряды!$E$4,[1]Разряды!$E$3,IF(K125&lt;=[1]Разряды!$F$4,[1]Разряды!$F$3,IF(K125&lt;=[1]Разряды!$G$4,[1]Разряды!$G$3,IF(K125&lt;=[1]Разряды!$H$4,[1]Разряды!$H$3,IF(K125&lt;=[1]Разряды!$I$4,[1]Разряды!$I$3,IF(K125&lt;=[1]Разряды!$J$4,[1]Разряды!$J$3,"б/р"))))))))</f>
        <v>1р</v>
      </c>
      <c r="N125" s="71">
        <v>20</v>
      </c>
      <c r="O125" s="69" t="str">
        <f>IF(B125=0," ",VLOOKUP($B125,[1]Спортсмены!$B$1:$K$65536,10,FALSE))</f>
        <v xml:space="preserve">Антунович Г.П. </v>
      </c>
    </row>
    <row r="126" spans="1:15" ht="20.25" x14ac:dyDescent="0.25">
      <c r="A126" s="21">
        <v>2</v>
      </c>
      <c r="B126" s="31">
        <v>271</v>
      </c>
      <c r="C126" s="69" t="str">
        <f>IF(B126=0," ",VLOOKUP(B126,[1]Спортсмены!B$1:K$65536,2,FALSE))</f>
        <v>Цыпкус</v>
      </c>
      <c r="D126" s="70" t="str">
        <f>IF(B126=0," ",VLOOKUP($B126,[1]Спортсмены!$B$1:$K$65536,3,FALSE))</f>
        <v>Марк</v>
      </c>
      <c r="E126" s="71" t="str">
        <f>IF(B126=0," ",IF(VLOOKUP($B126,[1]Спортсмены!$B$1:$K$65536,4,FALSE)=0," ",VLOOKUP($B126,[1]Спортсмены!$B$1:$K$65536,4,FALSE)))</f>
        <v>05.02.1999</v>
      </c>
      <c r="F126" s="71" t="str">
        <f>IF(B126=0," ",VLOOKUP($B126,[1]Спортсмены!$B$1:$K$65536,5,FALSE))</f>
        <v>КМС</v>
      </c>
      <c r="G126" s="69" t="str">
        <f>IF(B126=0," ",VLOOKUP($B126,[1]Спортсмены!$B$1:$K$65536,6,FALSE))</f>
        <v>Вологодская область</v>
      </c>
      <c r="H126" s="69" t="str">
        <f>IF(C126=0," ",VLOOKUP($B126,[1]Спортсмены!$B$1:$K$65536,7,FALSE))</f>
        <v/>
      </c>
      <c r="I126" s="69" t="str">
        <f>IF(D126=0," ",VLOOKUP($B126,[1]Спортсмены!$B$1:$K$65536,8,FALSE))</f>
        <v/>
      </c>
      <c r="J126" s="106" t="str">
        <f>IF(B126=0," ",VLOOKUP($B126,[1]Спортсмены!$B$1:$K$65536,9,FALSE))</f>
        <v>Главное Управление МЧС России по Вологодской области, АУ ФКиС  ВО "ЦСП"</v>
      </c>
      <c r="K126" s="97">
        <v>8.287037037037037E-5</v>
      </c>
      <c r="L126" s="98">
        <v>8.298611111111111E-5</v>
      </c>
      <c r="M126" s="71" t="str">
        <f>IF(K126=0," ",IF(K126&lt;=[1]Разряды!$D$4,[1]Разряды!$D$3,IF(K126&lt;=[1]Разряды!$E$4,[1]Разряды!$E$3,IF(K126&lt;=[1]Разряды!$F$4,[1]Разряды!$F$3,IF(K126&lt;=[1]Разряды!$G$4,[1]Разряды!$G$3,IF(K126&lt;=[1]Разряды!$H$4,[1]Разряды!$H$3,IF(K126&lt;=[1]Разряды!$I$4,[1]Разряды!$I$3,IF(K126&lt;=[1]Разряды!$J$4,[1]Разряды!$J$3,"б/р"))))))))</f>
        <v>1р</v>
      </c>
      <c r="N126" s="71">
        <v>17</v>
      </c>
      <c r="O126" s="69" t="str">
        <f>IF(B126=0," ",VLOOKUP($B126,[1]Спортсмены!$B$1:$K$65536,10,FALSE))</f>
        <v>Синицкий А.Д.</v>
      </c>
    </row>
    <row r="127" spans="1:15" x14ac:dyDescent="0.25">
      <c r="A127" s="21">
        <v>3</v>
      </c>
      <c r="B127" s="31">
        <v>193</v>
      </c>
      <c r="C127" s="69" t="str">
        <f>IF(B127=0," ",VLOOKUP(B127,[1]Спортсмены!B$1:K$65536,2,FALSE))</f>
        <v>Неверов</v>
      </c>
      <c r="D127" s="70" t="str">
        <f>IF(B127=0," ",VLOOKUP($B127,[1]Спортсмены!$B$1:$K$65536,3,FALSE))</f>
        <v>Илья</v>
      </c>
      <c r="E127" s="71" t="str">
        <f>IF(B127=0," ",IF(VLOOKUP($B127,[1]Спортсмены!$B$1:$K$65536,4,FALSE)=0," ",VLOOKUP($B127,[1]Спортсмены!$B$1:$K$65536,4,FALSE)))</f>
        <v>03.03.2000</v>
      </c>
      <c r="F127" s="71" t="str">
        <f>IF(B127=0," ",VLOOKUP($B127,[1]Спортсмены!$B$1:$K$65536,5,FALSE))</f>
        <v>1</v>
      </c>
      <c r="G127" s="69" t="str">
        <f>IF(B127=0," ",VLOOKUP($B127,[1]Спортсмены!$B$1:$K$65536,6,FALSE))</f>
        <v>Архангельская область</v>
      </c>
      <c r="H127" s="69" t="str">
        <f>IF(C127=0," ",VLOOKUP($B127,[1]Спортсмены!$B$1:$K$65536,7,FALSE))</f>
        <v/>
      </c>
      <c r="I127" s="69" t="str">
        <f>IF(D127=0," ",VLOOKUP($B127,[1]Спортсмены!$B$1:$K$65536,8,FALSE))</f>
        <v/>
      </c>
      <c r="J127" s="69" t="str">
        <f>IF(B127=0," ",VLOOKUP($B127,[1]Спортсмены!$B$1:$K$65536,9,FALSE))</f>
        <v>МБУ ДО "ДЮСШ"</v>
      </c>
      <c r="K127" s="97">
        <v>8.298611111111111E-5</v>
      </c>
      <c r="L127" s="98">
        <v>8.3217592592592591E-5</v>
      </c>
      <c r="M127" s="71" t="str">
        <f>IF(K127=0," ",IF(K127&lt;=[1]Разряды!$D$4,[1]Разряды!$D$3,IF(K127&lt;=[1]Разряды!$E$4,[1]Разряды!$E$3,IF(K127&lt;=[1]Разряды!$F$4,[1]Разряды!$F$3,IF(K127&lt;=[1]Разряды!$G$4,[1]Разряды!$G$3,IF(K127&lt;=[1]Разряды!$H$4,[1]Разряды!$H$3,IF(K127&lt;=[1]Разряды!$I$4,[1]Разряды!$I$3,IF(K127&lt;=[1]Разряды!$J$4,[1]Разряды!$J$3,"б/р"))))))))</f>
        <v>1р</v>
      </c>
      <c r="N127" s="71">
        <v>15</v>
      </c>
      <c r="O127" s="69" t="str">
        <f>IF(B127=0," ",VLOOKUP($B127,[1]Спортсмены!$B$1:$K$65536,10,FALSE))</f>
        <v>Бородулин А.М.</v>
      </c>
    </row>
    <row r="128" spans="1:15" x14ac:dyDescent="0.25">
      <c r="A128" s="31">
        <v>4</v>
      </c>
      <c r="B128" s="31">
        <v>265</v>
      </c>
      <c r="C128" s="69" t="str">
        <f>IF(B128=0," ",VLOOKUP(B128,[1]Спортсмены!B$1:K$65536,2,FALSE))</f>
        <v>Табаков</v>
      </c>
      <c r="D128" s="70" t="str">
        <f>IF(B128=0," ",VLOOKUP($B128,[1]Спортсмены!$B$1:$K$65536,3,FALSE))</f>
        <v>Дмитрий</v>
      </c>
      <c r="E128" s="71" t="str">
        <f>IF(B128=0," ",IF(VLOOKUP($B128,[1]Спортсмены!$B$1:$K$65536,4,FALSE)=0," ",VLOOKUP($B128,[1]Спортсмены!$B$1:$K$65536,4,FALSE)))</f>
        <v>14.07.1998</v>
      </c>
      <c r="F128" s="71" t="str">
        <f>IF(B128=0," ",VLOOKUP($B128,[1]Спортсмены!$B$1:$K$65536,5,FALSE))</f>
        <v>1</v>
      </c>
      <c r="G128" s="69" t="str">
        <f>IF(B128=0," ",VLOOKUP($B128,[1]Спортсмены!$B$1:$K$65536,6,FALSE))</f>
        <v>Вологодская область</v>
      </c>
      <c r="H128" s="69" t="str">
        <f>IF(C128=0," ",VLOOKUP($B128,[1]Спортсмены!$B$1:$K$65536,7,FALSE))</f>
        <v/>
      </c>
      <c r="I128" s="69" t="str">
        <f>IF(D128=0," ",VLOOKUP($B128,[1]Спортсмены!$B$1:$K$65536,8,FALSE))</f>
        <v/>
      </c>
      <c r="J128" s="69" t="str">
        <f>IF(B128=0," ",VLOOKUP($B128,[1]Спортсмены!$B$1:$K$65536,9,FALSE))</f>
        <v>АУ ФКиС  ВО "ЦСП", ФГБОУ ВО "ВоГУ"</v>
      </c>
      <c r="K128" s="97">
        <v>8.3217592592592591E-5</v>
      </c>
      <c r="L128" s="98">
        <v>8.3912037037037031E-5</v>
      </c>
      <c r="M128" s="71" t="str">
        <f>IF(K128=0," ",IF(K128&lt;=[1]Разряды!$D$4,[1]Разряды!$D$3,IF(K128&lt;=[1]Разряды!$E$4,[1]Разряды!$E$3,IF(K128&lt;=[1]Разряды!$F$4,[1]Разряды!$F$3,IF(K128&lt;=[1]Разряды!$G$4,[1]Разряды!$G$3,IF(K128&lt;=[1]Разряды!$H$4,[1]Разряды!$H$3,IF(K128&lt;=[1]Разряды!$I$4,[1]Разряды!$I$3,IF(K128&lt;=[1]Разряды!$J$4,[1]Разряды!$J$3,"б/р"))))))))</f>
        <v>1р</v>
      </c>
      <c r="N128" s="71">
        <v>14</v>
      </c>
      <c r="O128" s="69" t="str">
        <f>IF(B128=0," ",VLOOKUP($B128,[1]Спортсмены!$B$1:$K$65536,10,FALSE))</f>
        <v>Синицкий А.Д.</v>
      </c>
    </row>
    <row r="129" spans="1:15" x14ac:dyDescent="0.25">
      <c r="A129" s="31">
        <v>5</v>
      </c>
      <c r="B129" s="31">
        <v>308</v>
      </c>
      <c r="C129" s="69" t="str">
        <f>IF(B129=0," ",VLOOKUP(B129,[1]Спортсмены!B$1:K$65536,2,FALSE))</f>
        <v>Щербаков</v>
      </c>
      <c r="D129" s="70" t="str">
        <f>IF(B129=0," ",VLOOKUP($B129,[1]Спортсмены!$B$1:$K$65536,3,FALSE))</f>
        <v>Кирилл</v>
      </c>
      <c r="E129" s="71" t="str">
        <f>IF(B129=0," ",IF(VLOOKUP($B129,[1]Спортсмены!$B$1:$K$65536,4,FALSE)=0," ",VLOOKUP($B129,[1]Спортсмены!$B$1:$K$65536,4,FALSE)))</f>
        <v>28.08.2000</v>
      </c>
      <c r="F129" s="71" t="str">
        <f>IF(B129=0," ",VLOOKUP($B129,[1]Спортсмены!$B$1:$K$65536,5,FALSE))</f>
        <v>1</v>
      </c>
      <c r="G129" s="69" t="str">
        <f>IF(B129=0," ",VLOOKUP($B129,[1]Спортсмены!$B$1:$K$65536,6,FALSE))</f>
        <v>Ивановская область</v>
      </c>
      <c r="H129" s="69" t="str">
        <f>IF(C129=0," ",VLOOKUP($B129,[1]Спортсмены!$B$1:$K$65536,7,FALSE))</f>
        <v/>
      </c>
      <c r="I129" s="69" t="str">
        <f>IF(D129=0," ",VLOOKUP($B129,[1]Спортсмены!$B$1:$K$65536,8,FALSE))</f>
        <v/>
      </c>
      <c r="J129" s="69" t="str">
        <f>IF(B129=0," ",VLOOKUP($B129,[1]Спортсмены!$B$1:$K$65536,9,FALSE))</f>
        <v>МБУ ДО ДЮСШ №1</v>
      </c>
      <c r="K129" s="97">
        <v>8.4606481481481471E-5</v>
      </c>
      <c r="L129" s="98">
        <v>8.4722222222222238E-5</v>
      </c>
      <c r="M129" s="71" t="str">
        <f>IF(K129=0," ",IF(K129&lt;=[1]Разряды!$D$4,[1]Разряды!$D$3,IF(K129&lt;=[1]Разряды!$E$4,[1]Разряды!$E$3,IF(K129&lt;=[1]Разряды!$F$4,[1]Разряды!$F$3,IF(K129&lt;=[1]Разряды!$G$4,[1]Разряды!$G$3,IF(K129&lt;=[1]Разряды!$H$4,[1]Разряды!$H$3,IF(K129&lt;=[1]Разряды!$I$4,[1]Разряды!$I$3,IF(K129&lt;=[1]Разряды!$J$4,[1]Разряды!$J$3,"б/р"))))))))</f>
        <v>1р</v>
      </c>
      <c r="N129" s="71">
        <v>13</v>
      </c>
      <c r="O129" s="101" t="str">
        <f>IF(B129=0," ",VLOOKUP($B129,[1]Спортсмены!$B$1:$K$65536,10,FALSE))</f>
        <v>Кашникова Т.А., Гильмутдинов Ю.А.</v>
      </c>
    </row>
    <row r="130" spans="1:15" x14ac:dyDescent="0.25">
      <c r="A130" s="31">
        <v>6</v>
      </c>
      <c r="B130" s="78">
        <v>8</v>
      </c>
      <c r="C130" s="69" t="str">
        <f>IF(B130=0," ",VLOOKUP(B130,[1]Спортсмены!B$1:K$65536,2,FALSE))</f>
        <v>Балякаев</v>
      </c>
      <c r="D130" s="70" t="str">
        <f>IF(B130=0," ",VLOOKUP($B130,[1]Спортсмены!$B$1:$K$65536,3,FALSE))</f>
        <v>Максим</v>
      </c>
      <c r="E130" s="71" t="str">
        <f>IF(B130=0," ",IF(VLOOKUP($B130,[1]Спортсмены!$B$1:$K$65536,4,FALSE)=0," ",VLOOKUP($B130,[1]Спортсмены!$B$1:$K$65536,4,FALSE)))</f>
        <v>15.05.1999</v>
      </c>
      <c r="F130" s="71" t="str">
        <f>IF(B130=0," ",VLOOKUP($B130,[1]Спортсмены!$B$1:$K$65536,5,FALSE))</f>
        <v>1</v>
      </c>
      <c r="G130" s="69" t="str">
        <f>IF(B130=0," ",VLOOKUP($B130,[1]Спортсмены!$B$1:$K$65536,6,FALSE))</f>
        <v>Ярославская область</v>
      </c>
      <c r="H130" s="69" t="str">
        <f>IF(C130=0," ",VLOOKUP($B130,[1]Спортсмены!$B$1:$K$65536,7,FALSE))</f>
        <v/>
      </c>
      <c r="I130" s="69" t="str">
        <f>IF(D130=0," ",VLOOKUP($B130,[1]Спортсмены!$B$1:$K$65536,8,FALSE))</f>
        <v/>
      </c>
      <c r="J130" s="69" t="str">
        <f>IF(B130=0," ",VLOOKUP($B130,[1]Спортсмены!$B$1:$K$65536,9,FALSE))</f>
        <v>ГУ ЯО "СШОР по лёгкой атлетике и адаптивному спорту"</v>
      </c>
      <c r="K130" s="97">
        <v>8.5995370370370351E-5</v>
      </c>
      <c r="L130" s="98">
        <v>8.7268518518518533E-5</v>
      </c>
      <c r="M130" s="71" t="str">
        <f>IF(K130=0," ",IF(K130&lt;=[1]Разряды!$D$4,[1]Разряды!$D$3,IF(K130&lt;=[1]Разряды!$E$4,[1]Разряды!$E$3,IF(K130&lt;=[1]Разряды!$F$4,[1]Разряды!$F$3,IF(K130&lt;=[1]Разряды!$G$4,[1]Разряды!$G$3,IF(K130&lt;=[1]Разряды!$H$4,[1]Разряды!$H$3,IF(K130&lt;=[1]Разряды!$I$4,[1]Разряды!$I$3,IF(K130&lt;=[1]Разряды!$J$4,[1]Разряды!$J$3,"б/р"))))))))</f>
        <v>2р</v>
      </c>
      <c r="N130" s="71">
        <v>12</v>
      </c>
      <c r="O130" s="69" t="str">
        <f>IF(B130=0," ",VLOOKUP($B130,[1]Спортсмены!$B$1:$K$65536,10,FALSE))</f>
        <v xml:space="preserve">Рыбаков В.Ю. </v>
      </c>
    </row>
    <row r="131" spans="1:15" x14ac:dyDescent="0.25">
      <c r="A131" s="31">
        <v>7</v>
      </c>
      <c r="B131" s="31">
        <v>220</v>
      </c>
      <c r="C131" s="69" t="str">
        <f>IF(B131=0," ",VLOOKUP(B131,[1]Спортсмены!B$1:K$65536,2,FALSE))</f>
        <v>Балуев</v>
      </c>
      <c r="D131" s="70" t="str">
        <f>IF(B131=0," ",VLOOKUP($B131,[1]Спортсмены!$B$1:$K$65536,3,FALSE))</f>
        <v>Дмитрий</v>
      </c>
      <c r="E131" s="71" t="str">
        <f>IF(B131=0," ",IF(VLOOKUP($B131,[1]Спортсмены!$B$1:$K$65536,4,FALSE)=0," ",VLOOKUP($B131,[1]Спортсмены!$B$1:$K$65536,4,FALSE)))</f>
        <v>05.04.1999</v>
      </c>
      <c r="F131" s="71" t="str">
        <f>IF(B131=0," ",VLOOKUP($B131,[1]Спортсмены!$B$1:$K$65536,5,FALSE))</f>
        <v>2</v>
      </c>
      <c r="G131" s="69" t="str">
        <f>IF(B131=0," ",VLOOKUP($B131,[1]Спортсмены!$B$1:$K$65536,6,FALSE))</f>
        <v>Вологодская область</v>
      </c>
      <c r="H131" s="69" t="str">
        <f>IF(C131=0," ",VLOOKUP($B131,[1]Спортсмены!$B$1:$K$65536,7,FALSE))</f>
        <v/>
      </c>
      <c r="I131" s="69" t="str">
        <f>IF(D131=0," ",VLOOKUP($B131,[1]Спортсмены!$B$1:$K$65536,8,FALSE))</f>
        <v/>
      </c>
      <c r="J131" s="69" t="str">
        <f>IF(B131=0," ",VLOOKUP($B131,[1]Спортсмены!$B$1:$K$65536,9,FALSE))</f>
        <v>ЛК "Вологда"</v>
      </c>
      <c r="K131" s="97">
        <v>8.6574074074074079E-5</v>
      </c>
      <c r="L131" s="98"/>
      <c r="M131" s="71" t="str">
        <f>IF(K131=0," ",IF(K131&lt;=[1]Разряды!$D$4,[1]Разряды!$D$3,IF(K131&lt;=[1]Разряды!$E$4,[1]Разряды!$E$3,IF(K131&lt;=[1]Разряды!$F$4,[1]Разряды!$F$3,IF(K131&lt;=[1]Разряды!$G$4,[1]Разряды!$G$3,IF(K131&lt;=[1]Разряды!$H$4,[1]Разряды!$H$3,IF(K131&lt;=[1]Разряды!$I$4,[1]Разряды!$I$3,IF(K131&lt;=[1]Разряды!$J$4,[1]Разряды!$J$3,"б/р"))))))))</f>
        <v>2р</v>
      </c>
      <c r="N131" s="71">
        <v>11</v>
      </c>
      <c r="O131" s="69" t="str">
        <f>IF(B131=0," ",VLOOKUP($B131,[1]Спортсмены!$B$1:$K$65536,10,FALSE))</f>
        <v>Груздев А.А.</v>
      </c>
    </row>
    <row r="132" spans="1:15" ht="15.75" thickBot="1" x14ac:dyDescent="0.3">
      <c r="A132" s="107"/>
      <c r="B132" s="107"/>
      <c r="C132" s="39" t="str">
        <f>IF(B132=0," ",VLOOKUP(B132,[1]Спортсмены!B$1:K$65536,2,FALSE))</f>
        <v xml:space="preserve"> </v>
      </c>
      <c r="D132" s="39"/>
      <c r="E132" s="40" t="str">
        <f>IF(B132=0," ",VLOOKUP($B132,[1]Спортсмены!$B$1:$K$65536,3,FALSE))</f>
        <v xml:space="preserve"> </v>
      </c>
      <c r="F132" s="40" t="str">
        <f>IF(B132=0," ",IF(VLOOKUP($B132,[1]Спортсмены!$B$1:$K$65536,4,FALSE)=0," ",VLOOKUP($B132,[1]Спортсмены!$B$1:$K$65536,4,FALSE)))</f>
        <v xml:space="preserve"> </v>
      </c>
      <c r="G132" s="39" t="str">
        <f>IF(B132=0," ",VLOOKUP($B132,[1]Спортсмены!$B$1:$K$65536,5,FALSE))</f>
        <v xml:space="preserve"> </v>
      </c>
      <c r="H132" s="39"/>
      <c r="I132" s="39"/>
      <c r="J132" s="39" t="str">
        <f>IF(B132=0," ",VLOOKUP($B132,[1]Спортсмены!$B$1:$K$65536,6,FALSE))</f>
        <v xml:space="preserve"> </v>
      </c>
      <c r="K132" s="105"/>
      <c r="L132" s="105"/>
      <c r="M132" s="40" t="str">
        <f>IF(K132=0," ",IF(K132&lt;=[1]Разряды!$D$4,[1]Разряды!$D$3,IF(K132&lt;=[1]Разряды!$E$4,[1]Разряды!$E$3,IF(K132&lt;=[1]Разряды!$F$4,[1]Разряды!$F$3,IF(K132&lt;=[1]Разряды!$G$4,[1]Разряды!$G$3,IF(K132&lt;=[1]Разряды!$H$4,[1]Разряды!$H$3,IF(K132&lt;=[1]Разряды!$I$4,[1]Разряды!$I$3,IF(K132&lt;=[1]Разряды!$J$4,[1]Разряды!$J$3,"б/р"))))))))</f>
        <v xml:space="preserve"> </v>
      </c>
      <c r="N132" s="43"/>
      <c r="O132" s="39" t="str">
        <f>IF(B132=0," ",VLOOKUP($B132,[1]Спортсмены!$B$1:$K$65536,7,FALSE))</f>
        <v xml:space="preserve"> </v>
      </c>
    </row>
    <row r="133" spans="1:15" ht="15.75" thickTop="1" x14ac:dyDescent="0.25">
      <c r="C133" s="45"/>
      <c r="D133" s="45"/>
      <c r="E133" s="46"/>
      <c r="F133" s="46"/>
      <c r="G133" s="45"/>
      <c r="H133" s="45"/>
      <c r="I133" s="45"/>
      <c r="J133" s="45"/>
      <c r="L133" s="108"/>
      <c r="M133" s="46"/>
      <c r="N133" s="49"/>
      <c r="O133" s="45"/>
    </row>
    <row r="134" spans="1:15" x14ac:dyDescent="0.25">
      <c r="C134" s="45"/>
      <c r="D134" s="45"/>
      <c r="E134" s="46"/>
      <c r="F134" s="46"/>
      <c r="G134" s="45"/>
      <c r="H134" s="45"/>
      <c r="I134" s="45"/>
      <c r="J134" s="45"/>
      <c r="L134" s="108"/>
      <c r="M134" s="46"/>
      <c r="N134" s="49"/>
      <c r="O134" s="45"/>
    </row>
    <row r="135" spans="1:15" x14ac:dyDescent="0.25">
      <c r="C135" s="45"/>
      <c r="D135" s="45"/>
      <c r="E135" s="46"/>
      <c r="F135" s="46"/>
      <c r="G135" s="45"/>
      <c r="H135" s="45"/>
      <c r="I135" s="45"/>
      <c r="J135" s="45"/>
      <c r="L135" s="108"/>
      <c r="M135" s="46"/>
      <c r="N135" s="49"/>
      <c r="O135" s="45"/>
    </row>
    <row r="136" spans="1:15" x14ac:dyDescent="0.25">
      <c r="A136" s="64"/>
      <c r="B136" s="65"/>
      <c r="C136" s="66"/>
      <c r="D136" s="66"/>
      <c r="E136" s="66"/>
      <c r="F136" s="67"/>
      <c r="G136" s="45" t="s">
        <v>32</v>
      </c>
      <c r="H136" s="45"/>
      <c r="I136" s="45"/>
      <c r="J136" s="46"/>
      <c r="K136" s="46"/>
      <c r="L136" s="45"/>
      <c r="M136" s="45" t="s">
        <v>33</v>
      </c>
      <c r="N136" s="45"/>
    </row>
    <row r="137" spans="1:15" x14ac:dyDescent="0.25">
      <c r="A137" s="64"/>
      <c r="B137" s="67"/>
      <c r="C137" s="66"/>
      <c r="D137" s="66"/>
      <c r="E137" s="66"/>
      <c r="F137" s="67"/>
      <c r="G137" s="45"/>
      <c r="H137" s="45"/>
      <c r="I137" s="45"/>
      <c r="J137" s="46"/>
      <c r="K137" s="46"/>
      <c r="L137" s="45"/>
      <c r="M137" s="45"/>
      <c r="N137" s="45"/>
    </row>
    <row r="138" spans="1:15" x14ac:dyDescent="0.25">
      <c r="A138" s="64"/>
      <c r="B138" s="67"/>
      <c r="C138" s="66"/>
      <c r="D138" s="66"/>
      <c r="E138" s="66"/>
      <c r="F138" s="67"/>
      <c r="G138" s="45"/>
      <c r="H138" s="45"/>
      <c r="I138" s="45"/>
      <c r="J138" s="46"/>
      <c r="K138" s="46"/>
      <c r="L138" s="45"/>
      <c r="M138" s="45"/>
      <c r="N138" s="45"/>
    </row>
    <row r="139" spans="1:15" x14ac:dyDescent="0.25">
      <c r="A139" s="64"/>
      <c r="B139" s="67"/>
      <c r="C139" s="66"/>
      <c r="D139" s="66"/>
      <c r="E139" s="66"/>
      <c r="F139" s="67"/>
      <c r="G139" s="45"/>
      <c r="H139" s="45"/>
      <c r="I139" s="45"/>
      <c r="J139" s="46"/>
      <c r="K139" s="46"/>
      <c r="L139" s="45"/>
      <c r="M139" s="45"/>
      <c r="N139" s="45"/>
    </row>
    <row r="140" spans="1:15" x14ac:dyDescent="0.25">
      <c r="A140" s="64"/>
      <c r="B140" s="67"/>
      <c r="C140" s="66"/>
      <c r="D140" s="66"/>
      <c r="E140" s="66"/>
      <c r="F140" s="67"/>
      <c r="G140" s="45" t="s">
        <v>34</v>
      </c>
      <c r="H140" s="45"/>
      <c r="I140" s="45"/>
      <c r="J140" s="46"/>
      <c r="K140" s="46"/>
      <c r="L140" s="45"/>
      <c r="M140" s="45" t="s">
        <v>35</v>
      </c>
      <c r="N140" s="45"/>
    </row>
    <row r="141" spans="1:15" x14ac:dyDescent="0.25">
      <c r="C141" s="45"/>
      <c r="D141" s="45"/>
      <c r="E141" s="46"/>
      <c r="F141" s="46"/>
      <c r="G141" s="45"/>
      <c r="H141" s="45"/>
      <c r="I141" s="45"/>
      <c r="J141" s="45"/>
      <c r="L141" s="108"/>
      <c r="M141" s="46"/>
      <c r="N141" s="49"/>
      <c r="O141" s="45"/>
    </row>
    <row r="142" spans="1:15" x14ac:dyDescent="0.25">
      <c r="C142" s="45"/>
      <c r="D142" s="45"/>
      <c r="E142" s="46"/>
      <c r="F142" s="46"/>
      <c r="G142" s="45"/>
      <c r="H142" s="45"/>
      <c r="I142" s="45"/>
      <c r="J142" s="45"/>
      <c r="L142" s="108"/>
      <c r="M142" s="46"/>
      <c r="N142" s="49"/>
      <c r="O142" s="45"/>
    </row>
    <row r="143" spans="1:15" x14ac:dyDescent="0.25">
      <c r="C143" s="45"/>
      <c r="D143" s="45"/>
      <c r="E143" s="46"/>
      <c r="F143" s="46"/>
      <c r="G143" s="45"/>
      <c r="H143" s="45"/>
      <c r="I143" s="45"/>
      <c r="J143" s="45"/>
      <c r="L143" s="108"/>
      <c r="M143" s="46"/>
      <c r="N143" s="49"/>
      <c r="O143" s="45"/>
    </row>
    <row r="144" spans="1:15" x14ac:dyDescent="0.25">
      <c r="C144" s="45"/>
      <c r="D144" s="45"/>
      <c r="E144" s="46"/>
      <c r="F144" s="46"/>
      <c r="G144" s="45"/>
      <c r="H144" s="45"/>
      <c r="I144" s="45"/>
      <c r="J144" s="45"/>
      <c r="L144" s="108"/>
      <c r="M144" s="46"/>
      <c r="N144" s="49"/>
      <c r="O144" s="45"/>
    </row>
    <row r="145" spans="3:15" x14ac:dyDescent="0.25">
      <c r="C145" s="45"/>
      <c r="D145" s="45"/>
      <c r="E145" s="46"/>
      <c r="F145" s="46"/>
      <c r="G145" s="45"/>
      <c r="H145" s="45"/>
      <c r="I145" s="45"/>
      <c r="J145" s="45"/>
      <c r="L145" s="108"/>
      <c r="M145" s="46"/>
      <c r="N145" s="49"/>
      <c r="O145" s="45"/>
    </row>
    <row r="146" spans="3:15" x14ac:dyDescent="0.25">
      <c r="C146" s="45"/>
      <c r="D146" s="45"/>
      <c r="E146" s="46"/>
      <c r="F146" s="46"/>
      <c r="G146" s="45"/>
      <c r="H146" s="45"/>
      <c r="I146" s="45"/>
      <c r="J146" s="45"/>
      <c r="L146" s="108"/>
      <c r="M146" s="46"/>
      <c r="N146" s="49"/>
      <c r="O146" s="45"/>
    </row>
    <row r="147" spans="3:15" x14ac:dyDescent="0.25">
      <c r="C147" s="45"/>
      <c r="D147" s="45"/>
      <c r="E147" s="46"/>
      <c r="F147" s="46"/>
      <c r="G147" s="45"/>
      <c r="H147" s="45"/>
      <c r="I147" s="45"/>
      <c r="J147" s="45"/>
      <c r="L147" s="108"/>
      <c r="M147" s="46"/>
      <c r="N147" s="49"/>
      <c r="O147" s="45"/>
    </row>
    <row r="148" spans="3:15" x14ac:dyDescent="0.25">
      <c r="C148" s="45"/>
      <c r="D148" s="45"/>
      <c r="E148" s="46"/>
      <c r="F148" s="46"/>
      <c r="G148" s="45"/>
      <c r="H148" s="45"/>
      <c r="I148" s="45"/>
      <c r="J148" s="45"/>
      <c r="L148" s="108"/>
      <c r="M148" s="46"/>
      <c r="N148" s="49"/>
      <c r="O148" s="45"/>
    </row>
    <row r="149" spans="3:15" x14ac:dyDescent="0.25">
      <c r="C149" s="45"/>
      <c r="D149" s="45"/>
      <c r="E149" s="46"/>
      <c r="F149" s="46"/>
      <c r="G149" s="45"/>
      <c r="H149" s="45"/>
      <c r="I149" s="45"/>
      <c r="J149" s="45"/>
      <c r="L149" s="108"/>
      <c r="M149" s="46"/>
      <c r="N149" s="49"/>
      <c r="O149" s="45"/>
    </row>
    <row r="150" spans="3:15" x14ac:dyDescent="0.25">
      <c r="C150" s="45"/>
      <c r="D150" s="45"/>
      <c r="E150" s="46"/>
      <c r="F150" s="46"/>
      <c r="G150" s="45"/>
      <c r="H150" s="45"/>
      <c r="I150" s="45"/>
      <c r="J150" s="45"/>
      <c r="L150" s="108"/>
      <c r="M150" s="46"/>
      <c r="N150" s="49"/>
      <c r="O150" s="45"/>
    </row>
    <row r="151" spans="3:15" x14ac:dyDescent="0.25">
      <c r="C151" s="45"/>
      <c r="D151" s="45"/>
      <c r="E151" s="46"/>
      <c r="F151" s="46"/>
      <c r="G151" s="45"/>
      <c r="H151" s="45"/>
      <c r="I151" s="45"/>
      <c r="J151" s="45"/>
      <c r="L151" s="108"/>
      <c r="M151" s="46"/>
      <c r="N151" s="49"/>
      <c r="O151" s="45"/>
    </row>
    <row r="152" spans="3:15" x14ac:dyDescent="0.25">
      <c r="C152" s="45"/>
      <c r="D152" s="45"/>
      <c r="E152" s="46"/>
      <c r="F152" s="46"/>
      <c r="G152" s="45"/>
      <c r="H152" s="45"/>
      <c r="I152" s="45"/>
      <c r="J152" s="45"/>
      <c r="L152" s="108"/>
      <c r="M152" s="46"/>
      <c r="N152" s="49"/>
      <c r="O152" s="45"/>
    </row>
    <row r="153" spans="3:15" x14ac:dyDescent="0.25">
      <c r="C153" s="45"/>
      <c r="D153" s="45"/>
      <c r="E153" s="46"/>
      <c r="F153" s="46"/>
      <c r="G153" s="45"/>
      <c r="H153" s="45"/>
      <c r="I153" s="45"/>
      <c r="J153" s="45"/>
      <c r="L153" s="108"/>
      <c r="M153" s="46"/>
      <c r="N153" s="49"/>
      <c r="O153" s="45"/>
    </row>
    <row r="154" spans="3:15" x14ac:dyDescent="0.25">
      <c r="C154" s="45"/>
      <c r="D154" s="45"/>
      <c r="E154" s="46"/>
      <c r="F154" s="46"/>
      <c r="G154" s="45"/>
      <c r="H154" s="45"/>
      <c r="I154" s="45"/>
      <c r="J154" s="45"/>
      <c r="L154" s="108"/>
      <c r="M154" s="46"/>
      <c r="N154" s="49"/>
      <c r="O154" s="45"/>
    </row>
    <row r="155" spans="3:15" x14ac:dyDescent="0.25">
      <c r="C155" s="45"/>
      <c r="D155" s="45"/>
      <c r="E155" s="46"/>
      <c r="F155" s="46"/>
      <c r="G155" s="45"/>
      <c r="H155" s="45"/>
      <c r="I155" s="45"/>
      <c r="J155" s="45"/>
      <c r="L155" s="108"/>
      <c r="M155" s="46"/>
      <c r="N155" s="49"/>
      <c r="O155" s="45"/>
    </row>
    <row r="156" spans="3:15" x14ac:dyDescent="0.25">
      <c r="C156" s="45"/>
      <c r="D156" s="45"/>
      <c r="E156" s="46"/>
      <c r="F156" s="46"/>
      <c r="G156" s="45"/>
      <c r="H156" s="45"/>
      <c r="I156" s="45"/>
      <c r="J156" s="45"/>
      <c r="L156" s="108"/>
      <c r="M156" s="46"/>
      <c r="N156" s="49"/>
      <c r="O156" s="45"/>
    </row>
    <row r="157" spans="3:15" x14ac:dyDescent="0.25">
      <c r="C157" s="45"/>
      <c r="D157" s="45"/>
      <c r="E157" s="46"/>
      <c r="F157" s="46"/>
      <c r="G157" s="45"/>
      <c r="H157" s="45"/>
      <c r="I157" s="45"/>
      <c r="J157" s="45"/>
      <c r="L157" s="108"/>
      <c r="M157" s="46"/>
      <c r="N157" s="49"/>
      <c r="O157" s="45"/>
    </row>
    <row r="158" spans="3:15" x14ac:dyDescent="0.25">
      <c r="C158" s="45"/>
      <c r="D158" s="45"/>
      <c r="E158" s="46"/>
      <c r="F158" s="46"/>
      <c r="G158" s="45"/>
      <c r="H158" s="45"/>
      <c r="I158" s="45"/>
      <c r="J158" s="45"/>
      <c r="L158" s="108"/>
      <c r="M158" s="46"/>
      <c r="N158" s="49"/>
      <c r="O158" s="45"/>
    </row>
    <row r="159" spans="3:15" x14ac:dyDescent="0.25">
      <c r="C159" s="45"/>
      <c r="D159" s="45"/>
      <c r="E159" s="46"/>
      <c r="F159" s="46"/>
      <c r="G159" s="45"/>
      <c r="H159" s="45"/>
      <c r="I159" s="45"/>
      <c r="J159" s="45"/>
      <c r="L159" s="108"/>
      <c r="M159" s="46"/>
      <c r="N159" s="49"/>
      <c r="O159" s="45"/>
    </row>
    <row r="160" spans="3:15" x14ac:dyDescent="0.25">
      <c r="C160" s="45"/>
      <c r="D160" s="45"/>
      <c r="E160" s="46"/>
      <c r="F160" s="46"/>
      <c r="G160" s="45"/>
      <c r="H160" s="45"/>
      <c r="I160" s="45"/>
      <c r="J160" s="45"/>
      <c r="L160" s="108"/>
      <c r="M160" s="46"/>
      <c r="N160" s="49"/>
      <c r="O160" s="45"/>
    </row>
    <row r="161" spans="1:15" x14ac:dyDescent="0.25">
      <c r="C161" s="45"/>
      <c r="D161" s="45"/>
      <c r="E161" s="46"/>
      <c r="F161" s="46"/>
      <c r="G161" s="45"/>
      <c r="H161" s="45"/>
      <c r="I161" s="45"/>
      <c r="J161" s="45"/>
      <c r="L161" s="108"/>
      <c r="M161" s="46"/>
      <c r="N161" s="49"/>
      <c r="O161" s="45"/>
    </row>
    <row r="162" spans="1:15" x14ac:dyDescent="0.25">
      <c r="C162" s="45"/>
      <c r="D162" s="45"/>
      <c r="E162" s="46"/>
      <c r="F162" s="46"/>
      <c r="G162" s="45"/>
      <c r="H162" s="45"/>
      <c r="I162" s="45"/>
      <c r="J162" s="45"/>
      <c r="L162" s="108"/>
      <c r="M162" s="46"/>
      <c r="N162" s="49"/>
      <c r="O162" s="45"/>
    </row>
    <row r="163" spans="1:15" x14ac:dyDescent="0.25">
      <c r="C163" s="45"/>
      <c r="D163" s="45"/>
      <c r="E163" s="46"/>
      <c r="F163" s="46"/>
      <c r="G163" s="45"/>
      <c r="H163" s="45"/>
      <c r="I163" s="45"/>
      <c r="J163" s="45"/>
      <c r="L163" s="108"/>
      <c r="M163" s="46"/>
      <c r="N163" s="49"/>
      <c r="O163" s="45"/>
    </row>
    <row r="164" spans="1:15" x14ac:dyDescent="0.25">
      <c r="C164" s="45"/>
      <c r="D164" s="45"/>
      <c r="E164" s="46"/>
      <c r="F164" s="46"/>
      <c r="G164" s="45"/>
      <c r="H164" s="45"/>
      <c r="I164" s="45"/>
      <c r="J164" s="45"/>
      <c r="L164" s="108"/>
      <c r="M164" s="46"/>
      <c r="N164" s="49"/>
      <c r="O164" s="45"/>
    </row>
    <row r="165" spans="1:15" x14ac:dyDescent="0.25">
      <c r="C165" s="45"/>
      <c r="D165" s="45"/>
      <c r="E165" s="46"/>
      <c r="F165" s="46"/>
      <c r="G165" s="45"/>
      <c r="H165" s="45"/>
      <c r="I165" s="45"/>
      <c r="J165" s="45"/>
      <c r="L165" s="108"/>
      <c r="M165" s="46"/>
      <c r="N165" s="49"/>
      <c r="O165" s="45"/>
    </row>
    <row r="166" spans="1:15" x14ac:dyDescent="0.25">
      <c r="C166" s="45"/>
      <c r="D166" s="45"/>
      <c r="E166" s="46"/>
      <c r="F166" s="46"/>
      <c r="G166" s="45"/>
      <c r="H166" s="45"/>
      <c r="I166" s="45"/>
      <c r="J166" s="45"/>
      <c r="L166" s="108"/>
      <c r="M166" s="46"/>
      <c r="N166" s="49"/>
      <c r="O166" s="45"/>
    </row>
    <row r="167" spans="1:15" ht="17.25" x14ac:dyDescent="0.3">
      <c r="A167" s="459" t="s">
        <v>0</v>
      </c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</row>
    <row r="168" spans="1:15" ht="17.25" x14ac:dyDescent="0.3">
      <c r="A168" s="459" t="s">
        <v>1</v>
      </c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</row>
    <row r="169" spans="1:15" ht="17.25" x14ac:dyDescent="0.3">
      <c r="A169" s="459" t="s">
        <v>2</v>
      </c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</row>
    <row r="170" spans="1:15" ht="17.25" x14ac:dyDescent="0.3">
      <c r="A170" s="459" t="s">
        <v>3</v>
      </c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</row>
    <row r="171" spans="1:15" ht="17.25" x14ac:dyDescent="0.3">
      <c r="A171" s="459" t="s">
        <v>4</v>
      </c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</row>
    <row r="172" spans="1:15" ht="17.25" x14ac:dyDescent="0.3">
      <c r="A172" s="460" t="s">
        <v>41</v>
      </c>
      <c r="B172" s="460"/>
      <c r="C172" s="460"/>
      <c r="D172" s="460"/>
      <c r="E172" s="460"/>
      <c r="F172" s="460"/>
      <c r="G172" s="460"/>
      <c r="H172" s="460"/>
      <c r="I172" s="460"/>
      <c r="J172" s="460"/>
      <c r="K172" s="460"/>
      <c r="L172" s="460"/>
      <c r="M172" s="460"/>
      <c r="N172" s="460"/>
      <c r="O172" s="460"/>
    </row>
    <row r="173" spans="1:15" ht="21" x14ac:dyDescent="0.35">
      <c r="A173" s="8"/>
      <c r="B173" s="8"/>
      <c r="C173" s="8"/>
      <c r="D173" s="8"/>
      <c r="E173" s="8"/>
      <c r="F173" s="8"/>
      <c r="G173" s="8"/>
      <c r="H173" s="8"/>
      <c r="I173" s="8"/>
      <c r="K173" s="8"/>
      <c r="L173" s="8"/>
      <c r="M173" s="8"/>
      <c r="N173" s="8"/>
      <c r="O173" s="1" t="s">
        <v>6</v>
      </c>
    </row>
    <row r="174" spans="1:15" ht="18.75" x14ac:dyDescent="0.3">
      <c r="A174" s="3"/>
      <c r="B174" s="4"/>
      <c r="C174" s="4"/>
      <c r="D174" s="4"/>
      <c r="E174" s="5"/>
      <c r="F174"/>
      <c r="G174" s="50"/>
      <c r="H174" s="50"/>
      <c r="I174" s="50"/>
      <c r="K174" s="50"/>
      <c r="L174" s="50"/>
      <c r="M174" s="50"/>
      <c r="O174" s="2" t="s">
        <v>7</v>
      </c>
    </row>
    <row r="175" spans="1:15" ht="15.75" x14ac:dyDescent="0.25">
      <c r="A175" s="3"/>
      <c r="B175" s="4"/>
      <c r="C175" s="4"/>
      <c r="D175" s="4"/>
      <c r="E175" s="5"/>
      <c r="F175"/>
      <c r="G175" s="6"/>
      <c r="H175" s="6"/>
      <c r="I175" s="6"/>
      <c r="K175" s="6"/>
      <c r="O175" s="2" t="s">
        <v>8</v>
      </c>
    </row>
    <row r="176" spans="1:15" ht="21" x14ac:dyDescent="0.35">
      <c r="A176" s="7"/>
      <c r="E176"/>
      <c r="F176"/>
      <c r="K176" s="7"/>
      <c r="M176" s="8"/>
      <c r="N176" s="8"/>
      <c r="O176" s="8" t="s">
        <v>9</v>
      </c>
    </row>
    <row r="177" spans="1:15" ht="21" x14ac:dyDescent="0.35">
      <c r="A177" s="7"/>
      <c r="E177" s="9" t="s">
        <v>10</v>
      </c>
      <c r="F177" s="10">
        <v>0.53819444444444442</v>
      </c>
      <c r="G177" s="11" t="s">
        <v>11</v>
      </c>
      <c r="H177" s="11"/>
      <c r="I177" s="11"/>
      <c r="K177" s="7"/>
      <c r="M177" s="8"/>
      <c r="N177" s="8"/>
      <c r="O177" s="8"/>
    </row>
    <row r="178" spans="1:15" ht="18.75" x14ac:dyDescent="0.3">
      <c r="A178" s="3"/>
      <c r="B178" s="12"/>
      <c r="C178" s="4"/>
      <c r="D178" s="4"/>
      <c r="E178" s="9" t="s">
        <v>10</v>
      </c>
      <c r="F178" s="10">
        <v>0.69444444444444453</v>
      </c>
      <c r="G178" s="11" t="s">
        <v>12</v>
      </c>
      <c r="H178" s="11"/>
      <c r="I178" s="11"/>
      <c r="K178" s="13"/>
      <c r="L178" s="13"/>
      <c r="M178" s="14"/>
    </row>
    <row r="179" spans="1:15" ht="16.5" thickBot="1" x14ac:dyDescent="0.3">
      <c r="A179" s="15" t="s">
        <v>47</v>
      </c>
      <c r="B179" s="16"/>
      <c r="E179" s="17" t="s">
        <v>14</v>
      </c>
      <c r="F179" s="18"/>
      <c r="J179" s="3"/>
      <c r="K179" s="51"/>
      <c r="L179" s="51"/>
      <c r="M179" s="14"/>
    </row>
    <row r="180" spans="1:15" x14ac:dyDescent="0.25">
      <c r="A180" s="464" t="s">
        <v>15</v>
      </c>
      <c r="B180" s="464" t="s">
        <v>16</v>
      </c>
      <c r="C180" s="466" t="s">
        <v>17</v>
      </c>
      <c r="D180" s="466" t="s">
        <v>18</v>
      </c>
      <c r="E180" s="464" t="s">
        <v>19</v>
      </c>
      <c r="F180" s="464" t="s">
        <v>20</v>
      </c>
      <c r="G180" s="468" t="s">
        <v>21</v>
      </c>
      <c r="H180" s="470" t="s">
        <v>22</v>
      </c>
      <c r="I180" s="472" t="s">
        <v>23</v>
      </c>
      <c r="J180" s="462" t="s">
        <v>24</v>
      </c>
      <c r="K180" s="453" t="s">
        <v>25</v>
      </c>
      <c r="L180" s="454"/>
      <c r="M180" s="441" t="s">
        <v>26</v>
      </c>
      <c r="N180" s="441" t="s">
        <v>27</v>
      </c>
      <c r="O180" s="443" t="s">
        <v>28</v>
      </c>
    </row>
    <row r="181" spans="1:15" ht="15.75" thickBot="1" x14ac:dyDescent="0.3">
      <c r="A181" s="465"/>
      <c r="B181" s="465"/>
      <c r="C181" s="467"/>
      <c r="D181" s="467"/>
      <c r="E181" s="465"/>
      <c r="F181" s="465"/>
      <c r="G181" s="469"/>
      <c r="H181" s="471"/>
      <c r="I181" s="473"/>
      <c r="J181" s="463"/>
      <c r="K181" s="19" t="s">
        <v>29</v>
      </c>
      <c r="L181" s="20" t="s">
        <v>30</v>
      </c>
      <c r="M181" s="442"/>
      <c r="N181" s="442"/>
      <c r="O181" s="444"/>
    </row>
    <row r="182" spans="1:15" ht="22.5" x14ac:dyDescent="0.25">
      <c r="A182" s="21">
        <v>1</v>
      </c>
      <c r="B182" s="31">
        <v>257</v>
      </c>
      <c r="C182" s="76" t="str">
        <f>IF(B182=0," ",VLOOKUP(B182,[1]Спортсмены!B$1:K$65536,2,FALSE))</f>
        <v>Петряшов</v>
      </c>
      <c r="D182" s="77" t="str">
        <f>IF(B182=0," ",VLOOKUP($B182,[1]Спортсмены!$B$1:$K$65536,3,FALSE))</f>
        <v>Константин</v>
      </c>
      <c r="E182" s="78" t="str">
        <f>IF(B182=0," ",IF(VLOOKUP($B182,[1]Спортсмены!$B$1:$K$65536,4,FALSE)=0," ",VLOOKUP($B182,[1]Спортсмены!$B$1:$K$65536,4,FALSE)))</f>
        <v>16.12.1983</v>
      </c>
      <c r="F182" s="78" t="str">
        <f>IF(B182=0," ",VLOOKUP($B182,[1]Спортсмены!$B$1:$K$65536,5,FALSE))</f>
        <v>МСМК</v>
      </c>
      <c r="G182" s="76" t="str">
        <f>IF(B182=0," ",VLOOKUP($B182,[1]Спортсмены!$B$1:$K$65536,6,FALSE))</f>
        <v>Вологодская область</v>
      </c>
      <c r="H182" s="109" t="str">
        <f>IF(C182=0," ",VLOOKUP($B182,[1]Спортсмены!$B$1:$K$65536,7,FALSE))</f>
        <v>Санкт-Петербург</v>
      </c>
      <c r="I182" s="110" t="str">
        <f>IF(D182=0," ",VLOOKUP($B182,[1]Спортсмены!$B$1:$K$65536,8,FALSE))</f>
        <v>Динамо</v>
      </c>
      <c r="J182" s="109" t="str">
        <f>IF(B182=0," ",VLOOKUP($B182,[1]Спортсмены!$B$1:$K$65536,9,FALSE))</f>
        <v>АУ ФКиС  ВО "ЦСП", АУ ВО "СШОР "Витязь", СПб ГБУ ЦОП "ШВСМ по легкой атлетике"</v>
      </c>
      <c r="K182" s="99">
        <v>8.1597222222222216E-5</v>
      </c>
      <c r="L182" s="100">
        <v>8.0555555555555556E-5</v>
      </c>
      <c r="M182" s="78" t="s">
        <v>48</v>
      </c>
      <c r="N182" s="78">
        <v>20</v>
      </c>
      <c r="O182" s="76" t="str">
        <f>IF(B182=0," ",VLOOKUP($B182,[1]Спортсмены!$B$1:$K$65536,10,FALSE))</f>
        <v>Жубряков Г.Н., Синицкий А.Д.</v>
      </c>
    </row>
    <row r="183" spans="1:15" x14ac:dyDescent="0.25">
      <c r="A183" s="21">
        <v>2</v>
      </c>
      <c r="B183" s="31">
        <v>260</v>
      </c>
      <c r="C183" s="69" t="str">
        <f>IF(B183=0," ",VLOOKUP(B183,[1]Спортсмены!B$1:K$65536,2,FALSE))</f>
        <v>Росляков</v>
      </c>
      <c r="D183" s="70" t="str">
        <f>IF(B183=0," ",VLOOKUP($B183,[1]Спортсмены!$B$1:$K$65536,3,FALSE))</f>
        <v>Данил</v>
      </c>
      <c r="E183" s="71" t="str">
        <f>IF(B183=0," ",IF(VLOOKUP($B183,[1]Спортсмены!$B$1:$K$65536,4,FALSE)=0," ",VLOOKUP($B183,[1]Спортсмены!$B$1:$K$65536,4,FALSE)))</f>
        <v>04.11.1997</v>
      </c>
      <c r="F183" s="71" t="str">
        <f>IF(B183=0," ",VLOOKUP($B183,[1]Спортсмены!$B$1:$K$65536,5,FALSE))</f>
        <v>МС</v>
      </c>
      <c r="G183" s="69" t="str">
        <f>IF(B183=0," ",VLOOKUP($B183,[1]Спортсмены!$B$1:$K$65536,6,FALSE))</f>
        <v>Вологодская область</v>
      </c>
      <c r="H183" s="69" t="str">
        <f>IF(C183=0," ",VLOOKUP($B183,[1]Спортсмены!$B$1:$K$65536,7,FALSE))</f>
        <v/>
      </c>
      <c r="I183" s="69" t="str">
        <f>IF(D183=0," ",VLOOKUP($B183,[1]Спортсмены!$B$1:$K$65536,8,FALSE))</f>
        <v/>
      </c>
      <c r="J183" s="69" t="str">
        <f>IF(B183=0," ",VLOOKUP($B183,[1]Спортсмены!$B$1:$K$65536,9,FALSE))</f>
        <v>АУ ВО "СШОР "Витязь"</v>
      </c>
      <c r="K183" s="97">
        <v>8.252314814814815E-5</v>
      </c>
      <c r="L183" s="98">
        <v>8.1597222222222216E-5</v>
      </c>
      <c r="M183" s="71" t="str">
        <f>IF(K183=0," ",IF(K183&lt;=[1]Разряды!$D$4,[1]Разряды!$D$3,IF(K183&lt;=[1]Разряды!$E$4,[1]Разряды!$E$3,IF(K183&lt;=[1]Разряды!$F$4,[1]Разряды!$F$3,IF(K183&lt;=[1]Разряды!$G$4,[1]Разряды!$G$3,IF(K183&lt;=[1]Разряды!$H$4,[1]Разряды!$H$3,IF(K183&lt;=[1]Разряды!$I$4,[1]Разряды!$I$3,IF(K183&lt;=[1]Разряды!$J$4,[1]Разряды!$J$3,"б/р"))))))))</f>
        <v>1р</v>
      </c>
      <c r="N183" s="71">
        <v>17</v>
      </c>
      <c r="O183" s="69" t="str">
        <f>IF(B183=0," ",VLOOKUP($B183,[1]Спортсмены!$B$1:$K$65536,10,FALSE))</f>
        <v>Синицкий А.Д.</v>
      </c>
    </row>
    <row r="184" spans="1:15" x14ac:dyDescent="0.25">
      <c r="A184" s="21">
        <v>3</v>
      </c>
      <c r="B184" s="31">
        <v>238</v>
      </c>
      <c r="C184" s="69" t="str">
        <f>IF(B184=0," ",VLOOKUP(B184,[1]Спортсмены!B$1:K$65536,2,FALSE))</f>
        <v>Кононенко</v>
      </c>
      <c r="D184" s="70" t="str">
        <f>IF(B184=0," ",VLOOKUP($B184,[1]Спортсмены!$B$1:$K$65536,3,FALSE))</f>
        <v>Павел</v>
      </c>
      <c r="E184" s="71" t="str">
        <f>IF(B184=0," ",IF(VLOOKUP($B184,[1]Спортсмены!$B$1:$K$65536,4,FALSE)=0," ",VLOOKUP($B184,[1]Спортсмены!$B$1:$K$65536,4,FALSE)))</f>
        <v>02.02.1997</v>
      </c>
      <c r="F184" s="71" t="str">
        <f>IF(B184=0," ",VLOOKUP($B184,[1]Спортсмены!$B$1:$K$65536,5,FALSE))</f>
        <v>КМС</v>
      </c>
      <c r="G184" s="69" t="str">
        <f>IF(B184=0," ",VLOOKUP($B184,[1]Спортсмены!$B$1:$K$65536,6,FALSE))</f>
        <v>Вологодская область</v>
      </c>
      <c r="H184" s="101" t="str">
        <f>IF(C184=0," ",VLOOKUP($B184,[1]Спортсмены!$B$1:$K$65536,7,FALSE))</f>
        <v/>
      </c>
      <c r="I184" s="101" t="str">
        <f>IF(D184=0," ",VLOOKUP($B184,[1]Спортсмены!$B$1:$K$65536,8,FALSE))</f>
        <v>Профсоюзы</v>
      </c>
      <c r="J184" s="101" t="str">
        <f>IF(B184=0," ",VLOOKUP($B184,[1]Спортсмены!$B$1:$K$65536,9,FALSE))</f>
        <v>АУ ФКиС  ВО "ЦСП", АУ ВО "СШОР "Витязь"</v>
      </c>
      <c r="K184" s="97">
        <v>8.240740740740741E-5</v>
      </c>
      <c r="L184" s="98">
        <v>8.194444444444445E-5</v>
      </c>
      <c r="M184" s="71" t="str">
        <f>IF(K184=0," ",IF(K184&lt;=[1]Разряды!$D$4,[1]Разряды!$D$3,IF(K184&lt;=[1]Разряды!$E$4,[1]Разряды!$E$3,IF(K184&lt;=[1]Разряды!$F$4,[1]Разряды!$F$3,IF(K184&lt;=[1]Разряды!$G$4,[1]Разряды!$G$3,IF(K184&lt;=[1]Разряды!$H$4,[1]Разряды!$H$3,IF(K184&lt;=[1]Разряды!$I$4,[1]Разряды!$I$3,IF(K184&lt;=[1]Разряды!$J$4,[1]Разряды!$J$3,"б/р"))))))))</f>
        <v>1р</v>
      </c>
      <c r="N184" s="71">
        <v>15</v>
      </c>
      <c r="O184" s="69" t="str">
        <f>IF(B184=0," ",VLOOKUP($B184,[1]Спортсмены!$B$1:$K$65536,10,FALSE))</f>
        <v>Столбова О.В., Смелов Н.А.</v>
      </c>
    </row>
    <row r="185" spans="1:15" x14ac:dyDescent="0.25">
      <c r="A185" s="31">
        <v>4</v>
      </c>
      <c r="B185" s="31">
        <v>394</v>
      </c>
      <c r="C185" s="69" t="str">
        <f>IF(B185=0," ",VLOOKUP(B185,[1]Спортсмены!B$1:K$65536,2,FALSE))</f>
        <v>Новожилов</v>
      </c>
      <c r="D185" s="70" t="str">
        <f>IF(B185=0," ",VLOOKUP($B185,[1]Спортсмены!$B$1:$K$65536,3,FALSE))</f>
        <v>Дмитрий</v>
      </c>
      <c r="E185" s="71" t="str">
        <f>IF(B185=0," ",IF(VLOOKUP($B185,[1]Спортсмены!$B$1:$K$65536,4,FALSE)=0," ",VLOOKUP($B185,[1]Спортсмены!$B$1:$K$65536,4,FALSE)))</f>
        <v>27.06.1996</v>
      </c>
      <c r="F185" s="71" t="str">
        <f>IF(B185=0," ",VLOOKUP($B185,[1]Спортсмены!$B$1:$K$65536,5,FALSE))</f>
        <v>1</v>
      </c>
      <c r="G185" s="69" t="str">
        <f>IF(B185=0," ",VLOOKUP($B185,[1]Спортсмены!$B$1:$K$65536,6,FALSE))</f>
        <v>Новгородская область</v>
      </c>
      <c r="H185" s="69" t="str">
        <f>IF(C185=0," ",VLOOKUP($B185,[1]Спортсмены!$B$1:$K$65536,7,FALSE))</f>
        <v/>
      </c>
      <c r="I185" s="69" t="str">
        <f>IF(D185=0," ",VLOOKUP($B185,[1]Спортсмены!$B$1:$K$65536,8,FALSE))</f>
        <v/>
      </c>
      <c r="J185" s="69" t="str">
        <f>IF(B185=0," ",VLOOKUP($B185,[1]Спортсмены!$B$1:$K$65536,9,FALSE))</f>
        <v>ФГБОУ ВО "НОВГУ"</v>
      </c>
      <c r="K185" s="97">
        <v>8.3217592592592591E-5</v>
      </c>
      <c r="L185" s="114">
        <v>8.3506944444444441E-5</v>
      </c>
      <c r="M185" s="71" t="str">
        <f>IF(K185=0," ",IF(K185&lt;=[1]Разряды!$D$4,[1]Разряды!$D$3,IF(K185&lt;=[1]Разряды!$E$4,[1]Разряды!$E$3,IF(K185&lt;=[1]Разряды!$F$4,[1]Разряды!$F$3,IF(K185&lt;=[1]Разряды!$G$4,[1]Разряды!$G$3,IF(K185&lt;=[1]Разряды!$H$4,[1]Разряды!$H$3,IF(K185&lt;=[1]Разряды!$I$4,[1]Разряды!$I$3,IF(K185&lt;=[1]Разряды!$J$4,[1]Разряды!$J$3,"б/р"))))))))</f>
        <v>1р</v>
      </c>
      <c r="N185" s="71">
        <v>14</v>
      </c>
      <c r="O185" s="69" t="str">
        <f>IF(B185=0," ",VLOOKUP($B185,[1]Спортсмены!$B$1:$K$65536,10,FALSE))</f>
        <v>Савенков П.А.</v>
      </c>
    </row>
    <row r="186" spans="1:15" x14ac:dyDescent="0.25">
      <c r="A186" s="31">
        <v>5</v>
      </c>
      <c r="B186" s="31">
        <v>42</v>
      </c>
      <c r="C186" s="69" t="str">
        <f>IF(B186=0," ",VLOOKUP(B186,[1]Спортсмены!B$1:K$65536,2,FALSE))</f>
        <v>Елисеев</v>
      </c>
      <c r="D186" s="70" t="str">
        <f>IF(B186=0," ",VLOOKUP($B186,[1]Спортсмены!$B$1:$K$65536,3,FALSE))</f>
        <v>Кирилл</v>
      </c>
      <c r="E186" s="71" t="str">
        <f>IF(B186=0," ",IF(VLOOKUP($B186,[1]Спортсмены!$B$1:$K$65536,4,FALSE)=0," ",VLOOKUP($B186,[1]Спортсмены!$B$1:$K$65536,4,FALSE)))</f>
        <v>27.12.1989</v>
      </c>
      <c r="F186" s="71" t="str">
        <f>IF(B186=0," ",VLOOKUP($B186,[1]Спортсмены!$B$1:$K$65536,5,FALSE))</f>
        <v>1</v>
      </c>
      <c r="G186" s="69" t="str">
        <f>IF(B186=0," ",VLOOKUP($B186,[1]Спортсмены!$B$1:$K$65536,6,FALSE))</f>
        <v>Ярославская область</v>
      </c>
      <c r="H186" s="69" t="str">
        <f>IF(C186=0," ",VLOOKUP($B186,[1]Спортсмены!$B$1:$K$65536,7,FALSE))</f>
        <v/>
      </c>
      <c r="I186" s="69" t="str">
        <f>IF(D186=0," ",VLOOKUP($B186,[1]Спортсмены!$B$1:$K$65536,8,FALSE))</f>
        <v/>
      </c>
      <c r="J186" s="69" t="str">
        <f>IF(B186=0," ",VLOOKUP($B186,[1]Спортсмены!$B$1:$K$65536,9,FALSE))</f>
        <v>МУ СШОР №19</v>
      </c>
      <c r="K186" s="97">
        <v>8.4259259259259251E-5</v>
      </c>
      <c r="L186" s="114">
        <v>8.3553240740740742E-5</v>
      </c>
      <c r="M186" s="71" t="str">
        <f>IF(K186=0," ",IF(K186&lt;=[1]Разряды!$D$4,[1]Разряды!$D$3,IF(K186&lt;=[1]Разряды!$E$4,[1]Разряды!$E$3,IF(K186&lt;=[1]Разряды!$F$4,[1]Разряды!$F$3,IF(K186&lt;=[1]Разряды!$G$4,[1]Разряды!$G$3,IF(K186&lt;=[1]Разряды!$H$4,[1]Разряды!$H$3,IF(K186&lt;=[1]Разряды!$I$4,[1]Разряды!$I$3,IF(K186&lt;=[1]Разряды!$J$4,[1]Разряды!$J$3,"б/р"))))))))</f>
        <v>1р</v>
      </c>
      <c r="N186" s="71">
        <v>13</v>
      </c>
      <c r="O186" s="69" t="str">
        <f>IF(B186=0," ",VLOOKUP($B186,[1]Спортсмены!$B$1:$K$65536,10,FALSE))</f>
        <v>Станкевич В.А.</v>
      </c>
    </row>
    <row r="187" spans="1:15" x14ac:dyDescent="0.25">
      <c r="A187" s="31">
        <v>6</v>
      </c>
      <c r="B187" s="31">
        <v>447</v>
      </c>
      <c r="C187" s="69" t="str">
        <f>IF(B187=0," ",VLOOKUP(B187,[1]Спортсмены!B$1:K$65536,2,FALSE))</f>
        <v>Балясников</v>
      </c>
      <c r="D187" s="70" t="str">
        <f>IF(B187=0," ",VLOOKUP($B187,[1]Спортсмены!$B$1:$K$65536,3,FALSE))</f>
        <v>Иван</v>
      </c>
      <c r="E187" s="71" t="str">
        <f>IF(B187=0," ",IF(VLOOKUP($B187,[1]Спортсмены!$B$1:$K$65536,4,FALSE)=0," ",VLOOKUP($B187,[1]Спортсмены!$B$1:$K$65536,4,FALSE)))</f>
        <v>15.04.1989</v>
      </c>
      <c r="F187" s="71" t="str">
        <f>IF(B187=0," ",VLOOKUP($B187,[1]Спортсмены!$B$1:$K$65536,5,FALSE))</f>
        <v>КМС</v>
      </c>
      <c r="G187" s="69" t="str">
        <f>IF(B187=0," ",VLOOKUP($B187,[1]Спортсмены!$B$1:$K$65536,6,FALSE))</f>
        <v>Республика Коми</v>
      </c>
      <c r="H187" s="69" t="str">
        <f>IF(C187=0," ",VLOOKUP($B187,[1]Спортсмены!$B$1:$K$65536,7,FALSE))</f>
        <v/>
      </c>
      <c r="I187" s="69" t="str">
        <f>IF(D187=0," ",VLOOKUP($B187,[1]Спортсмены!$B$1:$K$65536,8,FALSE))</f>
        <v/>
      </c>
      <c r="J187" s="69" t="str">
        <f>IF(B187=0," ",VLOOKUP($B187,[1]Спортсмены!$B$1:$K$65536,9,FALSE))</f>
        <v>ГБУ РК "СШОР №1"</v>
      </c>
      <c r="K187" s="97">
        <v>8.298611111111111E-5</v>
      </c>
      <c r="L187" s="98">
        <v>8.4374999999999991E-5</v>
      </c>
      <c r="M187" s="71" t="str">
        <f>IF(K187=0," ",IF(K187&lt;=[1]Разряды!$D$4,[1]Разряды!$D$3,IF(K187&lt;=[1]Разряды!$E$4,[1]Разряды!$E$3,IF(K187&lt;=[1]Разряды!$F$4,[1]Разряды!$F$3,IF(K187&lt;=[1]Разряды!$G$4,[1]Разряды!$G$3,IF(K187&lt;=[1]Разряды!$H$4,[1]Разряды!$H$3,IF(K187&lt;=[1]Разряды!$I$4,[1]Разряды!$I$3,IF(K187&lt;=[1]Разряды!$J$4,[1]Разряды!$J$3,"б/р"))))))))</f>
        <v>1р</v>
      </c>
      <c r="N187" s="71">
        <v>12</v>
      </c>
      <c r="O187" s="69" t="str">
        <f>IF(B187=0," ",VLOOKUP($B187,[1]Спортсмены!$B$1:$K$65536,10,FALSE))</f>
        <v>Панюкова М.А.</v>
      </c>
    </row>
    <row r="188" spans="1:15" x14ac:dyDescent="0.25">
      <c r="A188" s="31">
        <v>7</v>
      </c>
      <c r="B188" s="31">
        <v>252</v>
      </c>
      <c r="C188" s="69" t="str">
        <f>IF(B188=0," ",VLOOKUP(B188,[1]Спортсмены!B$1:K$65536,2,FALSE))</f>
        <v>Новослугин</v>
      </c>
      <c r="D188" s="70" t="str">
        <f>IF(B188=0," ",VLOOKUP($B188,[1]Спортсмены!$B$1:$K$65536,3,FALSE))</f>
        <v>Максим</v>
      </c>
      <c r="E188" s="71" t="str">
        <f>IF(B188=0," ",IF(VLOOKUP($B188,[1]Спортсмены!$B$1:$K$65536,4,FALSE)=0," ",VLOOKUP($B188,[1]Спортсмены!$B$1:$K$65536,4,FALSE)))</f>
        <v>21.08.1995</v>
      </c>
      <c r="F188" s="71" t="str">
        <f>IF(B188=0," ",VLOOKUP($B188,[1]Спортсмены!$B$1:$K$65536,5,FALSE))</f>
        <v>МС</v>
      </c>
      <c r="G188" s="69" t="str">
        <f>IF(B188=0," ",VLOOKUP($B188,[1]Спортсмены!$B$1:$K$65536,6,FALSE))</f>
        <v>Вологодская область</v>
      </c>
      <c r="H188" s="69" t="str">
        <f>IF(C188=0," ",VLOOKUP($B188,[1]Спортсмены!$B$1:$K$65536,7,FALSE))</f>
        <v/>
      </c>
      <c r="I188" s="101" t="str">
        <f>IF(D188=0," ",VLOOKUP($B188,[1]Спортсмены!$B$1:$K$65536,8,FALSE))</f>
        <v>Профсоюзы</v>
      </c>
      <c r="J188" s="69" t="str">
        <f>IF(B188=0," ",VLOOKUP($B188,[1]Спортсмены!$B$1:$K$65536,9,FALSE))</f>
        <v>АУ ВО "СШОР "Витязь"</v>
      </c>
      <c r="K188" s="97">
        <v>8.5648148148148158E-5</v>
      </c>
      <c r="L188" s="98"/>
      <c r="M188" s="71" t="str">
        <f>IF(K188=0," ",IF(K188&lt;=[1]Разряды!$D$4,[1]Разряды!$D$3,IF(K188&lt;=[1]Разряды!$E$4,[1]Разряды!$E$3,IF(K188&lt;=[1]Разряды!$F$4,[1]Разряды!$F$3,IF(K188&lt;=[1]Разряды!$G$4,[1]Разряды!$G$3,IF(K188&lt;=[1]Разряды!$H$4,[1]Разряды!$H$3,IF(K188&lt;=[1]Разряды!$I$4,[1]Разряды!$I$3,IF(K188&lt;=[1]Разряды!$J$4,[1]Разряды!$J$3,"б/р"))))))))</f>
        <v>2р</v>
      </c>
      <c r="N188" s="71">
        <v>0</v>
      </c>
      <c r="O188" s="102" t="str">
        <f>IF(B188=0," ",VLOOKUP($B188,[1]Спортсмены!$B$1:$K$65536,10,FALSE))</f>
        <v>Франков А.А., Воробьева Н.Н., Синицкий А.Д.</v>
      </c>
    </row>
    <row r="189" spans="1:15" x14ac:dyDescent="0.25">
      <c r="A189" s="31">
        <v>8</v>
      </c>
      <c r="B189" s="31">
        <v>290</v>
      </c>
      <c r="C189" s="69" t="str">
        <f>IF(B189=0," ",VLOOKUP(B189,[1]Спортсмены!B$1:K$65536,2,FALSE))</f>
        <v>Некрасов</v>
      </c>
      <c r="D189" s="70" t="str">
        <f>IF(B189=0," ",VLOOKUP($B189,[1]Спортсмены!$B$1:$K$65536,3,FALSE))</f>
        <v>Александр</v>
      </c>
      <c r="E189" s="71" t="str">
        <f>IF(B189=0," ",IF(VLOOKUP($B189,[1]Спортсмены!$B$1:$K$65536,4,FALSE)=0," ",VLOOKUP($B189,[1]Спортсмены!$B$1:$K$65536,4,FALSE)))</f>
        <v>16.04.1997</v>
      </c>
      <c r="F189" s="71" t="str">
        <f>IF(B189=0," ",VLOOKUP($B189,[1]Спортсмены!$B$1:$K$65536,5,FALSE))</f>
        <v>1</v>
      </c>
      <c r="G189" s="69" t="str">
        <f>IF(B189=0," ",VLOOKUP($B189,[1]Спортсмены!$B$1:$K$65536,6,FALSE))</f>
        <v>Ивановская область</v>
      </c>
      <c r="H189" s="69" t="str">
        <f>IF(C189=0," ",VLOOKUP($B189,[1]Спортсмены!$B$1:$K$65536,7,FALSE))</f>
        <v/>
      </c>
      <c r="I189" s="101" t="str">
        <f>IF(D189=0," ",VLOOKUP($B189,[1]Спортсмены!$B$1:$K$65536,8,FALSE))</f>
        <v>ИРО РССС</v>
      </c>
      <c r="J189" s="69" t="str">
        <f>IF(B189=0," ",VLOOKUP($B189,[1]Спортсмены!$B$1:$K$65536,9,FALSE))</f>
        <v>ФГБОУ ВО "ИГЭУ"</v>
      </c>
      <c r="K189" s="97">
        <v>8.5995370370370351E-5</v>
      </c>
      <c r="L189" s="98"/>
      <c r="M189" s="71" t="str">
        <f>IF(K189=0," ",IF(K189&lt;=[1]Разряды!$D$4,[1]Разряды!$D$3,IF(K189&lt;=[1]Разряды!$E$4,[1]Разряды!$E$3,IF(K189&lt;=[1]Разряды!$F$4,[1]Разряды!$F$3,IF(K189&lt;=[1]Разряды!$G$4,[1]Разряды!$G$3,IF(K189&lt;=[1]Разряды!$H$4,[1]Разряды!$H$3,IF(K189&lt;=[1]Разряды!$I$4,[1]Разряды!$I$3,IF(K189&lt;=[1]Разряды!$J$4,[1]Разряды!$J$3,"б/р"))))))))</f>
        <v>2р</v>
      </c>
      <c r="N189" s="71">
        <v>0</v>
      </c>
      <c r="O189" s="101" t="str">
        <f>IF(B189=0," ",VLOOKUP($B189,[1]Спортсмены!$B$1:$K$65536,10,FALSE))</f>
        <v>Гильмутдинов Ю.А., Магницкий М.В.</v>
      </c>
    </row>
    <row r="190" spans="1:15" ht="15.75" thickBot="1" x14ac:dyDescent="0.3">
      <c r="A190" s="107"/>
      <c r="B190" s="107"/>
      <c r="C190" s="39" t="str">
        <f>IF(B190=0," ",VLOOKUP(B190,[1]Спортсмены!B$1:K$65536,2,FALSE))</f>
        <v xml:space="preserve"> </v>
      </c>
      <c r="D190" s="39"/>
      <c r="E190" s="40" t="str">
        <f>IF(B190=0," ",VLOOKUP($B190,[1]Спортсмены!$B$1:$K$65536,3,FALSE))</f>
        <v xml:space="preserve"> </v>
      </c>
      <c r="F190" s="40" t="str">
        <f>IF(B190=0," ",IF(VLOOKUP($B190,[1]Спортсмены!$B$1:$K$65536,4,FALSE)=0," ",VLOOKUP($B190,[1]Спортсмены!$B$1:$K$65536,4,FALSE)))</f>
        <v xml:space="preserve"> </v>
      </c>
      <c r="G190" s="39" t="str">
        <f>IF(B190=0," ",VLOOKUP($B190,[1]Спортсмены!$B$1:$K$65536,5,FALSE))</f>
        <v xml:space="preserve"> </v>
      </c>
      <c r="H190" s="39"/>
      <c r="I190" s="39"/>
      <c r="J190" s="39" t="str">
        <f>IF(B190=0," ",VLOOKUP($B190,[1]Спортсмены!$B$1:$K$65536,6,FALSE))</f>
        <v xml:space="preserve"> </v>
      </c>
      <c r="K190" s="105"/>
      <c r="L190" s="105"/>
      <c r="M190" s="40" t="str">
        <f>IF(K190=0," ",IF(K190&lt;=[1]Разряды!$D$4,[1]Разряды!$D$3,IF(K190&lt;=[1]Разряды!$E$4,[1]Разряды!$E$3,IF(K190&lt;=[1]Разряды!$F$4,[1]Разряды!$F$3,IF(K190&lt;=[1]Разряды!$G$4,[1]Разряды!$G$3,IF(K190&lt;=[1]Разряды!$H$4,[1]Разряды!$H$3,IF(K190&lt;=[1]Разряды!$I$4,[1]Разряды!$I$3,IF(K190&lt;=[1]Разряды!$J$4,[1]Разряды!$J$3,"б/р"))))))))</f>
        <v xml:space="preserve"> </v>
      </c>
      <c r="N190" s="43"/>
      <c r="O190" s="39" t="str">
        <f>IF(B190=0," ",VLOOKUP($B190,[1]Спортсмены!$B$1:$K$65536,7,FALSE))</f>
        <v xml:space="preserve"> </v>
      </c>
    </row>
    <row r="191" spans="1:15" ht="15.75" thickTop="1" x14ac:dyDescent="0.25">
      <c r="C191" s="45"/>
      <c r="D191" s="45"/>
      <c r="E191" s="46"/>
      <c r="F191" s="46"/>
      <c r="G191" s="45"/>
      <c r="H191" s="45"/>
      <c r="I191" s="45"/>
      <c r="J191" s="45"/>
      <c r="L191" s="108"/>
      <c r="M191" s="46"/>
      <c r="N191" s="49"/>
      <c r="O191" s="45"/>
    </row>
    <row r="192" spans="1:15" x14ac:dyDescent="0.25">
      <c r="C192" s="45"/>
      <c r="D192" s="45"/>
      <c r="E192" s="46"/>
      <c r="F192" s="46"/>
      <c r="G192" s="45"/>
      <c r="H192" s="45"/>
      <c r="I192" s="45"/>
      <c r="J192" s="45"/>
      <c r="L192" s="108"/>
      <c r="M192" s="46"/>
      <c r="N192" s="49"/>
      <c r="O192" s="45"/>
    </row>
    <row r="193" spans="1:15" x14ac:dyDescent="0.25">
      <c r="C193" s="45"/>
      <c r="D193" s="45"/>
      <c r="E193" s="46"/>
      <c r="F193" s="46"/>
      <c r="G193" s="45"/>
      <c r="H193" s="45"/>
      <c r="I193" s="45"/>
      <c r="J193" s="45"/>
      <c r="L193" s="108"/>
      <c r="M193" s="46"/>
      <c r="N193" s="49"/>
      <c r="O193" s="45"/>
    </row>
    <row r="194" spans="1:15" x14ac:dyDescent="0.25">
      <c r="C194" s="45"/>
      <c r="D194" s="45"/>
      <c r="E194" s="46"/>
      <c r="F194" s="46"/>
      <c r="G194" s="45"/>
      <c r="H194" s="45"/>
      <c r="I194" s="45"/>
      <c r="J194" s="45"/>
      <c r="L194" s="108"/>
      <c r="M194" s="46"/>
      <c r="N194" s="49"/>
      <c r="O194" s="45"/>
    </row>
    <row r="195" spans="1:15" x14ac:dyDescent="0.25">
      <c r="C195" s="45"/>
      <c r="D195" s="45"/>
      <c r="E195" s="46"/>
      <c r="F195" s="46"/>
      <c r="G195" s="45"/>
      <c r="H195" s="45"/>
      <c r="I195" s="45"/>
      <c r="J195" s="45"/>
      <c r="L195" s="108"/>
      <c r="M195" s="46"/>
      <c r="N195" s="49"/>
      <c r="O195" s="45"/>
    </row>
    <row r="196" spans="1:15" x14ac:dyDescent="0.25">
      <c r="C196" s="45"/>
      <c r="D196" s="45"/>
      <c r="E196" s="46"/>
      <c r="F196" s="46"/>
      <c r="G196" s="45"/>
      <c r="H196" s="45"/>
      <c r="I196" s="45"/>
      <c r="J196" s="45"/>
      <c r="L196" s="108"/>
      <c r="M196" s="46"/>
      <c r="N196" s="49"/>
      <c r="O196" s="45"/>
    </row>
    <row r="197" spans="1:15" x14ac:dyDescent="0.25">
      <c r="A197" s="64"/>
      <c r="B197" s="65"/>
      <c r="C197" s="66"/>
      <c r="D197" s="66"/>
      <c r="E197" s="66"/>
      <c r="F197" s="67"/>
      <c r="G197" s="45" t="s">
        <v>32</v>
      </c>
      <c r="H197" s="45"/>
      <c r="I197" s="45"/>
      <c r="J197" s="46"/>
      <c r="K197" s="46"/>
      <c r="L197" s="45"/>
      <c r="M197" s="45" t="s">
        <v>33</v>
      </c>
      <c r="N197" s="45"/>
    </row>
    <row r="198" spans="1:15" x14ac:dyDescent="0.25">
      <c r="A198" s="64"/>
      <c r="B198" s="67"/>
      <c r="C198" s="66"/>
      <c r="D198" s="66"/>
      <c r="E198" s="66"/>
      <c r="F198" s="67"/>
      <c r="G198" s="45"/>
      <c r="H198" s="45"/>
      <c r="I198" s="45"/>
      <c r="J198" s="46"/>
      <c r="K198" s="46"/>
      <c r="L198" s="45"/>
      <c r="M198" s="45"/>
      <c r="N198" s="45"/>
    </row>
    <row r="199" spans="1:15" x14ac:dyDescent="0.25">
      <c r="A199" s="64"/>
      <c r="B199" s="67"/>
      <c r="C199" s="66"/>
      <c r="D199" s="66"/>
      <c r="E199" s="66"/>
      <c r="F199" s="67"/>
      <c r="G199" s="45"/>
      <c r="H199" s="45"/>
      <c r="I199" s="45"/>
      <c r="J199" s="46"/>
      <c r="K199" s="46"/>
      <c r="L199" s="45"/>
      <c r="M199" s="45"/>
      <c r="N199" s="45"/>
    </row>
    <row r="200" spans="1:15" x14ac:dyDescent="0.25">
      <c r="A200" s="64"/>
      <c r="B200" s="67"/>
      <c r="C200" s="66"/>
      <c r="D200" s="66"/>
      <c r="E200" s="66"/>
      <c r="F200" s="67"/>
      <c r="G200" s="45"/>
      <c r="H200" s="45"/>
      <c r="I200" s="45"/>
      <c r="J200" s="46"/>
      <c r="K200" s="46"/>
      <c r="L200" s="45"/>
      <c r="M200" s="45"/>
      <c r="N200" s="45"/>
    </row>
    <row r="201" spans="1:15" x14ac:dyDescent="0.25">
      <c r="A201" s="64"/>
      <c r="B201" s="67"/>
      <c r="C201" s="66"/>
      <c r="D201" s="66"/>
      <c r="E201" s="66"/>
      <c r="F201" s="67"/>
      <c r="G201" s="45" t="s">
        <v>34</v>
      </c>
      <c r="H201" s="45"/>
      <c r="I201" s="45"/>
      <c r="J201" s="46"/>
      <c r="K201" s="46"/>
      <c r="L201" s="45"/>
      <c r="M201" s="45" t="s">
        <v>35</v>
      </c>
      <c r="N201" s="45"/>
    </row>
    <row r="202" spans="1:15" x14ac:dyDescent="0.25">
      <c r="C202" s="45"/>
      <c r="D202" s="45"/>
      <c r="E202" s="46"/>
      <c r="F202" s="46"/>
      <c r="G202" s="45"/>
      <c r="H202" s="45"/>
      <c r="I202" s="45"/>
      <c r="J202" s="45"/>
      <c r="L202" s="108"/>
      <c r="M202" s="46"/>
      <c r="N202" s="49"/>
      <c r="O202" s="45"/>
    </row>
    <row r="203" spans="1:15" x14ac:dyDescent="0.25">
      <c r="C203" s="45"/>
      <c r="D203" s="45"/>
      <c r="E203" s="46"/>
      <c r="F203" s="46"/>
      <c r="G203" s="45"/>
      <c r="H203" s="45"/>
      <c r="I203" s="45"/>
      <c r="J203" s="45"/>
      <c r="L203" s="108"/>
      <c r="M203" s="46"/>
      <c r="N203" s="49"/>
      <c r="O203" s="45"/>
    </row>
    <row r="204" spans="1:15" x14ac:dyDescent="0.25">
      <c r="C204" s="45"/>
      <c r="D204" s="45"/>
      <c r="E204" s="46"/>
      <c r="F204" s="46"/>
      <c r="G204" s="45"/>
      <c r="H204" s="45"/>
      <c r="I204" s="45"/>
      <c r="J204" s="45"/>
      <c r="L204" s="108"/>
      <c r="M204" s="46"/>
      <c r="N204" s="49"/>
      <c r="O204" s="45"/>
    </row>
    <row r="205" spans="1:15" x14ac:dyDescent="0.25">
      <c r="C205" s="45"/>
      <c r="D205" s="45"/>
      <c r="E205" s="46"/>
      <c r="F205" s="46"/>
      <c r="G205" s="45"/>
      <c r="H205" s="45"/>
      <c r="I205" s="45"/>
      <c r="J205" s="45"/>
      <c r="L205" s="108"/>
      <c r="M205" s="46"/>
      <c r="N205" s="49"/>
      <c r="O205" s="45"/>
    </row>
    <row r="206" spans="1:15" x14ac:dyDescent="0.25">
      <c r="C206" s="45"/>
      <c r="D206" s="45"/>
      <c r="E206" s="46"/>
      <c r="F206" s="46"/>
      <c r="G206" s="45"/>
      <c r="H206" s="45"/>
      <c r="I206" s="45"/>
      <c r="J206" s="45"/>
      <c r="L206" s="108"/>
      <c r="M206" s="46"/>
      <c r="N206" s="49"/>
      <c r="O206" s="45"/>
    </row>
    <row r="207" spans="1:15" x14ac:dyDescent="0.25">
      <c r="C207" s="45"/>
      <c r="D207" s="45"/>
      <c r="E207" s="46"/>
      <c r="F207" s="46"/>
      <c r="G207" s="45"/>
      <c r="H207" s="45"/>
      <c r="I207" s="45"/>
      <c r="J207" s="45"/>
      <c r="L207" s="108"/>
      <c r="M207" s="46"/>
      <c r="N207" s="49"/>
      <c r="O207" s="45"/>
    </row>
    <row r="208" spans="1:15" x14ac:dyDescent="0.25">
      <c r="C208" s="45"/>
      <c r="D208" s="45"/>
      <c r="E208" s="46"/>
      <c r="F208" s="46"/>
      <c r="G208" s="45"/>
      <c r="H208" s="45"/>
      <c r="I208" s="45"/>
      <c r="J208" s="45"/>
      <c r="L208" s="108"/>
      <c r="M208" s="46"/>
      <c r="N208" s="49"/>
      <c r="O208" s="45"/>
    </row>
    <row r="209" spans="3:15" x14ac:dyDescent="0.25">
      <c r="C209" s="45"/>
      <c r="D209" s="45"/>
      <c r="E209" s="46"/>
      <c r="F209" s="46"/>
      <c r="G209" s="45"/>
      <c r="H209" s="45"/>
      <c r="I209" s="45"/>
      <c r="J209" s="45"/>
      <c r="L209" s="108"/>
      <c r="M209" s="46"/>
      <c r="N209" s="49"/>
      <c r="O209" s="45"/>
    </row>
    <row r="210" spans="3:15" x14ac:dyDescent="0.25">
      <c r="C210" s="45"/>
      <c r="D210" s="45"/>
      <c r="E210" s="46"/>
      <c r="F210" s="46"/>
      <c r="G210" s="45"/>
      <c r="H210" s="45"/>
      <c r="I210" s="45"/>
      <c r="J210" s="45"/>
      <c r="L210" s="108"/>
      <c r="M210" s="46"/>
      <c r="N210" s="49"/>
      <c r="O210" s="45"/>
    </row>
    <row r="211" spans="3:15" x14ac:dyDescent="0.25">
      <c r="C211" s="45"/>
      <c r="D211" s="45"/>
      <c r="E211" s="46"/>
      <c r="F211" s="46"/>
      <c r="G211" s="45"/>
      <c r="H211" s="45"/>
      <c r="I211" s="45"/>
      <c r="J211" s="45"/>
      <c r="L211" s="108"/>
      <c r="M211" s="46"/>
      <c r="N211" s="49"/>
      <c r="O211" s="45"/>
    </row>
    <row r="212" spans="3:15" x14ac:dyDescent="0.25">
      <c r="C212" s="45"/>
      <c r="D212" s="45"/>
      <c r="E212" s="46"/>
      <c r="F212" s="46"/>
      <c r="G212" s="45"/>
      <c r="H212" s="45"/>
      <c r="I212" s="45"/>
      <c r="J212" s="45"/>
      <c r="L212" s="108"/>
      <c r="M212" s="46"/>
      <c r="N212" s="49"/>
      <c r="O212" s="45"/>
    </row>
    <row r="213" spans="3:15" x14ac:dyDescent="0.25">
      <c r="C213" s="45"/>
      <c r="D213" s="45"/>
      <c r="E213" s="46"/>
      <c r="F213" s="46"/>
      <c r="G213" s="45"/>
      <c r="H213" s="45"/>
      <c r="I213" s="45"/>
      <c r="J213" s="45"/>
      <c r="L213" s="108"/>
      <c r="M213" s="46"/>
      <c r="N213" s="49"/>
      <c r="O213" s="45"/>
    </row>
    <row r="214" spans="3:15" x14ac:dyDescent="0.25">
      <c r="C214" s="45"/>
      <c r="D214" s="45"/>
      <c r="E214" s="46"/>
      <c r="F214" s="46"/>
      <c r="G214" s="45"/>
      <c r="H214" s="45"/>
      <c r="I214" s="45"/>
      <c r="J214" s="45"/>
      <c r="L214" s="108"/>
      <c r="M214" s="46"/>
      <c r="N214" s="49"/>
      <c r="O214" s="45"/>
    </row>
    <row r="215" spans="3:15" x14ac:dyDescent="0.25">
      <c r="C215" s="45"/>
      <c r="D215" s="45"/>
      <c r="E215" s="46"/>
      <c r="F215" s="46"/>
      <c r="G215" s="45"/>
      <c r="H215" s="45"/>
      <c r="I215" s="45"/>
      <c r="J215" s="45"/>
      <c r="L215" s="108"/>
      <c r="M215" s="46"/>
      <c r="N215" s="49"/>
      <c r="O215" s="45"/>
    </row>
    <row r="216" spans="3:15" x14ac:dyDescent="0.25">
      <c r="C216" s="45"/>
      <c r="D216" s="45"/>
      <c r="E216" s="46"/>
      <c r="F216" s="46"/>
      <c r="G216" s="45"/>
      <c r="H216" s="45"/>
      <c r="I216" s="45"/>
      <c r="J216" s="45"/>
      <c r="L216" s="108"/>
      <c r="M216" s="46"/>
      <c r="N216" s="49"/>
      <c r="O216" s="45"/>
    </row>
    <row r="217" spans="3:15" x14ac:dyDescent="0.25">
      <c r="C217" s="45"/>
      <c r="D217" s="45"/>
      <c r="E217" s="46"/>
      <c r="F217" s="46"/>
      <c r="G217" s="45"/>
      <c r="H217" s="45"/>
      <c r="I217" s="45"/>
      <c r="J217" s="45"/>
      <c r="L217" s="108"/>
      <c r="M217" s="46"/>
      <c r="N217" s="49"/>
      <c r="O217" s="45"/>
    </row>
    <row r="218" spans="3:15" x14ac:dyDescent="0.25">
      <c r="C218" s="45"/>
      <c r="D218" s="45"/>
      <c r="E218" s="46"/>
      <c r="F218" s="46"/>
      <c r="G218" s="45"/>
      <c r="H218" s="45"/>
      <c r="I218" s="45"/>
      <c r="J218" s="45"/>
      <c r="L218" s="108"/>
      <c r="M218" s="46"/>
      <c r="N218" s="49"/>
      <c r="O218" s="45"/>
    </row>
    <row r="219" spans="3:15" x14ac:dyDescent="0.25">
      <c r="C219" s="45"/>
      <c r="D219" s="45"/>
      <c r="E219" s="46"/>
      <c r="F219" s="46"/>
      <c r="G219" s="45"/>
      <c r="H219" s="45"/>
      <c r="I219" s="45"/>
      <c r="J219" s="45"/>
      <c r="L219" s="108"/>
      <c r="M219" s="46"/>
      <c r="N219" s="49"/>
      <c r="O219" s="45"/>
    </row>
    <row r="220" spans="3:15" x14ac:dyDescent="0.25">
      <c r="C220" s="45"/>
      <c r="D220" s="45"/>
      <c r="E220" s="46"/>
      <c r="F220" s="46"/>
      <c r="G220" s="45"/>
      <c r="H220" s="45"/>
      <c r="I220" s="45"/>
      <c r="J220" s="45"/>
      <c r="L220" s="108"/>
      <c r="M220" s="46"/>
      <c r="N220" s="49"/>
      <c r="O220" s="45"/>
    </row>
    <row r="221" spans="3:15" x14ac:dyDescent="0.25">
      <c r="C221" s="45"/>
      <c r="D221" s="45"/>
      <c r="E221" s="46"/>
      <c r="F221" s="46"/>
      <c r="G221" s="45"/>
      <c r="H221" s="45"/>
      <c r="I221" s="45"/>
      <c r="J221" s="45"/>
      <c r="L221" s="108"/>
      <c r="M221" s="46"/>
      <c r="N221" s="49"/>
      <c r="O221" s="45"/>
    </row>
    <row r="222" spans="3:15" x14ac:dyDescent="0.25">
      <c r="C222" s="45"/>
      <c r="D222" s="45"/>
      <c r="E222" s="46"/>
      <c r="F222" s="46"/>
      <c r="G222" s="45"/>
      <c r="H222" s="45"/>
      <c r="I222" s="45"/>
      <c r="J222" s="45"/>
      <c r="L222" s="108"/>
      <c r="M222" s="46"/>
      <c r="N222" s="49"/>
      <c r="O222" s="45"/>
    </row>
    <row r="223" spans="3:15" x14ac:dyDescent="0.25">
      <c r="C223" s="45"/>
      <c r="D223" s="45"/>
      <c r="E223" s="46"/>
      <c r="F223" s="46"/>
      <c r="G223" s="45"/>
      <c r="H223" s="45"/>
      <c r="I223" s="45"/>
      <c r="J223" s="45"/>
      <c r="L223" s="108"/>
      <c r="M223" s="46"/>
      <c r="N223" s="49"/>
      <c r="O223" s="45"/>
    </row>
    <row r="224" spans="3:15" x14ac:dyDescent="0.25">
      <c r="C224" s="45"/>
      <c r="D224" s="45"/>
      <c r="E224" s="46"/>
      <c r="F224" s="46"/>
      <c r="G224" s="45"/>
      <c r="H224" s="45"/>
      <c r="I224" s="45"/>
      <c r="J224" s="45"/>
      <c r="L224" s="108"/>
      <c r="M224" s="46"/>
      <c r="N224" s="49"/>
      <c r="O224" s="45"/>
    </row>
    <row r="225" spans="3:15" x14ac:dyDescent="0.25">
      <c r="C225" s="45"/>
      <c r="D225" s="45"/>
      <c r="E225" s="46"/>
      <c r="F225" s="46"/>
      <c r="G225" s="45"/>
      <c r="H225" s="45"/>
      <c r="I225" s="45"/>
      <c r="J225" s="45"/>
      <c r="L225" s="108"/>
      <c r="M225" s="46"/>
      <c r="N225" s="49"/>
      <c r="O225" s="45"/>
    </row>
    <row r="226" spans="3:15" x14ac:dyDescent="0.25">
      <c r="C226" s="45"/>
      <c r="D226" s="45"/>
      <c r="E226" s="46"/>
      <c r="F226" s="46"/>
      <c r="G226" s="45"/>
      <c r="H226" s="45"/>
      <c r="I226" s="45"/>
      <c r="J226" s="45"/>
      <c r="L226" s="108"/>
      <c r="M226" s="46"/>
      <c r="N226" s="49"/>
      <c r="O226" s="45"/>
    </row>
  </sheetData>
  <mergeCells count="81">
    <mergeCell ref="A6:O6"/>
    <mergeCell ref="A1:O1"/>
    <mergeCell ref="A2:O2"/>
    <mergeCell ref="A3:O3"/>
    <mergeCell ref="A4:O4"/>
    <mergeCell ref="A5:O5"/>
    <mergeCell ref="O14:O15"/>
    <mergeCell ref="A7:N7"/>
    <mergeCell ref="A8:N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L14"/>
    <mergeCell ref="M14:M15"/>
    <mergeCell ref="N14:N15"/>
    <mergeCell ref="A56:O56"/>
    <mergeCell ref="A57:O57"/>
    <mergeCell ref="A58:O58"/>
    <mergeCell ref="A59:O59"/>
    <mergeCell ref="A60:O60"/>
    <mergeCell ref="A112:O112"/>
    <mergeCell ref="F68:F69"/>
    <mergeCell ref="G68:G69"/>
    <mergeCell ref="H68:H69"/>
    <mergeCell ref="I68:I69"/>
    <mergeCell ref="J68:J69"/>
    <mergeCell ref="K68:L68"/>
    <mergeCell ref="A68:A69"/>
    <mergeCell ref="B68:B69"/>
    <mergeCell ref="C68:C69"/>
    <mergeCell ref="D68:D69"/>
    <mergeCell ref="E68:E69"/>
    <mergeCell ref="M68:M69"/>
    <mergeCell ref="N68:N69"/>
    <mergeCell ref="O68:O69"/>
    <mergeCell ref="A110:O110"/>
    <mergeCell ref="A111:O111"/>
    <mergeCell ref="A113:O113"/>
    <mergeCell ref="A114:O114"/>
    <mergeCell ref="A115:O115"/>
    <mergeCell ref="A123:A124"/>
    <mergeCell ref="B123:B124"/>
    <mergeCell ref="C123:C124"/>
    <mergeCell ref="D123:D124"/>
    <mergeCell ref="E123:E124"/>
    <mergeCell ref="F123:F124"/>
    <mergeCell ref="G123:G124"/>
    <mergeCell ref="A171:O171"/>
    <mergeCell ref="H123:H124"/>
    <mergeCell ref="I123:I124"/>
    <mergeCell ref="J123:J124"/>
    <mergeCell ref="K123:L123"/>
    <mergeCell ref="M123:M124"/>
    <mergeCell ref="N123:N124"/>
    <mergeCell ref="O123:O124"/>
    <mergeCell ref="A167:O167"/>
    <mergeCell ref="A168:O168"/>
    <mergeCell ref="A169:O169"/>
    <mergeCell ref="A170:O170"/>
    <mergeCell ref="A172:O172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L180"/>
    <mergeCell ref="M180:M181"/>
    <mergeCell ref="N180:N181"/>
    <mergeCell ref="O180:O1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zoomScale="80" zoomScaleNormal="80" workbookViewId="0">
      <selection activeCell="A295" sqref="A295:XFD318"/>
    </sheetView>
  </sheetViews>
  <sheetFormatPr defaultRowHeight="15" x14ac:dyDescent="0.25"/>
  <cols>
    <col min="1" max="1" width="4.42578125" customWidth="1"/>
    <col min="2" max="2" width="6.42578125" customWidth="1"/>
    <col min="3" max="3" width="22.5703125" customWidth="1"/>
    <col min="4" max="4" width="16" customWidth="1"/>
    <col min="5" max="5" width="11" customWidth="1"/>
    <col min="6" max="6" width="7.5703125" customWidth="1"/>
    <col min="7" max="7" width="23.140625" customWidth="1"/>
    <col min="8" max="8" width="13.140625" customWidth="1"/>
    <col min="9" max="9" width="12" customWidth="1"/>
    <col min="10" max="10" width="34.42578125" customWidth="1"/>
    <col min="11" max="11" width="9.28515625" style="14" customWidth="1"/>
    <col min="12" max="12" width="6.140625" style="14" customWidth="1"/>
    <col min="13" max="13" width="5.140625" customWidth="1"/>
    <col min="14" max="14" width="7.42578125" customWidth="1"/>
    <col min="15" max="15" width="32.710937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 t="s">
        <v>50</v>
      </c>
      <c r="F12" s="10">
        <v>0.43402777777777773</v>
      </c>
      <c r="G12" s="11" t="s">
        <v>11</v>
      </c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50</v>
      </c>
      <c r="F13" s="10">
        <v>0.63888888888888895</v>
      </c>
      <c r="G13" s="11" t="s">
        <v>12</v>
      </c>
      <c r="H13" s="11"/>
      <c r="I13" s="11"/>
      <c r="K13" s="13"/>
      <c r="L13" s="13"/>
      <c r="M13" s="14"/>
    </row>
    <row r="14" spans="1:15" ht="16.5" thickBot="1" x14ac:dyDescent="0.3">
      <c r="A14" s="15" t="s">
        <v>13</v>
      </c>
      <c r="B14" s="16"/>
      <c r="E14" s="17" t="s">
        <v>51</v>
      </c>
      <c r="F14" s="18"/>
      <c r="J14" s="3"/>
      <c r="K14" s="51"/>
      <c r="L14" s="51"/>
      <c r="M14" s="14"/>
    </row>
    <row r="15" spans="1:15" x14ac:dyDescent="0.25">
      <c r="A15" s="455" t="s">
        <v>15</v>
      </c>
      <c r="B15" s="455" t="s">
        <v>16</v>
      </c>
      <c r="C15" s="457" t="s">
        <v>17</v>
      </c>
      <c r="D15" s="457" t="s">
        <v>18</v>
      </c>
      <c r="E15" s="455" t="s">
        <v>19</v>
      </c>
      <c r="F15" s="455" t="s">
        <v>20</v>
      </c>
      <c r="G15" s="445" t="s">
        <v>21</v>
      </c>
      <c r="H15" s="447" t="s">
        <v>22</v>
      </c>
      <c r="I15" s="449" t="s">
        <v>23</v>
      </c>
      <c r="J15" s="451" t="s">
        <v>24</v>
      </c>
      <c r="K15" s="453" t="s">
        <v>25</v>
      </c>
      <c r="L15" s="454"/>
      <c r="M15" s="441" t="s">
        <v>26</v>
      </c>
      <c r="N15" s="441" t="s">
        <v>27</v>
      </c>
      <c r="O15" s="443" t="s">
        <v>28</v>
      </c>
    </row>
    <row r="16" spans="1:15" ht="15.75" thickBot="1" x14ac:dyDescent="0.3">
      <c r="A16" s="456"/>
      <c r="B16" s="456"/>
      <c r="C16" s="458"/>
      <c r="D16" s="458"/>
      <c r="E16" s="456"/>
      <c r="F16" s="456"/>
      <c r="G16" s="446"/>
      <c r="H16" s="448"/>
      <c r="I16" s="450"/>
      <c r="J16" s="452"/>
      <c r="K16" s="19" t="s">
        <v>29</v>
      </c>
      <c r="L16" s="20" t="s">
        <v>30</v>
      </c>
      <c r="M16" s="442"/>
      <c r="N16" s="442"/>
      <c r="O16" s="444"/>
    </row>
    <row r="17" spans="1:15" x14ac:dyDescent="0.25">
      <c r="A17" s="21">
        <v>1</v>
      </c>
      <c r="B17" s="31">
        <v>245</v>
      </c>
      <c r="C17" s="69" t="str">
        <f>IF(B17=0," ",VLOOKUP(B17,[1]Женщины!B$1:K$65536,2,FALSE))</f>
        <v>Лобанова</v>
      </c>
      <c r="D17" s="70" t="str">
        <f>IF(B17=0," ",VLOOKUP($B17,[1]Женщины!$B$1:$K$65536,3,FALSE))</f>
        <v>Дарья</v>
      </c>
      <c r="E17" s="71" t="str">
        <f>IF(B17=0," ",IF(VLOOKUP($B17,[1]Женщины!$B$1:$K$65536,4,FALSE)=0," ",VLOOKUP($B17,[1]Женщины!$B$1:$K$65536,4,FALSE)))</f>
        <v>05.08.2003</v>
      </c>
      <c r="F17" s="71" t="str">
        <f>IF(B17=0," ",VLOOKUP($B17,[1]Женщины!$B$1:$K$65536,5,FALSE))</f>
        <v>КМС</v>
      </c>
      <c r="G17" s="30" t="str">
        <f>IF(B17=0," ",VLOOKUP($B17,[1]Женщины!$B$1:$K$65536,6,FALSE))</f>
        <v>Вологодская область</v>
      </c>
      <c r="H17" s="30" t="str">
        <f>IF(B17=0," ",VLOOKUP($B17,[1]Женщины!$B$1:$K$65536,7,FALSE))</f>
        <v/>
      </c>
      <c r="I17" s="30" t="str">
        <f>IF(B17=0," ",VLOOKUP($B17,[1]Женщины!$B$1:$K$65536,8,FALSE))</f>
        <v/>
      </c>
      <c r="J17" s="26" t="str">
        <f>IF(B17=0," ",VLOOKUP($B17,[1]Женщины!$B$1:$K$65536,9,FALSE))</f>
        <v>АУ ФКиС  ВО "ЦСП"</v>
      </c>
      <c r="K17" s="97">
        <v>3.0104166666666669E-4</v>
      </c>
      <c r="L17" s="100">
        <v>2.9918981481481479E-4</v>
      </c>
      <c r="M17" s="82" t="str">
        <f>IF(K17=0," ",IF(K17&lt;=[1]Разряды!$D$31,[1]Разряды!$D$3,IF(K17&lt;=[1]Разряды!$E$31,[1]Разряды!$E$3,IF(K17&lt;=[1]Разряды!$F$31,[1]Разряды!$F$3,IF(K17&lt;=[1]Разряды!$G$31,[1]Разряды!$G$3,IF(K17&lt;=[1]Разряды!$H$31,[1]Разряды!$H$3,IF(K17&lt;=[1]Разряды!$I$31,[1]Разряды!$I$3,IF(K17&lt;=[1]Разряды!$J$31,[1]Разряды!$J$3,"б/р"))))))))</f>
        <v>кмс</v>
      </c>
      <c r="N17" s="71" t="s">
        <v>52</v>
      </c>
      <c r="O17" s="30" t="str">
        <f>IF(B17=0," ",VLOOKUP($B17,[1]Женщины!$B$1:$K$65536,10,FALSE))</f>
        <v>Румянцев А.В.</v>
      </c>
    </row>
    <row r="18" spans="1:15" x14ac:dyDescent="0.25">
      <c r="A18" s="21">
        <v>2</v>
      </c>
      <c r="B18" s="31">
        <v>319</v>
      </c>
      <c r="C18" s="69" t="str">
        <f>IF(B18=0," ",VLOOKUP(B18,[1]Женщины!B$1:K$65536,2,FALSE))</f>
        <v>Нащёкина</v>
      </c>
      <c r="D18" s="70" t="str">
        <f>IF(B18=0," ",VLOOKUP($B18,[1]Женщины!$B$1:$K$65536,3,FALSE))</f>
        <v>Ирина</v>
      </c>
      <c r="E18" s="71" t="str">
        <f>IF(B18=0," ",IF(VLOOKUP($B18,[1]Женщины!$B$1:$K$65536,4,FALSE)=0," ",VLOOKUP($B18,[1]Женщины!$B$1:$K$65536,4,FALSE)))</f>
        <v>25.01.2006</v>
      </c>
      <c r="F18" s="71" t="str">
        <f>IF(B18=0," ",VLOOKUP($B18,[1]Женщины!$B$1:$K$65536,5,FALSE))</f>
        <v>КМС</v>
      </c>
      <c r="G18" s="30" t="str">
        <f>IF(B18=0," ",VLOOKUP($B18,[1]Женщины!$B$1:$K$65536,6,FALSE))</f>
        <v>Калининградская область</v>
      </c>
      <c r="H18" s="30" t="str">
        <f>IF(B18=0," ",VLOOKUP($B18,[1]Женщины!$B$1:$K$65536,7,FALSE))</f>
        <v/>
      </c>
      <c r="I18" s="30" t="str">
        <f>IF(B18=0," ",VLOOKUP($B18,[1]Женщины!$B$1:$K$65536,8,FALSE))</f>
        <v/>
      </c>
      <c r="J18" s="26" t="str">
        <f>IF(B18=0," ",VLOOKUP($B18,[1]Женщины!$B$1:$K$65536,9,FALSE))</f>
        <v>МАУ ДО "Гусевская ДЮСШ"</v>
      </c>
      <c r="K18" s="97">
        <v>3.0266203703703699E-4</v>
      </c>
      <c r="L18" s="100">
        <v>2.9988425925925923E-4</v>
      </c>
      <c r="M18" s="71" t="s">
        <v>48</v>
      </c>
      <c r="N18" s="75" t="s">
        <v>53</v>
      </c>
      <c r="O18" s="30" t="str">
        <f>IF(B18=0," ",VLOOKUP($B18,[1]Женщины!$B$1:$K$65536,10,FALSE))</f>
        <v>Лукьянов А.А.</v>
      </c>
    </row>
    <row r="19" spans="1:15" ht="26.25" x14ac:dyDescent="0.25">
      <c r="A19" s="21">
        <v>3</v>
      </c>
      <c r="B19" s="31">
        <v>263</v>
      </c>
      <c r="C19" s="69" t="str">
        <f>IF(B19=0," ",VLOOKUP(B19,[1]Женщины!B$1:K$65536,2,FALSE))</f>
        <v>Соловьева</v>
      </c>
      <c r="D19" s="70" t="str">
        <f>IF(B19=0," ",VLOOKUP($B19,[1]Женщины!$B$1:$K$65536,3,FALSE))</f>
        <v>Алёна</v>
      </c>
      <c r="E19" s="71" t="str">
        <f>IF(B19=0," ",IF(VLOOKUP($B19,[1]Женщины!$B$1:$K$65536,4,FALSE)=0," ",VLOOKUP($B19,[1]Женщины!$B$1:$K$65536,4,FALSE)))</f>
        <v>05.01.2004</v>
      </c>
      <c r="F19" s="71" t="str">
        <f>IF(B19=0," ",VLOOKUP($B19,[1]Женщины!$B$1:$K$65536,5,FALSE))</f>
        <v>КМС</v>
      </c>
      <c r="G19" s="30" t="str">
        <f>IF(B19=0," ",VLOOKUP($B19,[1]Женщины!$B$1:$K$65536,6,FALSE))</f>
        <v>Вологодская область</v>
      </c>
      <c r="H19" s="30" t="str">
        <f>IF(B19=0," ",VLOOKUP($B19,[1]Женщины!$B$1:$K$65536,7,FALSE))</f>
        <v/>
      </c>
      <c r="I19" s="30" t="str">
        <f>IF(B19=0," ",VLOOKUP($B19,[1]Женщины!$B$1:$K$65536,8,FALSE))</f>
        <v/>
      </c>
      <c r="J19" s="26" t="str">
        <f>IF(B19=0," ",VLOOKUP($B19,[1]Женщины!$B$1:$K$65536,9,FALSE))</f>
        <v>АУ ФКиС  ВО "ЦСП", МБУДО ДЮСШ "Спартак"</v>
      </c>
      <c r="K19" s="97">
        <v>3.049768518518519E-4</v>
      </c>
      <c r="L19" s="100">
        <v>3.0590277777777777E-4</v>
      </c>
      <c r="M19" s="82" t="str">
        <f>IF(K19=0," ",IF(K19&lt;=[1]Разряды!$D$31,[1]Разряды!$D$3,IF(K19&lt;=[1]Разряды!$E$31,[1]Разряды!$E$3,IF(K19&lt;=[1]Разряды!$F$31,[1]Разряды!$F$3,IF(K19&lt;=[1]Разряды!$G$31,[1]Разряды!$G$3,IF(K19&lt;=[1]Разряды!$H$31,[1]Разряды!$H$3,IF(K19&lt;=[1]Разряды!$I$31,[1]Разряды!$I$3,IF(K19&lt;=[1]Разряды!$J$31,[1]Разряды!$J$3,"б/р"))))))))</f>
        <v>1р</v>
      </c>
      <c r="N19" s="75">
        <v>15</v>
      </c>
      <c r="O19" s="30" t="str">
        <f>IF(B19=0," ",VLOOKUP($B19,[1]Женщины!$B$1:$K$65536,10,FALSE))</f>
        <v>Волков В.Н.</v>
      </c>
    </row>
    <row r="20" spans="1:15" x14ac:dyDescent="0.25">
      <c r="A20" s="31">
        <v>4</v>
      </c>
      <c r="B20" s="31">
        <v>282</v>
      </c>
      <c r="C20" s="69" t="str">
        <f>IF(B20=0," ",VLOOKUP(B20,[1]Женщины!B$1:K$65536,2,FALSE))</f>
        <v>Коробченко</v>
      </c>
      <c r="D20" s="70" t="str">
        <f>IF(B20=0," ",VLOOKUP($B20,[1]Женщины!$B$1:$K$65536,3,FALSE))</f>
        <v>Надежда</v>
      </c>
      <c r="E20" s="71" t="str">
        <f>IF(B20=0," ",IF(VLOOKUP($B20,[1]Женщины!$B$1:$K$65536,4,FALSE)=0," ",VLOOKUP($B20,[1]Женщины!$B$1:$K$65536,4,FALSE)))</f>
        <v>18.09.2003</v>
      </c>
      <c r="F20" s="71" t="str">
        <f>IF(B20=0," ",VLOOKUP($B20,[1]Женщины!$B$1:$K$65536,5,FALSE))</f>
        <v>1</v>
      </c>
      <c r="G20" s="30" t="str">
        <f>IF(B20=0," ",VLOOKUP($B20,[1]Женщины!$B$1:$K$65536,6,FALSE))</f>
        <v>Ивановская область</v>
      </c>
      <c r="H20" s="30" t="str">
        <f>IF(B20=0," ",VLOOKUP($B20,[1]Женщины!$B$1:$K$65536,7,FALSE))</f>
        <v/>
      </c>
      <c r="I20" s="30" t="str">
        <f>IF(B20=0," ",VLOOKUP($B20,[1]Женщины!$B$1:$K$65536,8,FALSE))</f>
        <v/>
      </c>
      <c r="J20" s="26" t="str">
        <f>IF(B20=0," ",VLOOKUP($B20,[1]Женщины!$B$1:$K$65536,9,FALSE))</f>
        <v>МБОУ ДОД ДЮСШ 1</v>
      </c>
      <c r="K20" s="97">
        <v>3.0844907407407405E-4</v>
      </c>
      <c r="L20" s="100">
        <v>3.1030092592592589E-4</v>
      </c>
      <c r="M20" s="82" t="str">
        <f>IF(K20=0," ",IF(K20&lt;=[1]Разряды!$D$31,[1]Разряды!$D$3,IF(K20&lt;=[1]Разряды!$E$31,[1]Разряды!$E$3,IF(K20&lt;=[1]Разряды!$F$31,[1]Разряды!$F$3,IF(K20&lt;=[1]Разряды!$G$31,[1]Разряды!$G$3,IF(K20&lt;=[1]Разряды!$H$31,[1]Разряды!$H$3,IF(K20&lt;=[1]Разряды!$I$31,[1]Разряды!$I$3,IF(K20&lt;=[1]Разряды!$J$31,[1]Разряды!$J$3,"б/р"))))))))</f>
        <v>1р</v>
      </c>
      <c r="N20" s="75">
        <v>14</v>
      </c>
      <c r="O20" s="30" t="str">
        <f>IF(B20=0," ",VLOOKUP($B20,[1]Женщины!$B$1:$K$65536,10,FALSE))</f>
        <v>Магницкий В.П.</v>
      </c>
    </row>
    <row r="21" spans="1:15" x14ac:dyDescent="0.25">
      <c r="A21" s="31">
        <v>5</v>
      </c>
      <c r="B21" s="31">
        <v>429</v>
      </c>
      <c r="C21" s="69" t="str">
        <f>IF(B21=0," ",VLOOKUP(B21,[1]Женщины!B$1:K$65536,2,FALSE))</f>
        <v>Леппянен</v>
      </c>
      <c r="D21" s="70" t="str">
        <f>IF(B21=0," ",VLOOKUP($B21,[1]Женщины!$B$1:$K$65536,3,FALSE))</f>
        <v>Алиса</v>
      </c>
      <c r="E21" s="71" t="str">
        <f>IF(B21=0," ",IF(VLOOKUP($B21,[1]Женщины!$B$1:$K$65536,4,FALSE)=0," ",VLOOKUP($B21,[1]Женщины!$B$1:$K$65536,4,FALSE)))</f>
        <v>16.12.2004</v>
      </c>
      <c r="F21" s="71" t="str">
        <f>IF(B21=0," ",VLOOKUP($B21,[1]Женщины!$B$1:$K$65536,5,FALSE))</f>
        <v>1</v>
      </c>
      <c r="G21" s="30" t="str">
        <f>IF(B21=0," ",VLOOKUP($B21,[1]Женщины!$B$1:$K$65536,6,FALSE))</f>
        <v>Республика Карелия</v>
      </c>
      <c r="H21" s="30" t="str">
        <f>IF(B21=0," ",VLOOKUP($B21,[1]Женщины!$B$1:$K$65536,7,FALSE))</f>
        <v/>
      </c>
      <c r="I21" s="30" t="str">
        <f>IF(B21=0," ",VLOOKUP($B21,[1]Женщины!$B$1:$K$65536,8,FALSE))</f>
        <v/>
      </c>
      <c r="J21" s="26" t="str">
        <f>IF(B21=0," ",VLOOKUP($B21,[1]Женщины!$B$1:$K$65536,9,FALSE))</f>
        <v>МУ "СШОР №3"</v>
      </c>
      <c r="K21" s="97">
        <v>3.0937500000000003E-4</v>
      </c>
      <c r="L21" s="115"/>
      <c r="M21" s="82" t="str">
        <f>IF(K21=0," ",IF(K21&lt;=[1]Разряды!$D$31,[1]Разряды!$D$3,IF(K21&lt;=[1]Разряды!$E$31,[1]Разряды!$E$3,IF(K21&lt;=[1]Разряды!$F$31,[1]Разряды!$F$3,IF(K21&lt;=[1]Разряды!$G$31,[1]Разряды!$G$3,IF(K21&lt;=[1]Разряды!$H$31,[1]Разряды!$H$3,IF(K21&lt;=[1]Разряды!$I$31,[1]Разряды!$I$3,IF(K21&lt;=[1]Разряды!$J$31,[1]Разряды!$J$3,"б/р"))))))))</f>
        <v>1р</v>
      </c>
      <c r="N21" s="75">
        <v>13</v>
      </c>
      <c r="O21" s="30" t="str">
        <f>IF(B21=0," ",VLOOKUP($B21,[1]Женщины!$B$1:$K$65536,10,FALSE))</f>
        <v>Сигарева А.Ю.</v>
      </c>
    </row>
    <row r="22" spans="1:15" x14ac:dyDescent="0.25">
      <c r="A22" s="31">
        <v>6</v>
      </c>
      <c r="B22" s="31">
        <v>334</v>
      </c>
      <c r="C22" s="69" t="str">
        <f>IF(B22=0," ",VLOOKUP(B22,[1]Женщины!B$1:K$65536,2,FALSE))</f>
        <v>Капустина</v>
      </c>
      <c r="D22" s="70" t="str">
        <f>IF(B22=0," ",VLOOKUP($B22,[1]Женщины!$B$1:$K$65536,3,FALSE))</f>
        <v>Алина</v>
      </c>
      <c r="E22" s="71" t="str">
        <f>IF(B22=0," ",IF(VLOOKUP($B22,[1]Женщины!$B$1:$K$65536,4,FALSE)=0," ",VLOOKUP($B22,[1]Женщины!$B$1:$K$65536,4,FALSE)))</f>
        <v>01.05.2004</v>
      </c>
      <c r="F22" s="71" t="str">
        <f>IF(B22=0," ",VLOOKUP($B22,[1]Женщины!$B$1:$K$65536,5,FALSE))</f>
        <v>1</v>
      </c>
      <c r="G22" s="30" t="str">
        <f>IF(B22=0," ",VLOOKUP($B22,[1]Женщины!$B$1:$K$65536,6,FALSE))</f>
        <v>Костромская область</v>
      </c>
      <c r="H22" s="30" t="str">
        <f>IF(B22=0," ",VLOOKUP($B22,[1]Женщины!$B$1:$K$65536,7,FALSE))</f>
        <v/>
      </c>
      <c r="I22" s="30" t="str">
        <f>IF(B22=0," ",VLOOKUP($B22,[1]Женщины!$B$1:$K$65536,8,FALSE))</f>
        <v/>
      </c>
      <c r="J22" s="26" t="str">
        <f>IF(B22=0," ",VLOOKUP($B22,[1]Женщины!$B$1:$K$65536,9,FALSE))</f>
        <v>ГБУ КО "СШОР им. А.В. Голубева"</v>
      </c>
      <c r="K22" s="97">
        <v>3.1041666666666669E-4</v>
      </c>
      <c r="L22" s="115"/>
      <c r="M22" s="82" t="str">
        <f>IF(K22=0," ",IF(K22&lt;=[1]Разряды!$D$31,[1]Разряды!$D$3,IF(K22&lt;=[1]Разряды!$E$31,[1]Разряды!$E$3,IF(K22&lt;=[1]Разряды!$F$31,[1]Разряды!$F$3,IF(K22&lt;=[1]Разряды!$G$31,[1]Разряды!$G$3,IF(K22&lt;=[1]Разряды!$H$31,[1]Разряды!$H$3,IF(K22&lt;=[1]Разряды!$I$31,[1]Разряды!$I$3,IF(K22&lt;=[1]Разряды!$J$31,[1]Разряды!$J$3,"б/р"))))))))</f>
        <v>1р</v>
      </c>
      <c r="N22" s="75">
        <v>12</v>
      </c>
      <c r="O22" s="30" t="str">
        <f>IF(B22=0," ",VLOOKUP($B22,[1]Женщины!$B$1:$K$65536,10,FALSE))</f>
        <v>Дружков А.Н.</v>
      </c>
    </row>
    <row r="23" spans="1:15" x14ac:dyDescent="0.25">
      <c r="A23" s="31">
        <v>7</v>
      </c>
      <c r="B23" s="31">
        <v>341</v>
      </c>
      <c r="C23" s="69" t="str">
        <f>IF(B23=0," ",VLOOKUP(B23,[1]Женщины!B$1:K$65536,2,FALSE))</f>
        <v>Пахтушкина</v>
      </c>
      <c r="D23" s="70" t="str">
        <f>IF(B23=0," ",VLOOKUP($B23,[1]Женщины!$B$1:$K$65536,3,FALSE))</f>
        <v>Василиса</v>
      </c>
      <c r="E23" s="71" t="str">
        <f>IF(B23=0," ",IF(VLOOKUP($B23,[1]Женщины!$B$1:$K$65536,4,FALSE)=0," ",VLOOKUP($B23,[1]Женщины!$B$1:$K$65536,4,FALSE)))</f>
        <v>11.10.2004</v>
      </c>
      <c r="F23" s="71" t="str">
        <f>IF(B23=0," ",VLOOKUP($B23,[1]Женщины!$B$1:$K$65536,5,FALSE))</f>
        <v>1</v>
      </c>
      <c r="G23" s="30" t="str">
        <f>IF(B23=0," ",VLOOKUP($B23,[1]Женщины!$B$1:$K$65536,6,FALSE))</f>
        <v>Костромская область</v>
      </c>
      <c r="H23" s="30" t="str">
        <f>IF(B23=0," ",VLOOKUP($B23,[1]Женщины!$B$1:$K$65536,7,FALSE))</f>
        <v/>
      </c>
      <c r="I23" s="30" t="str">
        <f>IF(B23=0," ",VLOOKUP($B23,[1]Женщины!$B$1:$K$65536,8,FALSE))</f>
        <v/>
      </c>
      <c r="J23" s="26" t="str">
        <f>IF(B23=0," ",VLOOKUP($B23,[1]Женщины!$B$1:$K$65536,9,FALSE))</f>
        <v>ГБУ КО "СШОР им. А.В. Голубева"</v>
      </c>
      <c r="K23" s="113">
        <v>3.140509259259259E-4</v>
      </c>
      <c r="L23" s="99"/>
      <c r="M23" s="82" t="str">
        <f>IF(K23=0," ",IF(K23&lt;=[1]Разряды!$D$31,[1]Разряды!$D$3,IF(K23&lt;=[1]Разряды!$E$31,[1]Разряды!$E$3,IF(K23&lt;=[1]Разряды!$F$31,[1]Разряды!$F$3,IF(K23&lt;=[1]Разряды!$G$31,[1]Разряды!$G$3,IF(K23&lt;=[1]Разряды!$H$31,[1]Разряды!$H$3,IF(K23&lt;=[1]Разряды!$I$31,[1]Разряды!$I$3,IF(K23&lt;=[1]Разряды!$J$31,[1]Разряды!$J$3,"б/р"))))))))</f>
        <v>1р</v>
      </c>
      <c r="N23" s="75">
        <v>11</v>
      </c>
      <c r="O23" s="30" t="str">
        <f>IF(B23=0," ",VLOOKUP($B23,[1]Женщины!$B$1:$K$65536,10,FALSE))</f>
        <v>Лякин С.И.</v>
      </c>
    </row>
    <row r="24" spans="1:15" x14ac:dyDescent="0.25">
      <c r="A24" s="31">
        <v>8</v>
      </c>
      <c r="B24" s="31">
        <v>234</v>
      </c>
      <c r="C24" s="69" t="str">
        <f>IF(B24=0," ",VLOOKUP(B24,[1]Женщины!B$1:K$65536,2,FALSE))</f>
        <v>Казакова</v>
      </c>
      <c r="D24" s="70" t="str">
        <f>IF(B24=0," ",VLOOKUP($B24,[1]Женщины!$B$1:$K$65536,3,FALSE))</f>
        <v>Юлия</v>
      </c>
      <c r="E24" s="71" t="str">
        <f>IF(B24=0," ",IF(VLOOKUP($B24,[1]Женщины!$B$1:$K$65536,4,FALSE)=0," ",VLOOKUP($B24,[1]Женщины!$B$1:$K$65536,4,FALSE)))</f>
        <v>24.05.2004</v>
      </c>
      <c r="F24" s="71" t="str">
        <f>IF(B24=0," ",VLOOKUP($B24,[1]Женщины!$B$1:$K$65536,5,FALSE))</f>
        <v>1</v>
      </c>
      <c r="G24" s="30" t="str">
        <f>IF(B24=0," ",VLOOKUP($B24,[1]Женщины!$B$1:$K$65536,6,FALSE))</f>
        <v>Вологодская область</v>
      </c>
      <c r="H24" s="30" t="str">
        <f>IF(B24=0," ",VLOOKUP($B24,[1]Женщины!$B$1:$K$65536,7,FALSE))</f>
        <v/>
      </c>
      <c r="I24" s="30" t="str">
        <f>IF(B24=0," ",VLOOKUP($B24,[1]Женщины!$B$1:$K$65536,8,FALSE))</f>
        <v/>
      </c>
      <c r="J24" s="26" t="str">
        <f>IF(B24=0," ",VLOOKUP($B24,[1]Женщины!$B$1:$K$65536,9,FALSE))</f>
        <v>СК "Череповец"</v>
      </c>
      <c r="K24" s="113">
        <v>3.1407407407407409E-4</v>
      </c>
      <c r="L24" s="100"/>
      <c r="M24" s="82" t="str">
        <f>IF(K24=0," ",IF(K24&lt;=[1]Разряды!$D$31,[1]Разряды!$D$3,IF(K24&lt;=[1]Разряды!$E$31,[1]Разряды!$E$3,IF(K24&lt;=[1]Разряды!$F$31,[1]Разряды!$F$3,IF(K24&lt;=[1]Разряды!$G$31,[1]Разряды!$G$3,IF(K24&lt;=[1]Разряды!$H$31,[1]Разряды!$H$3,IF(K24&lt;=[1]Разряды!$I$31,[1]Разряды!$I$3,IF(K24&lt;=[1]Разряды!$J$31,[1]Разряды!$J$3,"б/р"))))))))</f>
        <v>1р</v>
      </c>
      <c r="N24" s="75">
        <v>10</v>
      </c>
      <c r="O24" s="30" t="str">
        <f>IF(B24=0," ",VLOOKUP($B24,[1]Женщины!$B$1:$K$65536,10,FALSE))</f>
        <v>Столбова О.В.</v>
      </c>
    </row>
    <row r="25" spans="1:15" x14ac:dyDescent="0.25">
      <c r="A25" s="31">
        <v>9</v>
      </c>
      <c r="B25" s="31">
        <v>407</v>
      </c>
      <c r="C25" s="69" t="str">
        <f>IF(B25=0," ",VLOOKUP(B25,[1]Женщины!B$1:K$65536,2,FALSE))</f>
        <v>Никитина</v>
      </c>
      <c r="D25" s="70" t="str">
        <f>IF(B25=0," ",VLOOKUP($B25,[1]Женщины!$B$1:$K$65536,3,FALSE))</f>
        <v>Елизавета</v>
      </c>
      <c r="E25" s="71" t="str">
        <f>IF(B25=0," ",IF(VLOOKUP($B25,[1]Женщины!$B$1:$K$65536,4,FALSE)=0," ",VLOOKUP($B25,[1]Женщины!$B$1:$K$65536,4,FALSE)))</f>
        <v>24.08.2004</v>
      </c>
      <c r="F25" s="71" t="str">
        <f>IF(B25=0," ",VLOOKUP($B25,[1]Женщины!$B$1:$K$65536,5,FALSE))</f>
        <v>1</v>
      </c>
      <c r="G25" s="30" t="str">
        <f>IF(B25=0," ",VLOOKUP($B25,[1]Женщины!$B$1:$K$65536,6,FALSE))</f>
        <v>Псковская область</v>
      </c>
      <c r="H25" s="30" t="str">
        <f>IF(B25=0," ",VLOOKUP($B25,[1]Женщины!$B$1:$K$65536,7,FALSE))</f>
        <v/>
      </c>
      <c r="I25" s="30" t="str">
        <f>IF(B25=0," ",VLOOKUP($B25,[1]Женщины!$B$1:$K$65536,8,FALSE))</f>
        <v/>
      </c>
      <c r="J25" s="26" t="str">
        <f>IF(B25=0," ",VLOOKUP($B25,[1]Женщины!$B$1:$K$65536,9,FALSE))</f>
        <v>МБУ ДО "ДЮСШ "Надежда"</v>
      </c>
      <c r="K25" s="97">
        <v>3.1423611111111111E-4</v>
      </c>
      <c r="L25" s="115"/>
      <c r="M25" s="82" t="str">
        <f>IF(K25=0," ",IF(K25&lt;=[1]Разряды!$D$31,[1]Разряды!$D$3,IF(K25&lt;=[1]Разряды!$E$31,[1]Разряды!$E$3,IF(K25&lt;=[1]Разряды!$F$31,[1]Разряды!$F$3,IF(K25&lt;=[1]Разряды!$G$31,[1]Разряды!$G$3,IF(K25&lt;=[1]Разряды!$H$31,[1]Разряды!$H$3,IF(K25&lt;=[1]Разряды!$I$31,[1]Разряды!$I$3,IF(K25&lt;=[1]Разряды!$J$31,[1]Разряды!$J$3,"б/р"))))))))</f>
        <v>1р</v>
      </c>
      <c r="N25" s="75">
        <v>9</v>
      </c>
      <c r="O25" s="30" t="str">
        <f>IF(B25=0," ",VLOOKUP($B25,[1]Женщины!$B$1:$K$65536,10,FALSE))</f>
        <v>Алексеева Е.С.</v>
      </c>
    </row>
    <row r="26" spans="1:15" x14ac:dyDescent="0.25">
      <c r="A26" s="31">
        <v>10</v>
      </c>
      <c r="B26" s="31">
        <v>459</v>
      </c>
      <c r="C26" s="69" t="str">
        <f>IF(B26=0," ",VLOOKUP(B26,[1]Женщины!B$1:K$65536,2,FALSE))</f>
        <v>Торопова</v>
      </c>
      <c r="D26" s="70" t="str">
        <f>IF(B26=0," ",VLOOKUP($B26,[1]Женщины!$B$1:$K$65536,3,FALSE))</f>
        <v>Виктория</v>
      </c>
      <c r="E26" s="71" t="str">
        <f>IF(B26=0," ",IF(VLOOKUP($B26,[1]Женщины!$B$1:$K$65536,4,FALSE)=0," ",VLOOKUP($B26,[1]Женщины!$B$1:$K$65536,4,FALSE)))</f>
        <v>05.05.2005</v>
      </c>
      <c r="F26" s="71" t="str">
        <f>IF(B26=0," ",VLOOKUP($B26,[1]Женщины!$B$1:$K$65536,5,FALSE))</f>
        <v>КМС</v>
      </c>
      <c r="G26" s="30" t="str">
        <f>IF(B26=0," ",VLOOKUP($B26,[1]Женщины!$B$1:$K$65536,6,FALSE))</f>
        <v>Республика Коми</v>
      </c>
      <c r="H26" s="30" t="str">
        <f>IF(B26=0," ",VLOOKUP($B26,[1]Женщины!$B$1:$K$65536,7,FALSE))</f>
        <v/>
      </c>
      <c r="I26" s="30" t="str">
        <f>IF(B26=0," ",VLOOKUP($B26,[1]Женщины!$B$1:$K$65536,8,FALSE))</f>
        <v/>
      </c>
      <c r="J26" s="26" t="str">
        <f>IF(B26=0," ",VLOOKUP($B26,[1]Женщины!$B$1:$K$65536,9,FALSE))</f>
        <v>ГБУ РК "СШОР №1"</v>
      </c>
      <c r="K26" s="113">
        <v>3.1438657407407408E-4</v>
      </c>
      <c r="L26" s="99"/>
      <c r="M26" s="82" t="str">
        <f>IF(K26=0," ",IF(K26&lt;=[1]Разряды!$D$31,[1]Разряды!$D$3,IF(K26&lt;=[1]Разряды!$E$31,[1]Разряды!$E$3,IF(K26&lt;=[1]Разряды!$F$31,[1]Разряды!$F$3,IF(K26&lt;=[1]Разряды!$G$31,[1]Разряды!$G$3,IF(K26&lt;=[1]Разряды!$H$31,[1]Разряды!$H$3,IF(K26&lt;=[1]Разряды!$I$31,[1]Разряды!$I$3,IF(K26&lt;=[1]Разряды!$J$31,[1]Разряды!$J$3,"б/р"))))))))</f>
        <v>1р</v>
      </c>
      <c r="N26" s="75">
        <v>8</v>
      </c>
      <c r="O26" s="30" t="str">
        <f>IF(B26=0," ",VLOOKUP($B26,[1]Женщины!$B$1:$K$65536,10,FALSE))</f>
        <v>Филиппов М.И.</v>
      </c>
    </row>
    <row r="27" spans="1:15" x14ac:dyDescent="0.25">
      <c r="A27" s="31">
        <v>11</v>
      </c>
      <c r="B27" s="31">
        <v>181</v>
      </c>
      <c r="C27" s="69" t="str">
        <f>IF(B27=0," ",VLOOKUP(B27,[1]Женщины!B$1:K$65536,2,FALSE))</f>
        <v>Зайцева</v>
      </c>
      <c r="D27" s="70" t="str">
        <f>IF(B27=0," ",VLOOKUP($B27,[1]Женщины!$B$1:$K$65536,3,FALSE))</f>
        <v>Наталья</v>
      </c>
      <c r="E27" s="71" t="str">
        <f>IF(B27=0," ",IF(VLOOKUP($B27,[1]Женщины!$B$1:$K$65536,4,FALSE)=0," ",VLOOKUP($B27,[1]Женщины!$B$1:$K$65536,4,FALSE)))</f>
        <v>03.09.2003</v>
      </c>
      <c r="F27" s="71" t="str">
        <f>IF(B27=0," ",VLOOKUP($B27,[1]Женщины!$B$1:$K$65536,5,FALSE))</f>
        <v>КМС</v>
      </c>
      <c r="G27" s="30" t="str">
        <f>IF(B27=0," ",VLOOKUP($B27,[1]Женщины!$B$1:$K$65536,6,FALSE))</f>
        <v>Архангельская область</v>
      </c>
      <c r="H27" s="30" t="str">
        <f>IF(B27=0," ",VLOOKUP($B27,[1]Женщины!$B$1:$K$65536,7,FALSE))</f>
        <v/>
      </c>
      <c r="I27" s="30" t="str">
        <f>IF(B27=0," ",VLOOKUP($B27,[1]Женщины!$B$1:$K$65536,8,FALSE))</f>
        <v/>
      </c>
      <c r="J27" s="26" t="str">
        <f>IF(B27=0," ",VLOOKUP($B27,[1]Женщины!$B$1:$K$65536,9,FALSE))</f>
        <v>ФОК "Севмаш"</v>
      </c>
      <c r="K27" s="113">
        <v>3.1442129629629631E-4</v>
      </c>
      <c r="L27" s="99"/>
      <c r="M27" s="82" t="str">
        <f>IF(K27=0," ",IF(K27&lt;=[1]Разряды!$D$31,[1]Разряды!$D$3,IF(K27&lt;=[1]Разряды!$E$31,[1]Разряды!$E$3,IF(K27&lt;=[1]Разряды!$F$31,[1]Разряды!$F$3,IF(K27&lt;=[1]Разряды!$G$31,[1]Разряды!$G$3,IF(K27&lt;=[1]Разряды!$H$31,[1]Разряды!$H$3,IF(K27&lt;=[1]Разряды!$I$31,[1]Разряды!$I$3,IF(K27&lt;=[1]Разряды!$J$31,[1]Разряды!$J$3,"б/р"))))))))</f>
        <v>1р</v>
      </c>
      <c r="N27" s="75">
        <v>7</v>
      </c>
      <c r="O27" s="30" t="str">
        <f>IF(B27=0," ",VLOOKUP($B27,[1]Женщины!$B$1:$K$65536,10,FALSE))</f>
        <v>Литвиненко А.И.</v>
      </c>
    </row>
    <row r="28" spans="1:15" ht="26.25" x14ac:dyDescent="0.25">
      <c r="A28" s="31">
        <v>12</v>
      </c>
      <c r="B28" s="31">
        <v>131</v>
      </c>
      <c r="C28" s="69" t="str">
        <f>IF(B28=0," ",VLOOKUP(B28,[1]Женщины!B$1:K$65536,2,FALSE))</f>
        <v>Стайновская</v>
      </c>
      <c r="D28" s="70" t="str">
        <f>IF(B28=0," ",VLOOKUP($B28,[1]Женщины!$B$1:$K$65536,3,FALSE))</f>
        <v>Владислава</v>
      </c>
      <c r="E28" s="71" t="str">
        <f>IF(B28=0," ",IF(VLOOKUP($B28,[1]Женщины!$B$1:$K$65536,4,FALSE)=0," ",VLOOKUP($B28,[1]Женщины!$B$1:$K$65536,4,FALSE)))</f>
        <v>01.04.2003</v>
      </c>
      <c r="F28" s="71" t="str">
        <f>IF(B28=0," ",VLOOKUP($B28,[1]Женщины!$B$1:$K$65536,5,FALSE))</f>
        <v>КМС</v>
      </c>
      <c r="G28" s="30" t="str">
        <f>IF(B28=0," ",VLOOKUP($B28,[1]Женщины!$B$1:$K$65536,6,FALSE))</f>
        <v>Ярославская область</v>
      </c>
      <c r="H28" s="30" t="str">
        <f>IF(B28=0," ",VLOOKUP($B28,[1]Женщины!$B$1:$K$65536,7,FALSE))</f>
        <v/>
      </c>
      <c r="I28" s="30" t="str">
        <f>IF(B28=0," ",VLOOKUP($B28,[1]Женщины!$B$1:$K$65536,8,FALSE))</f>
        <v/>
      </c>
      <c r="J28" s="26" t="str">
        <f>IF(B28=0," ",VLOOKUP($B28,[1]Женщины!$B$1:$K$65536,9,FALSE))</f>
        <v>ГУ ЯО "СШОР по лёгкой атлетике и адаптивному спорту"</v>
      </c>
      <c r="K28" s="113">
        <v>3.1446759259259259E-4</v>
      </c>
      <c r="L28" s="99"/>
      <c r="M28" s="82" t="str">
        <f>IF(K28=0," ",IF(K28&lt;=[1]Разряды!$D$31,[1]Разряды!$D$3,IF(K28&lt;=[1]Разряды!$E$31,[1]Разряды!$E$3,IF(K28&lt;=[1]Разряды!$F$31,[1]Разряды!$F$3,IF(K28&lt;=[1]Разряды!$G$31,[1]Разряды!$G$3,IF(K28&lt;=[1]Разряды!$H$31,[1]Разряды!$H$3,IF(K28&lt;=[1]Разряды!$I$31,[1]Разряды!$I$3,IF(K28&lt;=[1]Разряды!$J$31,[1]Разряды!$J$3,"б/р"))))))))</f>
        <v>1р</v>
      </c>
      <c r="N28" s="75">
        <v>6</v>
      </c>
      <c r="O28" s="30" t="str">
        <f>IF(B28=0," ",VLOOKUP($B28,[1]Женщины!$B$1:$K$65536,10,FALSE))</f>
        <v>Филинова С.К., Лыкова О.В.</v>
      </c>
    </row>
    <row r="29" spans="1:15" x14ac:dyDescent="0.25">
      <c r="A29" s="31">
        <v>13</v>
      </c>
      <c r="B29" s="31">
        <v>333</v>
      </c>
      <c r="C29" s="69" t="str">
        <f>IF(B29=0," ",VLOOKUP(B29,[1]Женщины!B$1:K$65536,2,FALSE))</f>
        <v>Иванова</v>
      </c>
      <c r="D29" s="70" t="str">
        <f>IF(B29=0," ",VLOOKUP($B29,[1]Женщины!$B$1:$K$65536,3,FALSE))</f>
        <v>Арина</v>
      </c>
      <c r="E29" s="71" t="str">
        <f>IF(B29=0," ",IF(VLOOKUP($B29,[1]Женщины!$B$1:$K$65536,4,FALSE)=0," ",VLOOKUP($B29,[1]Женщины!$B$1:$K$65536,4,FALSE)))</f>
        <v>07.05.2003</v>
      </c>
      <c r="F29" s="71" t="str">
        <f>IF(B29=0," ",VLOOKUP($B29,[1]Женщины!$B$1:$K$65536,5,FALSE))</f>
        <v>1</v>
      </c>
      <c r="G29" s="30" t="str">
        <f>IF(B29=0," ",VLOOKUP($B29,[1]Женщины!$B$1:$K$65536,6,FALSE))</f>
        <v>Костромская область</v>
      </c>
      <c r="H29" s="30" t="str">
        <f>IF(B29=0," ",VLOOKUP($B29,[1]Женщины!$B$1:$K$65536,7,FALSE))</f>
        <v/>
      </c>
      <c r="I29" s="30" t="str">
        <f>IF(B29=0," ",VLOOKUP($B29,[1]Женщины!$B$1:$K$65536,8,FALSE))</f>
        <v/>
      </c>
      <c r="J29" s="26" t="str">
        <f>IF(B29=0," ",VLOOKUP($B29,[1]Женщины!$B$1:$K$65536,9,FALSE))</f>
        <v>ГБУ КО "СШОР им. А.В. Голубева"</v>
      </c>
      <c r="K29" s="97">
        <v>3.1516203703703703E-4</v>
      </c>
      <c r="L29" s="115"/>
      <c r="M29" s="82" t="str">
        <f>IF(K29=0," ",IF(K29&lt;=[1]Разряды!$D$31,[1]Разряды!$D$3,IF(K29&lt;=[1]Разряды!$E$31,[1]Разряды!$E$3,IF(K29&lt;=[1]Разряды!$F$31,[1]Разряды!$F$3,IF(K29&lt;=[1]Разряды!$G$31,[1]Разряды!$G$3,IF(K29&lt;=[1]Разряды!$H$31,[1]Разряды!$H$3,IF(K29&lt;=[1]Разряды!$I$31,[1]Разряды!$I$3,IF(K29&lt;=[1]Разряды!$J$31,[1]Разряды!$J$3,"б/р"))))))))</f>
        <v>1р</v>
      </c>
      <c r="N29" s="75">
        <v>5</v>
      </c>
      <c r="O29" s="30" t="str">
        <f>IF(B29=0," ",VLOOKUP($B29,[1]Женщины!$B$1:$K$65536,10,FALSE))</f>
        <v>Дружков А.Н.</v>
      </c>
    </row>
    <row r="30" spans="1:15" x14ac:dyDescent="0.25">
      <c r="A30" s="31">
        <v>14</v>
      </c>
      <c r="B30" s="31">
        <v>104</v>
      </c>
      <c r="C30" s="69" t="str">
        <f>IF(B30=0," ",VLOOKUP(B30,[1]Женщины!B$1:K$65536,2,FALSE))</f>
        <v>Першина</v>
      </c>
      <c r="D30" s="70" t="str">
        <f>IF(B30=0," ",VLOOKUP($B30,[1]Женщины!$B$1:$K$65536,3,FALSE))</f>
        <v>Анастасия</v>
      </c>
      <c r="E30" s="71" t="str">
        <f>IF(B30=0," ",IF(VLOOKUP($B30,[1]Женщины!$B$1:$K$65536,4,FALSE)=0," ",VLOOKUP($B30,[1]Женщины!$B$1:$K$65536,4,FALSE)))</f>
        <v>26.11.2005</v>
      </c>
      <c r="F30" s="71" t="str">
        <f>IF(B30=0," ",VLOOKUP($B30,[1]Женщины!$B$1:$K$65536,5,FALSE))</f>
        <v>1</v>
      </c>
      <c r="G30" s="30" t="str">
        <f>IF(B30=0," ",VLOOKUP($B30,[1]Женщины!$B$1:$K$65536,6,FALSE))</f>
        <v>Ярославская область</v>
      </c>
      <c r="H30" s="30" t="str">
        <f>IF(B30=0," ",VLOOKUP($B30,[1]Женщины!$B$1:$K$65536,7,FALSE))</f>
        <v/>
      </c>
      <c r="I30" s="30" t="str">
        <f>IF(B30=0," ",VLOOKUP($B30,[1]Женщины!$B$1:$K$65536,8,FALSE))</f>
        <v/>
      </c>
      <c r="J30" s="26" t="str">
        <f>IF(B30=0," ",VLOOKUP($B30,[1]Женщины!$B$1:$K$65536,9,FALSE))</f>
        <v>МУ СШОР №19</v>
      </c>
      <c r="K30" s="97">
        <v>3.1539351851851851E-4</v>
      </c>
      <c r="L30" s="115"/>
      <c r="M30" s="82" t="str">
        <f>IF(K30=0," ",IF(K30&lt;=[1]Разряды!$D$31,[1]Разряды!$D$3,IF(K30&lt;=[1]Разряды!$E$31,[1]Разряды!$E$3,IF(K30&lt;=[1]Разряды!$F$31,[1]Разряды!$F$3,IF(K30&lt;=[1]Разряды!$G$31,[1]Разряды!$G$3,IF(K30&lt;=[1]Разряды!$H$31,[1]Разряды!$H$3,IF(K30&lt;=[1]Разряды!$I$31,[1]Разряды!$I$3,IF(K30&lt;=[1]Разряды!$J$31,[1]Разряды!$J$3,"б/р"))))))))</f>
        <v>1р</v>
      </c>
      <c r="N30" s="75" t="s">
        <v>31</v>
      </c>
      <c r="O30" s="30" t="str">
        <f>IF(B30=0," ",VLOOKUP($B30,[1]Женщины!$B$1:$K$65536,10,FALSE))</f>
        <v>Тараканов А.В., Тараканова Ю.Ф.</v>
      </c>
    </row>
    <row r="31" spans="1:15" x14ac:dyDescent="0.25">
      <c r="A31" s="31">
        <v>15</v>
      </c>
      <c r="B31" s="31">
        <v>185</v>
      </c>
      <c r="C31" s="69" t="str">
        <f>IF(B31=0," ",VLOOKUP(B31,[1]Женщины!B$1:K$65536,2,FALSE))</f>
        <v>Климберг</v>
      </c>
      <c r="D31" s="70" t="str">
        <f>IF(B31=0," ",VLOOKUP($B31,[1]Женщины!$B$1:$K$65536,3,FALSE))</f>
        <v>Анна</v>
      </c>
      <c r="E31" s="71" t="str">
        <f>IF(B31=0," ",IF(VLOOKUP($B31,[1]Женщины!$B$1:$K$65536,4,FALSE)=0," ",VLOOKUP($B31,[1]Женщины!$B$1:$K$65536,4,FALSE)))</f>
        <v>20.09.2005</v>
      </c>
      <c r="F31" s="71" t="str">
        <f>IF(B31=0," ",VLOOKUP($B31,[1]Женщины!$B$1:$K$65536,5,FALSE))</f>
        <v>1</v>
      </c>
      <c r="G31" s="30" t="str">
        <f>IF(B31=0," ",VLOOKUP($B31,[1]Женщины!$B$1:$K$65536,6,FALSE))</f>
        <v>Архангельская область</v>
      </c>
      <c r="H31" s="30" t="str">
        <f>IF(B31=0," ",VLOOKUP($B31,[1]Женщины!$B$1:$K$65536,7,FALSE))</f>
        <v/>
      </c>
      <c r="I31" s="30" t="str">
        <f>IF(B31=0," ",VLOOKUP($B31,[1]Женщины!$B$1:$K$65536,8,FALSE))</f>
        <v/>
      </c>
      <c r="J31" s="26" t="str">
        <f>IF(B31=0," ",VLOOKUP($B31,[1]Женщины!$B$1:$K$65536,9,FALSE))</f>
        <v>МБУ СШ №1</v>
      </c>
      <c r="K31" s="113">
        <v>3.1716435185185184E-4</v>
      </c>
      <c r="L31" s="99"/>
      <c r="M31" s="82" t="str">
        <f>IF(K31=0," ",IF(K31&lt;=[1]Разряды!$D$31,[1]Разряды!$D$3,IF(K31&lt;=[1]Разряды!$E$31,[1]Разряды!$E$3,IF(K31&lt;=[1]Разряды!$F$31,[1]Разряды!$F$3,IF(K31&lt;=[1]Разряды!$G$31,[1]Разряды!$G$3,IF(K31&lt;=[1]Разряды!$H$31,[1]Разряды!$H$3,IF(K31&lt;=[1]Разряды!$I$31,[1]Разряды!$I$3,IF(K31&lt;=[1]Разряды!$J$31,[1]Разряды!$J$3,"б/р"))))))))</f>
        <v>1р</v>
      </c>
      <c r="N31" s="75">
        <v>4</v>
      </c>
      <c r="O31" s="30" t="str">
        <f>IF(B31=0," ",VLOOKUP($B31,[1]Женщины!$B$1:$K$65536,10,FALSE))</f>
        <v>Брюхова О.Б.</v>
      </c>
    </row>
    <row r="32" spans="1:15" x14ac:dyDescent="0.25">
      <c r="A32" s="31">
        <v>16</v>
      </c>
      <c r="B32" s="31">
        <v>244</v>
      </c>
      <c r="C32" s="69" t="str">
        <f>IF(B32=0," ",VLOOKUP(B32,[1]Женщины!B$1:K$65536,2,FALSE))</f>
        <v>Ленок</v>
      </c>
      <c r="D32" s="70" t="str">
        <f>IF(B32=0," ",VLOOKUP($B32,[1]Женщины!$B$1:$K$65536,3,FALSE))</f>
        <v>Анастасия</v>
      </c>
      <c r="E32" s="71" t="str">
        <f>IF(B32=0," ",IF(VLOOKUP($B32,[1]Женщины!$B$1:$K$65536,4,FALSE)=0," ",VLOOKUP($B32,[1]Женщины!$B$1:$K$65536,4,FALSE)))</f>
        <v>21.01.2003</v>
      </c>
      <c r="F32" s="71" t="str">
        <f>IF(B32=0," ",VLOOKUP($B32,[1]Женщины!$B$1:$K$65536,5,FALSE))</f>
        <v>КМС</v>
      </c>
      <c r="G32" s="30" t="str">
        <f>IF(B32=0," ",VLOOKUP($B32,[1]Женщины!$B$1:$K$65536,6,FALSE))</f>
        <v>Вологодская область</v>
      </c>
      <c r="H32" s="30" t="str">
        <f>IF(B32=0," ",VLOOKUP($B32,[1]Женщины!$B$1:$K$65536,7,FALSE))</f>
        <v/>
      </c>
      <c r="I32" s="30" t="str">
        <f>IF(B32=0," ",VLOOKUP($B32,[1]Женщины!$B$1:$K$65536,8,FALSE))</f>
        <v/>
      </c>
      <c r="J32" s="26" t="str">
        <f>IF(B32=0," ",VLOOKUP($B32,[1]Женщины!$B$1:$K$65536,9,FALSE))</f>
        <v>АУ ФКиС  ВО "ЦСП"</v>
      </c>
      <c r="K32" s="113">
        <v>3.1719907407407407E-4</v>
      </c>
      <c r="L32" s="97"/>
      <c r="M32" s="82" t="str">
        <f>IF(K32=0," ",IF(K32&lt;=[1]Разряды!$D$31,[1]Разряды!$D$3,IF(K32&lt;=[1]Разряды!$E$31,[1]Разряды!$E$3,IF(K32&lt;=[1]Разряды!$F$31,[1]Разряды!$F$3,IF(K32&lt;=[1]Разряды!$G$31,[1]Разряды!$G$3,IF(K32&lt;=[1]Разряды!$H$31,[1]Разряды!$H$3,IF(K32&lt;=[1]Разряды!$I$31,[1]Разряды!$I$3,IF(K32&lt;=[1]Разряды!$J$31,[1]Разряды!$J$3,"б/р"))))))))</f>
        <v>1р</v>
      </c>
      <c r="N32" s="75">
        <v>3</v>
      </c>
      <c r="O32" s="30" t="str">
        <f>IF(B32=0," ",VLOOKUP($B32,[1]Женщины!$B$1:$K$65536,10,FALSE))</f>
        <v>Лебедев А.В.</v>
      </c>
    </row>
    <row r="33" spans="1:15" x14ac:dyDescent="0.25">
      <c r="A33" s="31">
        <v>17</v>
      </c>
      <c r="B33" s="31">
        <v>437</v>
      </c>
      <c r="C33" s="69" t="str">
        <f>IF(B33=0," ",VLOOKUP(B33,[1]Женщины!B$1:K$65536,2,FALSE))</f>
        <v>Синицина</v>
      </c>
      <c r="D33" s="70" t="str">
        <f>IF(B33=0," ",VLOOKUP($B33,[1]Женщины!$B$1:$K$65536,3,FALSE))</f>
        <v>София</v>
      </c>
      <c r="E33" s="71" t="str">
        <f>IF(B33=0," ",IF(VLOOKUP($B33,[1]Женщины!$B$1:$K$65536,4,FALSE)=0," ",VLOOKUP($B33,[1]Женщины!$B$1:$K$65536,4,FALSE)))</f>
        <v>01.10.2004</v>
      </c>
      <c r="F33" s="71" t="str">
        <f>IF(B33=0," ",VLOOKUP($B33,[1]Женщины!$B$1:$K$65536,5,FALSE))</f>
        <v>1</v>
      </c>
      <c r="G33" s="30" t="str">
        <f>IF(B33=0," ",VLOOKUP($B33,[1]Женщины!$B$1:$K$65536,6,FALSE))</f>
        <v>Республика Карелия</v>
      </c>
      <c r="H33" s="30" t="str">
        <f>IF(B33=0," ",VLOOKUP($B33,[1]Женщины!$B$1:$K$65536,7,FALSE))</f>
        <v/>
      </c>
      <c r="I33" s="30" t="str">
        <f>IF(B33=0," ",VLOOKUP($B33,[1]Женщины!$B$1:$K$65536,8,FALSE))</f>
        <v/>
      </c>
      <c r="J33" s="26" t="str">
        <f>IF(B33=0," ",VLOOKUP($B33,[1]Женщины!$B$1:$K$65536,9,FALSE))</f>
        <v>МУ "СШОР №3"</v>
      </c>
      <c r="K33" s="97">
        <v>3.1909722222222224E-4</v>
      </c>
      <c r="L33" s="115"/>
      <c r="M33" s="82" t="str">
        <f>IF(K33=0," ",IF(K33&lt;=[1]Разряды!$D$31,[1]Разряды!$D$3,IF(K33&lt;=[1]Разряды!$E$31,[1]Разряды!$E$3,IF(K33&lt;=[1]Разряды!$F$31,[1]Разряды!$F$3,IF(K33&lt;=[1]Разряды!$G$31,[1]Разряды!$G$3,IF(K33&lt;=[1]Разряды!$H$31,[1]Разряды!$H$3,IF(K33&lt;=[1]Разряды!$I$31,[1]Разряды!$I$3,IF(K33&lt;=[1]Разряды!$J$31,[1]Разряды!$J$3,"б/р"))))))))</f>
        <v>1р</v>
      </c>
      <c r="N33" s="75">
        <v>2</v>
      </c>
      <c r="O33" s="30" t="str">
        <f>IF(B33=0," ",VLOOKUP($B33,[1]Женщины!$B$1:$K$65536,10,FALSE))</f>
        <v>Лайтинен А.А.</v>
      </c>
    </row>
    <row r="34" spans="1:15" x14ac:dyDescent="0.25">
      <c r="A34" s="31">
        <v>18</v>
      </c>
      <c r="B34" s="31">
        <v>207</v>
      </c>
      <c r="C34" s="69" t="str">
        <f>IF(B34=0," ",VLOOKUP(B34,[1]Женщины!B$1:K$65536,2,FALSE))</f>
        <v>Терехова</v>
      </c>
      <c r="D34" s="70" t="str">
        <f>IF(B34=0," ",VLOOKUP($B34,[1]Женщины!$B$1:$K$65536,3,FALSE))</f>
        <v>Александра</v>
      </c>
      <c r="E34" s="71" t="str">
        <f>IF(B34=0," ",IF(VLOOKUP($B34,[1]Женщины!$B$1:$K$65536,4,FALSE)=0," ",VLOOKUP($B34,[1]Женщины!$B$1:$K$65536,4,FALSE)))</f>
        <v>19.02.2003</v>
      </c>
      <c r="F34" s="71" t="str">
        <f>IF(B34=0," ",VLOOKUP($B34,[1]Женщины!$B$1:$K$65536,5,FALSE))</f>
        <v>1</v>
      </c>
      <c r="G34" s="30" t="str">
        <f>IF(B34=0," ",VLOOKUP($B34,[1]Женщины!$B$1:$K$65536,6,FALSE))</f>
        <v>Архангельская область</v>
      </c>
      <c r="H34" s="30" t="str">
        <f>IF(B34=0," ",VLOOKUP($B34,[1]Женщины!$B$1:$K$65536,7,FALSE))</f>
        <v/>
      </c>
      <c r="I34" s="30" t="str">
        <f>IF(B34=0," ",VLOOKUP($B34,[1]Женщины!$B$1:$K$65536,8,FALSE))</f>
        <v/>
      </c>
      <c r="J34" s="26" t="str">
        <f>IF(B34=0," ",VLOOKUP($B34,[1]Женщины!$B$1:$K$65536,9,FALSE))</f>
        <v>МБУ СШ №1</v>
      </c>
      <c r="K34" s="97">
        <v>3.2048611111111112E-4</v>
      </c>
      <c r="L34" s="115"/>
      <c r="M34" s="82" t="str">
        <f>IF(K34=0," ",IF(K34&lt;=[1]Разряды!$D$31,[1]Разряды!$D$3,IF(K34&lt;=[1]Разряды!$E$31,[1]Разряды!$E$3,IF(K34&lt;=[1]Разряды!$F$31,[1]Разряды!$F$3,IF(K34&lt;=[1]Разряды!$G$31,[1]Разряды!$G$3,IF(K34&lt;=[1]Разряды!$H$31,[1]Разряды!$H$3,IF(K34&lt;=[1]Разряды!$I$31,[1]Разряды!$I$3,IF(K34&lt;=[1]Разряды!$J$31,[1]Разряды!$J$3,"б/р"))))))))</f>
        <v>1р</v>
      </c>
      <c r="N34" s="75">
        <v>1</v>
      </c>
      <c r="O34" s="30" t="str">
        <f>IF(B34=0," ",VLOOKUP($B34,[1]Женщины!$B$1:$K$65536,10,FALSE))</f>
        <v>Ушанов С.А.</v>
      </c>
    </row>
    <row r="35" spans="1:15" x14ac:dyDescent="0.25">
      <c r="A35" s="31">
        <v>19</v>
      </c>
      <c r="B35" s="31">
        <v>156</v>
      </c>
      <c r="C35" s="69" t="str">
        <f>IF(B35=0," ",VLOOKUP(B35,[1]Женщины!B$1:K$65536,2,FALSE))</f>
        <v>Чернова</v>
      </c>
      <c r="D35" s="70" t="str">
        <f>IF(B35=0," ",VLOOKUP($B35,[1]Женщины!$B$1:$K$65536,3,FALSE))</f>
        <v>Виктория</v>
      </c>
      <c r="E35" s="71" t="str">
        <f>IF(B35=0," ",IF(VLOOKUP($B35,[1]Женщины!$B$1:$K$65536,4,FALSE)=0," ",VLOOKUP($B35,[1]Женщины!$B$1:$K$65536,4,FALSE)))</f>
        <v>16.12.2005</v>
      </c>
      <c r="F35" s="71" t="str">
        <f>IF(B35=0," ",VLOOKUP($B35,[1]Женщины!$B$1:$K$65536,5,FALSE))</f>
        <v>1</v>
      </c>
      <c r="G35" s="30" t="str">
        <f>IF(B35=0," ",VLOOKUP($B35,[1]Женщины!$B$1:$K$65536,6,FALSE))</f>
        <v>Ярославская область</v>
      </c>
      <c r="H35" s="30" t="str">
        <f>IF(B35=0," ",VLOOKUP($B35,[1]Женщины!$B$1:$K$65536,7,FALSE))</f>
        <v/>
      </c>
      <c r="I35" s="30" t="str">
        <f>IF(B35=0," ",VLOOKUP($B35,[1]Женщины!$B$1:$K$65536,8,FALSE))</f>
        <v/>
      </c>
      <c r="J35" s="26" t="str">
        <f>IF(B35=0," ",VLOOKUP($B35,[1]Женщины!$B$1:$K$65536,9,FALSE))</f>
        <v>МАУ СШОР №2</v>
      </c>
      <c r="K35" s="97">
        <v>3.2094907407407408E-4</v>
      </c>
      <c r="L35" s="115"/>
      <c r="M35" s="82" t="str">
        <f>IF(K35=0," ",IF(K35&lt;=[1]Разряды!$D$31,[1]Разряды!$D$3,IF(K35&lt;=[1]Разряды!$E$31,[1]Разряды!$E$3,IF(K35&lt;=[1]Разряды!$F$31,[1]Разряды!$F$3,IF(K35&lt;=[1]Разряды!$G$31,[1]Разряды!$G$3,IF(K35&lt;=[1]Разряды!$H$31,[1]Разряды!$H$3,IF(K35&lt;=[1]Разряды!$I$31,[1]Разряды!$I$3,IF(K35&lt;=[1]Разряды!$J$31,[1]Разряды!$J$3,"б/р"))))))))</f>
        <v>1р</v>
      </c>
      <c r="N35" s="75" t="s">
        <v>31</v>
      </c>
      <c r="O35" s="30" t="str">
        <f>IF(B35=0," ",VLOOKUP($B35,[1]Женщины!$B$1:$K$65536,10,FALSE))</f>
        <v>Бордукова Н.А.</v>
      </c>
    </row>
    <row r="36" spans="1:15" x14ac:dyDescent="0.25">
      <c r="A36" s="31">
        <v>20</v>
      </c>
      <c r="B36" s="31">
        <v>456</v>
      </c>
      <c r="C36" s="69" t="str">
        <f>IF(B36=0," ",VLOOKUP(B36,[1]Женщины!B$1:K$65536,2,FALSE))</f>
        <v>Попова</v>
      </c>
      <c r="D36" s="70" t="str">
        <f>IF(B36=0," ",VLOOKUP($B36,[1]Женщины!$B$1:$K$65536,3,FALSE))</f>
        <v>Александра</v>
      </c>
      <c r="E36" s="71" t="str">
        <f>IF(B36=0," ",IF(VLOOKUP($B36,[1]Женщины!$B$1:$K$65536,4,FALSE)=0," ",VLOOKUP($B36,[1]Женщины!$B$1:$K$65536,4,FALSE)))</f>
        <v>22.03.2003</v>
      </c>
      <c r="F36" s="71" t="str">
        <f>IF(B36=0," ",VLOOKUP($B36,[1]Женщины!$B$1:$K$65536,5,FALSE))</f>
        <v>1</v>
      </c>
      <c r="G36" s="30" t="str">
        <f>IF(B36=0," ",VLOOKUP($B36,[1]Женщины!$B$1:$K$65536,6,FALSE))</f>
        <v>Республика Коми</v>
      </c>
      <c r="H36" s="30" t="str">
        <f>IF(B36=0," ",VLOOKUP($B36,[1]Женщины!$B$1:$K$65536,7,FALSE))</f>
        <v/>
      </c>
      <c r="I36" s="30" t="str">
        <f>IF(B36=0," ",VLOOKUP($B36,[1]Женщины!$B$1:$K$65536,8,FALSE))</f>
        <v/>
      </c>
      <c r="J36" s="26" t="str">
        <f>IF(B36=0," ",VLOOKUP($B36,[1]Женщины!$B$1:$K$65536,9,FALSE))</f>
        <v>ГБУ РК "СШОР №1"</v>
      </c>
      <c r="K36" s="113">
        <v>3.2135416666666667E-4</v>
      </c>
      <c r="L36" s="115"/>
      <c r="M36" s="82" t="str">
        <f>IF(K36=0," ",IF(K36&lt;=[1]Разряды!$D$31,[1]Разряды!$D$3,IF(K36&lt;=[1]Разряды!$E$31,[1]Разряды!$E$3,IF(K36&lt;=[1]Разряды!$F$31,[1]Разряды!$F$3,IF(K36&lt;=[1]Разряды!$G$31,[1]Разряды!$G$3,IF(K36&lt;=[1]Разряды!$H$31,[1]Разряды!$H$3,IF(K36&lt;=[1]Разряды!$I$31,[1]Разряды!$I$3,IF(K36&lt;=[1]Разряды!$J$31,[1]Разряды!$J$3,"б/р"))))))))</f>
        <v>2р</v>
      </c>
      <c r="N36" s="75">
        <v>1</v>
      </c>
      <c r="O36" s="30" t="str">
        <f>IF(B36=0," ",VLOOKUP($B36,[1]Женщины!$B$1:$K$65536,10,FALSE))</f>
        <v>Панюкова М.А.</v>
      </c>
    </row>
    <row r="37" spans="1:15" x14ac:dyDescent="0.25">
      <c r="A37" s="31">
        <v>21</v>
      </c>
      <c r="B37" s="31">
        <v>70</v>
      </c>
      <c r="C37" s="69" t="str">
        <f>IF(B37=0," ",VLOOKUP(B37,[1]Женщины!B$1:K$65536,2,FALSE))</f>
        <v>Крючкова</v>
      </c>
      <c r="D37" s="70" t="str">
        <f>IF(B37=0," ",VLOOKUP($B37,[1]Женщины!$B$1:$K$65536,3,FALSE))</f>
        <v>Анастасия</v>
      </c>
      <c r="E37" s="71" t="str">
        <f>IF(B37=0," ",IF(VLOOKUP($B37,[1]Женщины!$B$1:$K$65536,4,FALSE)=0," ",VLOOKUP($B37,[1]Женщины!$B$1:$K$65536,4,FALSE)))</f>
        <v>30.11.2003</v>
      </c>
      <c r="F37" s="71" t="str">
        <f>IF(B37=0," ",VLOOKUP($B37,[1]Женщины!$B$1:$K$65536,5,FALSE))</f>
        <v>2</v>
      </c>
      <c r="G37" s="30" t="str">
        <f>IF(B37=0," ",VLOOKUP($B37,[1]Женщины!$B$1:$K$65536,6,FALSE))</f>
        <v>Ярославская область</v>
      </c>
      <c r="H37" s="30" t="str">
        <f>IF(B37=0," ",VLOOKUP($B37,[1]Женщины!$B$1:$K$65536,7,FALSE))</f>
        <v/>
      </c>
      <c r="I37" s="30" t="str">
        <f>IF(B37=0," ",VLOOKUP($B37,[1]Женщины!$B$1:$K$65536,8,FALSE))</f>
        <v/>
      </c>
      <c r="J37" s="26" t="str">
        <f>IF(B37=0," ",VLOOKUP($B37,[1]Женщины!$B$1:$K$65536,9,FALSE))</f>
        <v>МУ СШОР №19</v>
      </c>
      <c r="K37" s="114">
        <v>3.2151620370370369E-4</v>
      </c>
      <c r="L37" s="115"/>
      <c r="M37" s="82" t="str">
        <f>IF(K37=0," ",IF(K37&lt;=[1]Разряды!$D$31,[1]Разряды!$D$3,IF(K37&lt;=[1]Разряды!$E$31,[1]Разряды!$E$3,IF(K37&lt;=[1]Разряды!$F$31,[1]Разряды!$F$3,IF(K37&lt;=[1]Разряды!$G$31,[1]Разряды!$G$3,IF(K37&lt;=[1]Разряды!$H$31,[1]Разряды!$H$3,IF(K37&lt;=[1]Разряды!$I$31,[1]Разряды!$I$3,IF(K37&lt;=[1]Разряды!$J$31,[1]Разряды!$J$3,"б/р"))))))))</f>
        <v>2р</v>
      </c>
      <c r="N37" s="75" t="s">
        <v>31</v>
      </c>
      <c r="O37" s="30" t="str">
        <f>IF(B37=0," ",VLOOKUP($B37,[1]Женщины!$B$1:$K$65536,10,FALSE))</f>
        <v>Воронин Е.А.</v>
      </c>
    </row>
    <row r="38" spans="1:15" x14ac:dyDescent="0.25">
      <c r="A38" s="31">
        <v>22</v>
      </c>
      <c r="B38" s="31">
        <v>229</v>
      </c>
      <c r="C38" s="69" t="str">
        <f>IF(B38=0," ",VLOOKUP(B38,[1]Женщины!B$1:K$65536,2,FALSE))</f>
        <v>Долгих</v>
      </c>
      <c r="D38" s="70" t="str">
        <f>IF(B38=0," ",VLOOKUP($B38,[1]Женщины!$B$1:$K$65536,3,FALSE))</f>
        <v>Екатерина</v>
      </c>
      <c r="E38" s="71" t="str">
        <f>IF(B38=0," ",IF(VLOOKUP($B38,[1]Женщины!$B$1:$K$65536,4,FALSE)=0," ",VLOOKUP($B38,[1]Женщины!$B$1:$K$65536,4,FALSE)))</f>
        <v>24.01.2005</v>
      </c>
      <c r="F38" s="71" t="str">
        <f>IF(B38=0," ",VLOOKUP($B38,[1]Женщины!$B$1:$K$65536,5,FALSE))</f>
        <v>2</v>
      </c>
      <c r="G38" s="30" t="str">
        <f>IF(B38=0," ",VLOOKUP($B38,[1]Женщины!$B$1:$K$65536,6,FALSE))</f>
        <v>Вологодская область</v>
      </c>
      <c r="H38" s="30" t="str">
        <f>IF(B38=0," ",VLOOKUP($B38,[1]Женщины!$B$1:$K$65536,7,FALSE))</f>
        <v/>
      </c>
      <c r="I38" s="30" t="str">
        <f>IF(B38=0," ",VLOOKUP($B38,[1]Женщины!$B$1:$K$65536,8,FALSE))</f>
        <v/>
      </c>
      <c r="J38" s="26" t="str">
        <f>IF(B38=0," ",VLOOKUP($B38,[1]Женщины!$B$1:$K$65536,9,FALSE))</f>
        <v>СК "Череповец"</v>
      </c>
      <c r="K38" s="97">
        <v>3.2407407407407406E-4</v>
      </c>
      <c r="L38" s="115"/>
      <c r="M38" s="82" t="str">
        <f>IF(K38=0," ",IF(K38&lt;=[1]Разряды!$D$31,[1]Разряды!$D$3,IF(K38&lt;=[1]Разряды!$E$31,[1]Разряды!$E$3,IF(K38&lt;=[1]Разряды!$F$31,[1]Разряды!$F$3,IF(K38&lt;=[1]Разряды!$G$31,[1]Разряды!$G$3,IF(K38&lt;=[1]Разряды!$H$31,[1]Разряды!$H$3,IF(K38&lt;=[1]Разряды!$I$31,[1]Разряды!$I$3,IF(K38&lt;=[1]Разряды!$J$31,[1]Разряды!$J$3,"б/р"))))))))</f>
        <v>2р</v>
      </c>
      <c r="N38" s="75">
        <v>1</v>
      </c>
      <c r="O38" s="30" t="str">
        <f>IF(B38=0," ",VLOOKUP($B38,[1]Женщины!$B$1:$K$65536,10,FALSE))</f>
        <v>Столбова О.В.</v>
      </c>
    </row>
    <row r="39" spans="1:15" x14ac:dyDescent="0.25">
      <c r="A39" s="31">
        <v>23</v>
      </c>
      <c r="B39" s="31">
        <v>332</v>
      </c>
      <c r="C39" s="69" t="str">
        <f>IF(B39=0," ",VLOOKUP(B39,[1]Женщины!B$1:K$65536,2,FALSE))</f>
        <v>Зуева</v>
      </c>
      <c r="D39" s="70" t="str">
        <f>IF(B39=0," ",VLOOKUP($B39,[1]Женщины!$B$1:$K$65536,3,FALSE))</f>
        <v>Светлана</v>
      </c>
      <c r="E39" s="71" t="str">
        <f>IF(B39=0," ",IF(VLOOKUP($B39,[1]Женщины!$B$1:$K$65536,4,FALSE)=0," ",VLOOKUP($B39,[1]Женщины!$B$1:$K$65536,4,FALSE)))</f>
        <v>30.03.2003</v>
      </c>
      <c r="F39" s="71" t="str">
        <f>IF(B39=0," ",VLOOKUP($B39,[1]Женщины!$B$1:$K$65536,5,FALSE))</f>
        <v>1</v>
      </c>
      <c r="G39" s="30" t="str">
        <f>IF(B39=0," ",VLOOKUP($B39,[1]Женщины!$B$1:$K$65536,6,FALSE))</f>
        <v>Костромская область</v>
      </c>
      <c r="H39" s="30" t="str">
        <f>IF(B39=0," ",VLOOKUP($B39,[1]Женщины!$B$1:$K$65536,7,FALSE))</f>
        <v/>
      </c>
      <c r="I39" s="30" t="str">
        <f>IF(B39=0," ",VLOOKUP($B39,[1]Женщины!$B$1:$K$65536,8,FALSE))</f>
        <v/>
      </c>
      <c r="J39" s="26" t="str">
        <f>IF(B39=0," ",VLOOKUP($B39,[1]Женщины!$B$1:$K$65536,9,FALSE))</f>
        <v>ГБУ КО "СШОР им. А.В. Голубева"</v>
      </c>
      <c r="K39" s="97">
        <v>3.2418981481481486E-4</v>
      </c>
      <c r="L39" s="115"/>
      <c r="M39" s="82" t="str">
        <f>IF(K39=0," ",IF(K39&lt;=[1]Разряды!$D$31,[1]Разряды!$D$3,IF(K39&lt;=[1]Разряды!$E$31,[1]Разряды!$E$3,IF(K39&lt;=[1]Разряды!$F$31,[1]Разряды!$F$3,IF(K39&lt;=[1]Разряды!$G$31,[1]Разряды!$G$3,IF(K39&lt;=[1]Разряды!$H$31,[1]Разряды!$H$3,IF(K39&lt;=[1]Разряды!$I$31,[1]Разряды!$I$3,IF(K39&lt;=[1]Разряды!$J$31,[1]Разряды!$J$3,"б/р"))))))))</f>
        <v>2р</v>
      </c>
      <c r="N39" s="75">
        <v>1</v>
      </c>
      <c r="O39" s="30" t="str">
        <f>IF(B39=0," ",VLOOKUP($B39,[1]Женщины!$B$1:$K$65536,10,FALSE))</f>
        <v xml:space="preserve">Дружков А.Н. </v>
      </c>
    </row>
    <row r="40" spans="1:15" x14ac:dyDescent="0.25">
      <c r="A40" s="31">
        <v>24</v>
      </c>
      <c r="B40" s="31">
        <v>288</v>
      </c>
      <c r="C40" s="69" t="str">
        <f>IF(B40=0," ",VLOOKUP(B40,[1]Женщины!B$1:K$65536,2,FALSE))</f>
        <v>Морозова</v>
      </c>
      <c r="D40" s="70" t="str">
        <f>IF(B40=0," ",VLOOKUP($B40,[1]Женщины!$B$1:$K$65536,3,FALSE))</f>
        <v>Ульяна</v>
      </c>
      <c r="E40" s="71" t="str">
        <f>IF(B40=0," ",IF(VLOOKUP($B40,[1]Женщины!$B$1:$K$65536,4,FALSE)=0," ",VLOOKUP($B40,[1]Женщины!$B$1:$K$65536,4,FALSE)))</f>
        <v>27.03.2005</v>
      </c>
      <c r="F40" s="71" t="str">
        <f>IF(B40=0," ",VLOOKUP($B40,[1]Женщины!$B$1:$K$65536,5,FALSE))</f>
        <v>1</v>
      </c>
      <c r="G40" s="30" t="str">
        <f>IF(B40=0," ",VLOOKUP($B40,[1]Женщины!$B$1:$K$65536,6,FALSE))</f>
        <v>Ивановская область</v>
      </c>
      <c r="H40" s="30" t="str">
        <f>IF(B40=0," ",VLOOKUP($B40,[1]Женщины!$B$1:$K$65536,7,FALSE))</f>
        <v/>
      </c>
      <c r="I40" s="30" t="str">
        <f>IF(B40=0," ",VLOOKUP($B40,[1]Женщины!$B$1:$K$65536,8,FALSE))</f>
        <v/>
      </c>
      <c r="J40" s="26" t="str">
        <f>IF(B40=0," ",VLOOKUP($B40,[1]Женщины!$B$1:$K$65536,9,FALSE))</f>
        <v>МБУДО «ДЮСШ» г.Шуя</v>
      </c>
      <c r="K40" s="97">
        <v>3.25462962962963E-4</v>
      </c>
      <c r="L40" s="115"/>
      <c r="M40" s="82" t="str">
        <f>IF(K40=0," ",IF(K40&lt;=[1]Разряды!$D$31,[1]Разряды!$D$3,IF(K40&lt;=[1]Разряды!$E$31,[1]Разряды!$E$3,IF(K40&lt;=[1]Разряды!$F$31,[1]Разряды!$F$3,IF(K40&lt;=[1]Разряды!$G$31,[1]Разряды!$G$3,IF(K40&lt;=[1]Разряды!$H$31,[1]Разряды!$H$3,IF(K40&lt;=[1]Разряды!$I$31,[1]Разряды!$I$3,IF(K40&lt;=[1]Разряды!$J$31,[1]Разряды!$J$3,"б/р"))))))))</f>
        <v>2р</v>
      </c>
      <c r="N40" s="75">
        <v>1</v>
      </c>
      <c r="O40" s="30" t="str">
        <f>IF(B40=0," ",VLOOKUP($B40,[1]Женщины!$B$1:$K$65536,10,FALSE))</f>
        <v>Бесшапошников О.Ю.</v>
      </c>
    </row>
    <row r="41" spans="1:15" x14ac:dyDescent="0.25">
      <c r="A41" s="31">
        <v>25</v>
      </c>
      <c r="B41" s="31">
        <v>248</v>
      </c>
      <c r="C41" s="69" t="str">
        <f>IF(B41=0," ",VLOOKUP(B41,[1]Женщины!B$1:K$65536,2,FALSE))</f>
        <v>Матвеева</v>
      </c>
      <c r="D41" s="70" t="str">
        <f>IF(B41=0," ",VLOOKUP($B41,[1]Женщины!$B$1:$K$65536,3,FALSE))</f>
        <v>Златислава</v>
      </c>
      <c r="E41" s="71" t="str">
        <f>IF(B41=0," ",IF(VLOOKUP($B41,[1]Женщины!$B$1:$K$65536,4,FALSE)=0," ",VLOOKUP($B41,[1]Женщины!$B$1:$K$65536,4,FALSE)))</f>
        <v>25.02.2003</v>
      </c>
      <c r="F41" s="71" t="str">
        <f>IF(B41=0," ",VLOOKUP($B41,[1]Женщины!$B$1:$K$65536,5,FALSE))</f>
        <v>2</v>
      </c>
      <c r="G41" s="30" t="str">
        <f>IF(B41=0," ",VLOOKUP($B41,[1]Женщины!$B$1:$K$65536,6,FALSE))</f>
        <v>Вологодская область</v>
      </c>
      <c r="H41" s="30" t="str">
        <f>IF(B41=0," ",VLOOKUP($B41,[1]Женщины!$B$1:$K$65536,7,FALSE))</f>
        <v/>
      </c>
      <c r="I41" s="30" t="str">
        <f>IF(B41=0," ",VLOOKUP($B41,[1]Женщины!$B$1:$K$65536,8,FALSE))</f>
        <v/>
      </c>
      <c r="J41" s="26" t="str">
        <f>IF(B41=0," ",VLOOKUP($B41,[1]Женщины!$B$1:$K$65536,9,FALSE))</f>
        <v>СК "Череповец"</v>
      </c>
      <c r="K41" s="99">
        <v>3.2557870370370374E-4</v>
      </c>
      <c r="L41" s="99"/>
      <c r="M41" s="82" t="str">
        <f>IF(K41=0," ",IF(K41&lt;=[1]Разряды!$D$31,[1]Разряды!$D$3,IF(K41&lt;=[1]Разряды!$E$31,[1]Разряды!$E$3,IF(K41&lt;=[1]Разряды!$F$31,[1]Разряды!$F$3,IF(K41&lt;=[1]Разряды!$G$31,[1]Разряды!$G$3,IF(K41&lt;=[1]Разряды!$H$31,[1]Разряды!$H$3,IF(K41&lt;=[1]Разряды!$I$31,[1]Разряды!$I$3,IF(K41&lt;=[1]Разряды!$J$31,[1]Разряды!$J$3,"б/р"))))))))</f>
        <v>2р</v>
      </c>
      <c r="N41" s="75">
        <v>1</v>
      </c>
      <c r="O41" s="30" t="str">
        <f>IF(B41=0," ",VLOOKUP($B41,[1]Женщины!$B$1:$K$65536,10,FALSE))</f>
        <v>Лебедев А.В., Ситникова Е.В.</v>
      </c>
    </row>
    <row r="42" spans="1:15" x14ac:dyDescent="0.25">
      <c r="A42" s="31">
        <v>26</v>
      </c>
      <c r="B42" s="31">
        <v>232</v>
      </c>
      <c r="C42" s="69" t="str">
        <f>IF(B42=0," ",VLOOKUP(B42,[1]Женщины!B$1:K$65536,2,FALSE))</f>
        <v>Забугина</v>
      </c>
      <c r="D42" s="70" t="str">
        <f>IF(B42=0," ",VLOOKUP($B42,[1]Женщины!$B$1:$K$65536,3,FALSE))</f>
        <v>Ксения</v>
      </c>
      <c r="E42" s="71" t="str">
        <f>IF(B42=0," ",IF(VLOOKUP($B42,[1]Женщины!$B$1:$K$65536,4,FALSE)=0," ",VLOOKUP($B42,[1]Женщины!$B$1:$K$65536,4,FALSE)))</f>
        <v>07.08.2004</v>
      </c>
      <c r="F42" s="71" t="str">
        <f>IF(B42=0," ",VLOOKUP($B42,[1]Женщины!$B$1:$K$65536,5,FALSE))</f>
        <v>1</v>
      </c>
      <c r="G42" s="30" t="str">
        <f>IF(B42=0," ",VLOOKUP($B42,[1]Женщины!$B$1:$K$65536,6,FALSE))</f>
        <v>Вологодская область</v>
      </c>
      <c r="H42" s="30" t="str">
        <f>IF(B42=0," ",VLOOKUP($B42,[1]Женщины!$B$1:$K$65536,7,FALSE))</f>
        <v/>
      </c>
      <c r="I42" s="30" t="str">
        <f>IF(B42=0," ",VLOOKUP($B42,[1]Женщины!$B$1:$K$65536,8,FALSE))</f>
        <v/>
      </c>
      <c r="J42" s="26" t="str">
        <f>IF(B42=0," ",VLOOKUP($B42,[1]Женщины!$B$1:$K$65536,9,FALSE))</f>
        <v>СК "Череповец"</v>
      </c>
      <c r="K42" s="97">
        <v>3.2569444444444448E-4</v>
      </c>
      <c r="L42" s="100"/>
      <c r="M42" s="82" t="str">
        <f>IF(K42=0," ",IF(K42&lt;=[1]Разряды!$D$31,[1]Разряды!$D$3,IF(K42&lt;=[1]Разряды!$E$31,[1]Разряды!$E$3,IF(K42&lt;=[1]Разряды!$F$31,[1]Разряды!$F$3,IF(K42&lt;=[1]Разряды!$G$31,[1]Разряды!$G$3,IF(K42&lt;=[1]Разряды!$H$31,[1]Разряды!$H$3,IF(K42&lt;=[1]Разряды!$I$31,[1]Разряды!$I$3,IF(K42&lt;=[1]Разряды!$J$31,[1]Разряды!$J$3,"б/р"))))))))</f>
        <v>2р</v>
      </c>
      <c r="N42" s="75">
        <v>1</v>
      </c>
      <c r="O42" s="30" t="str">
        <f>IF(B42=0," ",VLOOKUP($B42,[1]Женщины!$B$1:$K$65536,10,FALSE))</f>
        <v>Лебедев А.В.</v>
      </c>
    </row>
    <row r="43" spans="1:15" ht="26.25" x14ac:dyDescent="0.25">
      <c r="A43" s="31">
        <v>27</v>
      </c>
      <c r="B43" s="31">
        <v>250</v>
      </c>
      <c r="C43" s="69" t="str">
        <f>IF(B43=0," ",VLOOKUP(B43,[1]Женщины!B$1:K$65536,2,FALSE))</f>
        <v>Мясоедова</v>
      </c>
      <c r="D43" s="70" t="str">
        <f>IF(B43=0," ",VLOOKUP($B43,[1]Женщины!$B$1:$K$65536,3,FALSE))</f>
        <v>Полина</v>
      </c>
      <c r="E43" s="71" t="str">
        <f>IF(B43=0," ",IF(VLOOKUP($B43,[1]Женщины!$B$1:$K$65536,4,FALSE)=0," ",VLOOKUP($B43,[1]Женщины!$B$1:$K$65536,4,FALSE)))</f>
        <v>07.04.2003</v>
      </c>
      <c r="F43" s="71" t="str">
        <f>IF(B43=0," ",VLOOKUP($B43,[1]Женщины!$B$1:$K$65536,5,FALSE))</f>
        <v>1</v>
      </c>
      <c r="G43" s="30" t="str">
        <f>IF(B43=0," ",VLOOKUP($B43,[1]Женщины!$B$1:$K$65536,6,FALSE))</f>
        <v>Вологодская область</v>
      </c>
      <c r="H43" s="30" t="str">
        <f>IF(B43=0," ",VLOOKUP($B43,[1]Женщины!$B$1:$K$65536,7,FALSE))</f>
        <v/>
      </c>
      <c r="I43" s="30" t="str">
        <f>IF(B43=0," ",VLOOKUP($B43,[1]Женщины!$B$1:$K$65536,8,FALSE))</f>
        <v/>
      </c>
      <c r="J43" s="26" t="str">
        <f>IF(B43=0," ",VLOOKUP($B43,[1]Женщины!$B$1:$K$65536,9,FALSE))</f>
        <v>АУ ФКиС  ВО "ЦСП", МБУДО ДЮСШ "Спартак"</v>
      </c>
      <c r="K43" s="97">
        <v>3.2592592592592591E-4</v>
      </c>
      <c r="L43" s="115"/>
      <c r="M43" s="82" t="str">
        <f>IF(K43=0," ",IF(K43&lt;=[1]Разряды!$D$31,[1]Разряды!$D$3,IF(K43&lt;=[1]Разряды!$E$31,[1]Разряды!$E$3,IF(K43&lt;=[1]Разряды!$F$31,[1]Разряды!$F$3,IF(K43&lt;=[1]Разряды!$G$31,[1]Разряды!$G$3,IF(K43&lt;=[1]Разряды!$H$31,[1]Разряды!$H$3,IF(K43&lt;=[1]Разряды!$I$31,[1]Разряды!$I$3,IF(K43&lt;=[1]Разряды!$J$31,[1]Разряды!$J$3,"б/р"))))))))</f>
        <v>2р</v>
      </c>
      <c r="N43" s="75">
        <v>1</v>
      </c>
      <c r="O43" s="30" t="str">
        <f>IF(B43=0," ",VLOOKUP($B43,[1]Женщины!$B$1:$K$65536,10,FALSE))</f>
        <v>Кужукина М.В., Румянцев А.В.</v>
      </c>
    </row>
    <row r="44" spans="1:15" ht="26.25" x14ac:dyDescent="0.25">
      <c r="A44" s="31">
        <v>28</v>
      </c>
      <c r="B44" s="31">
        <v>149</v>
      </c>
      <c r="C44" s="69" t="str">
        <f>IF(B44=0," ",VLOOKUP(B44,[1]Женщины!B$1:K$65536,2,FALSE))</f>
        <v>Хабарова</v>
      </c>
      <c r="D44" s="70" t="str">
        <f>IF(B44=0," ",VLOOKUP($B44,[1]Женщины!$B$1:$K$65536,3,FALSE))</f>
        <v>Альбина</v>
      </c>
      <c r="E44" s="71" t="str">
        <f>IF(B44=0," ",IF(VLOOKUP($B44,[1]Женщины!$B$1:$K$65536,4,FALSE)=0," ",VLOOKUP($B44,[1]Женщины!$B$1:$K$65536,4,FALSE)))</f>
        <v>18.01.2005</v>
      </c>
      <c r="F44" s="71" t="str">
        <f>IF(B44=0," ",VLOOKUP($B44,[1]Женщины!$B$1:$K$65536,5,FALSE))</f>
        <v>1</v>
      </c>
      <c r="G44" s="30" t="str">
        <f>IF(B44=0," ",VLOOKUP($B44,[1]Женщины!$B$1:$K$65536,6,FALSE))</f>
        <v>Ярославская область</v>
      </c>
      <c r="H44" s="30" t="str">
        <f>IF(B44=0," ",VLOOKUP($B44,[1]Женщины!$B$1:$K$65536,7,FALSE))</f>
        <v/>
      </c>
      <c r="I44" s="30" t="str">
        <f>IF(B44=0," ",VLOOKUP($B44,[1]Женщины!$B$1:$K$65536,8,FALSE))</f>
        <v/>
      </c>
      <c r="J44" s="26" t="str">
        <f>IF(B44=0," ",VLOOKUP($B44,[1]Женщины!$B$1:$K$65536,9,FALSE))</f>
        <v>ГУ ЯО "СШОР по лёгкой атлетике и адаптивному спорту"</v>
      </c>
      <c r="K44" s="97">
        <v>3.2615740740740739E-4</v>
      </c>
      <c r="L44" s="98"/>
      <c r="M44" s="82" t="str">
        <f>IF(K44=0," ",IF(K44&lt;=[1]Разряды!$D$31,[1]Разряды!$D$3,IF(K44&lt;=[1]Разряды!$E$31,[1]Разряды!$E$3,IF(K44&lt;=[1]Разряды!$F$31,[1]Разряды!$F$3,IF(K44&lt;=[1]Разряды!$G$31,[1]Разряды!$G$3,IF(K44&lt;=[1]Разряды!$H$31,[1]Разряды!$H$3,IF(K44&lt;=[1]Разряды!$I$31,[1]Разряды!$I$3,IF(K44&lt;=[1]Разряды!$J$31,[1]Разряды!$J$3,"б/р"))))))))</f>
        <v>2р</v>
      </c>
      <c r="N44" s="75" t="s">
        <v>31</v>
      </c>
      <c r="O44" s="30" t="str">
        <f>IF(B44=0," ",VLOOKUP($B44,[1]Женщины!$B$1:$K$65536,10,FALSE))</f>
        <v>Лыкова О.В., Филинова С.К.</v>
      </c>
    </row>
    <row r="45" spans="1:15" x14ac:dyDescent="0.25">
      <c r="A45" s="31">
        <v>29</v>
      </c>
      <c r="B45" s="31">
        <v>169</v>
      </c>
      <c r="C45" s="69" t="str">
        <f>IF(B45=0," ",VLOOKUP(B45,[1]Женщины!B$1:K$65536,2,FALSE))</f>
        <v>Яковлева</v>
      </c>
      <c r="D45" s="70" t="str">
        <f>IF(B45=0," ",VLOOKUP($B45,[1]Женщины!$B$1:$K$65536,3,FALSE))</f>
        <v>Олеся</v>
      </c>
      <c r="E45" s="71" t="str">
        <f>IF(B45=0," ",IF(VLOOKUP($B45,[1]Женщины!$B$1:$K$65536,4,FALSE)=0," ",VLOOKUP($B45,[1]Женщины!$B$1:$K$65536,4,FALSE)))</f>
        <v>21.07.2003</v>
      </c>
      <c r="F45" s="71" t="str">
        <f>IF(B45=0," ",VLOOKUP($B45,[1]Женщины!$B$1:$K$65536,5,FALSE))</f>
        <v>2</v>
      </c>
      <c r="G45" s="30" t="str">
        <f>IF(B45=0," ",VLOOKUP($B45,[1]Женщины!$B$1:$K$65536,6,FALSE))</f>
        <v>Ярославская область</v>
      </c>
      <c r="H45" s="30" t="str">
        <f>IF(B45=0," ",VLOOKUP($B45,[1]Женщины!$B$1:$K$65536,7,FALSE))</f>
        <v/>
      </c>
      <c r="I45" s="30" t="str">
        <f>IF(B45=0," ",VLOOKUP($B45,[1]Женщины!$B$1:$K$65536,8,FALSE))</f>
        <v/>
      </c>
      <c r="J45" s="26" t="str">
        <f>IF(B45=0," ",VLOOKUP($B45,[1]Женщины!$B$1:$K$65536,9,FALSE))</f>
        <v>МАУ СШОР №2</v>
      </c>
      <c r="K45" s="97">
        <v>3.2650462962962966E-4</v>
      </c>
      <c r="L45" s="115"/>
      <c r="M45" s="82" t="str">
        <f>IF(K45=0," ",IF(K45&lt;=[1]Разряды!$D$31,[1]Разряды!$D$3,IF(K45&lt;=[1]Разряды!$E$31,[1]Разряды!$E$3,IF(K45&lt;=[1]Разряды!$F$31,[1]Разряды!$F$3,IF(K45&lt;=[1]Разряды!$G$31,[1]Разряды!$G$3,IF(K45&lt;=[1]Разряды!$H$31,[1]Разряды!$H$3,IF(K45&lt;=[1]Разряды!$I$31,[1]Разряды!$I$3,IF(K45&lt;=[1]Разряды!$J$31,[1]Разряды!$J$3,"б/р"))))))))</f>
        <v>2р</v>
      </c>
      <c r="N45" s="75" t="s">
        <v>31</v>
      </c>
      <c r="O45" s="30" t="str">
        <f>IF(B45=0," ",VLOOKUP($B45,[1]Женщины!$B$1:$K$65536,10,FALSE))</f>
        <v>Мицик Ю.И.</v>
      </c>
    </row>
    <row r="46" spans="1:15" x14ac:dyDescent="0.25">
      <c r="A46" s="31">
        <v>30</v>
      </c>
      <c r="B46" s="31">
        <v>74</v>
      </c>
      <c r="C46" s="69" t="str">
        <f>IF(B46=0," ",VLOOKUP(B46,[1]Женщины!B$1:K$65536,2,FALSE))</f>
        <v>Кучеровская</v>
      </c>
      <c r="D46" s="70" t="str">
        <f>IF(B46=0," ",VLOOKUP($B46,[1]Женщины!$B$1:$K$65536,3,FALSE))</f>
        <v>Ульяна</v>
      </c>
      <c r="E46" s="71" t="str">
        <f>IF(B46=0," ",IF(VLOOKUP($B46,[1]Женщины!$B$1:$K$65536,4,FALSE)=0," ",VLOOKUP($B46,[1]Женщины!$B$1:$K$65536,4,FALSE)))</f>
        <v>15.05.2004</v>
      </c>
      <c r="F46" s="71" t="str">
        <f>IF(B46=0," ",VLOOKUP($B46,[1]Женщины!$B$1:$K$65536,5,FALSE))</f>
        <v>1</v>
      </c>
      <c r="G46" s="30" t="str">
        <f>IF(B46=0," ",VLOOKUP($B46,[1]Женщины!$B$1:$K$65536,6,FALSE))</f>
        <v>Ярославская область</v>
      </c>
      <c r="H46" s="30" t="str">
        <f>IF(B46=0," ",VLOOKUP($B46,[1]Женщины!$B$1:$K$65536,7,FALSE))</f>
        <v/>
      </c>
      <c r="I46" s="30" t="str">
        <f>IF(B46=0," ",VLOOKUP($B46,[1]Женщины!$B$1:$K$65536,8,FALSE))</f>
        <v/>
      </c>
      <c r="J46" s="26" t="str">
        <f>IF(B46=0," ",VLOOKUP($B46,[1]Женщины!$B$1:$K$65536,9,FALSE))</f>
        <v>МАУ СШОР №2</v>
      </c>
      <c r="K46" s="97">
        <v>3.2662037037037035E-4</v>
      </c>
      <c r="L46" s="115"/>
      <c r="M46" s="82" t="str">
        <f>IF(K46=0," ",IF(K46&lt;=[1]Разряды!$D$31,[1]Разряды!$D$3,IF(K46&lt;=[1]Разряды!$E$31,[1]Разряды!$E$3,IF(K46&lt;=[1]Разряды!$F$31,[1]Разряды!$F$3,IF(K46&lt;=[1]Разряды!$G$31,[1]Разряды!$G$3,IF(K46&lt;=[1]Разряды!$H$31,[1]Разряды!$H$3,IF(K46&lt;=[1]Разряды!$I$31,[1]Разряды!$I$3,IF(K46&lt;=[1]Разряды!$J$31,[1]Разряды!$J$3,"б/р"))))))))</f>
        <v>2р</v>
      </c>
      <c r="N46" s="75" t="s">
        <v>31</v>
      </c>
      <c r="O46" s="30" t="str">
        <f>IF(B46=0," ",VLOOKUP($B46,[1]Женщины!$B$1:$K$65536,10,FALSE))</f>
        <v>Кузнецова А.Л., Степанова Е.Д.</v>
      </c>
    </row>
    <row r="47" spans="1:15" x14ac:dyDescent="0.25">
      <c r="A47" s="31">
        <v>31</v>
      </c>
      <c r="B47" s="31">
        <v>195</v>
      </c>
      <c r="C47" s="69" t="str">
        <f>IF(B47=0," ",VLOOKUP(B47,[1]Женщины!B$1:K$65536,2,FALSE))</f>
        <v>Носкова</v>
      </c>
      <c r="D47" s="70" t="str">
        <f>IF(B47=0," ",VLOOKUP($B47,[1]Женщины!$B$1:$K$65536,3,FALSE))</f>
        <v>Илона</v>
      </c>
      <c r="E47" s="71" t="str">
        <f>IF(B47=0," ",IF(VLOOKUP($B47,[1]Женщины!$B$1:$K$65536,4,FALSE)=0," ",VLOOKUP($B47,[1]Женщины!$B$1:$K$65536,4,FALSE)))</f>
        <v>12.04.2003</v>
      </c>
      <c r="F47" s="71" t="str">
        <f>IF(B47=0," ",VLOOKUP($B47,[1]Женщины!$B$1:$K$65536,5,FALSE))</f>
        <v>1</v>
      </c>
      <c r="G47" s="30" t="str">
        <f>IF(B47=0," ",VLOOKUP($B47,[1]Женщины!$B$1:$K$65536,6,FALSE))</f>
        <v>Архангельская область</v>
      </c>
      <c r="H47" s="30" t="str">
        <f>IF(B47=0," ",VLOOKUP($B47,[1]Женщины!$B$1:$K$65536,7,FALSE))</f>
        <v/>
      </c>
      <c r="I47" s="30" t="str">
        <f>IF(B47=0," ",VLOOKUP($B47,[1]Женщины!$B$1:$K$65536,8,FALSE))</f>
        <v/>
      </c>
      <c r="J47" s="26" t="str">
        <f>IF(B47=0," ",VLOOKUP($B47,[1]Женщины!$B$1:$K$65536,9,FALSE))</f>
        <v>ФОК "Севмаш"</v>
      </c>
      <c r="K47" s="97">
        <v>3.2696759259259262E-4</v>
      </c>
      <c r="L47" s="115"/>
      <c r="M47" s="82" t="str">
        <f>IF(K47=0," ",IF(K47&lt;=[1]Разряды!$D$31,[1]Разряды!$D$3,IF(K47&lt;=[1]Разряды!$E$31,[1]Разряды!$E$3,IF(K47&lt;=[1]Разряды!$F$31,[1]Разряды!$F$3,IF(K47&lt;=[1]Разряды!$G$31,[1]Разряды!$G$3,IF(K47&lt;=[1]Разряды!$H$31,[1]Разряды!$H$3,IF(K47&lt;=[1]Разряды!$I$31,[1]Разряды!$I$3,IF(K47&lt;=[1]Разряды!$J$31,[1]Разряды!$J$3,"б/р"))))))))</f>
        <v>2р</v>
      </c>
      <c r="N47" s="75">
        <v>1</v>
      </c>
      <c r="O47" s="30" t="str">
        <f>IF(B47=0," ",VLOOKUP($B47,[1]Женщины!$B$1:$K$65536,10,FALSE))</f>
        <v>Литвиненко А.И., Бородулин А.М.</v>
      </c>
    </row>
    <row r="48" spans="1:15" x14ac:dyDescent="0.25">
      <c r="A48" s="31">
        <v>32</v>
      </c>
      <c r="B48" s="31">
        <v>139</v>
      </c>
      <c r="C48" s="69" t="str">
        <f>IF(B48=0," ",VLOOKUP(B48,[1]Женщины!B$1:K$65536,2,FALSE))</f>
        <v>Терентьева</v>
      </c>
      <c r="D48" s="70" t="str">
        <f>IF(B48=0," ",VLOOKUP($B48,[1]Женщины!$B$1:$K$65536,3,FALSE))</f>
        <v>Софья</v>
      </c>
      <c r="E48" s="71" t="str">
        <f>IF(B48=0," ",IF(VLOOKUP($B48,[1]Женщины!$B$1:$K$65536,4,FALSE)=0," ",VLOOKUP($B48,[1]Женщины!$B$1:$K$65536,4,FALSE)))</f>
        <v>20.04.2003</v>
      </c>
      <c r="F48" s="71" t="str">
        <f>IF(B48=0," ",VLOOKUP($B48,[1]Женщины!$B$1:$K$65536,5,FALSE))</f>
        <v>2</v>
      </c>
      <c r="G48" s="30" t="str">
        <f>IF(B48=0," ",VLOOKUP($B48,[1]Женщины!$B$1:$K$65536,6,FALSE))</f>
        <v>Ярославская область</v>
      </c>
      <c r="H48" s="30" t="str">
        <f>IF(B48=0," ",VLOOKUP($B48,[1]Женщины!$B$1:$K$65536,7,FALSE))</f>
        <v/>
      </c>
      <c r="I48" s="30" t="str">
        <f>IF(B48=0," ",VLOOKUP($B48,[1]Женщины!$B$1:$K$65536,8,FALSE))</f>
        <v/>
      </c>
      <c r="J48" s="26" t="str">
        <f>IF(B48=0," ",VLOOKUP($B48,[1]Женщины!$B$1:$K$65536,9,FALSE))</f>
        <v>МАУ СШОР №2</v>
      </c>
      <c r="K48" s="97">
        <v>3.2708333333333336E-4</v>
      </c>
      <c r="L48" s="115"/>
      <c r="M48" s="82" t="str">
        <f>IF(K48=0," ",IF(K48&lt;=[1]Разряды!$D$31,[1]Разряды!$D$3,IF(K48&lt;=[1]Разряды!$E$31,[1]Разряды!$E$3,IF(K48&lt;=[1]Разряды!$F$31,[1]Разряды!$F$3,IF(K48&lt;=[1]Разряды!$G$31,[1]Разряды!$G$3,IF(K48&lt;=[1]Разряды!$H$31,[1]Разряды!$H$3,IF(K48&lt;=[1]Разряды!$I$31,[1]Разряды!$I$3,IF(K48&lt;=[1]Разряды!$J$31,[1]Разряды!$J$3,"б/р"))))))))</f>
        <v>2р</v>
      </c>
      <c r="N48" s="75" t="s">
        <v>31</v>
      </c>
      <c r="O48" s="30" t="str">
        <f>IF(B48=0," ",VLOOKUP($B48,[1]Женщины!$B$1:$K$65536,10,FALSE))</f>
        <v>Коротков М.Э.</v>
      </c>
    </row>
    <row r="49" spans="1:15" x14ac:dyDescent="0.25">
      <c r="A49" s="31">
        <v>33</v>
      </c>
      <c r="B49" s="31">
        <v>23</v>
      </c>
      <c r="C49" s="69" t="str">
        <f>IF(B49=0," ",VLOOKUP(B49,[1]Женщины!B$1:K$65536,2,FALSE))</f>
        <v>Гастева</v>
      </c>
      <c r="D49" s="70" t="str">
        <f>IF(B49=0," ",VLOOKUP($B49,[1]Женщины!$B$1:$K$65536,3,FALSE))</f>
        <v>Ксения</v>
      </c>
      <c r="E49" s="71" t="str">
        <f>IF(B49=0," ",IF(VLOOKUP($B49,[1]Женщины!$B$1:$K$65536,4,FALSE)=0," ",VLOOKUP($B49,[1]Женщины!$B$1:$K$65536,4,FALSE)))</f>
        <v>18.01.2005</v>
      </c>
      <c r="F49" s="71" t="str">
        <f>IF(B49=0," ",VLOOKUP($B49,[1]Женщины!$B$1:$K$65536,5,FALSE))</f>
        <v>1</v>
      </c>
      <c r="G49" s="30" t="str">
        <f>IF(B49=0," ",VLOOKUP($B49,[1]Женщины!$B$1:$K$65536,6,FALSE))</f>
        <v>Ярославская область</v>
      </c>
      <c r="H49" s="30" t="str">
        <f>IF(B49=0," ",VLOOKUP($B49,[1]Женщины!$B$1:$K$65536,7,FALSE))</f>
        <v/>
      </c>
      <c r="I49" s="30" t="str">
        <f>IF(B49=0," ",VLOOKUP($B49,[1]Женщины!$B$1:$K$65536,8,FALSE))</f>
        <v/>
      </c>
      <c r="J49" s="26" t="str">
        <f>IF(B49=0," ",VLOOKUP($B49,[1]Женщины!$B$1:$K$65536,9,FALSE))</f>
        <v>МАУ СШОР №2</v>
      </c>
      <c r="K49" s="97">
        <v>3.271990740740741E-4</v>
      </c>
      <c r="L49" s="115"/>
      <c r="M49" s="82" t="str">
        <f>IF(K49=0," ",IF(K49&lt;=[1]Разряды!$D$31,[1]Разряды!$D$3,IF(K49&lt;=[1]Разряды!$E$31,[1]Разряды!$E$3,IF(K49&lt;=[1]Разряды!$F$31,[1]Разряды!$F$3,IF(K49&lt;=[1]Разряды!$G$31,[1]Разряды!$G$3,IF(K49&lt;=[1]Разряды!$H$31,[1]Разряды!$H$3,IF(K49&lt;=[1]Разряды!$I$31,[1]Разряды!$I$3,IF(K49&lt;=[1]Разряды!$J$31,[1]Разряды!$J$3,"б/р"))))))))</f>
        <v>2р</v>
      </c>
      <c r="N49" s="75" t="s">
        <v>31</v>
      </c>
      <c r="O49" s="30" t="str">
        <f>IF(B49=0," ",VLOOKUP($B49,[1]Женщины!$B$1:$K$65536,10,FALSE))</f>
        <v>Шостак А.А.</v>
      </c>
    </row>
    <row r="50" spans="1:15" x14ac:dyDescent="0.25">
      <c r="A50" s="31">
        <v>34</v>
      </c>
      <c r="B50" s="31">
        <v>455</v>
      </c>
      <c r="C50" s="69" t="str">
        <f>IF(B50=0," ",VLOOKUP(B50,[1]Женщины!B$1:K$65536,2,FALSE))</f>
        <v>Павлова</v>
      </c>
      <c r="D50" s="70" t="str">
        <f>IF(B50=0," ",VLOOKUP($B50,[1]Женщины!$B$1:$K$65536,3,FALSE))</f>
        <v>Юлия</v>
      </c>
      <c r="E50" s="71" t="str">
        <f>IF(B50=0," ",IF(VLOOKUP($B50,[1]Женщины!$B$1:$K$65536,4,FALSE)=0," ",VLOOKUP($B50,[1]Женщины!$B$1:$K$65536,4,FALSE)))</f>
        <v>17.10.2005</v>
      </c>
      <c r="F50" s="71" t="str">
        <f>IF(B50=0," ",VLOOKUP($B50,[1]Женщины!$B$1:$K$65536,5,FALSE))</f>
        <v>2</v>
      </c>
      <c r="G50" s="30" t="str">
        <f>IF(B50=0," ",VLOOKUP($B50,[1]Женщины!$B$1:$K$65536,6,FALSE))</f>
        <v>Республика Коми</v>
      </c>
      <c r="H50" s="30" t="str">
        <f>IF(B50=0," ",VLOOKUP($B50,[1]Женщины!$B$1:$K$65536,7,FALSE))</f>
        <v/>
      </c>
      <c r="I50" s="30" t="str">
        <f>IF(B50=0," ",VLOOKUP($B50,[1]Женщины!$B$1:$K$65536,8,FALSE))</f>
        <v/>
      </c>
      <c r="J50" s="26" t="str">
        <f>IF(B50=0," ",VLOOKUP($B50,[1]Женщины!$B$1:$K$65536,9,FALSE))</f>
        <v>ГБУ РК "СШОР №1"</v>
      </c>
      <c r="K50" s="97">
        <v>3.277777777777778E-4</v>
      </c>
      <c r="L50" s="99"/>
      <c r="M50" s="82" t="str">
        <f>IF(K50=0," ",IF(K50&lt;=[1]Разряды!$D$31,[1]Разряды!$D$3,IF(K50&lt;=[1]Разряды!$E$31,[1]Разряды!$E$3,IF(K50&lt;=[1]Разряды!$F$31,[1]Разряды!$F$3,IF(K50&lt;=[1]Разряды!$G$31,[1]Разряды!$G$3,IF(K50&lt;=[1]Разряды!$H$31,[1]Разряды!$H$3,IF(K50&lt;=[1]Разряды!$I$31,[1]Разряды!$I$3,IF(K50&lt;=[1]Разряды!$J$31,[1]Разряды!$J$3,"б/р"))))))))</f>
        <v>2р</v>
      </c>
      <c r="N50" s="75">
        <v>1</v>
      </c>
      <c r="O50" s="30" t="str">
        <f>IF(B50=0," ",VLOOKUP($B50,[1]Женщины!$B$1:$K$65536,10,FALSE))</f>
        <v>Панюкова М.А.</v>
      </c>
    </row>
    <row r="51" spans="1:15" x14ac:dyDescent="0.25">
      <c r="A51" s="31">
        <v>35</v>
      </c>
      <c r="B51" s="31">
        <v>59</v>
      </c>
      <c r="C51" s="69" t="str">
        <f>IF(B51=0," ",VLOOKUP(B51,[1]Женщины!B$1:K$65536,2,FALSE))</f>
        <v>Козлова</v>
      </c>
      <c r="D51" s="70" t="str">
        <f>IF(B51=0," ",VLOOKUP($B51,[1]Женщины!$B$1:$K$65536,3,FALSE))</f>
        <v>Екатерина</v>
      </c>
      <c r="E51" s="71" t="str">
        <f>IF(B51=0," ",IF(VLOOKUP($B51,[1]Женщины!$B$1:$K$65536,4,FALSE)=0," ",VLOOKUP($B51,[1]Женщины!$B$1:$K$65536,4,FALSE)))</f>
        <v>20.11.2003</v>
      </c>
      <c r="F51" s="71" t="str">
        <f>IF(B51=0," ",VLOOKUP($B51,[1]Женщины!$B$1:$K$65536,5,FALSE))</f>
        <v>1</v>
      </c>
      <c r="G51" s="30" t="str">
        <f>IF(B51=0," ",VLOOKUP($B51,[1]Женщины!$B$1:$K$65536,6,FALSE))</f>
        <v>Ярославская область</v>
      </c>
      <c r="H51" s="30" t="str">
        <f>IF(B51=0," ",VLOOKUP($B51,[1]Женщины!$B$1:$K$65536,7,FALSE))</f>
        <v/>
      </c>
      <c r="I51" s="30" t="str">
        <f>IF(B51=0," ",VLOOKUP($B51,[1]Женщины!$B$1:$K$65536,8,FALSE))</f>
        <v/>
      </c>
      <c r="J51" s="26" t="str">
        <f>IF(B51=0," ",VLOOKUP($B51,[1]Женщины!$B$1:$K$65536,9,FALSE))</f>
        <v>МАУ СШОР №2</v>
      </c>
      <c r="K51" s="97">
        <v>3.2789351851851854E-4</v>
      </c>
      <c r="L51" s="115"/>
      <c r="M51" s="82" t="str">
        <f>IF(K51=0," ",IF(K51&lt;=[1]Разряды!$D$31,[1]Разряды!$D$3,IF(K51&lt;=[1]Разряды!$E$31,[1]Разряды!$E$3,IF(K51&lt;=[1]Разряды!$F$31,[1]Разряды!$F$3,IF(K51&lt;=[1]Разряды!$G$31,[1]Разряды!$G$3,IF(K51&lt;=[1]Разряды!$H$31,[1]Разряды!$H$3,IF(K51&lt;=[1]Разряды!$I$31,[1]Разряды!$I$3,IF(K51&lt;=[1]Разряды!$J$31,[1]Разряды!$J$3,"б/р"))))))))</f>
        <v>2р</v>
      </c>
      <c r="N51" s="75" t="s">
        <v>31</v>
      </c>
      <c r="O51" s="37" t="str">
        <f>IF(B51=0," ",VLOOKUP($B51,[1]Женщины!$B$1:$K$65536,10,FALSE))</f>
        <v>Дорожкина О.Н., Дорожкин В.В., Дорожкин В.К.</v>
      </c>
    </row>
    <row r="52" spans="1:15" x14ac:dyDescent="0.25">
      <c r="A52" s="31">
        <v>36</v>
      </c>
      <c r="B52" s="31">
        <v>373</v>
      </c>
      <c r="C52" s="69" t="str">
        <f>IF(B52=0," ",VLOOKUP(B52,[1]Женщины!B$1:K$65536,2,FALSE))</f>
        <v>Дронь</v>
      </c>
      <c r="D52" s="70" t="str">
        <f>IF(B52=0," ",VLOOKUP($B52,[1]Женщины!$B$1:$K$65536,3,FALSE))</f>
        <v>Дарья</v>
      </c>
      <c r="E52" s="71" t="str">
        <f>IF(B52=0," ",IF(VLOOKUP($B52,[1]Женщины!$B$1:$K$65536,4,FALSE)=0," ",VLOOKUP($B52,[1]Женщины!$B$1:$K$65536,4,FALSE)))</f>
        <v>10.06.2004</v>
      </c>
      <c r="F52" s="71" t="str">
        <f>IF(B52=0," ",VLOOKUP($B52,[1]Женщины!$B$1:$K$65536,5,FALSE))</f>
        <v>1</v>
      </c>
      <c r="G52" s="30" t="str">
        <f>IF(B52=0," ",VLOOKUP($B52,[1]Женщины!$B$1:$K$65536,6,FALSE))</f>
        <v>Мурманская область</v>
      </c>
      <c r="H52" s="30" t="str">
        <f>IF(B52=0," ",VLOOKUP($B52,[1]Женщины!$B$1:$K$65536,7,FALSE))</f>
        <v/>
      </c>
      <c r="I52" s="30" t="str">
        <f>IF(B52=0," ",VLOOKUP($B52,[1]Женщины!$B$1:$K$65536,8,FALSE))</f>
        <v/>
      </c>
      <c r="J52" s="26" t="str">
        <f>IF(B52=0," ",VLOOKUP($B52,[1]Женщины!$B$1:$K$65536,9,FALSE))</f>
        <v>МАУ СШОР №4</v>
      </c>
      <c r="K52" s="97">
        <v>3.2812500000000002E-4</v>
      </c>
      <c r="L52" s="115"/>
      <c r="M52" s="82" t="str">
        <f>IF(K52=0," ",IF(K52&lt;=[1]Разряды!$D$31,[1]Разряды!$D$3,IF(K52&lt;=[1]Разряды!$E$31,[1]Разряды!$E$3,IF(K52&lt;=[1]Разряды!$F$31,[1]Разряды!$F$3,IF(K52&lt;=[1]Разряды!$G$31,[1]Разряды!$G$3,IF(K52&lt;=[1]Разряды!$H$31,[1]Разряды!$H$3,IF(K52&lt;=[1]Разряды!$I$31,[1]Разряды!$I$3,IF(K52&lt;=[1]Разряды!$J$31,[1]Разряды!$J$3,"б/р"))))))))</f>
        <v>2р</v>
      </c>
      <c r="N52" s="75">
        <v>1</v>
      </c>
      <c r="O52" s="30" t="str">
        <f>IF(B52=0," ",VLOOKUP($B52,[1]Женщины!$B$1:$K$65536,10,FALSE))</f>
        <v>Багатько К.Ю.</v>
      </c>
    </row>
    <row r="53" spans="1:15" x14ac:dyDescent="0.25">
      <c r="A53" s="31">
        <v>37</v>
      </c>
      <c r="B53" s="31">
        <v>378</v>
      </c>
      <c r="C53" s="69" t="str">
        <f>IF(B53=0," ",VLOOKUP(B53,[1]Женщины!B$1:K$65536,2,FALSE))</f>
        <v>Макарова</v>
      </c>
      <c r="D53" s="70" t="str">
        <f>IF(B53=0," ",VLOOKUP($B53,[1]Женщины!$B$1:$K$65536,3,FALSE))</f>
        <v>Ксения</v>
      </c>
      <c r="E53" s="71" t="str">
        <f>IF(B53=0," ",IF(VLOOKUP($B53,[1]Женщины!$B$1:$K$65536,4,FALSE)=0," ",VLOOKUP($B53,[1]Женщины!$B$1:$K$65536,4,FALSE)))</f>
        <v>19.10.2003</v>
      </c>
      <c r="F53" s="71" t="str">
        <f>IF(B53=0," ",VLOOKUP($B53,[1]Женщины!$B$1:$K$65536,5,FALSE))</f>
        <v>1</v>
      </c>
      <c r="G53" s="30" t="str">
        <f>IF(B53=0," ",VLOOKUP($B53,[1]Женщины!$B$1:$K$65536,6,FALSE))</f>
        <v>Мурманская область</v>
      </c>
      <c r="H53" s="30" t="str">
        <f>IF(B53=0," ",VLOOKUP($B53,[1]Женщины!$B$1:$K$65536,7,FALSE))</f>
        <v/>
      </c>
      <c r="I53" s="30" t="str">
        <f>IF(B53=0," ",VLOOKUP($B53,[1]Женщины!$B$1:$K$65536,8,FALSE))</f>
        <v/>
      </c>
      <c r="J53" s="26" t="str">
        <f>IF(B53=0," ",VLOOKUP($B53,[1]Женщины!$B$1:$K$65536,9,FALSE))</f>
        <v>ДЮСШ №15 г.Мурманск</v>
      </c>
      <c r="K53" s="113">
        <v>3.2832175925925927E-4</v>
      </c>
      <c r="L53" s="99"/>
      <c r="M53" s="82" t="str">
        <f>IF(K53=0," ",IF(K53&lt;=[1]Разряды!$D$31,[1]Разряды!$D$3,IF(K53&lt;=[1]Разряды!$E$31,[1]Разряды!$E$3,IF(K53&lt;=[1]Разряды!$F$31,[1]Разряды!$F$3,IF(K53&lt;=[1]Разряды!$G$31,[1]Разряды!$G$3,IF(K53&lt;=[1]Разряды!$H$31,[1]Разряды!$H$3,IF(K53&lt;=[1]Разряды!$I$31,[1]Разряды!$I$3,IF(K53&lt;=[1]Разряды!$J$31,[1]Разряды!$J$3,"б/р"))))))))</f>
        <v>2р</v>
      </c>
      <c r="N53" s="75">
        <v>1</v>
      </c>
      <c r="O53" s="30" t="str">
        <f>IF(B53=0," ",VLOOKUP($B53,[1]Женщины!$B$1:$K$65536,10,FALSE))</f>
        <v>Свобода В.О.</v>
      </c>
    </row>
    <row r="54" spans="1:15" x14ac:dyDescent="0.25">
      <c r="A54" s="31">
        <v>37</v>
      </c>
      <c r="B54" s="31">
        <v>374</v>
      </c>
      <c r="C54" s="69" t="str">
        <f>IF(B54=0," ",VLOOKUP(B54,[1]Женщины!B$1:K$65536,2,FALSE))</f>
        <v>Кобзева</v>
      </c>
      <c r="D54" s="70" t="str">
        <f>IF(B54=0," ",VLOOKUP($B54,[1]Женщины!$B$1:$K$65536,3,FALSE))</f>
        <v>Евгения</v>
      </c>
      <c r="E54" s="71" t="str">
        <f>IF(B54=0," ",IF(VLOOKUP($B54,[1]Женщины!$B$1:$K$65536,4,FALSE)=0," ",VLOOKUP($B54,[1]Женщины!$B$1:$K$65536,4,FALSE)))</f>
        <v>22.07.2003</v>
      </c>
      <c r="F54" s="71" t="str">
        <f>IF(B54=0," ",VLOOKUP($B54,[1]Женщины!$B$1:$K$65536,5,FALSE))</f>
        <v>2</v>
      </c>
      <c r="G54" s="30" t="str">
        <f>IF(B54=0," ",VLOOKUP($B54,[1]Женщины!$B$1:$K$65536,6,FALSE))</f>
        <v>Мурманская область</v>
      </c>
      <c r="H54" s="30" t="str">
        <f>IF(B54=0," ",VLOOKUP($B54,[1]Женщины!$B$1:$K$65536,7,FALSE))</f>
        <v/>
      </c>
      <c r="I54" s="30" t="str">
        <f>IF(B54=0," ",VLOOKUP($B54,[1]Женщины!$B$1:$K$65536,8,FALSE))</f>
        <v/>
      </c>
      <c r="J54" s="26" t="str">
        <f>IF(B54=0," ",VLOOKUP($B54,[1]Женщины!$B$1:$K$65536,9,FALSE))</f>
        <v>МАУ СШОР №4</v>
      </c>
      <c r="K54" s="113">
        <v>3.2832175925925927E-4</v>
      </c>
      <c r="L54" s="99"/>
      <c r="M54" s="82" t="str">
        <f>IF(K54=0," ",IF(K54&lt;=[1]Разряды!$D$31,[1]Разряды!$D$3,IF(K54&lt;=[1]Разряды!$E$31,[1]Разряды!$E$3,IF(K54&lt;=[1]Разряды!$F$31,[1]Разряды!$F$3,IF(K54&lt;=[1]Разряды!$G$31,[1]Разряды!$G$3,IF(K54&lt;=[1]Разряды!$H$31,[1]Разряды!$H$3,IF(K54&lt;=[1]Разряды!$I$31,[1]Разряды!$I$3,IF(K54&lt;=[1]Разряды!$J$31,[1]Разряды!$J$3,"б/р"))))))))</f>
        <v>2р</v>
      </c>
      <c r="N54" s="75">
        <v>1</v>
      </c>
      <c r="O54" s="30" t="str">
        <f>IF(B54=0," ",VLOOKUP($B54,[1]Женщины!$B$1:$K$65536,10,FALSE))</f>
        <v>Фарутин Н.В.</v>
      </c>
    </row>
    <row r="55" spans="1:15" x14ac:dyDescent="0.25">
      <c r="A55" s="31">
        <v>39</v>
      </c>
      <c r="B55" s="31">
        <v>462</v>
      </c>
      <c r="C55" s="69" t="str">
        <f>IF(B55=0," ",VLOOKUP(B55,[1]Женщины!B$1:K$65536,2,FALSE))</f>
        <v>Шварц</v>
      </c>
      <c r="D55" s="70" t="str">
        <f>IF(B55=0," ",VLOOKUP($B55,[1]Женщины!$B$1:$K$65536,3,FALSE))</f>
        <v>Елизавета</v>
      </c>
      <c r="E55" s="71" t="str">
        <f>IF(B55=0," ",IF(VLOOKUP($B55,[1]Женщины!$B$1:$K$65536,4,FALSE)=0," ",VLOOKUP($B55,[1]Женщины!$B$1:$K$65536,4,FALSE)))</f>
        <v>03.07.2005</v>
      </c>
      <c r="F55" s="71" t="str">
        <f>IF(B55=0," ",VLOOKUP($B55,[1]Женщины!$B$1:$K$65536,5,FALSE))</f>
        <v>2</v>
      </c>
      <c r="G55" s="30" t="str">
        <f>IF(B55=0," ",VLOOKUP($B55,[1]Женщины!$B$1:$K$65536,6,FALSE))</f>
        <v>Республика Коми</v>
      </c>
      <c r="H55" s="30" t="str">
        <f>IF(B55=0," ",VLOOKUP($B55,[1]Женщины!$B$1:$K$65536,7,FALSE))</f>
        <v/>
      </c>
      <c r="I55" s="30" t="str">
        <f>IF(B55=0," ",VLOOKUP($B55,[1]Женщины!$B$1:$K$65536,8,FALSE))</f>
        <v/>
      </c>
      <c r="J55" s="26" t="str">
        <f>IF(B55=0," ",VLOOKUP($B55,[1]Женщины!$B$1:$K$65536,9,FALSE))</f>
        <v>ГБУ РК "СШОР №1"</v>
      </c>
      <c r="K55" s="97">
        <v>3.2858796296296298E-4</v>
      </c>
      <c r="L55" s="99"/>
      <c r="M55" s="82" t="str">
        <f>IF(K55=0," ",IF(K55&lt;=[1]Разряды!$D$31,[1]Разряды!$D$3,IF(K55&lt;=[1]Разряды!$E$31,[1]Разряды!$E$3,IF(K55&lt;=[1]Разряды!$F$31,[1]Разряды!$F$3,IF(K55&lt;=[1]Разряды!$G$31,[1]Разряды!$G$3,IF(K55&lt;=[1]Разряды!$H$31,[1]Разряды!$H$3,IF(K55&lt;=[1]Разряды!$I$31,[1]Разряды!$I$3,IF(K55&lt;=[1]Разряды!$J$31,[1]Разряды!$J$3,"б/р"))))))))</f>
        <v>2р</v>
      </c>
      <c r="N55" s="75">
        <v>1</v>
      </c>
      <c r="O55" s="30" t="str">
        <f>IF(B55=0," ",VLOOKUP($B55,[1]Женщины!$B$1:$K$65536,10,FALSE))</f>
        <v>Филиппов М.И.</v>
      </c>
    </row>
    <row r="56" spans="1:15" x14ac:dyDescent="0.25">
      <c r="A56" s="31">
        <v>40</v>
      </c>
      <c r="B56" s="31">
        <v>413</v>
      </c>
      <c r="C56" s="69" t="str">
        <f>IF(B56=0," ",VLOOKUP(B56,[1]Женщины!B$1:K$65536,2,FALSE))</f>
        <v>Юрченко</v>
      </c>
      <c r="D56" s="70" t="str">
        <f>IF(B56=0," ",VLOOKUP($B56,[1]Женщины!$B$1:$K$65536,3,FALSE))</f>
        <v>Дарья</v>
      </c>
      <c r="E56" s="71" t="str">
        <f>IF(B56=0," ",IF(VLOOKUP($B56,[1]Женщины!$B$1:$K$65536,4,FALSE)=0," ",VLOOKUP($B56,[1]Женщины!$B$1:$K$65536,4,FALSE)))</f>
        <v>23.06.2003</v>
      </c>
      <c r="F56" s="71" t="str">
        <f>IF(B56=0," ",VLOOKUP($B56,[1]Женщины!$B$1:$K$65536,5,FALSE))</f>
        <v>1</v>
      </c>
      <c r="G56" s="30" t="str">
        <f>IF(B56=0," ",VLOOKUP($B56,[1]Женщины!$B$1:$K$65536,6,FALSE))</f>
        <v>Псковская область</v>
      </c>
      <c r="H56" s="30" t="str">
        <f>IF(B56=0," ",VLOOKUP($B56,[1]Женщины!$B$1:$K$65536,7,FALSE))</f>
        <v/>
      </c>
      <c r="I56" s="30" t="str">
        <f>IF(B56=0," ",VLOOKUP($B56,[1]Женщины!$B$1:$K$65536,8,FALSE))</f>
        <v/>
      </c>
      <c r="J56" s="26" t="str">
        <f>IF(B56=0," ",VLOOKUP($B56,[1]Женщины!$B$1:$K$65536,9,FALSE))</f>
        <v>МБУ ДО ДЮСШ г.Невеля</v>
      </c>
      <c r="K56" s="97">
        <v>3.2997685185185186E-4</v>
      </c>
      <c r="L56" s="99"/>
      <c r="M56" s="82" t="str">
        <f>IF(K56=0," ",IF(K56&lt;=[1]Разряды!$D$31,[1]Разряды!$D$3,IF(K56&lt;=[1]Разряды!$E$31,[1]Разряды!$E$3,IF(K56&lt;=[1]Разряды!$F$31,[1]Разряды!$F$3,IF(K56&lt;=[1]Разряды!$G$31,[1]Разряды!$G$3,IF(K56&lt;=[1]Разряды!$H$31,[1]Разряды!$H$3,IF(K56&lt;=[1]Разряды!$I$31,[1]Разряды!$I$3,IF(K56&lt;=[1]Разряды!$J$31,[1]Разряды!$J$3,"б/р"))))))))</f>
        <v>2р</v>
      </c>
      <c r="N56" s="75">
        <v>1</v>
      </c>
      <c r="O56" s="30"/>
    </row>
    <row r="57" spans="1:15" x14ac:dyDescent="0.25">
      <c r="A57" s="31"/>
      <c r="B57" s="31"/>
      <c r="C57" s="69"/>
      <c r="D57" s="70"/>
      <c r="E57" s="71"/>
      <c r="F57" s="71"/>
      <c r="G57" s="30"/>
      <c r="H57" s="30"/>
      <c r="I57" s="30"/>
      <c r="J57" s="26"/>
      <c r="K57" s="97"/>
      <c r="L57" s="99"/>
      <c r="M57" s="82"/>
      <c r="N57" s="75"/>
      <c r="O57" s="30"/>
    </row>
    <row r="58" spans="1:15" x14ac:dyDescent="0.25">
      <c r="A58" s="64"/>
      <c r="B58" s="65"/>
      <c r="C58" s="66"/>
      <c r="D58" s="66"/>
      <c r="E58" s="66"/>
      <c r="F58" s="67"/>
      <c r="G58" s="45" t="s">
        <v>32</v>
      </c>
      <c r="H58" s="45"/>
      <c r="I58" s="45"/>
      <c r="J58" s="46"/>
      <c r="K58" s="46"/>
      <c r="L58" s="45"/>
      <c r="M58" s="45" t="s">
        <v>33</v>
      </c>
      <c r="N58" s="45"/>
    </row>
    <row r="59" spans="1:15" x14ac:dyDescent="0.25">
      <c r="A59" s="64"/>
      <c r="B59" s="67"/>
      <c r="C59" s="66"/>
      <c r="D59" s="66"/>
      <c r="E59" s="66"/>
      <c r="F59" s="67"/>
      <c r="G59" s="45"/>
      <c r="H59" s="45"/>
      <c r="I59" s="45"/>
      <c r="J59" s="46"/>
      <c r="K59" s="46"/>
      <c r="L59" s="45"/>
      <c r="M59" s="45"/>
      <c r="N59" s="45"/>
    </row>
    <row r="60" spans="1:15" x14ac:dyDescent="0.25">
      <c r="A60" s="64"/>
      <c r="B60" s="67"/>
      <c r="C60" s="66"/>
      <c r="D60" s="66"/>
      <c r="E60" s="66"/>
      <c r="F60" s="67"/>
      <c r="G60" s="45"/>
      <c r="H60" s="45"/>
      <c r="I60" s="45"/>
      <c r="J60" s="46"/>
      <c r="K60" s="46"/>
      <c r="L60" s="45"/>
      <c r="M60" s="45"/>
      <c r="N60" s="45"/>
    </row>
    <row r="61" spans="1:15" x14ac:dyDescent="0.25">
      <c r="A61" s="64"/>
      <c r="B61" s="67"/>
      <c r="C61" s="66"/>
      <c r="D61" s="66"/>
      <c r="E61" s="66"/>
      <c r="F61" s="67"/>
      <c r="G61" s="45"/>
      <c r="H61" s="45"/>
      <c r="I61" s="45"/>
      <c r="J61" s="46"/>
      <c r="K61" s="46"/>
      <c r="L61" s="45"/>
      <c r="M61" s="45"/>
      <c r="N61" s="45"/>
    </row>
    <row r="62" spans="1:15" x14ac:dyDescent="0.25">
      <c r="A62" s="64"/>
      <c r="B62" s="67"/>
      <c r="C62" s="66"/>
      <c r="D62" s="66"/>
      <c r="E62" s="66"/>
      <c r="F62" s="67"/>
      <c r="G62" s="45" t="s">
        <v>34</v>
      </c>
      <c r="H62" s="45"/>
      <c r="I62" s="45"/>
      <c r="J62" s="46"/>
      <c r="K62" s="46"/>
      <c r="L62" s="45"/>
      <c r="M62" s="45" t="s">
        <v>35</v>
      </c>
      <c r="N62" s="45"/>
    </row>
    <row r="63" spans="1:15" ht="17.25" x14ac:dyDescent="0.3">
      <c r="A63" s="459" t="s">
        <v>0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1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59" t="s">
        <v>2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</row>
    <row r="66" spans="1:15" ht="17.25" x14ac:dyDescent="0.3">
      <c r="A66" s="459" t="s">
        <v>3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</row>
    <row r="67" spans="1:15" ht="17.25" x14ac:dyDescent="0.3">
      <c r="A67" s="459" t="s">
        <v>4</v>
      </c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</row>
    <row r="68" spans="1:15" ht="17.25" x14ac:dyDescent="0.3">
      <c r="A68" s="460" t="s">
        <v>5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</row>
    <row r="69" spans="1:15" ht="17.25" x14ac:dyDescent="0.3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5" x14ac:dyDescent="0.25">
      <c r="A70" s="461"/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1" t="s">
        <v>6</v>
      </c>
    </row>
    <row r="71" spans="1:15" ht="18.75" x14ac:dyDescent="0.3">
      <c r="A71" s="3"/>
      <c r="B71" s="4"/>
      <c r="C71" s="4"/>
      <c r="D71" s="4"/>
      <c r="E71" s="5"/>
      <c r="G71" s="50"/>
      <c r="H71" s="50"/>
      <c r="I71" s="50"/>
      <c r="K71" s="50"/>
      <c r="L71" s="50"/>
      <c r="M71" s="50"/>
      <c r="O71" s="2" t="s">
        <v>7</v>
      </c>
    </row>
    <row r="72" spans="1:15" ht="15.75" x14ac:dyDescent="0.25">
      <c r="A72" s="3"/>
      <c r="B72" s="4"/>
      <c r="C72" s="4"/>
      <c r="D72" s="4"/>
      <c r="E72" s="5"/>
      <c r="G72" s="6"/>
      <c r="H72" s="6"/>
      <c r="I72" s="6"/>
      <c r="K72" s="6"/>
      <c r="L72"/>
      <c r="O72" s="2" t="s">
        <v>8</v>
      </c>
    </row>
    <row r="73" spans="1:15" ht="21" x14ac:dyDescent="0.35">
      <c r="A73" s="7"/>
      <c r="K73" s="7"/>
      <c r="L73"/>
      <c r="M73" s="8"/>
      <c r="N73" s="8"/>
      <c r="O73" s="8" t="s">
        <v>9</v>
      </c>
    </row>
    <row r="74" spans="1:15" ht="21" x14ac:dyDescent="0.35">
      <c r="A74" s="7"/>
      <c r="E74" s="9" t="s">
        <v>50</v>
      </c>
      <c r="F74" s="10">
        <v>0.43402777777777773</v>
      </c>
      <c r="G74" s="11" t="s">
        <v>11</v>
      </c>
      <c r="H74" s="11"/>
      <c r="I74" s="11"/>
      <c r="K74" s="7"/>
      <c r="L74"/>
      <c r="M74" s="8"/>
      <c r="N74" s="8"/>
      <c r="O74" s="8"/>
    </row>
    <row r="75" spans="1:15" ht="18.75" x14ac:dyDescent="0.3">
      <c r="A75" s="3"/>
      <c r="B75" s="12"/>
      <c r="C75" s="4"/>
      <c r="D75" s="4"/>
      <c r="E75" s="9" t="s">
        <v>50</v>
      </c>
      <c r="F75" s="10">
        <v>0.63888888888888895</v>
      </c>
      <c r="G75" s="11" t="s">
        <v>12</v>
      </c>
      <c r="H75" s="11"/>
      <c r="I75" s="11"/>
      <c r="K75" s="13"/>
      <c r="L75" s="13"/>
      <c r="M75" s="14"/>
    </row>
    <row r="76" spans="1:15" ht="16.5" thickBot="1" x14ac:dyDescent="0.3">
      <c r="A76" s="15" t="s">
        <v>13</v>
      </c>
      <c r="B76" s="16"/>
      <c r="E76" s="17" t="s">
        <v>51</v>
      </c>
      <c r="F76" s="116" t="s">
        <v>54</v>
      </c>
      <c r="J76" s="3"/>
      <c r="K76" s="51"/>
      <c r="L76" s="51"/>
      <c r="M76" s="14"/>
    </row>
    <row r="77" spans="1:15" x14ac:dyDescent="0.25">
      <c r="A77" s="455" t="s">
        <v>15</v>
      </c>
      <c r="B77" s="455" t="s">
        <v>16</v>
      </c>
      <c r="C77" s="457" t="s">
        <v>17</v>
      </c>
      <c r="D77" s="457" t="s">
        <v>18</v>
      </c>
      <c r="E77" s="455" t="s">
        <v>19</v>
      </c>
      <c r="F77" s="455" t="s">
        <v>20</v>
      </c>
      <c r="G77" s="445" t="s">
        <v>21</v>
      </c>
      <c r="H77" s="447" t="s">
        <v>22</v>
      </c>
      <c r="I77" s="449" t="s">
        <v>23</v>
      </c>
      <c r="J77" s="451" t="s">
        <v>24</v>
      </c>
      <c r="K77" s="453" t="s">
        <v>25</v>
      </c>
      <c r="L77" s="454"/>
      <c r="M77" s="441" t="s">
        <v>26</v>
      </c>
      <c r="N77" s="441" t="s">
        <v>27</v>
      </c>
      <c r="O77" s="443" t="s">
        <v>28</v>
      </c>
    </row>
    <row r="78" spans="1:15" ht="15.75" thickBot="1" x14ac:dyDescent="0.3">
      <c r="A78" s="456"/>
      <c r="B78" s="456"/>
      <c r="C78" s="458"/>
      <c r="D78" s="458"/>
      <c r="E78" s="456"/>
      <c r="F78" s="456"/>
      <c r="G78" s="446"/>
      <c r="H78" s="448"/>
      <c r="I78" s="450"/>
      <c r="J78" s="452"/>
      <c r="K78" s="19" t="s">
        <v>29</v>
      </c>
      <c r="L78" s="20" t="s">
        <v>30</v>
      </c>
      <c r="M78" s="442"/>
      <c r="N78" s="442"/>
      <c r="O78" s="444"/>
    </row>
    <row r="79" spans="1:15" x14ac:dyDescent="0.25">
      <c r="A79" s="31">
        <v>41</v>
      </c>
      <c r="B79" s="31">
        <v>183</v>
      </c>
      <c r="C79" s="69" t="str">
        <f>IF(B79=0," ",VLOOKUP(B79,[1]Женщины!B$1:K$65536,2,FALSE))</f>
        <v>Кашина</v>
      </c>
      <c r="D79" s="70" t="str">
        <f>IF(B79=0," ",VLOOKUP($B79,[1]Женщины!$B$1:$K$65536,3,FALSE))</f>
        <v>Диана</v>
      </c>
      <c r="E79" s="71" t="str">
        <f>IF(B79=0," ",IF(VLOOKUP($B79,[1]Женщины!$B$1:$K$65536,4,FALSE)=0," ",VLOOKUP($B79,[1]Женщины!$B$1:$K$65536,4,FALSE)))</f>
        <v>06.01.2003</v>
      </c>
      <c r="F79" s="71" t="str">
        <f>IF(B79=0," ",VLOOKUP($B79,[1]Женщины!$B$1:$K$65536,5,FALSE))</f>
        <v>2</v>
      </c>
      <c r="G79" s="30" t="str">
        <f>IF(B79=0," ",VLOOKUP($B79,[1]Женщины!$B$1:$K$65536,6,FALSE))</f>
        <v>Архангельская область</v>
      </c>
      <c r="H79" s="30" t="str">
        <f>IF(B79=0," ",VLOOKUP($B79,[1]Женщины!$B$1:$K$65536,7,FALSE))</f>
        <v/>
      </c>
      <c r="I79" s="30" t="str">
        <f>IF(B79=0," ",VLOOKUP($B79,[1]Женщины!$B$1:$K$65536,8,FALSE))</f>
        <v/>
      </c>
      <c r="J79" s="26" t="str">
        <f>IF(B79=0," ",VLOOKUP($B79,[1]Женщины!$B$1:$K$65536,9,FALSE))</f>
        <v>МБУ СШ №1</v>
      </c>
      <c r="K79" s="97">
        <v>3.3171296296296296E-4</v>
      </c>
      <c r="L79" s="115"/>
      <c r="M79" s="82" t="str">
        <f>IF(K79=0," ",IF(K79&lt;=[1]Разряды!$D$31,[1]Разряды!$D$3,IF(K79&lt;=[1]Разряды!$E$31,[1]Разряды!$E$3,IF(K79&lt;=[1]Разряды!$F$31,[1]Разряды!$F$3,IF(K79&lt;=[1]Разряды!$G$31,[1]Разряды!$G$3,IF(K79&lt;=[1]Разряды!$H$31,[1]Разряды!$H$3,IF(K79&lt;=[1]Разряды!$I$31,[1]Разряды!$I$3,IF(K79&lt;=[1]Разряды!$J$31,[1]Разряды!$J$3,"б/р"))))))))</f>
        <v>2р</v>
      </c>
      <c r="N79" s="75">
        <v>1</v>
      </c>
      <c r="O79" s="30" t="str">
        <f>IF(B79=0," ",VLOOKUP($B79,[1]Женщины!$B$1:$K$65536,10,FALSE))</f>
        <v>Ушанов С.А.</v>
      </c>
    </row>
    <row r="80" spans="1:15" x14ac:dyDescent="0.25">
      <c r="A80" s="31">
        <v>42</v>
      </c>
      <c r="B80" s="31">
        <v>39</v>
      </c>
      <c r="C80" s="69" t="str">
        <f>IF(B80=0," ",VLOOKUP(B80,[1]Женщины!B$1:K$65536,2,FALSE))</f>
        <v>Дяченко</v>
      </c>
      <c r="D80" s="70" t="str">
        <f>IF(B80=0," ",VLOOKUP($B80,[1]Женщины!$B$1:$K$65536,3,FALSE))</f>
        <v>Олеся</v>
      </c>
      <c r="E80" s="71" t="str">
        <f>IF(B80=0," ",IF(VLOOKUP($B80,[1]Женщины!$B$1:$K$65536,4,FALSE)=0," ",VLOOKUP($B80,[1]Женщины!$B$1:$K$65536,4,FALSE)))</f>
        <v>28.11.2003</v>
      </c>
      <c r="F80" s="71">
        <f>IF(B80=0," ",VLOOKUP($B80,[1]Женщины!$B$1:$K$65536,5,FALSE))</f>
        <v>2</v>
      </c>
      <c r="G80" s="30" t="str">
        <f>IF(B80=0," ",VLOOKUP($B80,[1]Женщины!$B$1:$K$65536,6,FALSE))</f>
        <v>Ярославская область</v>
      </c>
      <c r="H80" s="30" t="str">
        <f>IF(B80=0," ",VLOOKUP($B80,[1]Женщины!$B$1:$K$65536,7,FALSE))</f>
        <v/>
      </c>
      <c r="I80" s="30" t="str">
        <f>IF(B80=0," ",VLOOKUP($B80,[1]Женщины!$B$1:$K$65536,8,FALSE))</f>
        <v/>
      </c>
      <c r="J80" s="26" t="str">
        <f>IF(B80=0," ",VLOOKUP($B80,[1]Женщины!$B$1:$K$65536,9,FALSE))</f>
        <v>МУ СШОР №19</v>
      </c>
      <c r="K80" s="97">
        <v>3.3240740740740735E-4</v>
      </c>
      <c r="L80" s="99"/>
      <c r="M80" s="82" t="str">
        <f>IF(K80=0," ",IF(K80&lt;=[1]Разряды!$D$31,[1]Разряды!$D$3,IF(K80&lt;=[1]Разряды!$E$31,[1]Разряды!$E$3,IF(K80&lt;=[1]Разряды!$F$31,[1]Разряды!$F$3,IF(K80&lt;=[1]Разряды!$G$31,[1]Разряды!$G$3,IF(K80&lt;=[1]Разряды!$H$31,[1]Разряды!$H$3,IF(K80&lt;=[1]Разряды!$I$31,[1]Разряды!$I$3,IF(K80&lt;=[1]Разряды!$J$31,[1]Разряды!$J$3,"б/р"))))))))</f>
        <v>2р</v>
      </c>
      <c r="N80" s="75" t="s">
        <v>31</v>
      </c>
      <c r="O80" s="30" t="str">
        <f>IF(B80=0," ",VLOOKUP($B80,[1]Женщины!$B$1:$K$65536,10,FALSE))</f>
        <v>Видманова Ю.В.</v>
      </c>
    </row>
    <row r="81" spans="1:15" ht="26.25" x14ac:dyDescent="0.25">
      <c r="A81" s="31">
        <v>43</v>
      </c>
      <c r="B81" s="31">
        <v>138</v>
      </c>
      <c r="C81" s="69" t="str">
        <f>IF(B81=0," ",VLOOKUP(B81,[1]Женщины!B$1:K$65536,2,FALSE))</f>
        <v>Терентьева</v>
      </c>
      <c r="D81" s="70" t="str">
        <f>IF(B81=0," ",VLOOKUP($B81,[1]Женщины!$B$1:$K$65536,3,FALSE))</f>
        <v>Олеся</v>
      </c>
      <c r="E81" s="71" t="str">
        <f>IF(B81=0," ",IF(VLOOKUP($B81,[1]Женщины!$B$1:$K$65536,4,FALSE)=0," ",VLOOKUP($B81,[1]Женщины!$B$1:$K$65536,4,FALSE)))</f>
        <v>06.06.2004</v>
      </c>
      <c r="F81" s="71" t="str">
        <f>IF(B81=0," ",VLOOKUP($B81,[1]Женщины!$B$1:$K$65536,5,FALSE))</f>
        <v>1</v>
      </c>
      <c r="G81" s="30" t="str">
        <f>IF(B81=0," ",VLOOKUP($B81,[1]Женщины!$B$1:$K$65536,6,FALSE))</f>
        <v>Ярославская область</v>
      </c>
      <c r="H81" s="30" t="str">
        <f>IF(B81=0," ",VLOOKUP($B81,[1]Женщины!$B$1:$K$65536,7,FALSE))</f>
        <v/>
      </c>
      <c r="I81" s="30" t="str">
        <f>IF(B81=0," ",VLOOKUP($B81,[1]Женщины!$B$1:$K$65536,8,FALSE))</f>
        <v/>
      </c>
      <c r="J81" s="26" t="str">
        <f>IF(B81=0," ",VLOOKUP($B81,[1]Женщины!$B$1:$K$65536,9,FALSE))</f>
        <v>МУ ДО ДЮСШ г.Переславль-Залесский</v>
      </c>
      <c r="K81" s="97">
        <v>3.3275462962962968E-4</v>
      </c>
      <c r="L81" s="99"/>
      <c r="M81" s="82" t="str">
        <f>IF(K81=0," ",IF(K81&lt;=[1]Разряды!$D$31,[1]Разряды!$D$3,IF(K81&lt;=[1]Разряды!$E$31,[1]Разряды!$E$3,IF(K81&lt;=[1]Разряды!$F$31,[1]Разряды!$F$3,IF(K81&lt;=[1]Разряды!$G$31,[1]Разряды!$G$3,IF(K81&lt;=[1]Разряды!$H$31,[1]Разряды!$H$3,IF(K81&lt;=[1]Разряды!$I$31,[1]Разряды!$I$3,IF(K81&lt;=[1]Разряды!$J$31,[1]Разряды!$J$3,"б/р"))))))))</f>
        <v>2р</v>
      </c>
      <c r="N81" s="75" t="s">
        <v>31</v>
      </c>
      <c r="O81" s="30" t="str">
        <f>IF(B81=0," ",VLOOKUP($B81,[1]Женщины!$B$1:$K$65536,10,FALSE))</f>
        <v>Темнякова А.В.</v>
      </c>
    </row>
    <row r="82" spans="1:15" x14ac:dyDescent="0.25">
      <c r="A82" s="31">
        <v>44</v>
      </c>
      <c r="B82" s="31">
        <v>147</v>
      </c>
      <c r="C82" s="69" t="str">
        <f>IF(B82=0," ",VLOOKUP(B82,[1]Женщины!B$1:K$65536,2,FALSE))</f>
        <v>Филимонова</v>
      </c>
      <c r="D82" s="70" t="str">
        <f>IF(B82=0," ",VLOOKUP($B82,[1]Женщины!$B$1:$K$65536,3,FALSE))</f>
        <v>Алена</v>
      </c>
      <c r="E82" s="71" t="str">
        <f>IF(B82=0," ",IF(VLOOKUP($B82,[1]Женщины!$B$1:$K$65536,4,FALSE)=0," ",VLOOKUP($B82,[1]Женщины!$B$1:$K$65536,4,FALSE)))</f>
        <v>17.06.2004</v>
      </c>
      <c r="F82" s="71" t="str">
        <f>IF(B82=0," ",VLOOKUP($B82,[1]Женщины!$B$1:$K$65536,5,FALSE))</f>
        <v>2</v>
      </c>
      <c r="G82" s="30" t="str">
        <f>IF(B82=0," ",VLOOKUP($B82,[1]Женщины!$B$1:$K$65536,6,FALSE))</f>
        <v>Ярославская область</v>
      </c>
      <c r="H82" s="30" t="str">
        <f>IF(B82=0," ",VLOOKUP($B82,[1]Женщины!$B$1:$K$65536,7,FALSE))</f>
        <v/>
      </c>
      <c r="I82" s="30" t="str">
        <f>IF(B82=0," ",VLOOKUP($B82,[1]Женщины!$B$1:$K$65536,8,FALSE))</f>
        <v/>
      </c>
      <c r="J82" s="26" t="str">
        <f>IF(B82=0," ",VLOOKUP($B82,[1]Женщины!$B$1:$K$65536,9,FALSE))</f>
        <v>МУ СШОР №19</v>
      </c>
      <c r="K82" s="113">
        <v>3.3366898148148145E-4</v>
      </c>
      <c r="L82" s="100"/>
      <c r="M82" s="82" t="str">
        <f>IF(K82=0," ",IF(K82&lt;=[1]Разряды!$D$31,[1]Разряды!$D$3,IF(K82&lt;=[1]Разряды!$E$31,[1]Разряды!$E$3,IF(K82&lt;=[1]Разряды!$F$31,[1]Разряды!$F$3,IF(K82&lt;=[1]Разряды!$G$31,[1]Разряды!$G$3,IF(K82&lt;=[1]Разряды!$H$31,[1]Разряды!$H$3,IF(K82&lt;=[1]Разряды!$I$31,[1]Разряды!$I$3,IF(K82&lt;=[1]Разряды!$J$31,[1]Разряды!$J$3,"б/р"))))))))</f>
        <v>2р</v>
      </c>
      <c r="N82" s="75" t="s">
        <v>31</v>
      </c>
      <c r="O82" s="30" t="str">
        <f>IF(B82=0," ",VLOOKUP($B82,[1]Женщины!$B$1:$K$65536,10,FALSE))</f>
        <v>Валяева С.П.</v>
      </c>
    </row>
    <row r="83" spans="1:15" x14ac:dyDescent="0.25">
      <c r="A83" s="31">
        <v>44</v>
      </c>
      <c r="B83" s="31">
        <v>387</v>
      </c>
      <c r="C83" s="69" t="str">
        <f>IF(B83=0," ",VLOOKUP(B83,[1]Женщины!B$1:K$65536,2,FALSE))</f>
        <v>Богданова</v>
      </c>
      <c r="D83" s="70" t="str">
        <f>IF(B83=0," ",VLOOKUP($B83,[1]Женщины!$B$1:$K$65536,3,FALSE))</f>
        <v>Елизавета</v>
      </c>
      <c r="E83" s="71" t="str">
        <f>IF(B83=0," ",IF(VLOOKUP($B83,[1]Женщины!$B$1:$K$65536,4,FALSE)=0," ",VLOOKUP($B83,[1]Женщины!$B$1:$K$65536,4,FALSE)))</f>
        <v>14.05.2004</v>
      </c>
      <c r="F83" s="71" t="str">
        <f>IF(B83=0," ",VLOOKUP($B83,[1]Женщины!$B$1:$K$65536,5,FALSE))</f>
        <v>2</v>
      </c>
      <c r="G83" s="30" t="str">
        <f>IF(B83=0," ",VLOOKUP($B83,[1]Женщины!$B$1:$K$65536,6,FALSE))</f>
        <v>Новгородская область</v>
      </c>
      <c r="H83" s="30" t="str">
        <f>IF(B83=0," ",VLOOKUP($B83,[1]Женщины!$B$1:$K$65536,7,FALSE))</f>
        <v/>
      </c>
      <c r="I83" s="30" t="str">
        <f>IF(B83=0," ",VLOOKUP($B83,[1]Женщины!$B$1:$K$65536,8,FALSE))</f>
        <v/>
      </c>
      <c r="J83" s="26" t="str">
        <f>IF(B83=0," ",VLOOKUP($B83,[1]Женщины!$B$1:$K$65536,9,FALSE))</f>
        <v>МАУ "СШ №2"</v>
      </c>
      <c r="K83" s="113">
        <v>3.3366898148148145E-4</v>
      </c>
      <c r="L83" s="99"/>
      <c r="M83" s="82" t="str">
        <f>IF(K83=0," ",IF(K83&lt;=[1]Разряды!$D$31,[1]Разряды!$D$3,IF(K83&lt;=[1]Разряды!$E$31,[1]Разряды!$E$3,IF(K83&lt;=[1]Разряды!$F$31,[1]Разряды!$F$3,IF(K83&lt;=[1]Разряды!$G$31,[1]Разряды!$G$3,IF(K83&lt;=[1]Разряды!$H$31,[1]Разряды!$H$3,IF(K83&lt;=[1]Разряды!$I$31,[1]Разряды!$I$3,IF(K83&lt;=[1]Разряды!$J$31,[1]Разряды!$J$3,"б/р"))))))))</f>
        <v>2р</v>
      </c>
      <c r="N83" s="75">
        <v>1</v>
      </c>
      <c r="O83" s="30"/>
    </row>
    <row r="84" spans="1:15" x14ac:dyDescent="0.25">
      <c r="A84" s="31">
        <v>46</v>
      </c>
      <c r="B84" s="31">
        <v>399</v>
      </c>
      <c r="C84" s="69" t="str">
        <f>IF(B84=0," ",VLOOKUP(B84,[1]Женщины!B$1:K$65536,2,FALSE))</f>
        <v>Богданова</v>
      </c>
      <c r="D84" s="70" t="str">
        <f>IF(B84=0," ",VLOOKUP($B84,[1]Женщины!$B$1:$K$65536,3,FALSE))</f>
        <v>Ксения</v>
      </c>
      <c r="E84" s="71" t="str">
        <f>IF(B84=0," ",IF(VLOOKUP($B84,[1]Женщины!$B$1:$K$65536,4,FALSE)=0," ",VLOOKUP($B84,[1]Женщины!$B$1:$K$65536,4,FALSE)))</f>
        <v>08.09.2003</v>
      </c>
      <c r="F84" s="71" t="str">
        <f>IF(B84=0," ",VLOOKUP($B84,[1]Женщины!$B$1:$K$65536,5,FALSE))</f>
        <v>1</v>
      </c>
      <c r="G84" s="30" t="str">
        <f>IF(B84=0," ",VLOOKUP($B84,[1]Женщины!$B$1:$K$65536,6,FALSE))</f>
        <v>Псковская область</v>
      </c>
      <c r="H84" s="30" t="str">
        <f>IF(B84=0," ",VLOOKUP($B84,[1]Женщины!$B$1:$K$65536,7,FALSE))</f>
        <v/>
      </c>
      <c r="I84" s="30" t="str">
        <f>IF(B84=0," ",VLOOKUP($B84,[1]Женщины!$B$1:$K$65536,8,FALSE))</f>
        <v/>
      </c>
      <c r="J84" s="26" t="str">
        <f>IF(B84=0," ",VLOOKUP($B84,[1]Женщины!$B$1:$K$65536,9,FALSE))</f>
        <v>МБУДО ДЮСШ №1 "Атлетика"</v>
      </c>
      <c r="K84" s="97">
        <v>3.3402777777777776E-4</v>
      </c>
      <c r="L84" s="115"/>
      <c r="M84" s="82" t="str">
        <f>IF(K84=0," ",IF(K84&lt;=[1]Разряды!$D$31,[1]Разряды!$D$3,IF(K84&lt;=[1]Разряды!$E$31,[1]Разряды!$E$3,IF(K84&lt;=[1]Разряды!$F$31,[1]Разряды!$F$3,IF(K84&lt;=[1]Разряды!$G$31,[1]Разряды!$G$3,IF(K84&lt;=[1]Разряды!$H$31,[1]Разряды!$H$3,IF(K84&lt;=[1]Разряды!$I$31,[1]Разряды!$I$3,IF(K84&lt;=[1]Разряды!$J$31,[1]Разряды!$J$3,"б/р"))))))))</f>
        <v>2р</v>
      </c>
      <c r="N84" s="75">
        <v>1</v>
      </c>
      <c r="O84" s="30" t="str">
        <f>IF(B84=0," ",VLOOKUP($B84,[1]Женщины!$B$1:$K$65536,10,FALSE))</f>
        <v>Поташенкова Е.А.</v>
      </c>
    </row>
    <row r="85" spans="1:15" x14ac:dyDescent="0.25">
      <c r="A85" s="31">
        <v>47</v>
      </c>
      <c r="B85" s="31">
        <v>287</v>
      </c>
      <c r="C85" s="69" t="str">
        <f>IF(B85=0," ",VLOOKUP(B85,[1]Женщины!B$1:K$65536,2,FALSE))</f>
        <v>Михеева</v>
      </c>
      <c r="D85" s="70" t="str">
        <f>IF(B85=0," ",VLOOKUP($B85,[1]Женщины!$B$1:$K$65536,3,FALSE))</f>
        <v>Влада</v>
      </c>
      <c r="E85" s="71" t="str">
        <f>IF(B85=0," ",IF(VLOOKUP($B85,[1]Женщины!$B$1:$K$65536,4,FALSE)=0," ",VLOOKUP($B85,[1]Женщины!$B$1:$K$65536,4,FALSE)))</f>
        <v>26.12.2003</v>
      </c>
      <c r="F85" s="71" t="str">
        <f>IF(B85=0," ",VLOOKUP($B85,[1]Женщины!$B$1:$K$65536,5,FALSE))</f>
        <v>1</v>
      </c>
      <c r="G85" s="30" t="str">
        <f>IF(B85=0," ",VLOOKUP($B85,[1]Женщины!$B$1:$K$65536,6,FALSE))</f>
        <v>Ивановская область</v>
      </c>
      <c r="H85" s="30" t="str">
        <f>IF(B85=0," ",VLOOKUP($B85,[1]Женщины!$B$1:$K$65536,7,FALSE))</f>
        <v/>
      </c>
      <c r="I85" s="30" t="str">
        <f>IF(B85=0," ",VLOOKUP($B85,[1]Женщины!$B$1:$K$65536,8,FALSE))</f>
        <v/>
      </c>
      <c r="J85" s="26" t="str">
        <f>IF(B85=0," ",VLOOKUP($B85,[1]Женщины!$B$1:$K$65536,9,FALSE))</f>
        <v>ОГБУ СШОР №8 "Спартак"</v>
      </c>
      <c r="K85" s="97">
        <v>3.3437499999999998E-4</v>
      </c>
      <c r="L85" s="115"/>
      <c r="M85" s="82" t="str">
        <f>IF(K85=0," ",IF(K85&lt;=[1]Разряды!$D$31,[1]Разряды!$D$3,IF(K85&lt;=[1]Разряды!$E$31,[1]Разряды!$E$3,IF(K85&lt;=[1]Разряды!$F$31,[1]Разряды!$F$3,IF(K85&lt;=[1]Разряды!$G$31,[1]Разряды!$G$3,IF(K85&lt;=[1]Разряды!$H$31,[1]Разряды!$H$3,IF(K85&lt;=[1]Разряды!$I$31,[1]Разряды!$I$3,IF(K85&lt;=[1]Разряды!$J$31,[1]Разряды!$J$3,"б/р"))))))))</f>
        <v>2р</v>
      </c>
      <c r="N85" s="75">
        <v>1</v>
      </c>
      <c r="O85" s="30" t="str">
        <f>IF(B85=0," ",VLOOKUP($B85,[1]Женщины!$B$1:$K$65536,10,FALSE))</f>
        <v>Белов А.С.</v>
      </c>
    </row>
    <row r="86" spans="1:15" x14ac:dyDescent="0.25">
      <c r="A86" s="31">
        <v>48</v>
      </c>
      <c r="B86" s="31">
        <v>41</v>
      </c>
      <c r="C86" s="69" t="str">
        <f>IF(B86=0," ",VLOOKUP(B86,[1]Женщины!B$1:K$65536,2,FALSE))</f>
        <v>Егорова</v>
      </c>
      <c r="D86" s="70" t="str">
        <f>IF(B86=0," ",VLOOKUP($B86,[1]Женщины!$B$1:$K$65536,3,FALSE))</f>
        <v>Яна</v>
      </c>
      <c r="E86" s="71" t="str">
        <f>IF(B86=0," ",IF(VLOOKUP($B86,[1]Женщины!$B$1:$K$65536,4,FALSE)=0," ",VLOOKUP($B86,[1]Женщины!$B$1:$K$65536,4,FALSE)))</f>
        <v>11.01.2003</v>
      </c>
      <c r="F86" s="71" t="str">
        <f>IF(B86=0," ",VLOOKUP($B86,[1]Женщины!$B$1:$K$65536,5,FALSE))</f>
        <v>2</v>
      </c>
      <c r="G86" s="30" t="str">
        <f>IF(B86=0," ",VLOOKUP($B86,[1]Женщины!$B$1:$K$65536,6,FALSE))</f>
        <v>Ярославская область</v>
      </c>
      <c r="H86" s="30" t="str">
        <f>IF(B86=0," ",VLOOKUP($B86,[1]Женщины!$B$1:$K$65536,7,FALSE))</f>
        <v/>
      </c>
      <c r="I86" s="30" t="str">
        <f>IF(B86=0," ",VLOOKUP($B86,[1]Женщины!$B$1:$K$65536,8,FALSE))</f>
        <v/>
      </c>
      <c r="J86" s="26" t="str">
        <f>IF(B86=0," ",VLOOKUP($B86,[1]Женщины!$B$1:$K$65536,9,FALSE))</f>
        <v>МУ СШОР №19</v>
      </c>
      <c r="K86" s="99">
        <v>3.3495370370370368E-4</v>
      </c>
      <c r="L86" s="100"/>
      <c r="M86" s="82" t="str">
        <f>IF(K86=0," ",IF(K86&lt;=[1]Разряды!$D$31,[1]Разряды!$D$3,IF(K86&lt;=[1]Разряды!$E$31,[1]Разряды!$E$3,IF(K86&lt;=[1]Разряды!$F$31,[1]Разряды!$F$3,IF(K86&lt;=[1]Разряды!$G$31,[1]Разряды!$G$3,IF(K86&lt;=[1]Разряды!$H$31,[1]Разряды!$H$3,IF(K86&lt;=[1]Разряды!$I$31,[1]Разряды!$I$3,IF(K86&lt;=[1]Разряды!$J$31,[1]Разряды!$J$3,"б/р"))))))))</f>
        <v>2р</v>
      </c>
      <c r="N86" s="75" t="s">
        <v>31</v>
      </c>
      <c r="O86" s="30" t="str">
        <f>IF(B86=0," ",VLOOKUP($B86,[1]Женщины!$B$1:$K$65536,10,FALSE))</f>
        <v>Валяева С.П.</v>
      </c>
    </row>
    <row r="87" spans="1:15" x14ac:dyDescent="0.25">
      <c r="A87" s="31">
        <v>49</v>
      </c>
      <c r="B87" s="31">
        <v>50</v>
      </c>
      <c r="C87" s="69" t="str">
        <f>IF(B87=0," ",VLOOKUP(B87,[1]Женщины!B$1:K$65536,2,FALSE))</f>
        <v>Ивашкина</v>
      </c>
      <c r="D87" s="70" t="str">
        <f>IF(B87=0," ",VLOOKUP($B87,[1]Женщины!$B$1:$K$65536,3,FALSE))</f>
        <v>Елизавета</v>
      </c>
      <c r="E87" s="71" t="str">
        <f>IF(B87=0," ",IF(VLOOKUP($B87,[1]Женщины!$B$1:$K$65536,4,FALSE)=0," ",VLOOKUP($B87,[1]Женщины!$B$1:$K$65536,4,FALSE)))</f>
        <v>03.05.2004</v>
      </c>
      <c r="F87" s="71" t="str">
        <f>IF(B87=0," ",VLOOKUP($B87,[1]Женщины!$B$1:$K$65536,5,FALSE))</f>
        <v>2</v>
      </c>
      <c r="G87" s="30" t="str">
        <f>IF(B87=0," ",VLOOKUP($B87,[1]Женщины!$B$1:$K$65536,6,FALSE))</f>
        <v>Ярославская область</v>
      </c>
      <c r="H87" s="30" t="str">
        <f>IF(B87=0," ",VLOOKUP($B87,[1]Женщины!$B$1:$K$65536,7,FALSE))</f>
        <v/>
      </c>
      <c r="I87" s="30" t="str">
        <f>IF(B87=0," ",VLOOKUP($B87,[1]Женщины!$B$1:$K$65536,8,FALSE))</f>
        <v/>
      </c>
      <c r="J87" s="26" t="str">
        <f>IF(B87=0," ",VLOOKUP($B87,[1]Женщины!$B$1:$K$65536,9,FALSE))</f>
        <v>МАУ СШОР №2</v>
      </c>
      <c r="K87" s="97">
        <v>3.3506944444444442E-4</v>
      </c>
      <c r="L87" s="115"/>
      <c r="M87" s="82" t="str">
        <f>IF(K87=0," ",IF(K87&lt;=[1]Разряды!$D$31,[1]Разряды!$D$3,IF(K87&lt;=[1]Разряды!$E$31,[1]Разряды!$E$3,IF(K87&lt;=[1]Разряды!$F$31,[1]Разряды!$F$3,IF(K87&lt;=[1]Разряды!$G$31,[1]Разряды!$G$3,IF(K87&lt;=[1]Разряды!$H$31,[1]Разряды!$H$3,IF(K87&lt;=[1]Разряды!$I$31,[1]Разряды!$I$3,IF(K87&lt;=[1]Разряды!$J$31,[1]Разряды!$J$3,"б/р"))))))))</f>
        <v>2р</v>
      </c>
      <c r="N87" s="75" t="s">
        <v>31</v>
      </c>
      <c r="O87" s="30" t="str">
        <f>IF(B87=0," ",VLOOKUP($B87,[1]Женщины!$B$1:$K$65536,10,FALSE))</f>
        <v>Мицик Ю.И.</v>
      </c>
    </row>
    <row r="88" spans="1:15" x14ac:dyDescent="0.25">
      <c r="A88" s="31">
        <v>50</v>
      </c>
      <c r="B88" s="31">
        <v>47</v>
      </c>
      <c r="C88" s="69" t="str">
        <f>IF(B88=0," ",VLOOKUP(B88,[1]Женщины!B$1:K$65536,2,FALSE))</f>
        <v>Зеленцова</v>
      </c>
      <c r="D88" s="70" t="str">
        <f>IF(B88=0," ",VLOOKUP($B88,[1]Женщины!$B$1:$K$65536,3,FALSE))</f>
        <v>Алена</v>
      </c>
      <c r="E88" s="71" t="str">
        <f>IF(B88=0," ",IF(VLOOKUP($B88,[1]Женщины!$B$1:$K$65536,4,FALSE)=0," ",VLOOKUP($B88,[1]Женщины!$B$1:$K$65536,4,FALSE)))</f>
        <v>01.04.2003</v>
      </c>
      <c r="F88" s="71" t="str">
        <f>IF(B88=0," ",VLOOKUP($B88,[1]Женщины!$B$1:$K$65536,5,FALSE))</f>
        <v>2</v>
      </c>
      <c r="G88" s="30" t="str">
        <f>IF(B88=0," ",VLOOKUP($B88,[1]Женщины!$B$1:$K$65536,6,FALSE))</f>
        <v>Ярославская область</v>
      </c>
      <c r="H88" s="30" t="str">
        <f>IF(B88=0," ",VLOOKUP($B88,[1]Женщины!$B$1:$K$65536,7,FALSE))</f>
        <v/>
      </c>
      <c r="I88" s="30" t="str">
        <f>IF(B88=0," ",VLOOKUP($B88,[1]Женщины!$B$1:$K$65536,8,FALSE))</f>
        <v/>
      </c>
      <c r="J88" s="26" t="str">
        <f>IF(B88=0," ",VLOOKUP($B88,[1]Женщины!$B$1:$K$65536,9,FALSE))</f>
        <v>МАУ СШОР №2</v>
      </c>
      <c r="K88" s="97">
        <v>3.3564814814814812E-4</v>
      </c>
      <c r="L88" s="115"/>
      <c r="M88" s="82" t="str">
        <f>IF(K88=0," ",IF(K88&lt;=[1]Разряды!$D$31,[1]Разряды!$D$3,IF(K88&lt;=[1]Разряды!$E$31,[1]Разряды!$E$3,IF(K88&lt;=[1]Разряды!$F$31,[1]Разряды!$F$3,IF(K88&lt;=[1]Разряды!$G$31,[1]Разряды!$G$3,IF(K88&lt;=[1]Разряды!$H$31,[1]Разряды!$H$3,IF(K88&lt;=[1]Разряды!$I$31,[1]Разряды!$I$3,IF(K88&lt;=[1]Разряды!$J$31,[1]Разряды!$J$3,"б/р"))))))))</f>
        <v>2р</v>
      </c>
      <c r="N88" s="75" t="s">
        <v>31</v>
      </c>
      <c r="O88" s="30" t="str">
        <f>IF(B88=0," ",VLOOKUP($B88,[1]Женщины!$B$1:$K$65536,10,FALSE))</f>
        <v>Коротков М.Э.</v>
      </c>
    </row>
    <row r="89" spans="1:15" x14ac:dyDescent="0.25">
      <c r="A89" s="31">
        <v>51</v>
      </c>
      <c r="B89" s="31">
        <v>448</v>
      </c>
      <c r="C89" s="69" t="str">
        <f>IF(B89=0," ",VLOOKUP(B89,[1]Женщины!B$1:K$65536,2,FALSE))</f>
        <v>Дорофеева</v>
      </c>
      <c r="D89" s="70" t="str">
        <f>IF(B89=0," ",VLOOKUP($B89,[1]Женщины!$B$1:$K$65536,3,FALSE))</f>
        <v>Дарина</v>
      </c>
      <c r="E89" s="71" t="str">
        <f>IF(B89=0," ",IF(VLOOKUP($B89,[1]Женщины!$B$1:$K$65536,4,FALSE)=0," ",VLOOKUP($B89,[1]Женщины!$B$1:$K$65536,4,FALSE)))</f>
        <v>03.08.2004</v>
      </c>
      <c r="F89" s="71" t="str">
        <f>IF(B89=0," ",VLOOKUP($B89,[1]Женщины!$B$1:$K$65536,5,FALSE))</f>
        <v>1</v>
      </c>
      <c r="G89" s="30" t="str">
        <f>IF(B89=0," ",VLOOKUP($B89,[1]Женщины!$B$1:$K$65536,6,FALSE))</f>
        <v>Республика Коми</v>
      </c>
      <c r="H89" s="30" t="str">
        <f>IF(B89=0," ",VLOOKUP($B89,[1]Женщины!$B$1:$K$65536,7,FALSE))</f>
        <v/>
      </c>
      <c r="I89" s="30" t="str">
        <f>IF(B89=0," ",VLOOKUP($B89,[1]Женщины!$B$1:$K$65536,8,FALSE))</f>
        <v/>
      </c>
      <c r="J89" s="26" t="str">
        <f>IF(B89=0," ",VLOOKUP($B89,[1]Женщины!$B$1:$K$65536,9,FALSE))</f>
        <v>ГБУ РК "СШОР №1"</v>
      </c>
      <c r="K89" s="97">
        <v>3.371527777777778E-4</v>
      </c>
      <c r="L89" s="115"/>
      <c r="M89" s="82" t="str">
        <f>IF(K89=0," ",IF(K89&lt;=[1]Разряды!$D$31,[1]Разряды!$D$3,IF(K89&lt;=[1]Разряды!$E$31,[1]Разряды!$E$3,IF(K89&lt;=[1]Разряды!$F$31,[1]Разряды!$F$3,IF(K89&lt;=[1]Разряды!$G$31,[1]Разряды!$G$3,IF(K89&lt;=[1]Разряды!$H$31,[1]Разряды!$H$3,IF(K89&lt;=[1]Разряды!$I$31,[1]Разряды!$I$3,IF(K89&lt;=[1]Разряды!$J$31,[1]Разряды!$J$3,"б/р"))))))))</f>
        <v>2р</v>
      </c>
      <c r="N89" s="75">
        <v>1</v>
      </c>
      <c r="O89" s="30" t="str">
        <f>IF(B89=0," ",VLOOKUP($B89,[1]Женщины!$B$1:$K$65536,10,FALSE))</f>
        <v>Балясников И.Н.</v>
      </c>
    </row>
    <row r="90" spans="1:15" x14ac:dyDescent="0.25">
      <c r="A90" s="31">
        <v>52</v>
      </c>
      <c r="B90" s="31">
        <v>465</v>
      </c>
      <c r="C90" s="69" t="str">
        <f>IF(B90=0," ",VLOOKUP(B90,[1]Женщины!B$1:K$65536,2,FALSE))</f>
        <v>Воронина</v>
      </c>
      <c r="D90" s="70" t="str">
        <f>IF(B90=0," ",VLOOKUP($B90,[1]Женщины!$B$1:$K$65536,3,FALSE))</f>
        <v>Анастасия</v>
      </c>
      <c r="E90" s="71" t="str">
        <f>IF(B90=0," ",IF(VLOOKUP($B90,[1]Женщины!$B$1:$K$65536,4,FALSE)=0," ",VLOOKUP($B90,[1]Женщины!$B$1:$K$65536,4,FALSE)))</f>
        <v>14.12.2003</v>
      </c>
      <c r="F90" s="71" t="str">
        <f>IF(B90=0," ",VLOOKUP($B90,[1]Женщины!$B$1:$K$65536,5,FALSE))</f>
        <v>2</v>
      </c>
      <c r="G90" s="30" t="str">
        <f>IF(B90=0," ",VLOOKUP($B90,[1]Женщины!$B$1:$K$65536,6,FALSE))</f>
        <v>Ленинградская область</v>
      </c>
      <c r="H90" s="30" t="str">
        <f>IF(B90=0," ",VLOOKUP($B90,[1]Женщины!$B$1:$K$65536,7,FALSE))</f>
        <v/>
      </c>
      <c r="I90" s="30" t="str">
        <f>IF(B90=0," ",VLOOKUP($B90,[1]Женщины!$B$1:$K$65536,8,FALSE))</f>
        <v/>
      </c>
      <c r="J90" s="26" t="str">
        <f>IF(B90=0," ",VLOOKUP($B90,[1]Женщины!$B$1:$K$65536,9,FALSE))</f>
        <v>МБУ "СШОР "Фаворит" г.Выборг</v>
      </c>
      <c r="K90" s="97">
        <v>3.383101851851852E-4</v>
      </c>
      <c r="L90" s="115"/>
      <c r="M90" s="82" t="str">
        <f>IF(K90=0," ",IF(K90&lt;=[1]Разряды!$D$31,[1]Разряды!$D$3,IF(K90&lt;=[1]Разряды!$E$31,[1]Разряды!$E$3,IF(K90&lt;=[1]Разряды!$F$31,[1]Разряды!$F$3,IF(K90&lt;=[1]Разряды!$G$31,[1]Разряды!$G$3,IF(K90&lt;=[1]Разряды!$H$31,[1]Разряды!$H$3,IF(K90&lt;=[1]Разряды!$I$31,[1]Разряды!$I$3,IF(K90&lt;=[1]Разряды!$J$31,[1]Разряды!$J$3,"б/р"))))))))</f>
        <v>2р</v>
      </c>
      <c r="N90" s="75">
        <v>1</v>
      </c>
      <c r="O90" s="30" t="str">
        <f>IF(B90=0," ",VLOOKUP($B90,[1]Женщины!$B$1:$K$65536,10,FALSE))</f>
        <v>Волков А.В., Волкова Е.В.</v>
      </c>
    </row>
    <row r="91" spans="1:15" x14ac:dyDescent="0.25">
      <c r="A91" s="31">
        <v>53</v>
      </c>
      <c r="B91" s="31">
        <v>72</v>
      </c>
      <c r="C91" s="69" t="str">
        <f>IF(B91=0," ",VLOOKUP(B91,[1]Женщины!B$1:K$65536,2,FALSE))</f>
        <v>Кудрявцева</v>
      </c>
      <c r="D91" s="70" t="str">
        <f>IF(B91=0," ",VLOOKUP($B91,[1]Женщины!$B$1:$K$65536,3,FALSE))</f>
        <v>Таисия</v>
      </c>
      <c r="E91" s="71" t="str">
        <f>IF(B91=0," ",IF(VLOOKUP($B91,[1]Женщины!$B$1:$K$65536,4,FALSE)=0," ",VLOOKUP($B91,[1]Женщины!$B$1:$K$65536,4,FALSE)))</f>
        <v>25.01.2006</v>
      </c>
      <c r="F91" s="71" t="str">
        <f>IF(B91=0," ",VLOOKUP($B91,[1]Женщины!$B$1:$K$65536,5,FALSE))</f>
        <v>2</v>
      </c>
      <c r="G91" s="30" t="str">
        <f>IF(B91=0," ",VLOOKUP($B91,[1]Женщины!$B$1:$K$65536,6,FALSE))</f>
        <v>Ярославская область</v>
      </c>
      <c r="H91" s="30" t="str">
        <f>IF(B91=0," ",VLOOKUP($B91,[1]Женщины!$B$1:$K$65536,7,FALSE))</f>
        <v/>
      </c>
      <c r="I91" s="30" t="str">
        <f>IF(B91=0," ",VLOOKUP($B91,[1]Женщины!$B$1:$K$65536,8,FALSE))</f>
        <v/>
      </c>
      <c r="J91" s="26" t="str">
        <f>IF(B91=0," ",VLOOKUP($B91,[1]Женщины!$B$1:$K$65536,9,FALSE))</f>
        <v>МАУ СШОР №2</v>
      </c>
      <c r="K91" s="97">
        <v>3.3935185185185191E-4</v>
      </c>
      <c r="L91" s="115"/>
      <c r="M91" s="82" t="str">
        <f>IF(K91=0," ",IF(K91&lt;=[1]Разряды!$D$31,[1]Разряды!$D$3,IF(K91&lt;=[1]Разряды!$E$31,[1]Разряды!$E$3,IF(K91&lt;=[1]Разряды!$F$31,[1]Разряды!$F$3,IF(K91&lt;=[1]Разряды!$G$31,[1]Разряды!$G$3,IF(K91&lt;=[1]Разряды!$H$31,[1]Разряды!$H$3,IF(K91&lt;=[1]Разряды!$I$31,[1]Разряды!$I$3,IF(K91&lt;=[1]Разряды!$J$31,[1]Разряды!$J$3,"б/р"))))))))</f>
        <v>2р</v>
      </c>
      <c r="N91" s="75" t="s">
        <v>31</v>
      </c>
      <c r="O91" s="30" t="str">
        <f>IF(B91=0," ",VLOOKUP($B91,[1]Женщины!$B$1:$K$65536,10,FALSE))</f>
        <v>Мицик Ю.И.</v>
      </c>
    </row>
    <row r="92" spans="1:15" x14ac:dyDescent="0.25">
      <c r="A92" s="31">
        <v>54</v>
      </c>
      <c r="B92" s="31">
        <v>15</v>
      </c>
      <c r="C92" s="69" t="str">
        <f>IF(B92=0," ",VLOOKUP(B92,[1]Женщины!B$1:K$65536,2,FALSE))</f>
        <v>Бубнова</v>
      </c>
      <c r="D92" s="70" t="str">
        <f>IF(B92=0," ",VLOOKUP($B92,[1]Женщины!$B$1:$K$65536,3,FALSE))</f>
        <v>Анастасия</v>
      </c>
      <c r="E92" s="71" t="str">
        <f>IF(B92=0," ",IF(VLOOKUP($B92,[1]Женщины!$B$1:$K$65536,4,FALSE)=0," ",VLOOKUP($B92,[1]Женщины!$B$1:$K$65536,4,FALSE)))</f>
        <v>05.11.2004</v>
      </c>
      <c r="F92" s="71" t="str">
        <f>IF(B92=0," ",VLOOKUP($B92,[1]Женщины!$B$1:$K$65536,5,FALSE))</f>
        <v>2</v>
      </c>
      <c r="G92" s="30" t="str">
        <f>IF(B92=0," ",VLOOKUP($B92,[1]Женщины!$B$1:$K$65536,6,FALSE))</f>
        <v>Ярославская область</v>
      </c>
      <c r="H92" s="30" t="str">
        <f>IF(B92=0," ",VLOOKUP($B92,[1]Женщины!$B$1:$K$65536,7,FALSE))</f>
        <v/>
      </c>
      <c r="I92" s="30" t="str">
        <f>IF(B92=0," ",VLOOKUP($B92,[1]Женщины!$B$1:$K$65536,8,FALSE))</f>
        <v/>
      </c>
      <c r="J92" s="26" t="str">
        <f>IF(B92=0," ",VLOOKUP($B92,[1]Женщины!$B$1:$K$65536,9,FALSE))</f>
        <v>МАУ СШОР №2</v>
      </c>
      <c r="K92" s="97">
        <v>3.4467592592592595E-4</v>
      </c>
      <c r="L92" s="115"/>
      <c r="M92" s="82" t="str">
        <f>IF(K92=0," ",IF(K92&lt;=[1]Разряды!$D$31,[1]Разряды!$D$3,IF(K92&lt;=[1]Разряды!$E$31,[1]Разряды!$E$3,IF(K92&lt;=[1]Разряды!$F$31,[1]Разряды!$F$3,IF(K92&lt;=[1]Разряды!$G$31,[1]Разряды!$G$3,IF(K92&lt;=[1]Разряды!$H$31,[1]Разряды!$H$3,IF(K92&lt;=[1]Разряды!$I$31,[1]Разряды!$I$3,IF(K92&lt;=[1]Разряды!$J$31,[1]Разряды!$J$3,"б/р"))))))))</f>
        <v>2р</v>
      </c>
      <c r="N92" s="75" t="s">
        <v>31</v>
      </c>
      <c r="O92" s="30" t="str">
        <f>IF(B92=0," ",VLOOKUP($B92,[1]Женщины!$B$1:$K$65536,10,FALSE))</f>
        <v>Мицик Ю.И.</v>
      </c>
    </row>
    <row r="93" spans="1:15" x14ac:dyDescent="0.25">
      <c r="A93" s="31">
        <v>55</v>
      </c>
      <c r="B93" s="31">
        <v>116</v>
      </c>
      <c r="C93" s="69" t="str">
        <f>IF(B93=0," ",VLOOKUP(B93,[1]Женщины!B$1:K$65536,2,FALSE))</f>
        <v>Салимзянова</v>
      </c>
      <c r="D93" s="70" t="str">
        <f>IF(B93=0," ",VLOOKUP($B93,[1]Женщины!$B$1:$K$65536,3,FALSE))</f>
        <v>Карина</v>
      </c>
      <c r="E93" s="71" t="str">
        <f>IF(B93=0," ",IF(VLOOKUP($B93,[1]Женщины!$B$1:$K$65536,4,FALSE)=0," ",VLOOKUP($B93,[1]Женщины!$B$1:$K$65536,4,FALSE)))</f>
        <v>30.08.2003</v>
      </c>
      <c r="F93" s="71" t="str">
        <f>IF(B93=0," ",VLOOKUP($B93,[1]Женщины!$B$1:$K$65536,5,FALSE))</f>
        <v>2</v>
      </c>
      <c r="G93" s="30" t="str">
        <f>IF(B93=0," ",VLOOKUP($B93,[1]Женщины!$B$1:$K$65536,6,FALSE))</f>
        <v>Ярославская область</v>
      </c>
      <c r="H93" s="30" t="str">
        <f>IF(B93=0," ",VLOOKUP($B93,[1]Женщины!$B$1:$K$65536,7,FALSE))</f>
        <v/>
      </c>
      <c r="I93" s="30" t="str">
        <f>IF(B93=0," ",VLOOKUP($B93,[1]Женщины!$B$1:$K$65536,8,FALSE))</f>
        <v/>
      </c>
      <c r="J93" s="26" t="str">
        <f>IF(B93=0," ",VLOOKUP($B93,[1]Женщины!$B$1:$K$65536,9,FALSE))</f>
        <v>МУ СШОР №19</v>
      </c>
      <c r="K93" s="97">
        <v>3.4513888888888891E-4</v>
      </c>
      <c r="L93" s="115"/>
      <c r="M93" s="82" t="str">
        <f>IF(K93=0," ",IF(K93&lt;=[1]Разряды!$D$31,[1]Разряды!$D$3,IF(K93&lt;=[1]Разряды!$E$31,[1]Разряды!$E$3,IF(K93&lt;=[1]Разряды!$F$31,[1]Разряды!$F$3,IF(K93&lt;=[1]Разряды!$G$31,[1]Разряды!$G$3,IF(K93&lt;=[1]Разряды!$H$31,[1]Разряды!$H$3,IF(K93&lt;=[1]Разряды!$I$31,[1]Разряды!$I$3,IF(K93&lt;=[1]Разряды!$J$31,[1]Разряды!$J$3,"б/р"))))))))</f>
        <v>2р</v>
      </c>
      <c r="N93" s="75" t="s">
        <v>31</v>
      </c>
      <c r="O93" s="30" t="str">
        <f>IF(B93=0," ",VLOOKUP($B93,[1]Женщины!$B$1:$K$65536,10,FALSE))</f>
        <v>Тараканов А.В., Тараканова Ю.Ф.</v>
      </c>
    </row>
    <row r="94" spans="1:15" x14ac:dyDescent="0.25">
      <c r="A94" s="31">
        <v>56</v>
      </c>
      <c r="B94" s="31">
        <v>19</v>
      </c>
      <c r="C94" s="69" t="str">
        <f>IF(B94=0," ",VLOOKUP(B94,[1]Женщины!B$1:K$65536,2,FALSE))</f>
        <v>Ведищева</v>
      </c>
      <c r="D94" s="70" t="str">
        <f>IF(B94=0," ",VLOOKUP($B94,[1]Женщины!$B$1:$K$65536,3,FALSE))</f>
        <v>Виктория</v>
      </c>
      <c r="E94" s="71" t="str">
        <f>IF(B94=0," ",IF(VLOOKUP($B94,[1]Женщины!$B$1:$K$65536,4,FALSE)=0," ",VLOOKUP($B94,[1]Женщины!$B$1:$K$65536,4,FALSE)))</f>
        <v>24.05.2003</v>
      </c>
      <c r="F94" s="71" t="str">
        <f>IF(B94=0," ",VLOOKUP($B94,[1]Женщины!$B$1:$K$65536,5,FALSE))</f>
        <v>2</v>
      </c>
      <c r="G94" s="30" t="str">
        <f>IF(B94=0," ",VLOOKUP($B94,[1]Женщины!$B$1:$K$65536,6,FALSE))</f>
        <v>Ярославская область</v>
      </c>
      <c r="H94" s="30" t="str">
        <f>IF(B94=0," ",VLOOKUP($B94,[1]Женщины!$B$1:$K$65536,7,FALSE))</f>
        <v/>
      </c>
      <c r="I94" s="30" t="str">
        <f>IF(B94=0," ",VLOOKUP($B94,[1]Женщины!$B$1:$K$65536,8,FALSE))</f>
        <v/>
      </c>
      <c r="J94" s="26" t="str">
        <f>IF(B94=0," ",VLOOKUP($B94,[1]Женщины!$B$1:$K$65536,9,FALSE))</f>
        <v>МАУ СШОР №2</v>
      </c>
      <c r="K94" s="97">
        <v>3.6087962962962961E-4</v>
      </c>
      <c r="L94" s="99"/>
      <c r="M94" s="82" t="str">
        <f>IF(K94=0," ",IF(K94&lt;=[1]Разряды!$D$31,[1]Разряды!$D$3,IF(K94&lt;=[1]Разряды!$E$31,[1]Разряды!$E$3,IF(K94&lt;=[1]Разряды!$F$31,[1]Разряды!$F$3,IF(K94&lt;=[1]Разряды!$G$31,[1]Разряды!$G$3,IF(K94&lt;=[1]Разряды!$H$31,[1]Разряды!$H$3,IF(K94&lt;=[1]Разряды!$I$31,[1]Разряды!$I$3,IF(K94&lt;=[1]Разряды!$J$31,[1]Разряды!$J$3,"б/р"))))))))</f>
        <v>3р</v>
      </c>
      <c r="N94" s="75" t="s">
        <v>31</v>
      </c>
      <c r="O94" s="30" t="str">
        <f>IF(B94=0," ",VLOOKUP($B94,[1]Женщины!$B$1:$K$65536,10,FALSE))</f>
        <v>Кузнецова А.Л., Степанова Е.Д.</v>
      </c>
    </row>
    <row r="95" spans="1:15" ht="20.25" x14ac:dyDescent="0.25">
      <c r="A95" s="31">
        <v>57</v>
      </c>
      <c r="B95" s="31">
        <v>22</v>
      </c>
      <c r="C95" s="69" t="str">
        <f>IF(B95=0," ",VLOOKUP(B95,[1]Женщины!B$1:K$65536,2,FALSE))</f>
        <v>Галуева</v>
      </c>
      <c r="D95" s="70" t="str">
        <f>IF(B95=0," ",VLOOKUP($B95,[1]Женщины!$B$1:$K$65536,3,FALSE))</f>
        <v>Дана</v>
      </c>
      <c r="E95" s="71" t="str">
        <f>IF(B95=0," ",IF(VLOOKUP($B95,[1]Женщины!$B$1:$K$65536,4,FALSE)=0," ",VLOOKUP($B95,[1]Женщины!$B$1:$K$65536,4,FALSE)))</f>
        <v>18.06.2005</v>
      </c>
      <c r="F95" s="71" t="str">
        <f>IF(B95=0," ",VLOOKUP($B95,[1]Женщины!$B$1:$K$65536,5,FALSE))</f>
        <v>3</v>
      </c>
      <c r="G95" s="30" t="str">
        <f>IF(B95=0," ",VLOOKUP($B95,[1]Женщины!$B$1:$K$65536,6,FALSE))</f>
        <v>Ярославская область</v>
      </c>
      <c r="H95" s="30" t="str">
        <f>IF(B95=0," ",VLOOKUP($B95,[1]Женщины!$B$1:$K$65536,7,FALSE))</f>
        <v/>
      </c>
      <c r="I95" s="30" t="str">
        <f>IF(B95=0," ",VLOOKUP($B95,[1]Женщины!$B$1:$K$65536,8,FALSE))</f>
        <v/>
      </c>
      <c r="J95" s="52" t="str">
        <f>IF(B95=0," ",VLOOKUP($B95,[1]Женщины!$B$1:$K$65536,9,FALSE))</f>
        <v>ГУ ЯО "СШОР по лёгкой атлетике и адаптивному спорту"</v>
      </c>
      <c r="K95" s="99">
        <v>3.6481481481481478E-4</v>
      </c>
      <c r="L95" s="99"/>
      <c r="M95" s="82" t="str">
        <f>IF(K95=0," ",IF(K95&lt;=[1]Разряды!$D$31,[1]Разряды!$D$3,IF(K95&lt;=[1]Разряды!$E$31,[1]Разряды!$E$3,IF(K95&lt;=[1]Разряды!$F$31,[1]Разряды!$F$3,IF(K95&lt;=[1]Разряды!$G$31,[1]Разряды!$G$3,IF(K95&lt;=[1]Разряды!$H$31,[1]Разряды!$H$3,IF(K95&lt;=[1]Разряды!$I$31,[1]Разряды!$I$3,IF(K95&lt;=[1]Разряды!$J$31,[1]Разряды!$J$3,"б/р"))))))))</f>
        <v>3р</v>
      </c>
      <c r="N95" s="75" t="s">
        <v>31</v>
      </c>
      <c r="O95" s="30" t="str">
        <f>IF(B95=0," ",VLOOKUP($B95,[1]Женщины!$B$1:$K$65536,10,FALSE))</f>
        <v>Лыкова О.В., Филинова С.К.</v>
      </c>
    </row>
    <row r="96" spans="1:15" ht="20.25" x14ac:dyDescent="0.25">
      <c r="A96" s="31">
        <v>58</v>
      </c>
      <c r="B96" s="31">
        <v>107</v>
      </c>
      <c r="C96" s="69" t="str">
        <f>IF(B96=0," ",VLOOKUP(B96,[1]Женщины!B$1:K$65536,2,FALSE))</f>
        <v>Привалова</v>
      </c>
      <c r="D96" s="70" t="str">
        <f>IF(B96=0," ",VLOOKUP($B96,[1]Женщины!$B$1:$K$65536,3,FALSE))</f>
        <v>Мария</v>
      </c>
      <c r="E96" s="71" t="str">
        <f>IF(B96=0," ",IF(VLOOKUP($B96,[1]Женщины!$B$1:$K$65536,4,FALSE)=0," ",VLOOKUP($B96,[1]Женщины!$B$1:$K$65536,4,FALSE)))</f>
        <v>23.04.2005</v>
      </c>
      <c r="F96" s="71" t="str">
        <f>IF(B96=0," ",VLOOKUP($B96,[1]Женщины!$B$1:$K$65536,5,FALSE))</f>
        <v>3</v>
      </c>
      <c r="G96" s="30" t="str">
        <f>IF(B96=0," ",VLOOKUP($B96,[1]Женщины!$B$1:$K$65536,6,FALSE))</f>
        <v>Ярославская область</v>
      </c>
      <c r="H96" s="30" t="str">
        <f>IF(B96=0," ",VLOOKUP($B96,[1]Женщины!$B$1:$K$65536,7,FALSE))</f>
        <v/>
      </c>
      <c r="I96" s="30" t="str">
        <f>IF(B96=0," ",VLOOKUP($B96,[1]Женщины!$B$1:$K$65536,8,FALSE))</f>
        <v/>
      </c>
      <c r="J96" s="52" t="str">
        <f>IF(B96=0," ",VLOOKUP($B96,[1]Женщины!$B$1:$K$65536,9,FALSE))</f>
        <v>ГУ ЯО "СШОР по лёгкой атлетике и адаптивному спорту"</v>
      </c>
      <c r="K96" s="97">
        <v>3.6689814814814815E-4</v>
      </c>
      <c r="L96" s="115"/>
      <c r="M96" s="82" t="str">
        <f>IF(K96=0," ",IF(K96&lt;=[1]Разряды!$D$31,[1]Разряды!$D$3,IF(K96&lt;=[1]Разряды!$E$31,[1]Разряды!$E$3,IF(K96&lt;=[1]Разряды!$F$31,[1]Разряды!$F$3,IF(K96&lt;=[1]Разряды!$G$31,[1]Разряды!$G$3,IF(K96&lt;=[1]Разряды!$H$31,[1]Разряды!$H$3,IF(K96&lt;=[1]Разряды!$I$31,[1]Разряды!$I$3,IF(K96&lt;=[1]Разряды!$J$31,[1]Разряды!$J$3,"б/р"))))))))</f>
        <v>3р</v>
      </c>
      <c r="N96" s="75" t="s">
        <v>31</v>
      </c>
      <c r="O96" s="30" t="str">
        <f>IF(B96=0," ",VLOOKUP($B96,[1]Женщины!$B$1:$K$65536,10,FALSE))</f>
        <v>Лыкова О.В., Филинова С.К.</v>
      </c>
    </row>
    <row r="97" spans="1:15" x14ac:dyDescent="0.25">
      <c r="A97" s="31">
        <v>59</v>
      </c>
      <c r="B97" s="31">
        <v>364</v>
      </c>
      <c r="C97" s="69" t="str">
        <f>IF(B97=0," ",VLOOKUP(B97,[1]Женщины!B$1:K$65536,2,FALSE))</f>
        <v>Напрейчикова</v>
      </c>
      <c r="D97" s="70" t="str">
        <f>IF(B97=0," ",VLOOKUP($B97,[1]Женщины!$B$1:$K$65536,3,FALSE))</f>
        <v>Анна</v>
      </c>
      <c r="E97" s="71" t="str">
        <f>IF(B97=0," ",IF(VLOOKUP($B97,[1]Женщины!$B$1:$K$65536,4,FALSE)=0," ",VLOOKUP($B97,[1]Женщины!$B$1:$K$65536,4,FALSE)))</f>
        <v>20.06.2005</v>
      </c>
      <c r="F97" s="71" t="str">
        <f>IF(B97=0," ",VLOOKUP($B97,[1]Женщины!$B$1:$K$65536,5,FALSE))</f>
        <v>2</v>
      </c>
      <c r="G97" s="30" t="str">
        <f>IF(B97=0," ",VLOOKUP($B97,[1]Женщины!$B$1:$K$65536,6,FALSE))</f>
        <v>Ленинградская область</v>
      </c>
      <c r="H97" s="30" t="str">
        <f>IF(B97=0," ",VLOOKUP($B97,[1]Женщины!$B$1:$K$65536,7,FALSE))</f>
        <v/>
      </c>
      <c r="I97" s="30" t="str">
        <f>IF(B97=0," ",VLOOKUP($B97,[1]Женщины!$B$1:$K$65536,8,FALSE))</f>
        <v/>
      </c>
      <c r="J97" s="26" t="str">
        <f>IF(B97=0," ",VLOOKUP($B97,[1]Женщины!$B$1:$K$65536,9,FALSE))</f>
        <v>МБУ "СШОР "Фаворит" г.Выборг</v>
      </c>
      <c r="K97" s="97">
        <v>3.6967592592592591E-4</v>
      </c>
      <c r="L97" s="115"/>
      <c r="M97" s="82" t="str">
        <f>IF(K97=0," ",IF(K97&lt;=[1]Разряды!$D$31,[1]Разряды!$D$3,IF(K97&lt;=[1]Разряды!$E$31,[1]Разряды!$E$3,IF(K97&lt;=[1]Разряды!$F$31,[1]Разряды!$F$3,IF(K97&lt;=[1]Разряды!$G$31,[1]Разряды!$G$3,IF(K97&lt;=[1]Разряды!$H$31,[1]Разряды!$H$3,IF(K97&lt;=[1]Разряды!$I$31,[1]Разряды!$I$3,IF(K97&lt;=[1]Разряды!$J$31,[1]Разряды!$J$3,"б/р"))))))))</f>
        <v>3р</v>
      </c>
      <c r="N97" s="75">
        <v>1</v>
      </c>
      <c r="O97" s="30" t="str">
        <f>IF(B97=0," ",VLOOKUP($B97,[1]Женщины!$B$1:$K$65536,10,FALSE))</f>
        <v>Волков А.В., Волкова Е.В.</v>
      </c>
    </row>
    <row r="98" spans="1:15" x14ac:dyDescent="0.25">
      <c r="A98" s="31"/>
      <c r="B98" s="31">
        <v>67</v>
      </c>
      <c r="C98" s="69" t="str">
        <f>IF(B98=0," ",VLOOKUP(B98,[1]Женщины!B$1:K$65536,2,FALSE))</f>
        <v>Коршунова</v>
      </c>
      <c r="D98" s="70" t="str">
        <f>IF(B98=0," ",VLOOKUP($B98,[1]Женщины!$B$1:$K$65536,3,FALSE))</f>
        <v>Кристина</v>
      </c>
      <c r="E98" s="71" t="str">
        <f>IF(B98=0," ",IF(VLOOKUP($B98,[1]Женщины!$B$1:$K$65536,4,FALSE)=0," ",VLOOKUP($B98,[1]Женщины!$B$1:$K$65536,4,FALSE)))</f>
        <v>18.02.2003</v>
      </c>
      <c r="F98" s="71" t="str">
        <f>IF(B98=0," ",VLOOKUP($B98,[1]Женщины!$B$1:$K$65536,5,FALSE))</f>
        <v>2</v>
      </c>
      <c r="G98" s="69" t="str">
        <f>IF(B98=0," ",VLOOKUP($B98,[1]Женщины!$B$1:$K$65536,6,FALSE))</f>
        <v>Ярославская область</v>
      </c>
      <c r="H98" s="69" t="str">
        <f>IF(B98=0," ",VLOOKUP($B98,[1]Женщины!$B$1:$K$65536,7,FALSE))</f>
        <v/>
      </c>
      <c r="I98" s="69" t="str">
        <f>IF(B98=0," ",VLOOKUP($B98,[1]Женщины!$B$1:$K$65536,8,FALSE))</f>
        <v/>
      </c>
      <c r="J98" s="23" t="str">
        <f>IF(B98=0," ",VLOOKUP($B98,[1]Женщины!$B$1:$K$65536,9,FALSE))</f>
        <v>МУ СШОР №19</v>
      </c>
      <c r="K98" s="117" t="s">
        <v>55</v>
      </c>
      <c r="L98" s="115"/>
      <c r="M98" s="82"/>
      <c r="N98" s="71" t="s">
        <v>31</v>
      </c>
      <c r="O98" s="69" t="str">
        <f>IF(B98=0," ",VLOOKUP($B98,[1]Женщины!$B$1:$K$65536,10,FALSE))</f>
        <v>Круговой К.Н.</v>
      </c>
    </row>
    <row r="99" spans="1:15" x14ac:dyDescent="0.25">
      <c r="A99" s="31"/>
      <c r="B99" s="31">
        <v>198</v>
      </c>
      <c r="C99" s="69" t="str">
        <f>IF(B99=0," ",VLOOKUP(B99,[1]Женщины!B$1:K$65536,2,FALSE))</f>
        <v>Попова</v>
      </c>
      <c r="D99" s="70" t="str">
        <f>IF(B99=0," ",VLOOKUP($B99,[1]Женщины!$B$1:$K$65536,3,FALSE))</f>
        <v>Наталья</v>
      </c>
      <c r="E99" s="71" t="str">
        <f>IF(B99=0," ",IF(VLOOKUP($B99,[1]Женщины!$B$1:$K$65536,4,FALSE)=0," ",VLOOKUP($B99,[1]Женщины!$B$1:$K$65536,4,FALSE)))</f>
        <v>17.08.2003</v>
      </c>
      <c r="F99" s="71" t="str">
        <f>IF(B99=0," ",VLOOKUP($B99,[1]Женщины!$B$1:$K$65536,5,FALSE))</f>
        <v>1</v>
      </c>
      <c r="G99" s="30" t="str">
        <f>IF(B99=0," ",VLOOKUP($B99,[1]Женщины!$B$1:$K$65536,6,FALSE))</f>
        <v>Архангельская область</v>
      </c>
      <c r="H99" s="30" t="str">
        <f>IF(B99=0," ",VLOOKUP($B99,[1]Женщины!$B$1:$K$65536,7,FALSE))</f>
        <v/>
      </c>
      <c r="I99" s="30" t="str">
        <f>IF(B99=0," ",VLOOKUP($B99,[1]Женщины!$B$1:$K$65536,8,FALSE))</f>
        <v/>
      </c>
      <c r="J99" s="26" t="str">
        <f>IF(B99=0," ",VLOOKUP($B99,[1]Женщины!$B$1:$K$65536,9,FALSE))</f>
        <v>МБУ ДО "ДЮСШ № 1"</v>
      </c>
      <c r="K99" s="98" t="s">
        <v>56</v>
      </c>
      <c r="L99" s="115"/>
      <c r="M99" s="82"/>
      <c r="N99" s="75">
        <v>0</v>
      </c>
      <c r="O99" s="30" t="str">
        <f>IF(B99=0," ",VLOOKUP($B99,[1]Женщины!$B$1:$K$65536,10,FALSE))</f>
        <v>Ушанов С.А.</v>
      </c>
    </row>
    <row r="100" spans="1:15" x14ac:dyDescent="0.25">
      <c r="A100" s="31"/>
      <c r="B100" s="31">
        <v>200</v>
      </c>
      <c r="C100" s="69" t="str">
        <f>IF(B100=0," ",VLOOKUP(B100,[1]Женщины!B$1:K$65536,2,FALSE))</f>
        <v>Рассохина</v>
      </c>
      <c r="D100" s="70" t="str">
        <f>IF(B100=0," ",VLOOKUP($B100,[1]Женщины!$B$1:$K$65536,3,FALSE))</f>
        <v>Юлия</v>
      </c>
      <c r="E100" s="71" t="str">
        <f>IF(B100=0," ",IF(VLOOKUP($B100,[1]Женщины!$B$1:$K$65536,4,FALSE)=0," ",VLOOKUP($B100,[1]Женщины!$B$1:$K$65536,4,FALSE)))</f>
        <v>14.07.2005</v>
      </c>
      <c r="F100" s="71" t="str">
        <f>IF(B100=0," ",VLOOKUP($B100,[1]Женщины!$B$1:$K$65536,5,FALSE))</f>
        <v>2</v>
      </c>
      <c r="G100" s="30" t="str">
        <f>IF(B100=0," ",VLOOKUP($B100,[1]Женщины!$B$1:$K$65536,6,FALSE))</f>
        <v>Архангельская область</v>
      </c>
      <c r="H100" s="30" t="str">
        <f>IF(B100=0," ",VLOOKUP($B100,[1]Женщины!$B$1:$K$65536,7,FALSE))</f>
        <v/>
      </c>
      <c r="I100" s="30" t="str">
        <f>IF(B100=0," ",VLOOKUP($B100,[1]Женщины!$B$1:$K$65536,8,FALSE))</f>
        <v/>
      </c>
      <c r="J100" s="26" t="str">
        <f>IF(B100=0," ",VLOOKUP($B100,[1]Женщины!$B$1:$K$65536,9,FALSE))</f>
        <v>МБУ СШ №1</v>
      </c>
      <c r="K100" s="98" t="s">
        <v>57</v>
      </c>
      <c r="L100" s="115"/>
      <c r="M100" s="82"/>
      <c r="N100" s="75">
        <v>0</v>
      </c>
      <c r="O100" s="30" t="str">
        <f>IF(B100=0," ",VLOOKUP($B100,[1]Женщины!$B$1:$K$65536,10,FALSE))</f>
        <v>Брюхова О.Б.</v>
      </c>
    </row>
    <row r="101" spans="1:15" x14ac:dyDescent="0.25">
      <c r="A101" s="31"/>
      <c r="B101" s="31">
        <v>297</v>
      </c>
      <c r="C101" s="69" t="str">
        <f>IF(B101=0," ",VLOOKUP(B101,[1]Женщины!B$1:K$65536,2,FALSE))</f>
        <v>Разумова</v>
      </c>
      <c r="D101" s="70" t="str">
        <f>IF(B101=0," ",VLOOKUP($B101,[1]Женщины!$B$1:$K$65536,3,FALSE))</f>
        <v>Мария</v>
      </c>
      <c r="E101" s="71" t="str">
        <f>IF(B101=0," ",IF(VLOOKUP($B101,[1]Женщины!$B$1:$K$65536,4,FALSE)=0," ",VLOOKUP($B101,[1]Женщины!$B$1:$K$65536,4,FALSE)))</f>
        <v>08.11.2003</v>
      </c>
      <c r="F101" s="71" t="str">
        <f>IF(B101=0," ",VLOOKUP($B101,[1]Женщины!$B$1:$K$65536,5,FALSE))</f>
        <v>1</v>
      </c>
      <c r="G101" s="30" t="str">
        <f>IF(B101=0," ",VLOOKUP($B101,[1]Женщины!$B$1:$K$65536,6,FALSE))</f>
        <v>Ивановская область</v>
      </c>
      <c r="H101" s="30" t="str">
        <f>IF(B101=0," ",VLOOKUP($B101,[1]Женщины!$B$1:$K$65536,7,FALSE))</f>
        <v/>
      </c>
      <c r="I101" s="30" t="str">
        <f>IF(B101=0," ",VLOOKUP($B101,[1]Женщины!$B$1:$K$65536,8,FALSE))</f>
        <v/>
      </c>
      <c r="J101" s="26" t="str">
        <f>IF(B101=0," ",VLOOKUP($B101,[1]Женщины!$B$1:$K$65536,9,FALSE))</f>
        <v>ОГБУ СШОР №8 "Спартак"</v>
      </c>
      <c r="K101" s="98" t="s">
        <v>57</v>
      </c>
      <c r="L101" s="115"/>
      <c r="M101" s="82"/>
      <c r="N101" s="75">
        <v>0</v>
      </c>
      <c r="O101" s="30"/>
    </row>
    <row r="102" spans="1:15" x14ac:dyDescent="0.25">
      <c r="A102" s="31"/>
      <c r="B102" s="83"/>
      <c r="C102" s="83"/>
      <c r="D102" s="83"/>
      <c r="E102" s="83"/>
      <c r="F102" s="83"/>
      <c r="G102" s="83"/>
      <c r="H102" s="83"/>
      <c r="I102" s="83"/>
      <c r="J102" s="83"/>
      <c r="K102" s="118"/>
      <c r="L102" s="118"/>
      <c r="M102" s="83"/>
      <c r="N102" s="83"/>
      <c r="O102" s="83"/>
    </row>
    <row r="103" spans="1:15" ht="15.75" thickBot="1" x14ac:dyDescent="0.3">
      <c r="A103" s="119"/>
      <c r="B103" s="119"/>
      <c r="C103" s="120" t="str">
        <f>IF(B103=0," ",VLOOKUP(B103,[1]Женщины!B$1:K$65536,2,FALSE))</f>
        <v xml:space="preserve"> </v>
      </c>
      <c r="D103" s="121" t="str">
        <f>IF(B103=0," ",VLOOKUP($B103,[1]Женщины!$B$1:$K$65536,3,FALSE))</f>
        <v xml:space="preserve"> </v>
      </c>
      <c r="E103" s="122" t="str">
        <f>IF(B103=0," ",IF(VLOOKUP($B103,[1]Женщины!$B$1:$K$65536,4,FALSE)=0," ",VLOOKUP($B103,[1]Женщины!$B$1:$K$65536,4,FALSE)))</f>
        <v xml:space="preserve"> </v>
      </c>
      <c r="F103" s="122" t="str">
        <f>IF(B103=0," ",VLOOKUP($B103,[1]Женщины!$B$1:$K$65536,5,FALSE))</f>
        <v xml:space="preserve"> </v>
      </c>
      <c r="G103" s="120" t="str">
        <f>IF(B103=0," ",VLOOKUP($B103,[1]Женщины!$B$1:$K$65536,6,FALSE))</f>
        <v xml:space="preserve"> </v>
      </c>
      <c r="H103" s="120" t="str">
        <f>IF(B103=0," ",VLOOKUP($B103,[1]Женщины!$B$1:$K$65536,7,FALSE))</f>
        <v xml:space="preserve"> </v>
      </c>
      <c r="I103" s="120" t="str">
        <f>IF(B103=0," ",VLOOKUP($B103,[1]Женщины!$B$1:$K$65536,8,FALSE))</f>
        <v xml:space="preserve"> </v>
      </c>
      <c r="J103" s="123" t="str">
        <f>IF(B103=0," ",VLOOKUP($B103,[1]Женщины!$B$1:$K$65536,9,FALSE))</f>
        <v xml:space="preserve"> </v>
      </c>
      <c r="K103" s="124"/>
      <c r="L103" s="125"/>
      <c r="M103" s="126" t="str">
        <f>IF(K103=0," ",IF(K103&lt;=[1]Разряды!$D$31,[1]Разряды!$D$3,IF(K103&lt;=[1]Разряды!$E$31,[1]Разряды!$E$3,IF(K103&lt;=[1]Разряды!$F$31,[1]Разряды!$F$3,IF(K103&lt;=[1]Разряды!$G$31,[1]Разряды!$G$3,IF(K103&lt;=[1]Разряды!$H$31,[1]Разряды!$H$3,IF(K103&lt;=[1]Разряды!$I$31,[1]Разряды!$I$3,IF(K103&lt;=[1]Разряды!$J$31,[1]Разряды!$J$3,"б/р"))))))))</f>
        <v xml:space="preserve"> </v>
      </c>
      <c r="N103" s="122"/>
      <c r="O103" s="120" t="str">
        <f>IF(B103=0," ",VLOOKUP($B103,[1]Женщины!$B$1:$K$65536,10,FALSE))</f>
        <v xml:space="preserve"> </v>
      </c>
    </row>
    <row r="104" spans="1:15" ht="15.75" thickTop="1" x14ac:dyDescent="0.25">
      <c r="A104" s="44"/>
      <c r="B104" s="44"/>
      <c r="C104" s="45"/>
      <c r="D104" s="127"/>
      <c r="E104" s="46"/>
      <c r="F104" s="46"/>
      <c r="G104" s="45"/>
      <c r="H104" s="45"/>
      <c r="I104" s="45"/>
      <c r="J104" s="11"/>
      <c r="K104" s="108"/>
      <c r="L104" s="128"/>
      <c r="M104" s="49"/>
      <c r="N104" s="46"/>
      <c r="O104" s="45"/>
    </row>
    <row r="105" spans="1:15" x14ac:dyDescent="0.25">
      <c r="A105" s="44"/>
      <c r="B105" s="44"/>
      <c r="C105" s="45"/>
      <c r="D105" s="127"/>
      <c r="E105" s="46"/>
      <c r="F105" s="46"/>
      <c r="G105" s="45"/>
      <c r="H105" s="45"/>
      <c r="I105" s="45"/>
      <c r="J105" s="11"/>
      <c r="K105" s="108"/>
      <c r="L105" s="128"/>
      <c r="M105" s="49"/>
      <c r="N105" s="46"/>
      <c r="O105" s="45"/>
    </row>
    <row r="106" spans="1:15" x14ac:dyDescent="0.25">
      <c r="A106" s="44"/>
      <c r="B106" s="44"/>
      <c r="C106" s="45"/>
      <c r="D106" s="127"/>
      <c r="E106" s="46"/>
      <c r="F106" s="46"/>
      <c r="G106" s="45"/>
      <c r="H106" s="45"/>
      <c r="I106" s="45"/>
      <c r="J106" s="11"/>
      <c r="K106" s="108"/>
      <c r="L106" s="128"/>
      <c r="M106" s="49"/>
      <c r="N106" s="46"/>
      <c r="O106" s="45"/>
    </row>
    <row r="107" spans="1:15" x14ac:dyDescent="0.25">
      <c r="A107" s="44"/>
      <c r="B107" s="44"/>
      <c r="C107" s="45"/>
      <c r="D107" s="127"/>
      <c r="E107" s="46"/>
      <c r="F107" s="46"/>
      <c r="G107" s="45"/>
      <c r="H107" s="45"/>
      <c r="I107" s="45"/>
      <c r="J107" s="11"/>
      <c r="K107" s="108"/>
      <c r="L107" s="128"/>
      <c r="M107" s="49"/>
      <c r="N107" s="46"/>
      <c r="O107" s="45"/>
    </row>
    <row r="108" spans="1:15" x14ac:dyDescent="0.25">
      <c r="A108" s="44"/>
      <c r="B108" s="44"/>
      <c r="C108" s="45"/>
      <c r="D108" s="127"/>
      <c r="E108" s="46"/>
      <c r="F108" s="46"/>
      <c r="G108" s="45"/>
      <c r="H108" s="45"/>
      <c r="I108" s="45"/>
      <c r="J108" s="11"/>
      <c r="K108" s="108"/>
      <c r="L108" s="128"/>
      <c r="M108" s="49"/>
      <c r="N108" s="46"/>
      <c r="O108" s="45"/>
    </row>
    <row r="109" spans="1:15" x14ac:dyDescent="0.25">
      <c r="A109" s="44"/>
      <c r="B109" s="44"/>
      <c r="C109" s="45"/>
      <c r="D109" s="127"/>
      <c r="E109" s="46"/>
      <c r="F109" s="46"/>
      <c r="G109" s="45"/>
      <c r="H109" s="45"/>
      <c r="I109" s="45"/>
      <c r="J109" s="11"/>
      <c r="K109" s="108"/>
      <c r="L109" s="128"/>
      <c r="M109" s="49"/>
      <c r="N109" s="46"/>
      <c r="O109" s="45"/>
    </row>
    <row r="110" spans="1:15" x14ac:dyDescent="0.25">
      <c r="A110" s="64"/>
      <c r="B110" s="65"/>
      <c r="C110" s="66"/>
      <c r="D110" s="66"/>
      <c r="E110" s="66"/>
      <c r="F110" s="67"/>
      <c r="G110" s="45" t="s">
        <v>32</v>
      </c>
      <c r="H110" s="45"/>
      <c r="I110" s="45"/>
      <c r="J110" s="46"/>
      <c r="K110" s="46"/>
      <c r="L110" s="45"/>
      <c r="M110" s="45" t="s">
        <v>33</v>
      </c>
      <c r="N110" s="45"/>
    </row>
    <row r="111" spans="1:15" x14ac:dyDescent="0.25">
      <c r="A111" s="64"/>
      <c r="B111" s="67"/>
      <c r="C111" s="66"/>
      <c r="D111" s="66"/>
      <c r="E111" s="66"/>
      <c r="F111" s="67"/>
      <c r="G111" s="45"/>
      <c r="H111" s="45"/>
      <c r="I111" s="45"/>
      <c r="J111" s="46"/>
      <c r="K111" s="46"/>
      <c r="L111" s="45"/>
      <c r="M111" s="45"/>
      <c r="N111" s="45"/>
    </row>
    <row r="112" spans="1:15" x14ac:dyDescent="0.25">
      <c r="A112" s="64"/>
      <c r="B112" s="67"/>
      <c r="C112" s="66"/>
      <c r="D112" s="66"/>
      <c r="E112" s="66"/>
      <c r="F112" s="67"/>
      <c r="G112" s="45"/>
      <c r="H112" s="45"/>
      <c r="I112" s="45"/>
      <c r="J112" s="46"/>
      <c r="K112" s="46"/>
      <c r="L112" s="45"/>
      <c r="M112" s="45"/>
      <c r="N112" s="45"/>
    </row>
    <row r="113" spans="1:15" x14ac:dyDescent="0.25">
      <c r="A113" s="64"/>
      <c r="B113" s="67"/>
      <c r="C113" s="66"/>
      <c r="D113" s="66"/>
      <c r="E113" s="66"/>
      <c r="F113" s="67"/>
      <c r="G113" s="45"/>
      <c r="H113" s="45"/>
      <c r="I113" s="45"/>
      <c r="J113" s="46"/>
      <c r="K113" s="46"/>
      <c r="L113" s="45"/>
      <c r="M113" s="45"/>
      <c r="N113" s="45"/>
    </row>
    <row r="114" spans="1:15" x14ac:dyDescent="0.25">
      <c r="A114" s="64"/>
      <c r="B114" s="67"/>
      <c r="C114" s="66"/>
      <c r="D114" s="66"/>
      <c r="E114" s="66"/>
      <c r="F114" s="67"/>
      <c r="G114" s="45" t="s">
        <v>34</v>
      </c>
      <c r="H114" s="45"/>
      <c r="I114" s="45"/>
      <c r="J114" s="46"/>
      <c r="K114" s="46"/>
      <c r="L114" s="45"/>
      <c r="M114" s="45" t="s">
        <v>35</v>
      </c>
      <c r="N114" s="45"/>
    </row>
    <row r="115" spans="1:15" x14ac:dyDescent="0.25">
      <c r="A115" s="44"/>
      <c r="B115" s="44"/>
      <c r="C115" s="45"/>
      <c r="D115" s="127"/>
      <c r="E115" s="46"/>
      <c r="F115" s="46"/>
      <c r="G115" s="45"/>
      <c r="H115" s="45"/>
      <c r="I115" s="45"/>
      <c r="J115" s="11"/>
      <c r="K115" s="108"/>
      <c r="L115" s="128"/>
      <c r="M115" s="49"/>
      <c r="N115" s="46"/>
      <c r="O115" s="45"/>
    </row>
    <row r="116" spans="1:15" x14ac:dyDescent="0.25">
      <c r="A116" s="44"/>
      <c r="B116" s="44"/>
      <c r="C116" s="45"/>
      <c r="D116" s="127"/>
      <c r="E116" s="46"/>
      <c r="F116" s="46"/>
      <c r="G116" s="45"/>
      <c r="H116" s="45"/>
      <c r="I116" s="45"/>
      <c r="J116" s="11"/>
      <c r="K116" s="108"/>
      <c r="L116" s="128"/>
      <c r="M116" s="49"/>
      <c r="N116" s="46"/>
      <c r="O116" s="45"/>
    </row>
    <row r="117" spans="1:15" x14ac:dyDescent="0.25">
      <c r="A117" s="44"/>
      <c r="B117" s="44"/>
      <c r="C117" s="45"/>
      <c r="D117" s="127"/>
      <c r="E117" s="46"/>
      <c r="F117" s="46"/>
      <c r="G117" s="45"/>
      <c r="H117" s="45"/>
      <c r="I117" s="45"/>
      <c r="J117" s="11"/>
      <c r="K117" s="108"/>
      <c r="L117" s="128"/>
      <c r="M117" s="49"/>
      <c r="N117" s="46"/>
      <c r="O117" s="45"/>
    </row>
    <row r="118" spans="1:15" x14ac:dyDescent="0.25">
      <c r="A118" s="44"/>
      <c r="B118" s="44"/>
      <c r="C118" s="45"/>
      <c r="D118" s="127"/>
      <c r="E118" s="46"/>
      <c r="F118" s="46"/>
      <c r="G118" s="45"/>
      <c r="H118" s="45"/>
      <c r="I118" s="45"/>
      <c r="J118" s="11"/>
      <c r="K118" s="108"/>
      <c r="L118" s="128"/>
      <c r="M118" s="49"/>
      <c r="N118" s="46"/>
      <c r="O118" s="45"/>
    </row>
    <row r="119" spans="1:15" x14ac:dyDescent="0.25">
      <c r="A119" s="44"/>
      <c r="B119" s="44"/>
      <c r="C119" s="45"/>
      <c r="D119" s="127"/>
      <c r="E119" s="46"/>
      <c r="F119" s="46"/>
      <c r="G119" s="45"/>
      <c r="H119" s="45"/>
      <c r="I119" s="45"/>
      <c r="J119" s="11"/>
      <c r="K119" s="108"/>
      <c r="L119" s="128"/>
      <c r="M119" s="49"/>
      <c r="N119" s="46"/>
      <c r="O119" s="45"/>
    </row>
    <row r="120" spans="1:15" x14ac:dyDescent="0.25">
      <c r="A120" s="44"/>
      <c r="B120" s="44"/>
      <c r="C120" s="45"/>
      <c r="D120" s="127"/>
      <c r="E120" s="46"/>
      <c r="F120" s="46"/>
      <c r="G120" s="45"/>
      <c r="H120" s="45"/>
      <c r="I120" s="45"/>
      <c r="J120" s="11"/>
      <c r="K120" s="108"/>
      <c r="L120" s="128"/>
      <c r="M120" s="49"/>
      <c r="N120" s="46"/>
      <c r="O120" s="45"/>
    </row>
    <row r="121" spans="1:15" x14ac:dyDescent="0.25">
      <c r="A121" s="44"/>
      <c r="B121" s="44"/>
      <c r="C121" s="45"/>
      <c r="D121" s="127"/>
      <c r="E121" s="46"/>
      <c r="F121" s="46"/>
      <c r="G121" s="45"/>
      <c r="H121" s="45"/>
      <c r="I121" s="45"/>
      <c r="J121" s="11"/>
      <c r="K121" s="108"/>
      <c r="L121" s="128"/>
      <c r="M121" s="49"/>
      <c r="N121" s="46"/>
      <c r="O121" s="45"/>
    </row>
    <row r="122" spans="1:15" x14ac:dyDescent="0.25">
      <c r="A122" s="44"/>
      <c r="B122" s="44"/>
      <c r="C122" s="45"/>
      <c r="D122" s="127"/>
      <c r="E122" s="46"/>
      <c r="F122" s="46"/>
      <c r="G122" s="45"/>
      <c r="H122" s="45"/>
      <c r="I122" s="45"/>
      <c r="J122" s="11"/>
      <c r="K122" s="108"/>
      <c r="L122" s="128"/>
      <c r="M122" s="49"/>
      <c r="N122" s="46"/>
      <c r="O122" s="45"/>
    </row>
    <row r="123" spans="1:15" x14ac:dyDescent="0.25">
      <c r="A123" s="44"/>
      <c r="B123" s="44"/>
      <c r="C123" s="45"/>
      <c r="D123" s="127"/>
      <c r="E123" s="46"/>
      <c r="F123" s="46"/>
      <c r="G123" s="45"/>
      <c r="H123" s="45"/>
      <c r="I123" s="45"/>
      <c r="J123" s="11"/>
      <c r="K123" s="108"/>
      <c r="L123" s="128"/>
      <c r="M123" s="49"/>
      <c r="N123" s="46"/>
      <c r="O123" s="45"/>
    </row>
    <row r="124" spans="1:15" x14ac:dyDescent="0.25">
      <c r="A124" s="44"/>
      <c r="B124" s="44"/>
      <c r="C124" s="45"/>
      <c r="D124" s="127"/>
      <c r="E124" s="46"/>
      <c r="F124" s="46"/>
      <c r="G124" s="45"/>
      <c r="H124" s="45"/>
      <c r="I124" s="45"/>
      <c r="J124" s="11"/>
      <c r="K124" s="108"/>
      <c r="L124" s="128"/>
      <c r="M124" s="49"/>
      <c r="N124" s="46"/>
      <c r="O124" s="45"/>
    </row>
    <row r="125" spans="1:15" ht="17.25" x14ac:dyDescent="0.3">
      <c r="A125" s="459" t="s">
        <v>0</v>
      </c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</row>
    <row r="126" spans="1:15" ht="17.25" x14ac:dyDescent="0.3">
      <c r="A126" s="459" t="s">
        <v>1</v>
      </c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</row>
    <row r="127" spans="1:15" ht="17.25" x14ac:dyDescent="0.3">
      <c r="A127" s="459" t="s">
        <v>2</v>
      </c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</row>
    <row r="128" spans="1:15" ht="17.25" x14ac:dyDescent="0.3">
      <c r="A128" s="459" t="s">
        <v>3</v>
      </c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</row>
    <row r="129" spans="1:15" ht="17.25" x14ac:dyDescent="0.3">
      <c r="A129" s="459" t="s">
        <v>4</v>
      </c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</row>
    <row r="130" spans="1:15" ht="17.25" x14ac:dyDescent="0.3">
      <c r="A130" s="460" t="s">
        <v>58</v>
      </c>
      <c r="B130" s="460"/>
      <c r="C130" s="460"/>
      <c r="D130" s="460"/>
      <c r="E130" s="460"/>
      <c r="F130" s="460"/>
      <c r="G130" s="460"/>
      <c r="H130" s="460"/>
      <c r="I130" s="460"/>
      <c r="J130" s="460"/>
      <c r="K130" s="460"/>
      <c r="L130" s="460"/>
      <c r="M130" s="460"/>
      <c r="N130" s="460"/>
      <c r="O130" s="460"/>
    </row>
    <row r="131" spans="1:15" ht="17.25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</row>
    <row r="132" spans="1:15" x14ac:dyDescent="0.25">
      <c r="A132" s="461"/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1" t="s">
        <v>6</v>
      </c>
    </row>
    <row r="133" spans="1:15" ht="18.75" x14ac:dyDescent="0.3">
      <c r="A133" s="3"/>
      <c r="B133" s="4"/>
      <c r="C133" s="4"/>
      <c r="D133" s="4"/>
      <c r="E133" s="5"/>
      <c r="G133" s="50"/>
      <c r="H133" s="50"/>
      <c r="I133" s="50"/>
      <c r="K133" s="50"/>
      <c r="L133" s="50"/>
      <c r="M133" s="50"/>
      <c r="O133" s="2" t="s">
        <v>7</v>
      </c>
    </row>
    <row r="134" spans="1:15" ht="15.75" x14ac:dyDescent="0.25">
      <c r="A134" s="3"/>
      <c r="B134" s="4"/>
      <c r="C134" s="4"/>
      <c r="D134" s="4"/>
      <c r="E134" s="5"/>
      <c r="G134" s="6"/>
      <c r="H134" s="6"/>
      <c r="I134" s="6"/>
      <c r="K134" s="6"/>
      <c r="L134"/>
      <c r="O134" s="2" t="s">
        <v>8</v>
      </c>
    </row>
    <row r="135" spans="1:15" ht="21" x14ac:dyDescent="0.35">
      <c r="A135" s="7"/>
      <c r="K135" s="7"/>
      <c r="L135"/>
      <c r="M135" s="8"/>
      <c r="N135" s="8"/>
      <c r="O135" s="8" t="s">
        <v>9</v>
      </c>
    </row>
    <row r="136" spans="1:15" ht="21" x14ac:dyDescent="0.35">
      <c r="A136" s="7"/>
      <c r="E136" s="9" t="s">
        <v>50</v>
      </c>
      <c r="F136" s="10">
        <v>0.45833333333333331</v>
      </c>
      <c r="G136" s="11" t="s">
        <v>11</v>
      </c>
      <c r="H136" s="11"/>
      <c r="I136" s="11"/>
      <c r="K136" s="7"/>
      <c r="L136"/>
      <c r="M136" s="8"/>
      <c r="N136" s="8"/>
      <c r="O136" s="8"/>
    </row>
    <row r="137" spans="1:15" ht="18.75" x14ac:dyDescent="0.3">
      <c r="A137" s="3"/>
      <c r="B137" s="12"/>
      <c r="C137" s="4"/>
      <c r="D137" s="4"/>
      <c r="E137" s="9" t="s">
        <v>50</v>
      </c>
      <c r="F137" s="10">
        <v>0.64236111111111105</v>
      </c>
      <c r="G137" s="11" t="s">
        <v>12</v>
      </c>
      <c r="H137" s="11"/>
      <c r="I137" s="11"/>
      <c r="K137" s="13"/>
      <c r="L137" s="13"/>
      <c r="M137" s="14"/>
    </row>
    <row r="138" spans="1:15" ht="16.5" thickBot="1" x14ac:dyDescent="0.3">
      <c r="A138" s="15" t="s">
        <v>37</v>
      </c>
      <c r="B138" s="16"/>
      <c r="E138" s="17" t="s">
        <v>51</v>
      </c>
      <c r="F138" s="18"/>
      <c r="J138" s="3"/>
      <c r="K138" s="51"/>
      <c r="L138" s="51"/>
      <c r="M138" s="14"/>
    </row>
    <row r="139" spans="1:15" x14ac:dyDescent="0.25">
      <c r="A139" s="455" t="s">
        <v>15</v>
      </c>
      <c r="B139" s="455" t="s">
        <v>16</v>
      </c>
      <c r="C139" s="457" t="s">
        <v>17</v>
      </c>
      <c r="D139" s="457" t="s">
        <v>18</v>
      </c>
      <c r="E139" s="455" t="s">
        <v>19</v>
      </c>
      <c r="F139" s="455" t="s">
        <v>20</v>
      </c>
      <c r="G139" s="445" t="s">
        <v>21</v>
      </c>
      <c r="H139" s="447" t="s">
        <v>22</v>
      </c>
      <c r="I139" s="449" t="s">
        <v>23</v>
      </c>
      <c r="J139" s="451" t="s">
        <v>24</v>
      </c>
      <c r="K139" s="453" t="s">
        <v>25</v>
      </c>
      <c r="L139" s="454"/>
      <c r="M139" s="441" t="s">
        <v>26</v>
      </c>
      <c r="N139" s="441" t="s">
        <v>27</v>
      </c>
      <c r="O139" s="443" t="s">
        <v>28</v>
      </c>
    </row>
    <row r="140" spans="1:15" ht="15.75" thickBot="1" x14ac:dyDescent="0.3">
      <c r="A140" s="456"/>
      <c r="B140" s="456"/>
      <c r="C140" s="458"/>
      <c r="D140" s="458"/>
      <c r="E140" s="456"/>
      <c r="F140" s="456"/>
      <c r="G140" s="446"/>
      <c r="H140" s="448"/>
      <c r="I140" s="450"/>
      <c r="J140" s="452"/>
      <c r="K140" s="19" t="s">
        <v>29</v>
      </c>
      <c r="L140" s="20" t="s">
        <v>30</v>
      </c>
      <c r="M140" s="442"/>
      <c r="N140" s="442"/>
      <c r="O140" s="444"/>
    </row>
    <row r="141" spans="1:15" x14ac:dyDescent="0.25">
      <c r="A141" s="21">
        <v>1</v>
      </c>
      <c r="B141" s="31">
        <v>440</v>
      </c>
      <c r="C141" s="69" t="str">
        <f>IF(B141=0," ",VLOOKUP(B141,[1]Женщины!B$1:K$65536,2,FALSE))</f>
        <v>Сонина</v>
      </c>
      <c r="D141" s="70" t="str">
        <f>IF(B141=0," ",VLOOKUP($B141,[1]Женщины!$B$1:$K$65536,3,FALSE))</f>
        <v>Виктория</v>
      </c>
      <c r="E141" s="71" t="str">
        <f>IF(B141=0," ",IF(VLOOKUP($B141,[1]Женщины!$B$1:$K$65536,4,FALSE)=0," ",VLOOKUP($B141,[1]Женщины!$B$1:$K$65536,4,FALSE)))</f>
        <v>18.05.2002</v>
      </c>
      <c r="F141" s="71" t="str">
        <f>IF(B141=0," ",VLOOKUP($B141,[1]Женщины!$B$1:$K$65536,5,FALSE))</f>
        <v>КМС</v>
      </c>
      <c r="G141" s="30" t="str">
        <f>IF(B141=0," ",VLOOKUP($B141,[1]Женщины!$B$1:$K$65536,6,FALSE))</f>
        <v>Республика Карелия</v>
      </c>
      <c r="H141" s="30" t="str">
        <f>IF(B141=0," ",VLOOKUP($B141,[1]Женщины!$B$1:$K$65536,7,FALSE))</f>
        <v/>
      </c>
      <c r="I141" s="30" t="str">
        <f>IF(B141=0," ",VLOOKUP($B141,[1]Женщины!$B$1:$K$65536,8,FALSE))</f>
        <v/>
      </c>
      <c r="J141" s="26" t="str">
        <f>IF(B141=0," ",VLOOKUP($B141,[1]Женщины!$B$1:$K$65536,9,FALSE))</f>
        <v>МУ "СШОР №3"</v>
      </c>
      <c r="K141" s="97">
        <v>3.0347222222222223E-4</v>
      </c>
      <c r="L141" s="100">
        <v>3.0219907407407403E-4</v>
      </c>
      <c r="M141" s="71" t="s">
        <v>48</v>
      </c>
      <c r="N141" s="71">
        <v>20</v>
      </c>
      <c r="O141" s="30" t="str">
        <f>IF(B141=0," ",VLOOKUP($B141,[1]Женщины!$B$1:$K$65536,10,FALSE))</f>
        <v>Вологдина Т.П.</v>
      </c>
    </row>
    <row r="142" spans="1:15" x14ac:dyDescent="0.25">
      <c r="A142" s="21">
        <v>2</v>
      </c>
      <c r="B142" s="31">
        <v>417</v>
      </c>
      <c r="C142" s="69" t="str">
        <f>IF(B142=0," ",VLOOKUP(B142,[1]Женщины!B$1:K$65536,2,FALSE))</f>
        <v>Васина</v>
      </c>
      <c r="D142" s="70" t="str">
        <f>IF(B142=0," ",VLOOKUP($B142,[1]Женщины!$B$1:$K$65536,3,FALSE))</f>
        <v>Ксения</v>
      </c>
      <c r="E142" s="71" t="str">
        <f>IF(B142=0," ",IF(VLOOKUP($B142,[1]Женщины!$B$1:$K$65536,4,FALSE)=0," ",VLOOKUP($B142,[1]Женщины!$B$1:$K$65536,4,FALSE)))</f>
        <v>20.05.2002</v>
      </c>
      <c r="F142" s="71" t="str">
        <f>IF(B142=0," ",VLOOKUP($B142,[1]Женщины!$B$1:$K$65536,5,FALSE))</f>
        <v>КМС</v>
      </c>
      <c r="G142" s="30" t="str">
        <f>IF(B142=0," ",VLOOKUP($B142,[1]Женщины!$B$1:$K$65536,6,FALSE))</f>
        <v>Республика Карелия</v>
      </c>
      <c r="H142" s="30" t="str">
        <f>IF(B142=0," ",VLOOKUP($B142,[1]Женщины!$B$1:$K$65536,7,FALSE))</f>
        <v/>
      </c>
      <c r="I142" s="30" t="str">
        <f>IF(B142=0," ",VLOOKUP($B142,[1]Женщины!$B$1:$K$65536,8,FALSE))</f>
        <v/>
      </c>
      <c r="J142" s="26" t="str">
        <f>IF(B142=0," ",VLOOKUP($B142,[1]Женщины!$B$1:$K$65536,9,FALSE))</f>
        <v>МУ "СШОР №3"</v>
      </c>
      <c r="K142" s="97">
        <v>3.0798611111111114E-4</v>
      </c>
      <c r="L142" s="100">
        <v>3.0451388888888889E-4</v>
      </c>
      <c r="M142" s="82" t="str">
        <f>IF(K142=0," ",IF(K142&lt;=[1]Разряды!$D$31,[1]Разряды!$D$3,IF(K142&lt;=[1]Разряды!$E$31,[1]Разряды!$E$3,IF(K142&lt;=[1]Разряды!$F$31,[1]Разряды!$F$3,IF(K142&lt;=[1]Разряды!$G$31,[1]Разряды!$G$3,IF(K142&lt;=[1]Разряды!$H$31,[1]Разряды!$H$3,IF(K142&lt;=[1]Разряды!$I$31,[1]Разряды!$I$3,IF(K142&lt;=[1]Разряды!$J$31,[1]Разряды!$J$3,"б/р"))))))))</f>
        <v>1р</v>
      </c>
      <c r="N142" s="75">
        <v>17</v>
      </c>
      <c r="O142" s="30" t="str">
        <f>IF(B142=0," ",VLOOKUP($B142,[1]Женщины!$B$1:$K$65536,10,FALSE))</f>
        <v>Кишкин А.Ю., Воробьев С.А.</v>
      </c>
    </row>
    <row r="143" spans="1:15" x14ac:dyDescent="0.25">
      <c r="A143" s="21">
        <v>3</v>
      </c>
      <c r="B143" s="31">
        <v>25</v>
      </c>
      <c r="C143" s="69" t="str">
        <f>IF(B143=0," ",VLOOKUP(B143,[1]Женщины!B$1:K$65536,2,FALSE))</f>
        <v>Глазачева</v>
      </c>
      <c r="D143" s="70" t="str">
        <f>IF(B143=0," ",VLOOKUP($B143,[1]Женщины!$B$1:$K$65536,3,FALSE))</f>
        <v>Валерия</v>
      </c>
      <c r="E143" s="71" t="str">
        <f>IF(B143=0," ",IF(VLOOKUP($B143,[1]Женщины!$B$1:$K$65536,4,FALSE)=0," ",VLOOKUP($B143,[1]Женщины!$B$1:$K$65536,4,FALSE)))</f>
        <v>10.12.2002</v>
      </c>
      <c r="F143" s="71" t="str">
        <f>IF(B143=0," ",VLOOKUP($B143,[1]Женщины!$B$1:$K$65536,5,FALSE))</f>
        <v>1</v>
      </c>
      <c r="G143" s="30" t="str">
        <f>IF(B143=0," ",VLOOKUP($B143,[1]Женщины!$B$1:$K$65536,6,FALSE))</f>
        <v>Ярославская область</v>
      </c>
      <c r="H143" s="30" t="str">
        <f>IF(B143=0," ",VLOOKUP($B143,[1]Женщины!$B$1:$K$65536,7,FALSE))</f>
        <v/>
      </c>
      <c r="I143" s="30" t="str">
        <f>IF(B143=0," ",VLOOKUP($B143,[1]Женщины!$B$1:$K$65536,8,FALSE))</f>
        <v/>
      </c>
      <c r="J143" s="26" t="str">
        <f>IF(B143=0," ",VLOOKUP($B143,[1]Женщины!$B$1:$K$65536,9,FALSE))</f>
        <v>МУ СШОР №19</v>
      </c>
      <c r="K143" s="97">
        <v>3.1134259259259261E-4</v>
      </c>
      <c r="L143" s="100">
        <v>3.0798611111111114E-4</v>
      </c>
      <c r="M143" s="82" t="str">
        <f>IF(K143=0," ",IF(K143&lt;=[1]Разряды!$D$31,[1]Разряды!$D$3,IF(K143&lt;=[1]Разряды!$E$31,[1]Разряды!$E$3,IF(K143&lt;=[1]Разряды!$F$31,[1]Разряды!$F$3,IF(K143&lt;=[1]Разряды!$G$31,[1]Разряды!$G$3,IF(K143&lt;=[1]Разряды!$H$31,[1]Разряды!$H$3,IF(K143&lt;=[1]Разряды!$I$31,[1]Разряды!$I$3,IF(K143&lt;=[1]Разряды!$J$31,[1]Разряды!$J$3,"б/р"))))))))</f>
        <v>1р</v>
      </c>
      <c r="N143" s="75">
        <v>15</v>
      </c>
      <c r="O143" s="30" t="str">
        <f>IF(B143=0," ",VLOOKUP($B143,[1]Женщины!$B$1:$K$65536,10,FALSE))</f>
        <v>Сошников А.В.</v>
      </c>
    </row>
    <row r="144" spans="1:15" x14ac:dyDescent="0.25">
      <c r="A144" s="31">
        <v>4</v>
      </c>
      <c r="B144" s="31">
        <v>457</v>
      </c>
      <c r="C144" s="69" t="str">
        <f>IF(B144=0," ",VLOOKUP(B144,[1]Женщины!B$1:K$65536,2,FALSE))</f>
        <v>Сагитова</v>
      </c>
      <c r="D144" s="70" t="str">
        <f>IF(B144=0," ",VLOOKUP($B144,[1]Женщины!$B$1:$K$65536,3,FALSE))</f>
        <v>Екатерина</v>
      </c>
      <c r="E144" s="71" t="str">
        <f>IF(B144=0," ",IF(VLOOKUP($B144,[1]Женщины!$B$1:$K$65536,4,FALSE)=0," ",VLOOKUP($B144,[1]Женщины!$B$1:$K$65536,4,FALSE)))</f>
        <v>11.06.2002</v>
      </c>
      <c r="F144" s="71" t="str">
        <f>IF(B144=0," ",VLOOKUP($B144,[1]Женщины!$B$1:$K$65536,5,FALSE))</f>
        <v>КМС</v>
      </c>
      <c r="G144" s="30" t="str">
        <f>IF(B144=0," ",VLOOKUP($B144,[1]Женщины!$B$1:$K$65536,6,FALSE))</f>
        <v>Республика Коми</v>
      </c>
      <c r="H144" s="30" t="str">
        <f>IF(B144=0," ",VLOOKUP($B144,[1]Женщины!$B$1:$K$65536,7,FALSE))</f>
        <v/>
      </c>
      <c r="I144" s="30" t="str">
        <f>IF(B144=0," ",VLOOKUP($B144,[1]Женщины!$B$1:$K$65536,8,FALSE))</f>
        <v/>
      </c>
      <c r="J144" s="26" t="str">
        <f>IF(B144=0," ",VLOOKUP($B144,[1]Женщины!$B$1:$K$65536,9,FALSE))</f>
        <v>ГБУ РК "СШОР №1"</v>
      </c>
      <c r="K144" s="97">
        <v>3.1412037037037037E-4</v>
      </c>
      <c r="L144" s="100">
        <v>3.1400462962962963E-4</v>
      </c>
      <c r="M144" s="82" t="str">
        <f>IF(K144=0," ",IF(K144&lt;=[1]Разряды!$D$31,[1]Разряды!$D$3,IF(K144&lt;=[1]Разряды!$E$31,[1]Разряды!$E$3,IF(K144&lt;=[1]Разряды!$F$31,[1]Разряды!$F$3,IF(K144&lt;=[1]Разряды!$G$31,[1]Разряды!$G$3,IF(K144&lt;=[1]Разряды!$H$31,[1]Разряды!$H$3,IF(K144&lt;=[1]Разряды!$I$31,[1]Разряды!$I$3,IF(K144&lt;=[1]Разряды!$J$31,[1]Разряды!$J$3,"б/р"))))))))</f>
        <v>1р</v>
      </c>
      <c r="N144" s="75">
        <v>14</v>
      </c>
      <c r="O144" s="30" t="str">
        <f>IF(B144=0," ",VLOOKUP($B144,[1]Женщины!$B$1:$K$65536,10,FALSE))</f>
        <v>Балясников И.Н.</v>
      </c>
    </row>
    <row r="145" spans="1:15" ht="26.25" x14ac:dyDescent="0.25">
      <c r="A145" s="31">
        <v>5</v>
      </c>
      <c r="B145" s="31">
        <v>279</v>
      </c>
      <c r="C145" s="69" t="str">
        <f>IF(B145=0," ",VLOOKUP(B145,[1]Женщины!B$1:K$65536,2,FALSE))</f>
        <v>Жукова</v>
      </c>
      <c r="D145" s="70" t="str">
        <f>IF(B145=0," ",VLOOKUP($B145,[1]Женщины!$B$1:$K$65536,3,FALSE))</f>
        <v>Алёна</v>
      </c>
      <c r="E145" s="71" t="str">
        <f>IF(B145=0," ",IF(VLOOKUP($B145,[1]Женщины!$B$1:$K$65536,4,FALSE)=0," ",VLOOKUP($B145,[1]Женщины!$B$1:$K$65536,4,FALSE)))</f>
        <v>06.06.2002</v>
      </c>
      <c r="F145" s="71" t="str">
        <f>IF(B145=0," ",VLOOKUP($B145,[1]Женщины!$B$1:$K$65536,5,FALSE))</f>
        <v>1</v>
      </c>
      <c r="G145" s="30" t="str">
        <f>IF(B145=0," ",VLOOKUP($B145,[1]Женщины!$B$1:$K$65536,6,FALSE))</f>
        <v>Ивановская область</v>
      </c>
      <c r="H145" s="30" t="str">
        <f>IF(B145=0," ",VLOOKUP($B145,[1]Женщины!$B$1:$K$65536,7,FALSE))</f>
        <v/>
      </c>
      <c r="I145" s="30" t="str">
        <f>IF(B145=0," ",VLOOKUP($B145,[1]Женщины!$B$1:$K$65536,8,FALSE))</f>
        <v/>
      </c>
      <c r="J145" s="26" t="str">
        <f>IF(B145=0," ",VLOOKUP($B145,[1]Женщины!$B$1:$K$65536,9,FALSE))</f>
        <v>МБУ "СШОР им.Олимпийского Чемпиона С.Клюгина" г.о.Кинешма</v>
      </c>
      <c r="K145" s="97">
        <v>3.1712962962962961E-4</v>
      </c>
      <c r="L145" s="115"/>
      <c r="M145" s="82" t="str">
        <f>IF(K145=0," ",IF(K145&lt;=[1]Разряды!$D$31,[1]Разряды!$D$3,IF(K145&lt;=[1]Разряды!$E$31,[1]Разряды!$E$3,IF(K145&lt;=[1]Разряды!$F$31,[1]Разряды!$F$3,IF(K145&lt;=[1]Разряды!$G$31,[1]Разряды!$G$3,IF(K145&lt;=[1]Разряды!$H$31,[1]Разряды!$H$3,IF(K145&lt;=[1]Разряды!$I$31,[1]Разряды!$I$3,IF(K145&lt;=[1]Разряды!$J$31,[1]Разряды!$J$3,"б/р"))))))))</f>
        <v>1р</v>
      </c>
      <c r="N145" s="75">
        <v>13</v>
      </c>
      <c r="O145" s="30" t="str">
        <f>IF(B145=0," ",VLOOKUP($B145,[1]Женщины!$B$1:$K$65536,10,FALSE))</f>
        <v>Голубева М.А.</v>
      </c>
    </row>
    <row r="146" spans="1:15" x14ac:dyDescent="0.25">
      <c r="A146" s="31">
        <v>6</v>
      </c>
      <c r="B146" s="31">
        <v>197</v>
      </c>
      <c r="C146" s="69" t="str">
        <f>IF(B146=0," ",VLOOKUP(B146,[1]Женщины!B$1:K$65536,2,FALSE))</f>
        <v>Пожилова</v>
      </c>
      <c r="D146" s="70" t="str">
        <f>IF(B146=0," ",VLOOKUP($B146,[1]Женщины!$B$1:$K$65536,3,FALSE))</f>
        <v>Валерия</v>
      </c>
      <c r="E146" s="71" t="str">
        <f>IF(B146=0," ",IF(VLOOKUP($B146,[1]Женщины!$B$1:$K$65536,4,FALSE)=0," ",VLOOKUP($B146,[1]Женщины!$B$1:$K$65536,4,FALSE)))</f>
        <v>18.01.2001</v>
      </c>
      <c r="F146" s="71" t="str">
        <f>IF(B146=0," ",VLOOKUP($B146,[1]Женщины!$B$1:$K$65536,5,FALSE))</f>
        <v>2</v>
      </c>
      <c r="G146" s="30" t="str">
        <f>IF(B146=0," ",VLOOKUP($B146,[1]Женщины!$B$1:$K$65536,6,FALSE))</f>
        <v>Архангельская область</v>
      </c>
      <c r="H146" s="30" t="str">
        <f>IF(B146=0," ",VLOOKUP($B146,[1]Женщины!$B$1:$K$65536,7,FALSE))</f>
        <v/>
      </c>
      <c r="I146" s="30" t="str">
        <f>IF(B146=0," ",VLOOKUP($B146,[1]Женщины!$B$1:$K$65536,8,FALSE))</f>
        <v/>
      </c>
      <c r="J146" s="26" t="str">
        <f>IF(B146=0," ",VLOOKUP($B146,[1]Женщины!$B$1:$K$65536,9,FALSE))</f>
        <v>ФОК "Севмаш"</v>
      </c>
      <c r="K146" s="97">
        <v>3.184027777777778E-4</v>
      </c>
      <c r="L146" s="115"/>
      <c r="M146" s="82" t="str">
        <f>IF(K146=0," ",IF(K146&lt;=[1]Разряды!$D$31,[1]Разряды!$D$3,IF(K146&lt;=[1]Разряды!$E$31,[1]Разряды!$E$3,IF(K146&lt;=[1]Разряды!$F$31,[1]Разряды!$F$3,IF(K146&lt;=[1]Разряды!$G$31,[1]Разряды!$G$3,IF(K146&lt;=[1]Разряды!$H$31,[1]Разряды!$H$3,IF(K146&lt;=[1]Разряды!$I$31,[1]Разряды!$I$3,IF(K146&lt;=[1]Разряды!$J$31,[1]Разряды!$J$3,"б/р"))))))))</f>
        <v>1р</v>
      </c>
      <c r="N146" s="75">
        <v>12</v>
      </c>
      <c r="O146" s="30" t="str">
        <f>IF(B146=0," ",VLOOKUP($B146,[1]Женщины!$B$1:$K$65536,10,FALSE))</f>
        <v>Литвиненко А.И.</v>
      </c>
    </row>
    <row r="147" spans="1:15" x14ac:dyDescent="0.25">
      <c r="A147" s="31">
        <v>7</v>
      </c>
      <c r="B147" s="31">
        <v>427</v>
      </c>
      <c r="C147" s="69" t="str">
        <f>IF(B147=0," ",VLOOKUP(B147,[1]Женщины!B$1:K$65536,2,FALSE))</f>
        <v>Кураш</v>
      </c>
      <c r="D147" s="70" t="str">
        <f>IF(B147=0," ",VLOOKUP($B147,[1]Женщины!$B$1:$K$65536,3,FALSE))</f>
        <v>Екатерина</v>
      </c>
      <c r="E147" s="71" t="str">
        <f>IF(B147=0," ",IF(VLOOKUP($B147,[1]Женщины!$B$1:$K$65536,4,FALSE)=0," ",VLOOKUP($B147,[1]Женщины!$B$1:$K$65536,4,FALSE)))</f>
        <v>04.01.2001</v>
      </c>
      <c r="F147" s="71" t="str">
        <f>IF(B147=0," ",VLOOKUP($B147,[1]Женщины!$B$1:$K$65536,5,FALSE))</f>
        <v>1</v>
      </c>
      <c r="G147" s="30" t="str">
        <f>IF(B147=0," ",VLOOKUP($B147,[1]Женщины!$B$1:$K$65536,6,FALSE))</f>
        <v>Республика Карелия</v>
      </c>
      <c r="H147" s="30" t="str">
        <f>IF(B147=0," ",VLOOKUP($B147,[1]Женщины!$B$1:$K$65536,7,FALSE))</f>
        <v/>
      </c>
      <c r="I147" s="30" t="str">
        <f>IF(B147=0," ",VLOOKUP($B147,[1]Женщины!$B$1:$K$65536,8,FALSE))</f>
        <v/>
      </c>
      <c r="J147" s="26" t="str">
        <f>IF(B147=0," ",VLOOKUP($B147,[1]Женщины!$B$1:$K$65536,9,FALSE))</f>
        <v>МУ "СШОР №3"</v>
      </c>
      <c r="K147" s="97">
        <v>3.2349537037037036E-4</v>
      </c>
      <c r="L147" s="97"/>
      <c r="M147" s="82" t="str">
        <f>IF(K147=0," ",IF(K147&lt;=[1]Разряды!$D$31,[1]Разряды!$D$3,IF(K147&lt;=[1]Разряды!$E$31,[1]Разряды!$E$3,IF(K147&lt;=[1]Разряды!$F$31,[1]Разряды!$F$3,IF(K147&lt;=[1]Разряды!$G$31,[1]Разряды!$G$3,IF(K147&lt;=[1]Разряды!$H$31,[1]Разряды!$H$3,IF(K147&lt;=[1]Разряды!$I$31,[1]Разряды!$I$3,IF(K147&lt;=[1]Разряды!$J$31,[1]Разряды!$J$3,"б/р"))))))))</f>
        <v>2р</v>
      </c>
      <c r="N147" s="75">
        <v>11</v>
      </c>
      <c r="O147" s="30" t="str">
        <f>IF(B147=0," ",VLOOKUP($B147,[1]Женщины!$B$1:$K$65536,10,FALSE))</f>
        <v>Кишкин А.Ю.</v>
      </c>
    </row>
    <row r="148" spans="1:15" x14ac:dyDescent="0.25">
      <c r="A148" s="31">
        <v>8</v>
      </c>
      <c r="B148" s="31">
        <v>396</v>
      </c>
      <c r="C148" s="69" t="str">
        <f>IF(B148=0," ",VLOOKUP(B148,[1]Женщины!B$1:K$65536,2,FALSE))</f>
        <v>Смирнова</v>
      </c>
      <c r="D148" s="70" t="str">
        <f>IF(B148=0," ",VLOOKUP($B148,[1]Женщины!$B$1:$K$65536,3,FALSE))</f>
        <v>Ульяна</v>
      </c>
      <c r="E148" s="71" t="str">
        <f>IF(B148=0," ",IF(VLOOKUP($B148,[1]Женщины!$B$1:$K$65536,4,FALSE)=0," ",VLOOKUP($B148,[1]Женщины!$B$1:$K$65536,4,FALSE)))</f>
        <v>25.10.2002</v>
      </c>
      <c r="F148" s="71" t="str">
        <f>IF(B148=0," ",VLOOKUP($B148,[1]Женщины!$B$1:$K$65536,5,FALSE))</f>
        <v>2</v>
      </c>
      <c r="G148" s="30" t="str">
        <f>IF(B148=0," ",VLOOKUP($B148,[1]Женщины!$B$1:$K$65536,6,FALSE))</f>
        <v>Новгородская область</v>
      </c>
      <c r="H148" s="30" t="str">
        <f>IF(B148=0," ",VLOOKUP($B148,[1]Женщины!$B$1:$K$65536,7,FALSE))</f>
        <v/>
      </c>
      <c r="I148" s="30" t="str">
        <f>IF(B148=0," ",VLOOKUP($B148,[1]Женщины!$B$1:$K$65536,8,FALSE))</f>
        <v/>
      </c>
      <c r="J148" s="26" t="str">
        <f>IF(B148=0," ",VLOOKUP($B148,[1]Женщины!$B$1:$K$65536,9,FALSE))</f>
        <v>МАУДО "ДЮСШ "ЦФР"</v>
      </c>
      <c r="K148" s="97">
        <v>3.2569444444444448E-4</v>
      </c>
      <c r="L148" s="99"/>
      <c r="M148" s="82" t="str">
        <f>IF(K148=0," ",IF(K148&lt;=[1]Разряды!$D$31,[1]Разряды!$D$3,IF(K148&lt;=[1]Разряды!$E$31,[1]Разряды!$E$3,IF(K148&lt;=[1]Разряды!$F$31,[1]Разряды!$F$3,IF(K148&lt;=[1]Разряды!$G$31,[1]Разряды!$G$3,IF(K148&lt;=[1]Разряды!$H$31,[1]Разряды!$H$3,IF(K148&lt;=[1]Разряды!$I$31,[1]Разряды!$I$3,IF(K148&lt;=[1]Разряды!$J$31,[1]Разряды!$J$3,"б/р"))))))))</f>
        <v>2р</v>
      </c>
      <c r="N148" s="75">
        <v>10</v>
      </c>
      <c r="O148" s="30" t="str">
        <f>IF(B148=0," ",VLOOKUP($B148,[1]Женщины!$B$1:$K$65536,10,FALSE))</f>
        <v>Семенов А.В.</v>
      </c>
    </row>
    <row r="149" spans="1:15" x14ac:dyDescent="0.25">
      <c r="A149" s="31">
        <v>9</v>
      </c>
      <c r="B149" s="31">
        <v>240</v>
      </c>
      <c r="C149" s="69" t="str">
        <f>IF(B149=0," ",VLOOKUP(B149,[1]Женщины!B$1:K$65536,2,FALSE))</f>
        <v>Кошелева</v>
      </c>
      <c r="D149" s="70" t="str">
        <f>IF(B149=0," ",VLOOKUP($B149,[1]Женщины!$B$1:$K$65536,3,FALSE))</f>
        <v>Светлана</v>
      </c>
      <c r="E149" s="71" t="str">
        <f>IF(B149=0," ",IF(VLOOKUP($B149,[1]Женщины!$B$1:$K$65536,4,FALSE)=0," ",VLOOKUP($B149,[1]Женщины!$B$1:$K$65536,4,FALSE)))</f>
        <v>15.12.2001</v>
      </c>
      <c r="F149" s="71" t="str">
        <f>IF(B149=0," ",VLOOKUP($B149,[1]Женщины!$B$1:$K$65536,5,FALSE))</f>
        <v>2</v>
      </c>
      <c r="G149" s="30" t="str">
        <f>IF(B149=0," ",VLOOKUP($B149,[1]Женщины!$B$1:$K$65536,6,FALSE))</f>
        <v>Вологодская область</v>
      </c>
      <c r="H149" s="30" t="str">
        <f>IF(B149=0," ",VLOOKUP($B149,[1]Женщины!$B$1:$K$65536,7,FALSE))</f>
        <v/>
      </c>
      <c r="I149" s="30" t="str">
        <f>IF(B149=0," ",VLOOKUP($B149,[1]Женщины!$B$1:$K$65536,8,FALSE))</f>
        <v/>
      </c>
      <c r="J149" s="26" t="str">
        <f>IF(B149=0," ",VLOOKUP($B149,[1]Женщины!$B$1:$K$65536,9,FALSE))</f>
        <v>СК "Череповец"</v>
      </c>
      <c r="K149" s="97">
        <v>3.2743055555555558E-4</v>
      </c>
      <c r="L149" s="115"/>
      <c r="M149" s="82" t="str">
        <f>IF(K149=0," ",IF(K149&lt;=[1]Разряды!$D$31,[1]Разряды!$D$3,IF(K149&lt;=[1]Разряды!$E$31,[1]Разряды!$E$3,IF(K149&lt;=[1]Разряды!$F$31,[1]Разряды!$F$3,IF(K149&lt;=[1]Разряды!$G$31,[1]Разряды!$G$3,IF(K149&lt;=[1]Разряды!$H$31,[1]Разряды!$H$3,IF(K149&lt;=[1]Разряды!$I$31,[1]Разряды!$I$3,IF(K149&lt;=[1]Разряды!$J$31,[1]Разряды!$J$3,"б/р"))))))))</f>
        <v>2р</v>
      </c>
      <c r="N149" s="75">
        <v>9</v>
      </c>
      <c r="O149" s="30" t="str">
        <f>IF(B149=0," ",VLOOKUP($B149,[1]Женщины!$B$1:$K$65536,10,FALSE))</f>
        <v>Полторацкий С.В.</v>
      </c>
    </row>
    <row r="150" spans="1:15" x14ac:dyDescent="0.25">
      <c r="A150" s="31">
        <v>10</v>
      </c>
      <c r="B150" s="31">
        <v>464</v>
      </c>
      <c r="C150" s="69" t="str">
        <f>IF(B150=0," ",VLOOKUP(B150,[1]Женщины!B$1:K$65536,2,FALSE))</f>
        <v>Эргарт</v>
      </c>
      <c r="D150" s="70" t="str">
        <f>IF(B150=0," ",VLOOKUP($B150,[1]Женщины!$B$1:$K$65536,3,FALSE))</f>
        <v>Алина</v>
      </c>
      <c r="E150" s="71" t="str">
        <f>IF(B150=0," ",IF(VLOOKUP($B150,[1]Женщины!$B$1:$K$65536,4,FALSE)=0," ",VLOOKUP($B150,[1]Женщины!$B$1:$K$65536,4,FALSE)))</f>
        <v>05.12.2002</v>
      </c>
      <c r="F150" s="71" t="str">
        <f>IF(B150=0," ",VLOOKUP($B150,[1]Женщины!$B$1:$K$65536,5,FALSE))</f>
        <v>1</v>
      </c>
      <c r="G150" s="30" t="str">
        <f>IF(B150=0," ",VLOOKUP($B150,[1]Женщины!$B$1:$K$65536,6,FALSE))</f>
        <v>Республика Коми</v>
      </c>
      <c r="H150" s="30" t="str">
        <f>IF(B150=0," ",VLOOKUP($B150,[1]Женщины!$B$1:$K$65536,7,FALSE))</f>
        <v/>
      </c>
      <c r="I150" s="30" t="str">
        <f>IF(B150=0," ",VLOOKUP($B150,[1]Женщины!$B$1:$K$65536,8,FALSE))</f>
        <v/>
      </c>
      <c r="J150" s="26" t="str">
        <f>IF(B150=0," ",VLOOKUP($B150,[1]Женщины!$B$1:$K$65536,9,FALSE))</f>
        <v>ГБУ РК "СШОР №1"</v>
      </c>
      <c r="K150" s="97">
        <v>3.2905092592592594E-4</v>
      </c>
      <c r="L150" s="115"/>
      <c r="M150" s="82" t="str">
        <f>IF(K150=0," ",IF(K150&lt;=[1]Разряды!$D$31,[1]Разряды!$D$3,IF(K150&lt;=[1]Разряды!$E$31,[1]Разряды!$E$3,IF(K150&lt;=[1]Разряды!$F$31,[1]Разряды!$F$3,IF(K150&lt;=[1]Разряды!$G$31,[1]Разряды!$G$3,IF(K150&lt;=[1]Разряды!$H$31,[1]Разряды!$H$3,IF(K150&lt;=[1]Разряды!$I$31,[1]Разряды!$I$3,IF(K150&lt;=[1]Разряды!$J$31,[1]Разряды!$J$3,"б/р"))))))))</f>
        <v>2р</v>
      </c>
      <c r="N150" s="75">
        <v>8</v>
      </c>
      <c r="O150" s="30" t="str">
        <f>IF(B150=0," ",VLOOKUP($B150,[1]Женщины!$B$1:$K$65536,10,FALSE))</f>
        <v>Панюкова М.А.</v>
      </c>
    </row>
    <row r="151" spans="1:15" ht="20.25" x14ac:dyDescent="0.25">
      <c r="A151" s="31">
        <v>11</v>
      </c>
      <c r="B151" s="31">
        <v>145</v>
      </c>
      <c r="C151" s="69" t="str">
        <f>IF(B151=0," ",VLOOKUP(B151,[1]Женщины!B$1:K$65536,2,FALSE))</f>
        <v>Ушкова</v>
      </c>
      <c r="D151" s="70" t="str">
        <f>IF(B151=0," ",VLOOKUP($B151,[1]Женщины!$B$1:$K$65536,3,FALSE))</f>
        <v>Арина</v>
      </c>
      <c r="E151" s="71" t="str">
        <f>IF(B151=0," ",IF(VLOOKUP($B151,[1]Женщины!$B$1:$K$65536,4,FALSE)=0," ",VLOOKUP($B151,[1]Женщины!$B$1:$K$65536,4,FALSE)))</f>
        <v>18.07.2002</v>
      </c>
      <c r="F151" s="71" t="str">
        <f>IF(B151=0," ",VLOOKUP($B151,[1]Женщины!$B$1:$K$65536,5,FALSE))</f>
        <v>2</v>
      </c>
      <c r="G151" s="30" t="str">
        <f>IF(B151=0," ",VLOOKUP($B151,[1]Женщины!$B$1:$K$65536,6,FALSE))</f>
        <v>Ярославская область</v>
      </c>
      <c r="H151" s="30" t="str">
        <f>IF(B151=0," ",VLOOKUP($B151,[1]Женщины!$B$1:$K$65536,7,FALSE))</f>
        <v/>
      </c>
      <c r="I151" s="30" t="str">
        <f>IF(B151=0," ",VLOOKUP($B151,[1]Женщины!$B$1:$K$65536,8,FALSE))</f>
        <v/>
      </c>
      <c r="J151" s="52" t="str">
        <f>IF(B151=0," ",VLOOKUP($B151,[1]Женщины!$B$1:$K$65536,9,FALSE))</f>
        <v>ГУ ЯО "СШОР по лёгкой атлетике и адаптивному спорту"</v>
      </c>
      <c r="K151" s="97">
        <v>3.3240740740740735E-4</v>
      </c>
      <c r="L151" s="115"/>
      <c r="M151" s="82" t="str">
        <f>IF(K151=0," ",IF(K151&lt;=[1]Разряды!$D$31,[1]Разряды!$D$3,IF(K151&lt;=[1]Разряды!$E$31,[1]Разряды!$E$3,IF(K151&lt;=[1]Разряды!$F$31,[1]Разряды!$F$3,IF(K151&lt;=[1]Разряды!$G$31,[1]Разряды!$G$3,IF(K151&lt;=[1]Разряды!$H$31,[1]Разряды!$H$3,IF(K151&lt;=[1]Разряды!$I$31,[1]Разряды!$I$3,IF(K151&lt;=[1]Разряды!$J$31,[1]Разряды!$J$3,"б/р"))))))))</f>
        <v>2р</v>
      </c>
      <c r="N151" s="75" t="s">
        <v>31</v>
      </c>
      <c r="O151" s="30" t="str">
        <f>IF(B151=0," ",VLOOKUP($B151,[1]Женщины!$B$1:$K$65536,10,FALSE))</f>
        <v>Лыкова О.В., Филинова С.К.</v>
      </c>
    </row>
    <row r="152" spans="1:15" x14ac:dyDescent="0.25">
      <c r="A152" s="31">
        <v>12</v>
      </c>
      <c r="B152" s="31">
        <v>119</v>
      </c>
      <c r="C152" s="69" t="str">
        <f>IF(B152=0," ",VLOOKUP(B152,[1]Женщины!B$1:K$65536,2,FALSE))</f>
        <v>Свербеева</v>
      </c>
      <c r="D152" s="70" t="str">
        <f>IF(B152=0," ",VLOOKUP($B152,[1]Женщины!$B$1:$K$65536,3,FALSE))</f>
        <v>Надежда</v>
      </c>
      <c r="E152" s="71" t="str">
        <f>IF(B152=0," ",IF(VLOOKUP($B152,[1]Женщины!$B$1:$K$65536,4,FALSE)=0," ",VLOOKUP($B152,[1]Женщины!$B$1:$K$65536,4,FALSE)))</f>
        <v>26.07.2002</v>
      </c>
      <c r="F152" s="71" t="str">
        <f>IF(B152=0," ",VLOOKUP($B152,[1]Женщины!$B$1:$K$65536,5,FALSE))</f>
        <v>1</v>
      </c>
      <c r="G152" s="30" t="str">
        <f>IF(B152=0," ",VLOOKUP($B152,[1]Женщины!$B$1:$K$65536,6,FALSE))</f>
        <v>Ярославская область</v>
      </c>
      <c r="H152" s="30" t="str">
        <f>IF(B152=0," ",VLOOKUP($B152,[1]Женщины!$B$1:$K$65536,7,FALSE))</f>
        <v/>
      </c>
      <c r="I152" s="30" t="str">
        <f>IF(B152=0," ",VLOOKUP($B152,[1]Женщины!$B$1:$K$65536,8,FALSE))</f>
        <v/>
      </c>
      <c r="J152" s="26" t="str">
        <f>IF(B152=0," ",VLOOKUP($B152,[1]Женщины!$B$1:$K$65536,9,FALSE))</f>
        <v>МАУ СШОР №2</v>
      </c>
      <c r="K152" s="97">
        <v>3.383101851851852E-4</v>
      </c>
      <c r="L152" s="115"/>
      <c r="M152" s="82" t="str">
        <f>IF(K152=0," ",IF(K152&lt;=[1]Разряды!$D$31,[1]Разряды!$D$3,IF(K152&lt;=[1]Разряды!$E$31,[1]Разряды!$E$3,IF(K152&lt;=[1]Разряды!$F$31,[1]Разряды!$F$3,IF(K152&lt;=[1]Разряды!$G$31,[1]Разряды!$G$3,IF(K152&lt;=[1]Разряды!$H$31,[1]Разряды!$H$3,IF(K152&lt;=[1]Разряды!$I$31,[1]Разряды!$I$3,IF(K152&lt;=[1]Разряды!$J$31,[1]Разряды!$J$3,"б/р"))))))))</f>
        <v>2р</v>
      </c>
      <c r="N152" s="75" t="s">
        <v>31</v>
      </c>
      <c r="O152" s="30" t="str">
        <f>IF(B152=0," ",VLOOKUP($B152,[1]Женщины!$B$1:$K$65536,10,FALSE))</f>
        <v>Мокроусов А.Ю., Смирнова Н.С.</v>
      </c>
    </row>
    <row r="153" spans="1:15" x14ac:dyDescent="0.25">
      <c r="A153" s="31">
        <v>13</v>
      </c>
      <c r="B153" s="31">
        <v>258</v>
      </c>
      <c r="C153" s="69" t="str">
        <f>IF(B153=0," ",VLOOKUP(B153,[1]Женщины!B$1:K$65536,2,FALSE))</f>
        <v>Прибытко</v>
      </c>
      <c r="D153" s="70" t="str">
        <f>IF(B153=0," ",VLOOKUP($B153,[1]Женщины!$B$1:$K$65536,3,FALSE))</f>
        <v>Александра</v>
      </c>
      <c r="E153" s="71" t="str">
        <f>IF(B153=0," ",IF(VLOOKUP($B153,[1]Женщины!$B$1:$K$65536,4,FALSE)=0," ",VLOOKUP($B153,[1]Женщины!$B$1:$K$65536,4,FALSE)))</f>
        <v>09.11.2002</v>
      </c>
      <c r="F153" s="71" t="str">
        <f>IF(B153=0," ",VLOOKUP($B153,[1]Женщины!$B$1:$K$65536,5,FALSE))</f>
        <v>1</v>
      </c>
      <c r="G153" s="30" t="str">
        <f>IF(B153=0," ",VLOOKUP($B153,[1]Женщины!$B$1:$K$65536,6,FALSE))</f>
        <v>Вологодская область</v>
      </c>
      <c r="H153" s="30" t="str">
        <f>IF(B153=0," ",VLOOKUP($B153,[1]Женщины!$B$1:$K$65536,7,FALSE))</f>
        <v/>
      </c>
      <c r="I153" s="30" t="str">
        <f>IF(B153=0," ",VLOOKUP($B153,[1]Женщины!$B$1:$K$65536,8,FALSE))</f>
        <v/>
      </c>
      <c r="J153" s="26" t="str">
        <f>IF(B153=0," ",VLOOKUP($B153,[1]Женщины!$B$1:$K$65536,9,FALSE))</f>
        <v>АУ ФКиС  ВО "ЦСП"</v>
      </c>
      <c r="K153" s="97">
        <v>3.3842592592592588E-4</v>
      </c>
      <c r="L153" s="100"/>
      <c r="M153" s="82" t="str">
        <f>IF(K153=0," ",IF(K153&lt;=[1]Разряды!$D$31,[1]Разряды!$D$3,IF(K153&lt;=[1]Разряды!$E$31,[1]Разряды!$E$3,IF(K153&lt;=[1]Разряды!$F$31,[1]Разряды!$F$3,IF(K153&lt;=[1]Разряды!$G$31,[1]Разряды!$G$3,IF(K153&lt;=[1]Разряды!$H$31,[1]Разряды!$H$3,IF(K153&lt;=[1]Разряды!$I$31,[1]Разряды!$I$3,IF(K153&lt;=[1]Разряды!$J$31,[1]Разряды!$J$3,"б/р"))))))))</f>
        <v>2р</v>
      </c>
      <c r="N153" s="75">
        <v>7</v>
      </c>
      <c r="O153" s="30" t="str">
        <f>IF(B153=0," ",VLOOKUP($B153,[1]Женщины!$B$1:$K$65536,10,FALSE))</f>
        <v>Лебедев А.В.</v>
      </c>
    </row>
    <row r="154" spans="1:15" ht="20.25" x14ac:dyDescent="0.25">
      <c r="A154" s="31">
        <v>14</v>
      </c>
      <c r="B154" s="31">
        <v>103</v>
      </c>
      <c r="C154" s="69" t="str">
        <f>IF(B154=0," ",VLOOKUP(B154,[1]Женщины!B$1:K$65536,2,FALSE))</f>
        <v>Панарина</v>
      </c>
      <c r="D154" s="70" t="str">
        <f>IF(B154=0," ",VLOOKUP($B154,[1]Женщины!$B$1:$K$65536,3,FALSE))</f>
        <v>Анна</v>
      </c>
      <c r="E154" s="71" t="str">
        <f>IF(B154=0," ",IF(VLOOKUP($B154,[1]Женщины!$B$1:$K$65536,4,FALSE)=0," ",VLOOKUP($B154,[1]Женщины!$B$1:$K$65536,4,FALSE)))</f>
        <v>11.10.2001</v>
      </c>
      <c r="F154" s="71" t="str">
        <f>IF(B154=0," ",VLOOKUP($B154,[1]Женщины!$B$1:$K$65536,5,FALSE))</f>
        <v>2</v>
      </c>
      <c r="G154" s="30" t="str">
        <f>IF(B154=0," ",VLOOKUP($B154,[1]Женщины!$B$1:$K$65536,6,FALSE))</f>
        <v>Ярославская область</v>
      </c>
      <c r="H154" s="30" t="str">
        <f>IF(B154=0," ",VLOOKUP($B154,[1]Женщины!$B$1:$K$65536,7,FALSE))</f>
        <v/>
      </c>
      <c r="I154" s="30" t="str">
        <f>IF(B154=0," ",VLOOKUP($B154,[1]Женщины!$B$1:$K$65536,8,FALSE))</f>
        <v/>
      </c>
      <c r="J154" s="52" t="str">
        <f>IF(B154=0," ",VLOOKUP($B154,[1]Женщины!$B$1:$K$65536,9,FALSE))</f>
        <v>ГУ ЯО "СШОР по лёгкой атлетике и адаптивному спорту"</v>
      </c>
      <c r="K154" s="97">
        <v>3.4039351851851852E-4</v>
      </c>
      <c r="L154" s="115"/>
      <c r="M154" s="82" t="str">
        <f>IF(K154=0," ",IF(K154&lt;=[1]Разряды!$D$31,[1]Разряды!$D$3,IF(K154&lt;=[1]Разряды!$E$31,[1]Разряды!$E$3,IF(K154&lt;=[1]Разряды!$F$31,[1]Разряды!$F$3,IF(K154&lt;=[1]Разряды!$G$31,[1]Разряды!$G$3,IF(K154&lt;=[1]Разряды!$H$31,[1]Разряды!$H$3,IF(K154&lt;=[1]Разряды!$I$31,[1]Разряды!$I$3,IF(K154&lt;=[1]Разряды!$J$31,[1]Разряды!$J$3,"б/р"))))))))</f>
        <v>2р</v>
      </c>
      <c r="N154" s="75" t="s">
        <v>31</v>
      </c>
      <c r="O154" s="30" t="str">
        <f>IF(B154=0," ",VLOOKUP($B154,[1]Женщины!$B$1:$K$65536,10,FALSE))</f>
        <v>Филинова С.К., Лыкова О.В.</v>
      </c>
    </row>
    <row r="155" spans="1:15" x14ac:dyDescent="0.25">
      <c r="A155" s="31">
        <v>15</v>
      </c>
      <c r="B155" s="31">
        <v>13</v>
      </c>
      <c r="C155" s="69" t="str">
        <f>IF(B155=0," ",VLOOKUP(B155,[1]Женщины!B$1:K$65536,2,FALSE))</f>
        <v>Богачева</v>
      </c>
      <c r="D155" s="70" t="str">
        <f>IF(B155=0," ",VLOOKUP($B155,[1]Женщины!$B$1:$K$65536,3,FALSE))</f>
        <v>Алена</v>
      </c>
      <c r="E155" s="71" t="str">
        <f>IF(B155=0," ",IF(VLOOKUP($B155,[1]Женщины!$B$1:$K$65536,4,FALSE)=0," ",VLOOKUP($B155,[1]Женщины!$B$1:$K$65536,4,FALSE)))</f>
        <v>10.03.2002</v>
      </c>
      <c r="F155" s="71" t="str">
        <f>IF(B155=0," ",VLOOKUP($B155,[1]Женщины!$B$1:$K$65536,5,FALSE))</f>
        <v>3</v>
      </c>
      <c r="G155" s="30" t="str">
        <f>IF(B155=0," ",VLOOKUP($B155,[1]Женщины!$B$1:$K$65536,6,FALSE))</f>
        <v>Ярославская область</v>
      </c>
      <c r="H155" s="30" t="str">
        <f>IF(B155=0," ",VLOOKUP($B155,[1]Женщины!$B$1:$K$65536,7,FALSE))</f>
        <v/>
      </c>
      <c r="I155" s="30" t="str">
        <f>IF(B155=0," ",VLOOKUP($B155,[1]Женщины!$B$1:$K$65536,8,FALSE))</f>
        <v/>
      </c>
      <c r="J155" s="26" t="str">
        <f>IF(B155=0," ",VLOOKUP($B155,[1]Женщины!$B$1:$K$65536,9,FALSE))</f>
        <v>МУ СШОР №19</v>
      </c>
      <c r="K155" s="98">
        <v>3.4386574074074077E-4</v>
      </c>
      <c r="L155" s="115"/>
      <c r="M155" s="82" t="str">
        <f>IF(K155=0," ",IF(K155&lt;=[1]Разряды!$D$31,[1]Разряды!$D$3,IF(K155&lt;=[1]Разряды!$E$31,[1]Разряды!$E$3,IF(K155&lt;=[1]Разряды!$F$31,[1]Разряды!$F$3,IF(K155&lt;=[1]Разряды!$G$31,[1]Разряды!$G$3,IF(K155&lt;=[1]Разряды!$H$31,[1]Разряды!$H$3,IF(K155&lt;=[1]Разряды!$I$31,[1]Разряды!$I$3,IF(K155&lt;=[1]Разряды!$J$31,[1]Разряды!$J$3,"б/р"))))))))</f>
        <v>2р</v>
      </c>
      <c r="N155" s="75" t="s">
        <v>31</v>
      </c>
      <c r="O155" s="30" t="str">
        <f>IF(B155=0," ",VLOOKUP($B155,[1]Женщины!$B$1:$K$65536,10,FALSE))</f>
        <v>Хрущев И.Е.</v>
      </c>
    </row>
    <row r="156" spans="1:15" x14ac:dyDescent="0.25">
      <c r="A156" s="31">
        <v>16</v>
      </c>
      <c r="B156" s="31">
        <v>143</v>
      </c>
      <c r="C156" s="69" t="str">
        <f>IF(B156=0," ",VLOOKUP(B156,[1]Женщины!B$1:K$65536,2,FALSE))</f>
        <v>Трусова</v>
      </c>
      <c r="D156" s="70" t="str">
        <f>IF(B156=0," ",VLOOKUP($B156,[1]Женщины!$B$1:$K$65536,3,FALSE))</f>
        <v>Екатерина</v>
      </c>
      <c r="E156" s="71" t="str">
        <f>IF(B156=0," ",IF(VLOOKUP($B156,[1]Женщины!$B$1:$K$65536,4,FALSE)=0," ",VLOOKUP($B156,[1]Женщины!$B$1:$K$65536,4,FALSE)))</f>
        <v>04.04.2002</v>
      </c>
      <c r="F156" s="71" t="str">
        <f>IF(B156=0," ",VLOOKUP($B156,[1]Женщины!$B$1:$K$65536,5,FALSE))</f>
        <v>3</v>
      </c>
      <c r="G156" s="30" t="str">
        <f>IF(B156=0," ",VLOOKUP($B156,[1]Женщины!$B$1:$K$65536,6,FALSE))</f>
        <v>Ярославская область</v>
      </c>
      <c r="H156" s="30" t="str">
        <f>IF(B156=0," ",VLOOKUP($B156,[1]Женщины!$B$1:$K$65536,7,FALSE))</f>
        <v/>
      </c>
      <c r="I156" s="30" t="str">
        <f>IF(B156=0," ",VLOOKUP($B156,[1]Женщины!$B$1:$K$65536,8,FALSE))</f>
        <v/>
      </c>
      <c r="J156" s="26" t="str">
        <f>IF(B156=0," ",VLOOKUP($B156,[1]Женщины!$B$1:$K$65536,9,FALSE))</f>
        <v>МУ СШОР №19</v>
      </c>
      <c r="K156" s="97">
        <v>3.6539351851851853E-4</v>
      </c>
      <c r="L156" s="115"/>
      <c r="M156" s="82" t="str">
        <f>IF(K156=0," ",IF(K156&lt;=[1]Разряды!$D$31,[1]Разряды!$D$3,IF(K156&lt;=[1]Разряды!$E$31,[1]Разряды!$E$3,IF(K156&lt;=[1]Разряды!$F$31,[1]Разряды!$F$3,IF(K156&lt;=[1]Разряды!$G$31,[1]Разряды!$G$3,IF(K156&lt;=[1]Разряды!$H$31,[1]Разряды!$H$3,IF(K156&lt;=[1]Разряды!$I$31,[1]Разряды!$I$3,IF(K156&lt;=[1]Разряды!$J$31,[1]Разряды!$J$3,"б/р"))))))))</f>
        <v>3р</v>
      </c>
      <c r="N156" s="75" t="s">
        <v>31</v>
      </c>
      <c r="O156" s="30" t="str">
        <f>IF(B156=0," ",VLOOKUP($B156,[1]Женщины!$B$1:$K$65536,10,FALSE))</f>
        <v>Валяева С.П.</v>
      </c>
    </row>
    <row r="157" spans="1:15" x14ac:dyDescent="0.25">
      <c r="A157" s="31">
        <v>17</v>
      </c>
      <c r="B157" s="31">
        <v>130</v>
      </c>
      <c r="C157" s="69" t="str">
        <f>IF(B157=0," ",VLOOKUP(B157,[1]Женщины!B$1:K$65536,2,FALSE))</f>
        <v>Соколова</v>
      </c>
      <c r="D157" s="70" t="str">
        <f>IF(B157=0," ",VLOOKUP($B157,[1]Женщины!$B$1:$K$65536,3,FALSE))</f>
        <v>Маргарита</v>
      </c>
      <c r="E157" s="71" t="str">
        <f>IF(B157=0," ",IF(VLOOKUP($B157,[1]Женщины!$B$1:$K$65536,4,FALSE)=0," ",VLOOKUP($B157,[1]Женщины!$B$1:$K$65536,4,FALSE)))</f>
        <v>20.03.2002</v>
      </c>
      <c r="F157" s="71" t="str">
        <f>IF(B157=0," ",VLOOKUP($B157,[1]Женщины!$B$1:$K$65536,5,FALSE))</f>
        <v>2</v>
      </c>
      <c r="G157" s="30" t="str">
        <f>IF(B157=0," ",VLOOKUP($B157,[1]Женщины!$B$1:$K$65536,6,FALSE))</f>
        <v>Ярославская область</v>
      </c>
      <c r="H157" s="30" t="str">
        <f>IF(B157=0," ",VLOOKUP($B157,[1]Женщины!$B$1:$K$65536,7,FALSE))</f>
        <v/>
      </c>
      <c r="I157" s="30" t="str">
        <f>IF(B157=0," ",VLOOKUP($B157,[1]Женщины!$B$1:$K$65536,8,FALSE))</f>
        <v/>
      </c>
      <c r="J157" s="26" t="str">
        <f>IF(B157=0," ",VLOOKUP($B157,[1]Женщины!$B$1:$K$65536,9,FALSE))</f>
        <v>МАУ СШОР №2</v>
      </c>
      <c r="K157" s="97">
        <v>4.1851851851851843E-4</v>
      </c>
      <c r="L157" s="99"/>
      <c r="M157" s="82" t="str">
        <f>IF(K157=0," ",IF(K157&lt;=[1]Разряды!$D$31,[1]Разряды!$D$3,IF(K157&lt;=[1]Разряды!$E$31,[1]Разряды!$E$3,IF(K157&lt;=[1]Разряды!$F$31,[1]Разряды!$F$3,IF(K157&lt;=[1]Разряды!$G$31,[1]Разряды!$G$3,IF(K157&lt;=[1]Разряды!$H$31,[1]Разряды!$H$3,IF(K157&lt;=[1]Разряды!$I$31,[1]Разряды!$I$3,IF(K157&lt;=[1]Разряды!$J$31,[1]Разряды!$J$3,"б/р"))))))))</f>
        <v>2юр</v>
      </c>
      <c r="N157" s="75" t="s">
        <v>31</v>
      </c>
      <c r="O157" s="30" t="str">
        <f>IF(B157=0," ",VLOOKUP($B157,[1]Женщины!$B$1:$K$65536,10,FALSE))</f>
        <v>Соколов К.А.</v>
      </c>
    </row>
    <row r="158" spans="1:15" x14ac:dyDescent="0.25">
      <c r="A158" s="31"/>
      <c r="B158" s="31">
        <v>376</v>
      </c>
      <c r="C158" s="69" t="str">
        <f>IF(B158=0," ",VLOOKUP(B158,[1]Женщины!B$1:K$65536,2,FALSE))</f>
        <v>Кузькина</v>
      </c>
      <c r="D158" s="70" t="str">
        <f>IF(B158=0," ",VLOOKUP($B158,[1]Женщины!$B$1:$K$65536,3,FALSE))</f>
        <v>Виктория</v>
      </c>
      <c r="E158" s="71" t="str">
        <f>IF(B158=0," ",IF(VLOOKUP($B158,[1]Женщины!$B$1:$K$65536,4,FALSE)=0," ",VLOOKUP($B158,[1]Женщины!$B$1:$K$65536,4,FALSE)))</f>
        <v>11.05.2002</v>
      </c>
      <c r="F158" s="71" t="str">
        <f>IF(B158=0," ",VLOOKUP($B158,[1]Женщины!$B$1:$K$65536,5,FALSE))</f>
        <v>КМС</v>
      </c>
      <c r="G158" s="30" t="str">
        <f>IF(B158=0," ",VLOOKUP($B158,[1]Женщины!$B$1:$K$65536,6,FALSE))</f>
        <v>Мурманская область</v>
      </c>
      <c r="H158" s="30" t="str">
        <f>IF(B158=0," ",VLOOKUP($B158,[1]Женщины!$B$1:$K$65536,7,FALSE))</f>
        <v/>
      </c>
      <c r="I158" s="30" t="str">
        <f>IF(B158=0," ",VLOOKUP($B158,[1]Женщины!$B$1:$K$65536,8,FALSE))</f>
        <v/>
      </c>
      <c r="J158" s="26" t="str">
        <f>IF(B158=0," ",VLOOKUP($B158,[1]Женщины!$B$1:$K$65536,9,FALSE))</f>
        <v>МАУ СШОР №4</v>
      </c>
      <c r="K158" s="117" t="s">
        <v>55</v>
      </c>
      <c r="L158" s="99"/>
      <c r="M158" s="82"/>
      <c r="N158" s="75">
        <v>0</v>
      </c>
      <c r="O158" s="30" t="str">
        <f>IF(B158=0," ",VLOOKUP($B158,[1]Женщины!$B$1:$K$65536,10,FALSE))</f>
        <v>Фарутин Н.В.</v>
      </c>
    </row>
    <row r="159" spans="1:15" ht="19.5" x14ac:dyDescent="0.25">
      <c r="A159" s="31"/>
      <c r="B159" s="31">
        <v>295</v>
      </c>
      <c r="C159" s="76" t="str">
        <f>IF(B159=0," ",VLOOKUP(B159,[1]Женщины!B$1:K$65536,2,FALSE))</f>
        <v>Проничева</v>
      </c>
      <c r="D159" s="77" t="str">
        <f>IF(B159=0," ",VLOOKUP($B159,[1]Женщины!$B$1:$K$65536,3,FALSE))</f>
        <v>Алина</v>
      </c>
      <c r="E159" s="78" t="str">
        <f>IF(B159=0," ",IF(VLOOKUP($B159,[1]Женщины!$B$1:$K$65536,4,FALSE)=0," ",VLOOKUP($B159,[1]Женщины!$B$1:$K$65536,4,FALSE)))</f>
        <v>31.07.2002</v>
      </c>
      <c r="F159" s="78" t="str">
        <f>IF(B159=0," ",VLOOKUP($B159,[1]Женщины!$B$1:$K$65536,5,FALSE))</f>
        <v>1</v>
      </c>
      <c r="G159" s="59" t="str">
        <f>IF(B159=0," ",VLOOKUP($B159,[1]Женщины!$B$1:$K$65536,6,FALSE))</f>
        <v>Ивановская область</v>
      </c>
      <c r="H159" s="59" t="str">
        <f>IF(B159=0," ",VLOOKUP($B159,[1]Женщины!$B$1:$K$65536,7,FALSE))</f>
        <v/>
      </c>
      <c r="I159" s="59" t="str">
        <f>IF(B159=0," ",VLOOKUP($B159,[1]Женщины!$B$1:$K$65536,8,FALSE))</f>
        <v/>
      </c>
      <c r="J159" s="60" t="str">
        <f>IF(B159=0," ",VLOOKUP($B159,[1]Женщины!$B$1:$K$65536,9,FALSE))</f>
        <v>МБУ "СШОР им.Олимпийского Чемпиона С.Клюгина" г.о.Кинешма</v>
      </c>
      <c r="K159" s="100" t="s">
        <v>56</v>
      </c>
      <c r="L159" s="115"/>
      <c r="M159" s="31"/>
      <c r="N159" s="80">
        <v>0</v>
      </c>
      <c r="O159" s="59" t="str">
        <f>IF(B159=0," ",VLOOKUP($B159,[1]Женщины!$B$1:$K$65536,10,FALSE))</f>
        <v>Голубева М.А.</v>
      </c>
    </row>
    <row r="160" spans="1:15" x14ac:dyDescent="0.25">
      <c r="A160" s="31"/>
      <c r="B160" s="31">
        <v>212</v>
      </c>
      <c r="C160" s="69" t="str">
        <f>IF(B160=0," ",VLOOKUP(B160,[1]Женщины!B$1:K$65536,2,FALSE))</f>
        <v>Хлопина</v>
      </c>
      <c r="D160" s="70" t="str">
        <f>IF(B160=0," ",VLOOKUP($B160,[1]Женщины!$B$1:$K$65536,3,FALSE))</f>
        <v>Полина</v>
      </c>
      <c r="E160" s="71" t="str">
        <f>IF(B160=0," ",IF(VLOOKUP($B160,[1]Женщины!$B$1:$K$65536,4,FALSE)=0," ",VLOOKUP($B160,[1]Женщины!$B$1:$K$65536,4,FALSE)))</f>
        <v>10.01.2001</v>
      </c>
      <c r="F160" s="71" t="str">
        <f>IF(B160=0," ",VLOOKUP($B160,[1]Женщины!$B$1:$K$65536,5,FALSE))</f>
        <v>2</v>
      </c>
      <c r="G160" s="30" t="str">
        <f>IF(B160=0," ",VLOOKUP($B160,[1]Женщины!$B$1:$K$65536,6,FALSE))</f>
        <v>Архангельская область</v>
      </c>
      <c r="H160" s="30" t="str">
        <f>IF(B160=0," ",VLOOKUP($B160,[1]Женщины!$B$1:$K$65536,7,FALSE))</f>
        <v/>
      </c>
      <c r="I160" s="30" t="str">
        <f>IF(B160=0," ",VLOOKUP($B160,[1]Женщины!$B$1:$K$65536,8,FALSE))</f>
        <v/>
      </c>
      <c r="J160" s="26" t="str">
        <f>IF(B160=0," ",VLOOKUP($B160,[1]Женщины!$B$1:$K$65536,9,FALSE))</f>
        <v>САФУ имени М.В.Ломоносова</v>
      </c>
      <c r="K160" s="98" t="s">
        <v>56</v>
      </c>
      <c r="L160" s="115"/>
      <c r="M160" s="82"/>
      <c r="N160" s="75">
        <v>0</v>
      </c>
      <c r="O160" s="30" t="str">
        <f>IF(B160=0," ",VLOOKUP($B160,[1]Женщины!$B$1:$K$65536,10,FALSE))</f>
        <v>Мингалева А.Г., Антонова Ю.О.</v>
      </c>
    </row>
    <row r="161" spans="1:15" x14ac:dyDescent="0.25">
      <c r="A161" s="31"/>
      <c r="B161" s="31">
        <v>425</v>
      </c>
      <c r="C161" s="69" t="str">
        <f>IF(B161=0," ",VLOOKUP(B161,[1]Женщины!B$1:K$65536,2,FALSE))</f>
        <v>Куйвонен</v>
      </c>
      <c r="D161" s="70" t="str">
        <f>IF(B161=0," ",VLOOKUP($B161,[1]Женщины!$B$1:$K$65536,3,FALSE))</f>
        <v>Анастасия</v>
      </c>
      <c r="E161" s="71" t="str">
        <f>IF(B161=0," ",IF(VLOOKUP($B161,[1]Женщины!$B$1:$K$65536,4,FALSE)=0," ",VLOOKUP($B161,[1]Женщины!$B$1:$K$65536,4,FALSE)))</f>
        <v>09.10.2001</v>
      </c>
      <c r="F161" s="71" t="str">
        <f>IF(B161=0," ",VLOOKUP($B161,[1]Женщины!$B$1:$K$65536,5,FALSE))</f>
        <v>1</v>
      </c>
      <c r="G161" s="30" t="str">
        <f>IF(B161=0," ",VLOOKUP($B161,[1]Женщины!$B$1:$K$65536,6,FALSE))</f>
        <v>Республика Карелия</v>
      </c>
      <c r="H161" s="30" t="str">
        <f>IF(B161=0," ",VLOOKUP($B161,[1]Женщины!$B$1:$K$65536,7,FALSE))</f>
        <v/>
      </c>
      <c r="I161" s="30" t="str">
        <f>IF(B161=0," ",VLOOKUP($B161,[1]Женщины!$B$1:$K$65536,8,FALSE))</f>
        <v/>
      </c>
      <c r="J161" s="26" t="str">
        <f>IF(B161=0," ",VLOOKUP($B161,[1]Женщины!$B$1:$K$65536,9,FALSE))</f>
        <v>МУ "СШОР №3"</v>
      </c>
      <c r="K161" s="98" t="s">
        <v>57</v>
      </c>
      <c r="L161" s="115"/>
      <c r="M161" s="82"/>
      <c r="N161" s="75">
        <v>0</v>
      </c>
      <c r="O161" s="30" t="str">
        <f>IF(B161=0," ",VLOOKUP($B161,[1]Женщины!$B$1:$K$65536,10,FALSE))</f>
        <v>Зимон О.В., Крохина Н.Б.</v>
      </c>
    </row>
    <row r="162" spans="1:15" x14ac:dyDescent="0.25">
      <c r="A162" s="31"/>
      <c r="B162" s="31">
        <v>174</v>
      </c>
      <c r="C162" s="69" t="str">
        <f>IF(B162=0," ",VLOOKUP(B162,[1]Женщины!B$1:K$65536,2,FALSE))</f>
        <v>Амахина</v>
      </c>
      <c r="D162" s="70" t="str">
        <f>IF(B162=0," ",VLOOKUP($B162,[1]Женщины!$B$1:$K$65536,3,FALSE))</f>
        <v>Ирина</v>
      </c>
      <c r="E162" s="71" t="str">
        <f>IF(B162=0," ",IF(VLOOKUP($B162,[1]Женщины!$B$1:$K$65536,4,FALSE)=0," ",VLOOKUP($B162,[1]Женщины!$B$1:$K$65536,4,FALSE)))</f>
        <v>05.10.2001</v>
      </c>
      <c r="F162" s="71" t="str">
        <f>IF(B162=0," ",VLOOKUP($B162,[1]Женщины!$B$1:$K$65536,5,FALSE))</f>
        <v>2</v>
      </c>
      <c r="G162" s="30" t="str">
        <f>IF(B162=0," ",VLOOKUP($B162,[1]Женщины!$B$1:$K$65536,6,FALSE))</f>
        <v>Архангельская область</v>
      </c>
      <c r="H162" s="30" t="str">
        <f>IF(B162=0," ",VLOOKUP($B162,[1]Женщины!$B$1:$K$65536,7,FALSE))</f>
        <v/>
      </c>
      <c r="I162" s="30" t="str">
        <f>IF(B162=0," ",VLOOKUP($B162,[1]Женщины!$B$1:$K$65536,8,FALSE))</f>
        <v/>
      </c>
      <c r="J162" s="26" t="str">
        <f>IF(B162=0," ",VLOOKUP($B162,[1]Женщины!$B$1:$K$65536,9,FALSE))</f>
        <v>ФОК "Севмаш"</v>
      </c>
      <c r="K162" s="98" t="s">
        <v>57</v>
      </c>
      <c r="L162" s="115"/>
      <c r="M162" s="82"/>
      <c r="N162" s="75">
        <v>0</v>
      </c>
      <c r="O162" s="30" t="str">
        <f>IF(B162=0," ",VLOOKUP($B162,[1]Женщины!$B$1:$K$65536,10,FALSE))</f>
        <v>Литвиненко А.И., Бородулин А.М.</v>
      </c>
    </row>
    <row r="163" spans="1:15" ht="26.25" x14ac:dyDescent="0.25">
      <c r="A163" s="31"/>
      <c r="B163" s="31">
        <v>279</v>
      </c>
      <c r="C163" s="69" t="str">
        <f>IF(B163=0," ",VLOOKUP(B163,[1]Женщины!B$1:K$65536,2,FALSE))</f>
        <v>Жукова</v>
      </c>
      <c r="D163" s="70" t="str">
        <f>IF(B163=0," ",VLOOKUP($B163,[1]Женщины!$B$1:$K$65536,3,FALSE))</f>
        <v>Алёна</v>
      </c>
      <c r="E163" s="71" t="str">
        <f>IF(B163=0," ",IF(VLOOKUP($B163,[1]Женщины!$B$1:$K$65536,4,FALSE)=0," ",VLOOKUP($B163,[1]Женщины!$B$1:$K$65536,4,FALSE)))</f>
        <v>06.06.2002</v>
      </c>
      <c r="F163" s="71" t="str">
        <f>IF(B163=0," ",VLOOKUP($B163,[1]Женщины!$B$1:$K$65536,5,FALSE))</f>
        <v>1</v>
      </c>
      <c r="G163" s="30" t="str">
        <f>IF(B163=0," ",VLOOKUP($B163,[1]Женщины!$B$1:$K$65536,6,FALSE))</f>
        <v>Ивановская область</v>
      </c>
      <c r="H163" s="30" t="str">
        <f>IF(B163=0," ",VLOOKUP($B163,[1]Женщины!$B$1:$K$65536,7,FALSE))</f>
        <v/>
      </c>
      <c r="I163" s="30" t="str">
        <f>IF(B163=0," ",VLOOKUP($B163,[1]Женщины!$B$1:$K$65536,8,FALSE))</f>
        <v/>
      </c>
      <c r="J163" s="26" t="str">
        <f>IF(B163=0," ",VLOOKUP($B163,[1]Женщины!$B$1:$K$65536,9,FALSE))</f>
        <v>МБУ "СШОР им.Олимпийского Чемпиона С.Клюгина" г.о.Кинешма</v>
      </c>
      <c r="K163" s="98" t="s">
        <v>57</v>
      </c>
      <c r="L163" s="115"/>
      <c r="M163" s="82"/>
      <c r="N163" s="75">
        <v>0</v>
      </c>
      <c r="O163" s="30" t="str">
        <f>IF(B163=0," ",VLOOKUP($B163,[1]Женщины!$B$1:$K$65536,10,FALSE))</f>
        <v>Голубева М.А.</v>
      </c>
    </row>
    <row r="164" spans="1:15" ht="15.75" thickBot="1" x14ac:dyDescent="0.3">
      <c r="A164" s="38"/>
      <c r="B164" s="38"/>
      <c r="C164" s="39"/>
      <c r="D164" s="129"/>
      <c r="E164" s="40"/>
      <c r="F164" s="40"/>
      <c r="G164" s="39"/>
      <c r="H164" s="39"/>
      <c r="I164" s="39"/>
      <c r="J164" s="130"/>
      <c r="K164" s="105"/>
      <c r="L164" s="42"/>
      <c r="M164" s="43"/>
      <c r="N164" s="40"/>
      <c r="O164" s="39"/>
    </row>
    <row r="165" spans="1:15" ht="15.75" thickTop="1" x14ac:dyDescent="0.25">
      <c r="A165" s="44"/>
      <c r="B165" s="44"/>
      <c r="C165" s="45"/>
      <c r="D165" s="127"/>
      <c r="E165" s="46"/>
      <c r="F165" s="46"/>
      <c r="G165" s="45"/>
      <c r="H165" s="45"/>
      <c r="I165" s="45"/>
      <c r="J165" s="11"/>
      <c r="K165" s="108"/>
      <c r="L165" s="48"/>
      <c r="M165" s="49"/>
      <c r="N165" s="46"/>
      <c r="O165" s="45"/>
    </row>
    <row r="166" spans="1:15" x14ac:dyDescent="0.25">
      <c r="A166" s="44"/>
      <c r="B166" s="44"/>
      <c r="C166" s="45"/>
      <c r="D166" s="127"/>
      <c r="E166" s="46"/>
      <c r="F166" s="46"/>
      <c r="G166" s="45"/>
      <c r="H166" s="45"/>
      <c r="I166" s="45"/>
      <c r="J166" s="11"/>
      <c r="K166" s="108"/>
      <c r="L166" s="48"/>
      <c r="M166" s="49"/>
      <c r="N166" s="46"/>
      <c r="O166" s="45"/>
    </row>
    <row r="167" spans="1:15" x14ac:dyDescent="0.25">
      <c r="A167" s="64"/>
      <c r="B167" s="65"/>
      <c r="C167" s="66"/>
      <c r="D167" s="66"/>
      <c r="E167" s="66"/>
      <c r="F167" s="67"/>
      <c r="G167" s="45" t="s">
        <v>32</v>
      </c>
      <c r="H167" s="45"/>
      <c r="I167" s="45"/>
      <c r="J167" s="46"/>
      <c r="K167" s="46"/>
      <c r="L167" s="45"/>
      <c r="M167" s="45" t="s">
        <v>33</v>
      </c>
      <c r="N167" s="45"/>
    </row>
    <row r="168" spans="1:15" x14ac:dyDescent="0.25">
      <c r="A168" s="64"/>
      <c r="B168" s="67"/>
      <c r="C168" s="66"/>
      <c r="D168" s="66"/>
      <c r="E168" s="66"/>
      <c r="F168" s="67"/>
      <c r="G168" s="45"/>
      <c r="H168" s="45"/>
      <c r="I168" s="45"/>
      <c r="J168" s="46"/>
      <c r="K168" s="46"/>
      <c r="L168" s="45"/>
      <c r="M168" s="45"/>
      <c r="N168" s="45"/>
    </row>
    <row r="169" spans="1:15" x14ac:dyDescent="0.25">
      <c r="A169" s="64"/>
      <c r="B169" s="67"/>
      <c r="C169" s="66"/>
      <c r="D169" s="66"/>
      <c r="E169" s="66"/>
      <c r="F169" s="67"/>
      <c r="G169" s="45"/>
      <c r="H169" s="45"/>
      <c r="I169" s="45"/>
      <c r="J169" s="46"/>
      <c r="K169" s="46"/>
      <c r="L169" s="45"/>
      <c r="M169" s="45"/>
      <c r="N169" s="45"/>
    </row>
    <row r="170" spans="1:15" x14ac:dyDescent="0.25">
      <c r="A170" s="64"/>
      <c r="B170" s="67"/>
      <c r="C170" s="66"/>
      <c r="D170" s="66"/>
      <c r="E170" s="66"/>
      <c r="F170" s="67"/>
      <c r="G170" s="45"/>
      <c r="H170" s="45"/>
      <c r="I170" s="45"/>
      <c r="J170" s="46"/>
      <c r="K170" s="46"/>
      <c r="L170" s="45"/>
      <c r="M170" s="45"/>
      <c r="N170" s="45"/>
    </row>
    <row r="171" spans="1:15" x14ac:dyDescent="0.25">
      <c r="A171" s="64"/>
      <c r="B171" s="67"/>
      <c r="C171" s="66"/>
      <c r="D171" s="66"/>
      <c r="E171" s="66"/>
      <c r="F171" s="67"/>
      <c r="G171" s="45" t="s">
        <v>34</v>
      </c>
      <c r="H171" s="45"/>
      <c r="I171" s="45"/>
      <c r="J171" s="46"/>
      <c r="K171" s="46"/>
      <c r="L171" s="45"/>
      <c r="M171" s="45" t="s">
        <v>35</v>
      </c>
      <c r="N171" s="45"/>
    </row>
    <row r="172" spans="1:15" x14ac:dyDescent="0.25">
      <c r="A172" s="64"/>
      <c r="B172" s="67"/>
      <c r="C172" s="66"/>
      <c r="D172" s="66"/>
      <c r="E172" s="66"/>
      <c r="F172" s="67"/>
      <c r="G172" s="45"/>
      <c r="H172" s="45"/>
      <c r="I172" s="45"/>
      <c r="J172" s="46"/>
      <c r="K172" s="46"/>
      <c r="L172" s="45"/>
      <c r="M172" s="45"/>
      <c r="N172" s="45"/>
    </row>
    <row r="173" spans="1:15" x14ac:dyDescent="0.25">
      <c r="A173" s="64"/>
      <c r="B173" s="67"/>
      <c r="C173" s="66"/>
      <c r="D173" s="66"/>
      <c r="E173" s="66"/>
      <c r="F173" s="67"/>
      <c r="G173" s="45"/>
      <c r="H173" s="45"/>
      <c r="I173" s="45"/>
      <c r="J173" s="46"/>
      <c r="K173" s="46"/>
      <c r="L173" s="45"/>
      <c r="M173" s="45"/>
      <c r="N173" s="45"/>
    </row>
    <row r="174" spans="1:15" x14ac:dyDescent="0.25">
      <c r="A174" s="64"/>
      <c r="B174" s="67"/>
      <c r="C174" s="66"/>
      <c r="D174" s="66"/>
      <c r="E174" s="66"/>
      <c r="F174" s="67"/>
      <c r="G174" s="45"/>
      <c r="H174" s="45"/>
      <c r="I174" s="45"/>
      <c r="J174" s="46"/>
      <c r="K174" s="46"/>
      <c r="L174" s="45"/>
      <c r="M174" s="45"/>
      <c r="N174" s="45"/>
    </row>
    <row r="175" spans="1:15" x14ac:dyDescent="0.25">
      <c r="A175" s="64"/>
      <c r="B175" s="67"/>
      <c r="C175" s="66"/>
      <c r="D175" s="66"/>
      <c r="E175" s="66"/>
      <c r="F175" s="67"/>
      <c r="G175" s="45"/>
      <c r="H175" s="45"/>
      <c r="I175" s="45"/>
      <c r="J175" s="46"/>
      <c r="K175" s="46"/>
      <c r="L175" s="45"/>
      <c r="M175" s="45"/>
      <c r="N175" s="45"/>
    </row>
    <row r="176" spans="1:15" x14ac:dyDescent="0.25">
      <c r="A176" s="64"/>
      <c r="B176" s="67"/>
      <c r="C176" s="66"/>
      <c r="D176" s="66"/>
      <c r="E176" s="66"/>
      <c r="F176" s="67"/>
      <c r="G176" s="45"/>
      <c r="H176" s="45"/>
      <c r="I176" s="45"/>
      <c r="J176" s="46"/>
      <c r="K176" s="46"/>
      <c r="L176" s="45"/>
      <c r="M176" s="45"/>
      <c r="N176" s="45"/>
    </row>
    <row r="177" spans="1:15" x14ac:dyDescent="0.25">
      <c r="A177" s="64"/>
      <c r="B177" s="67"/>
      <c r="C177" s="66"/>
      <c r="D177" s="66"/>
      <c r="E177" s="66"/>
      <c r="F177" s="67"/>
      <c r="G177" s="45"/>
      <c r="H177" s="45"/>
      <c r="I177" s="45"/>
      <c r="J177" s="46"/>
      <c r="K177" s="46"/>
      <c r="L177" s="45"/>
      <c r="M177" s="45"/>
      <c r="N177" s="45"/>
    </row>
    <row r="178" spans="1:15" x14ac:dyDescent="0.25">
      <c r="A178" s="64"/>
      <c r="B178" s="67"/>
      <c r="C178" s="66"/>
      <c r="D178" s="66"/>
      <c r="E178" s="66"/>
      <c r="F178" s="67"/>
      <c r="G178" s="45"/>
      <c r="H178" s="45"/>
      <c r="I178" s="45"/>
      <c r="J178" s="46"/>
      <c r="K178" s="46"/>
      <c r="L178" s="45"/>
      <c r="M178" s="45"/>
      <c r="N178" s="45"/>
    </row>
    <row r="179" spans="1:15" x14ac:dyDescent="0.25">
      <c r="A179" s="64"/>
      <c r="B179" s="67"/>
      <c r="C179" s="66"/>
      <c r="D179" s="66"/>
      <c r="E179" s="66"/>
      <c r="F179" s="67"/>
      <c r="G179" s="45"/>
      <c r="H179" s="45"/>
      <c r="I179" s="45"/>
      <c r="J179" s="46"/>
      <c r="K179" s="46"/>
      <c r="L179" s="45"/>
      <c r="M179" s="45"/>
      <c r="N179" s="45"/>
    </row>
    <row r="180" spans="1:15" ht="17.25" x14ac:dyDescent="0.3">
      <c r="A180" s="459" t="s">
        <v>0</v>
      </c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</row>
    <row r="181" spans="1:15" ht="17.25" x14ac:dyDescent="0.3">
      <c r="A181" s="459" t="s">
        <v>1</v>
      </c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</row>
    <row r="182" spans="1:15" ht="17.25" x14ac:dyDescent="0.3">
      <c r="A182" s="459" t="s">
        <v>2</v>
      </c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</row>
    <row r="183" spans="1:15" ht="17.25" x14ac:dyDescent="0.3">
      <c r="A183" s="459" t="s">
        <v>3</v>
      </c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</row>
    <row r="184" spans="1:15" ht="17.25" x14ac:dyDescent="0.3">
      <c r="A184" s="459" t="s">
        <v>4</v>
      </c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</row>
    <row r="185" spans="1:15" ht="17.25" x14ac:dyDescent="0.3">
      <c r="A185" s="460" t="s">
        <v>59</v>
      </c>
      <c r="B185" s="460"/>
      <c r="C185" s="460"/>
      <c r="D185" s="460"/>
      <c r="E185" s="460"/>
      <c r="F185" s="460"/>
      <c r="G185" s="460"/>
      <c r="H185" s="460"/>
      <c r="I185" s="460"/>
      <c r="J185" s="460"/>
      <c r="K185" s="460"/>
      <c r="L185" s="460"/>
      <c r="M185" s="460"/>
      <c r="N185" s="460"/>
      <c r="O185" s="460"/>
    </row>
    <row r="186" spans="1:15" ht="17.25" x14ac:dyDescent="0.3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</row>
    <row r="187" spans="1:15" x14ac:dyDescent="0.25">
      <c r="A187" s="461"/>
      <c r="B187" s="461"/>
      <c r="C187" s="461"/>
      <c r="D187" s="461"/>
      <c r="E187" s="461"/>
      <c r="F187" s="461"/>
      <c r="G187" s="461"/>
      <c r="H187" s="461"/>
      <c r="I187" s="461"/>
      <c r="J187" s="461"/>
      <c r="K187" s="461"/>
      <c r="L187" s="461"/>
      <c r="M187" s="461"/>
      <c r="N187" s="461"/>
      <c r="O187" s="1" t="s">
        <v>6</v>
      </c>
    </row>
    <row r="188" spans="1:15" ht="18.75" x14ac:dyDescent="0.3">
      <c r="A188" s="3"/>
      <c r="B188" s="4"/>
      <c r="C188" s="4"/>
      <c r="D188" s="4"/>
      <c r="E188" s="5"/>
      <c r="G188" s="50"/>
      <c r="H188" s="50"/>
      <c r="I188" s="50"/>
      <c r="K188" s="50"/>
      <c r="L188" s="50"/>
      <c r="M188" s="50"/>
      <c r="O188" s="2" t="s">
        <v>7</v>
      </c>
    </row>
    <row r="189" spans="1:15" ht="15.75" x14ac:dyDescent="0.25">
      <c r="A189" s="3"/>
      <c r="B189" s="4"/>
      <c r="C189" s="4"/>
      <c r="D189" s="4"/>
      <c r="E189" s="5"/>
      <c r="G189" s="6"/>
      <c r="H189" s="6"/>
      <c r="I189" s="6"/>
      <c r="K189" s="6"/>
      <c r="L189"/>
      <c r="O189" s="2" t="s">
        <v>8</v>
      </c>
    </row>
    <row r="190" spans="1:15" ht="21" x14ac:dyDescent="0.35">
      <c r="A190" s="7"/>
      <c r="K190" s="7"/>
      <c r="L190"/>
      <c r="M190" s="8"/>
      <c r="N190" s="8"/>
      <c r="O190" s="8" t="s">
        <v>9</v>
      </c>
    </row>
    <row r="191" spans="1:15" ht="21" x14ac:dyDescent="0.35">
      <c r="A191" s="7"/>
      <c r="E191" s="9" t="s">
        <v>50</v>
      </c>
      <c r="F191" s="10">
        <v>0.46875</v>
      </c>
      <c r="G191" s="11" t="s">
        <v>11</v>
      </c>
      <c r="H191" s="11"/>
      <c r="I191" s="11"/>
      <c r="K191" s="7"/>
      <c r="L191"/>
      <c r="M191" s="8"/>
      <c r="N191" s="8"/>
      <c r="O191" s="8"/>
    </row>
    <row r="192" spans="1:15" ht="18.75" x14ac:dyDescent="0.3">
      <c r="A192" s="3"/>
      <c r="B192" s="12"/>
      <c r="C192" s="4"/>
      <c r="D192" s="4"/>
      <c r="E192" s="9" t="s">
        <v>50</v>
      </c>
      <c r="F192" s="10">
        <v>0.64583333333333337</v>
      </c>
      <c r="G192" s="11" t="s">
        <v>12</v>
      </c>
      <c r="H192" s="11"/>
      <c r="I192" s="11"/>
      <c r="K192" s="13"/>
      <c r="L192" s="13"/>
      <c r="M192" s="14"/>
    </row>
    <row r="193" spans="1:15" ht="16.5" thickBot="1" x14ac:dyDescent="0.3">
      <c r="A193" s="15" t="s">
        <v>39</v>
      </c>
      <c r="B193" s="16"/>
      <c r="E193" s="17" t="s">
        <v>51</v>
      </c>
      <c r="F193" s="18"/>
      <c r="J193" s="3"/>
      <c r="K193" s="51"/>
      <c r="L193" s="51"/>
      <c r="M193" s="14"/>
    </row>
    <row r="194" spans="1:15" x14ac:dyDescent="0.25">
      <c r="A194" s="455" t="s">
        <v>15</v>
      </c>
      <c r="B194" s="455" t="s">
        <v>16</v>
      </c>
      <c r="C194" s="457" t="s">
        <v>17</v>
      </c>
      <c r="D194" s="457" t="s">
        <v>18</v>
      </c>
      <c r="E194" s="455" t="s">
        <v>19</v>
      </c>
      <c r="F194" s="455" t="s">
        <v>20</v>
      </c>
      <c r="G194" s="445" t="s">
        <v>21</v>
      </c>
      <c r="H194" s="447" t="s">
        <v>22</v>
      </c>
      <c r="I194" s="449" t="s">
        <v>23</v>
      </c>
      <c r="J194" s="451" t="s">
        <v>24</v>
      </c>
      <c r="K194" s="453" t="s">
        <v>25</v>
      </c>
      <c r="L194" s="454"/>
      <c r="M194" s="441" t="s">
        <v>26</v>
      </c>
      <c r="N194" s="441" t="s">
        <v>27</v>
      </c>
      <c r="O194" s="443" t="s">
        <v>28</v>
      </c>
    </row>
    <row r="195" spans="1:15" ht="15.75" thickBot="1" x14ac:dyDescent="0.3">
      <c r="A195" s="456"/>
      <c r="B195" s="456"/>
      <c r="C195" s="458"/>
      <c r="D195" s="458"/>
      <c r="E195" s="456"/>
      <c r="F195" s="456"/>
      <c r="G195" s="446"/>
      <c r="H195" s="448"/>
      <c r="I195" s="450"/>
      <c r="J195" s="452"/>
      <c r="K195" s="19" t="s">
        <v>29</v>
      </c>
      <c r="L195" s="20" t="s">
        <v>30</v>
      </c>
      <c r="M195" s="442"/>
      <c r="N195" s="442"/>
      <c r="O195" s="444"/>
    </row>
    <row r="196" spans="1:15" x14ac:dyDescent="0.25">
      <c r="A196" s="21">
        <v>1</v>
      </c>
      <c r="B196" s="31">
        <v>318</v>
      </c>
      <c r="C196" s="69" t="str">
        <f>IF(B196=0," ",VLOOKUP(B196,[1]Женщины!B$1:K$65536,2,FALSE))</f>
        <v>Максименко</v>
      </c>
      <c r="D196" s="70" t="str">
        <f>IF(B196=0," ",VLOOKUP($B196,[1]Женщины!$B$1:$K$65536,3,FALSE))</f>
        <v>Диана</v>
      </c>
      <c r="E196" s="71" t="str">
        <f>IF(B196=0," ",IF(VLOOKUP($B196,[1]Женщины!$B$1:$K$65536,4,FALSE)=0," ",VLOOKUP($B196,[1]Женщины!$B$1:$K$65536,4,FALSE)))</f>
        <v>22.08.2000</v>
      </c>
      <c r="F196" s="71" t="str">
        <f>IF(B196=0," ",VLOOKUP($B196,[1]Женщины!$B$1:$K$65536,5,FALSE))</f>
        <v>КМС</v>
      </c>
      <c r="G196" s="30" t="str">
        <f>IF(B196=0," ",VLOOKUP($B196,[1]Женщины!$B$1:$K$65536,6,FALSE))</f>
        <v>Калининградская область</v>
      </c>
      <c r="H196" s="30" t="str">
        <f>IF(B196=0," ",VLOOKUP($B196,[1]Женщины!$B$1:$K$65536,7,FALSE))</f>
        <v/>
      </c>
      <c r="I196" s="30" t="str">
        <f>IF(B196=0," ",VLOOKUP($B196,[1]Женщины!$B$1:$K$65536,8,FALSE))</f>
        <v/>
      </c>
      <c r="J196" s="26" t="str">
        <f>IF(B196=0," ",VLOOKUP($B196,[1]Женщины!$B$1:$K$65536,9,FALSE))</f>
        <v>ГБПОУ КО УОР</v>
      </c>
      <c r="K196" s="97">
        <v>3.0717592592592591E-4</v>
      </c>
      <c r="L196" s="100">
        <v>3.0613425925925925E-4</v>
      </c>
      <c r="M196" s="82" t="str">
        <f>IF(K196=0," ",IF(K196&lt;=[1]Разряды!$D$31,[1]Разряды!$D$3,IF(K196&lt;=[1]Разряды!$E$31,[1]Разряды!$E$3,IF(K196&lt;=[1]Разряды!$F$31,[1]Разряды!$F$3,IF(K196&lt;=[1]Разряды!$G$31,[1]Разряды!$G$3,IF(K196&lt;=[1]Разряды!$H$31,[1]Разряды!$H$3,IF(K196&lt;=[1]Разряды!$I$31,[1]Разряды!$I$3,IF(K196&lt;=[1]Разряды!$J$31,[1]Разряды!$J$3,"б/р"))))))))</f>
        <v>1р</v>
      </c>
      <c r="N196" s="71">
        <v>20</v>
      </c>
      <c r="O196" s="30" t="str">
        <f>IF(B196=0," ",VLOOKUP($B196,[1]Женщины!$B$1:$K$65536,10,FALSE))</f>
        <v>Ардакова Е.И.</v>
      </c>
    </row>
    <row r="197" spans="1:15" x14ac:dyDescent="0.25">
      <c r="A197" s="21">
        <v>2</v>
      </c>
      <c r="B197" s="31">
        <v>384</v>
      </c>
      <c r="C197" s="69" t="str">
        <f>IF(B197=0," ",VLOOKUP(B197,[1]Женщины!B$1:K$65536,2,FALSE))</f>
        <v>Якушева</v>
      </c>
      <c r="D197" s="70" t="str">
        <f>IF(B197=0," ",VLOOKUP($B197,[1]Женщины!$B$1:$K$65536,3,FALSE))</f>
        <v>Кристина</v>
      </c>
      <c r="E197" s="71" t="str">
        <f>IF(B197=0," ",IF(VLOOKUP($B197,[1]Женщины!$B$1:$K$65536,4,FALSE)=0," ",VLOOKUP($B197,[1]Женщины!$B$1:$K$65536,4,FALSE)))</f>
        <v>19.01.1998</v>
      </c>
      <c r="F197" s="71" t="str">
        <f>IF(B197=0," ",VLOOKUP($B197,[1]Женщины!$B$1:$K$65536,5,FALSE))</f>
        <v>КМС</v>
      </c>
      <c r="G197" s="30" t="str">
        <f>IF(B197=0," ",VLOOKUP($B197,[1]Женщины!$B$1:$K$65536,6,FALSE))</f>
        <v>Мурманская область</v>
      </c>
      <c r="H197" s="30" t="str">
        <f>IF(B197=0," ",VLOOKUP($B197,[1]Женщины!$B$1:$K$65536,7,FALSE))</f>
        <v/>
      </c>
      <c r="I197" s="30" t="str">
        <f>IF(B197=0," ",VLOOKUP($B197,[1]Женщины!$B$1:$K$65536,8,FALSE))</f>
        <v/>
      </c>
      <c r="J197" s="26" t="str">
        <f>IF(B197=0," ",VLOOKUP($B197,[1]Женщины!$B$1:$K$65536,9,FALSE))</f>
        <v>МАУ СШОР №4</v>
      </c>
      <c r="K197" s="97">
        <v>3.0682870370370374E-4</v>
      </c>
      <c r="L197" s="100">
        <v>3.0844907407407405E-4</v>
      </c>
      <c r="M197" s="82" t="str">
        <f>IF(K197=0," ",IF(K197&lt;=[1]Разряды!$D$31,[1]Разряды!$D$3,IF(K197&lt;=[1]Разряды!$E$31,[1]Разряды!$E$3,IF(K197&lt;=[1]Разряды!$F$31,[1]Разряды!$F$3,IF(K197&lt;=[1]Разряды!$G$31,[1]Разряды!$G$3,IF(K197&lt;=[1]Разряды!$H$31,[1]Разряды!$H$3,IF(K197&lt;=[1]Разряды!$I$31,[1]Разряды!$I$3,IF(K197&lt;=[1]Разряды!$J$31,[1]Разряды!$J$3,"б/р"))))))))</f>
        <v>1р</v>
      </c>
      <c r="N197" s="75">
        <v>17</v>
      </c>
      <c r="O197" s="30" t="str">
        <f>IF(B197=0," ",VLOOKUP($B197,[1]Женщины!$B$1:$K$65536,10,FALSE))</f>
        <v>Фарутин Н.В.</v>
      </c>
    </row>
    <row r="198" spans="1:15" x14ac:dyDescent="0.25">
      <c r="A198" s="21">
        <v>3</v>
      </c>
      <c r="B198" s="31">
        <v>85</v>
      </c>
      <c r="C198" s="69" t="str">
        <f>IF(B198=0," ",VLOOKUP(B198,[1]Женщины!B$1:K$65536,2,FALSE))</f>
        <v>Маляева</v>
      </c>
      <c r="D198" s="70" t="str">
        <f>IF(B198=0," ",VLOOKUP($B198,[1]Женщины!$B$1:$K$65536,3,FALSE))</f>
        <v>Надежда</v>
      </c>
      <c r="E198" s="71" t="str">
        <f>IF(B198=0," ",IF(VLOOKUP($B198,[1]Женщины!$B$1:$K$65536,4,FALSE)=0," ",VLOOKUP($B198,[1]Женщины!$B$1:$K$65536,4,FALSE)))</f>
        <v>18.04.1999</v>
      </c>
      <c r="F198" s="71" t="str">
        <f>IF(B198=0," ",VLOOKUP($B198,[1]Женщины!$B$1:$K$65536,5,FALSE))</f>
        <v>1</v>
      </c>
      <c r="G198" s="30" t="str">
        <f>IF(B198=0," ",VLOOKUP($B198,[1]Женщины!$B$1:$K$65536,6,FALSE))</f>
        <v>Ярославская область</v>
      </c>
      <c r="H198" s="30" t="str">
        <f>IF(B198=0," ",VLOOKUP($B198,[1]Женщины!$B$1:$K$65536,7,FALSE))</f>
        <v/>
      </c>
      <c r="I198" s="30" t="str">
        <f>IF(B198=0," ",VLOOKUP($B198,[1]Женщины!$B$1:$K$65536,8,FALSE))</f>
        <v/>
      </c>
      <c r="J198" s="26" t="str">
        <f>IF(B198=0," ",VLOOKUP($B198,[1]Женщины!$B$1:$K$65536,9,FALSE))</f>
        <v>МУ СШОР №19</v>
      </c>
      <c r="K198" s="97">
        <v>3.0706018518518522E-4</v>
      </c>
      <c r="L198" s="100">
        <v>3.0868055555555559E-4</v>
      </c>
      <c r="M198" s="82" t="str">
        <f>IF(K198=0," ",IF(K198&lt;=[1]Разряды!$D$31,[1]Разряды!$D$3,IF(K198&lt;=[1]Разряды!$E$31,[1]Разряды!$E$3,IF(K198&lt;=[1]Разряды!$F$31,[1]Разряды!$F$3,IF(K198&lt;=[1]Разряды!$G$31,[1]Разряды!$G$3,IF(K198&lt;=[1]Разряды!$H$31,[1]Разряды!$H$3,IF(K198&lt;=[1]Разряды!$I$31,[1]Разряды!$I$3,IF(K198&lt;=[1]Разряды!$J$31,[1]Разряды!$J$3,"б/р"))))))))</f>
        <v>1р</v>
      </c>
      <c r="N198" s="75">
        <v>15</v>
      </c>
      <c r="O198" s="30" t="str">
        <f>IF(B198=0," ",VLOOKUP($B198,[1]Женщины!$B$1:$K$65536,10,FALSE))</f>
        <v>Станкевич В.А.</v>
      </c>
    </row>
    <row r="199" spans="1:15" x14ac:dyDescent="0.25">
      <c r="A199" s="31">
        <v>4</v>
      </c>
      <c r="B199" s="31">
        <v>303</v>
      </c>
      <c r="C199" s="69" t="str">
        <f>IF(B199=0," ",VLOOKUP(B199,[1]Женщины!B$1:K$65536,2,FALSE))</f>
        <v>Симонова</v>
      </c>
      <c r="D199" s="70" t="str">
        <f>IF(B199=0," ",VLOOKUP($B199,[1]Женщины!$B$1:$K$65536,3,FALSE))</f>
        <v>Анна</v>
      </c>
      <c r="E199" s="71" t="str">
        <f>IF(B199=0," ",IF(VLOOKUP($B199,[1]Женщины!$B$1:$K$65536,4,FALSE)=0," ",VLOOKUP($B199,[1]Женщины!$B$1:$K$65536,4,FALSE)))</f>
        <v>24.12.2000</v>
      </c>
      <c r="F199" s="71" t="str">
        <f>IF(B199=0," ",VLOOKUP($B199,[1]Женщины!$B$1:$K$65536,5,FALSE))</f>
        <v>1</v>
      </c>
      <c r="G199" s="30" t="str">
        <f>IF(B199=0," ",VLOOKUP($B199,[1]Женщины!$B$1:$K$65536,6,FALSE))</f>
        <v>Ивановская область</v>
      </c>
      <c r="H199" s="30" t="str">
        <f>IF(B199=0," ",VLOOKUP($B199,[1]Женщины!$B$1:$K$65536,7,FALSE))</f>
        <v/>
      </c>
      <c r="I199" s="30" t="str">
        <f>IF(B199=0," ",VLOOKUP($B199,[1]Женщины!$B$1:$K$65536,8,FALSE))</f>
        <v/>
      </c>
      <c r="J199" s="26" t="str">
        <f>IF(B199=0," ",VLOOKUP($B199,[1]Женщины!$B$1:$K$65536,9,FALSE))</f>
        <v>МБУ ДО ДЮСШ №1</v>
      </c>
      <c r="K199" s="97">
        <v>3.1157407407407409E-4</v>
      </c>
      <c r="L199" s="100">
        <v>3.0960648148148151E-4</v>
      </c>
      <c r="M199" s="82" t="str">
        <f>IF(K199=0," ",IF(K199&lt;=[1]Разряды!$D$31,[1]Разряды!$D$3,IF(K199&lt;=[1]Разряды!$E$31,[1]Разряды!$E$3,IF(K199&lt;=[1]Разряды!$F$31,[1]Разряды!$F$3,IF(K199&lt;=[1]Разряды!$G$31,[1]Разряды!$G$3,IF(K199&lt;=[1]Разряды!$H$31,[1]Разряды!$H$3,IF(K199&lt;=[1]Разряды!$I$31,[1]Разряды!$I$3,IF(K199&lt;=[1]Разряды!$J$31,[1]Разряды!$J$3,"б/р"))))))))</f>
        <v>1р</v>
      </c>
      <c r="N199" s="75">
        <v>14</v>
      </c>
      <c r="O199" s="30" t="str">
        <f>IF(B199=0," ",VLOOKUP($B199,[1]Женщины!$B$1:$K$65536,10,FALSE))</f>
        <v>Макарова М.А.</v>
      </c>
    </row>
    <row r="200" spans="1:15" x14ac:dyDescent="0.25">
      <c r="A200" s="31">
        <v>5</v>
      </c>
      <c r="B200" s="31">
        <v>395</v>
      </c>
      <c r="C200" s="69" t="str">
        <f>IF(B200=0," ",VLOOKUP(B200,[1]Женщины!B$1:K$65536,2,FALSE))</f>
        <v>Новомлинская</v>
      </c>
      <c r="D200" s="70" t="str">
        <f>IF(B200=0," ",VLOOKUP($B200,[1]Женщины!$B$1:$K$65536,3,FALSE))</f>
        <v>Алина</v>
      </c>
      <c r="E200" s="71" t="str">
        <f>IF(B200=0," ",IF(VLOOKUP($B200,[1]Женщины!$B$1:$K$65536,4,FALSE)=0," ",VLOOKUP($B200,[1]Женщины!$B$1:$K$65536,4,FALSE)))</f>
        <v>28.02.2000</v>
      </c>
      <c r="F200" s="71" t="str">
        <f>IF(B200=0," ",VLOOKUP($B200,[1]Женщины!$B$1:$K$65536,5,FALSE))</f>
        <v>1</v>
      </c>
      <c r="G200" s="30" t="str">
        <f>IF(B200=0," ",VLOOKUP($B200,[1]Женщины!$B$1:$K$65536,6,FALSE))</f>
        <v>Новгородская область</v>
      </c>
      <c r="H200" s="30" t="str">
        <f>IF(B200=0," ",VLOOKUP($B200,[1]Женщины!$B$1:$K$65536,7,FALSE))</f>
        <v/>
      </c>
      <c r="I200" s="30" t="str">
        <f>IF(B200=0," ",VLOOKUP($B200,[1]Женщины!$B$1:$K$65536,8,FALSE))</f>
        <v/>
      </c>
      <c r="J200" s="26" t="str">
        <f>IF(B200=0," ",VLOOKUP($B200,[1]Женщины!$B$1:$K$65536,9,FALSE))</f>
        <v>МАУ "СШ №2"</v>
      </c>
      <c r="K200" s="97">
        <v>3.1932870370370367E-4</v>
      </c>
      <c r="L200" s="99"/>
      <c r="M200" s="82" t="str">
        <f>IF(K200=0," ",IF(K200&lt;=[1]Разряды!$D$31,[1]Разряды!$D$3,IF(K200&lt;=[1]Разряды!$E$31,[1]Разряды!$E$3,IF(K200&lt;=[1]Разряды!$F$31,[1]Разряды!$F$3,IF(K200&lt;=[1]Разряды!$G$31,[1]Разряды!$G$3,IF(K200&lt;=[1]Разряды!$H$31,[1]Разряды!$H$3,IF(K200&lt;=[1]Разряды!$I$31,[1]Разряды!$I$3,IF(K200&lt;=[1]Разряды!$J$31,[1]Разряды!$J$3,"б/р"))))))))</f>
        <v>1р</v>
      </c>
      <c r="N200" s="75">
        <v>13</v>
      </c>
      <c r="O200" s="30" t="str">
        <f>IF(B200=0," ",VLOOKUP($B200,[1]Женщины!$B$1:$K$65536,10,FALSE))</f>
        <v>Савенков П.А.</v>
      </c>
    </row>
    <row r="201" spans="1:15" ht="26.25" x14ac:dyDescent="0.25">
      <c r="A201" s="31">
        <v>6</v>
      </c>
      <c r="B201" s="31">
        <v>178</v>
      </c>
      <c r="C201" s="69" t="str">
        <f>IF(B201=0," ",VLOOKUP(B201,[1]Женщины!B$1:K$65536,2,FALSE))</f>
        <v>Дахина</v>
      </c>
      <c r="D201" s="70" t="str">
        <f>IF(B201=0," ",VLOOKUP($B201,[1]Женщины!$B$1:$K$65536,3,FALSE))</f>
        <v>Анна</v>
      </c>
      <c r="E201" s="71" t="str">
        <f>IF(B201=0," ",IF(VLOOKUP($B201,[1]Женщины!$B$1:$K$65536,4,FALSE)=0," ",VLOOKUP($B201,[1]Женщины!$B$1:$K$65536,4,FALSE)))</f>
        <v>18.07.2000</v>
      </c>
      <c r="F201" s="71" t="str">
        <f>IF(B201=0," ",VLOOKUP($B201,[1]Женщины!$B$1:$K$65536,5,FALSE))</f>
        <v>1</v>
      </c>
      <c r="G201" s="30" t="str">
        <f>IF(B201=0," ",VLOOKUP($B201,[1]Женщины!$B$1:$K$65536,6,FALSE))</f>
        <v>Архангельская область</v>
      </c>
      <c r="H201" s="30" t="str">
        <f>IF(B201=0," ",VLOOKUP($B201,[1]Женщины!$B$1:$K$65536,7,FALSE))</f>
        <v/>
      </c>
      <c r="I201" s="30" t="str">
        <f>IF(B201=0," ",VLOOKUP($B201,[1]Женщины!$B$1:$K$65536,8,FALSE))</f>
        <v/>
      </c>
      <c r="J201" s="26" t="str">
        <f>IF(B201=0," ",VLOOKUP($B201,[1]Женщины!$B$1:$K$65536,9,FALSE))</f>
        <v>МБОУ ДОД "ДЮСШ №1", ФГБОУ ВО СГМУ</v>
      </c>
      <c r="K201" s="97">
        <v>3.201388888888889E-4</v>
      </c>
      <c r="L201" s="100"/>
      <c r="M201" s="82" t="str">
        <f>IF(K201=0," ",IF(K201&lt;=[1]Разряды!$D$31,[1]Разряды!$D$3,IF(K201&lt;=[1]Разряды!$E$31,[1]Разряды!$E$3,IF(K201&lt;=[1]Разряды!$F$31,[1]Разряды!$F$3,IF(K201&lt;=[1]Разряды!$G$31,[1]Разряды!$G$3,IF(K201&lt;=[1]Разряды!$H$31,[1]Разряды!$H$3,IF(K201&lt;=[1]Разряды!$I$31,[1]Разряды!$I$3,IF(K201&lt;=[1]Разряды!$J$31,[1]Разряды!$J$3,"б/р"))))))))</f>
        <v>1р</v>
      </c>
      <c r="N201" s="75">
        <v>12</v>
      </c>
      <c r="O201" s="30" t="str">
        <f>IF(B201=0," ",VLOOKUP($B201,[1]Женщины!$B$1:$K$65536,10,FALSE))</f>
        <v>Брюхова О.Б.</v>
      </c>
    </row>
    <row r="202" spans="1:15" x14ac:dyDescent="0.25">
      <c r="A202" s="31">
        <v>7</v>
      </c>
      <c r="B202" s="31">
        <v>170</v>
      </c>
      <c r="C202" s="69" t="str">
        <f>IF(B202=0," ",VLOOKUP(B202,[1]Женщины!B$1:K$65536,2,FALSE))</f>
        <v>Ястребова</v>
      </c>
      <c r="D202" s="70" t="str">
        <f>IF(B202=0," ",VLOOKUP($B202,[1]Женщины!$B$1:$K$65536,3,FALSE))</f>
        <v>Кристина</v>
      </c>
      <c r="E202" s="71" t="str">
        <f>IF(B202=0," ",IF(VLOOKUP($B202,[1]Женщины!$B$1:$K$65536,4,FALSE)=0," ",VLOOKUP($B202,[1]Женщины!$B$1:$K$65536,4,FALSE)))</f>
        <v>08.01.1998</v>
      </c>
      <c r="F202" s="71" t="str">
        <f>IF(B202=0," ",VLOOKUP($B202,[1]Женщины!$B$1:$K$65536,5,FALSE))</f>
        <v>1</v>
      </c>
      <c r="G202" s="30" t="str">
        <f>IF(B202=0," ",VLOOKUP($B202,[1]Женщины!$B$1:$K$65536,6,FALSE))</f>
        <v>Ярославская область</v>
      </c>
      <c r="H202" s="30" t="str">
        <f>IF(B202=0," ",VLOOKUP($B202,[1]Женщины!$B$1:$K$65536,7,FALSE))</f>
        <v/>
      </c>
      <c r="I202" s="30" t="str">
        <f>IF(B202=0," ",VLOOKUP($B202,[1]Женщины!$B$1:$K$65536,8,FALSE))</f>
        <v/>
      </c>
      <c r="J202" s="26" t="str">
        <f>IF(B202=0," ",VLOOKUP($B202,[1]Женщины!$B$1:$K$65536,9,FALSE))</f>
        <v>МАУ СШОР №2</v>
      </c>
      <c r="K202" s="97">
        <v>3.231481481481482E-4</v>
      </c>
      <c r="L202" s="115"/>
      <c r="M202" s="82" t="str">
        <f>IF(K202=0," ",IF(K202&lt;=[1]Разряды!$D$31,[1]Разряды!$D$3,IF(K202&lt;=[1]Разряды!$E$31,[1]Разряды!$E$3,IF(K202&lt;=[1]Разряды!$F$31,[1]Разряды!$F$3,IF(K202&lt;=[1]Разряды!$G$31,[1]Разряды!$G$3,IF(K202&lt;=[1]Разряды!$H$31,[1]Разряды!$H$3,IF(K202&lt;=[1]Разряды!$I$31,[1]Разряды!$I$3,IF(K202&lt;=[1]Разряды!$J$31,[1]Разряды!$J$3,"б/р"))))))))</f>
        <v>2р</v>
      </c>
      <c r="N202" s="75">
        <v>11</v>
      </c>
      <c r="O202" s="30" t="str">
        <f>IF(B202=0," ",VLOOKUP($B202,[1]Женщины!$B$1:$K$65536,10,FALSE))</f>
        <v>Коротков М.Э.</v>
      </c>
    </row>
    <row r="203" spans="1:15" x14ac:dyDescent="0.25">
      <c r="A203" s="31">
        <v>8</v>
      </c>
      <c r="B203" s="31">
        <v>298</v>
      </c>
      <c r="C203" s="69" t="str">
        <f>IF(B203=0," ",VLOOKUP(B203,[1]Женщины!B$1:K$65536,2,FALSE))</f>
        <v>Решетова</v>
      </c>
      <c r="D203" s="70" t="str">
        <f>IF(B203=0," ",VLOOKUP($B203,[1]Женщины!$B$1:$K$65536,3,FALSE))</f>
        <v>Мария</v>
      </c>
      <c r="E203" s="71" t="str">
        <f>IF(B203=0," ",IF(VLOOKUP($B203,[1]Женщины!$B$1:$K$65536,4,FALSE)=0," ",VLOOKUP($B203,[1]Женщины!$B$1:$K$65536,4,FALSE)))</f>
        <v>24.03.2000</v>
      </c>
      <c r="F203" s="71" t="str">
        <f>IF(B203=0," ",VLOOKUP($B203,[1]Женщины!$B$1:$K$65536,5,FALSE))</f>
        <v>1</v>
      </c>
      <c r="G203" s="30" t="str">
        <f>IF(B203=0," ",VLOOKUP($B203,[1]Женщины!$B$1:$K$65536,6,FALSE))</f>
        <v>Ивановская область</v>
      </c>
      <c r="H203" s="30" t="str">
        <f>IF(B203=0," ",VLOOKUP($B203,[1]Женщины!$B$1:$K$65536,7,FALSE))</f>
        <v/>
      </c>
      <c r="I203" s="30" t="str">
        <f>IF(B203=0," ",VLOOKUP($B203,[1]Женщины!$B$1:$K$65536,8,FALSE))</f>
        <v>ИРО РССС</v>
      </c>
      <c r="J203" s="26" t="str">
        <f>IF(B203=0," ",VLOOKUP($B203,[1]Женщины!$B$1:$K$65536,9,FALSE))</f>
        <v>ФГБОУ ВО "ИГЭУ"</v>
      </c>
      <c r="K203" s="97">
        <v>3.283564814814815E-4</v>
      </c>
      <c r="L203" s="115"/>
      <c r="M203" s="82" t="str">
        <f>IF(K203=0," ",IF(K203&lt;=[1]Разряды!$D$31,[1]Разряды!$D$3,IF(K203&lt;=[1]Разряды!$E$31,[1]Разряды!$E$3,IF(K203&lt;=[1]Разряды!$F$31,[1]Разряды!$F$3,IF(K203&lt;=[1]Разряды!$G$31,[1]Разряды!$G$3,IF(K203&lt;=[1]Разряды!$H$31,[1]Разряды!$H$3,IF(K203&lt;=[1]Разряды!$I$31,[1]Разряды!$I$3,IF(K203&lt;=[1]Разряды!$J$31,[1]Разряды!$J$3,"б/р"))))))))</f>
        <v>2р</v>
      </c>
      <c r="N203" s="75">
        <v>10</v>
      </c>
      <c r="O203" s="30" t="str">
        <f>IF(B203=0," ",VLOOKUP($B203,[1]Женщины!$B$1:$K$65536,10,FALSE))</f>
        <v>Кузнецов В.А.</v>
      </c>
    </row>
    <row r="204" spans="1:15" x14ac:dyDescent="0.25">
      <c r="A204" s="31">
        <v>9</v>
      </c>
      <c r="B204" s="31">
        <v>243</v>
      </c>
      <c r="C204" s="69" t="str">
        <f>IF(B204=0," ",VLOOKUP(B204,[1]Женщины!B$1:K$65536,2,FALSE))</f>
        <v>Лебедева</v>
      </c>
      <c r="D204" s="70" t="str">
        <f>IF(B204=0," ",VLOOKUP($B204,[1]Женщины!$B$1:$K$65536,3,FALSE))</f>
        <v>Алёна</v>
      </c>
      <c r="E204" s="71" t="str">
        <f>IF(B204=0," ",IF(VLOOKUP($B204,[1]Женщины!$B$1:$K$65536,4,FALSE)=0," ",VLOOKUP($B204,[1]Женщины!$B$1:$K$65536,4,FALSE)))</f>
        <v>29.07.1998</v>
      </c>
      <c r="F204" s="71" t="str">
        <f>IF(B204=0," ",VLOOKUP($B204,[1]Женщины!$B$1:$K$65536,5,FALSE))</f>
        <v>2</v>
      </c>
      <c r="G204" s="30" t="str">
        <f>IF(B204=0," ",VLOOKUP($B204,[1]Женщины!$B$1:$K$65536,6,FALSE))</f>
        <v>Вологодская область</v>
      </c>
      <c r="H204" s="30" t="str">
        <f>IF(B204=0," ",VLOOKUP($B204,[1]Женщины!$B$1:$K$65536,7,FALSE))</f>
        <v/>
      </c>
      <c r="I204" s="30" t="str">
        <f>IF(B204=0," ",VLOOKUP($B204,[1]Женщины!$B$1:$K$65536,8,FALSE))</f>
        <v/>
      </c>
      <c r="J204" s="26" t="str">
        <f>IF(B204=0," ",VLOOKUP($B204,[1]Женщины!$B$1:$K$65536,9,FALSE))</f>
        <v>АУ ФКиС  ВО "ЦСП"</v>
      </c>
      <c r="K204" s="97">
        <v>3.3287037037037036E-4</v>
      </c>
      <c r="L204" s="115"/>
      <c r="M204" s="82" t="str">
        <f>IF(K204=0," ",IF(K204&lt;=[1]Разряды!$D$31,[1]Разряды!$D$3,IF(K204&lt;=[1]Разряды!$E$31,[1]Разряды!$E$3,IF(K204&lt;=[1]Разряды!$F$31,[1]Разряды!$F$3,IF(K204&lt;=[1]Разряды!$G$31,[1]Разряды!$G$3,IF(K204&lt;=[1]Разряды!$H$31,[1]Разряды!$H$3,IF(K204&lt;=[1]Разряды!$I$31,[1]Разряды!$I$3,IF(K204&lt;=[1]Разряды!$J$31,[1]Разряды!$J$3,"б/р"))))))))</f>
        <v>2р</v>
      </c>
      <c r="N204" s="75" t="s">
        <v>31</v>
      </c>
      <c r="O204" s="30" t="str">
        <f>IF(B204=0," ",VLOOKUP($B204,[1]Женщины!$B$1:$K$65536,10,FALSE))</f>
        <v>Синицкий А.Д.</v>
      </c>
    </row>
    <row r="205" spans="1:15" x14ac:dyDescent="0.25">
      <c r="A205" s="31">
        <v>10</v>
      </c>
      <c r="B205" s="31">
        <v>176</v>
      </c>
      <c r="C205" s="69" t="str">
        <f>IF(B205=0," ",VLOOKUP(B205,[1]Женщины!B$1:K$65536,2,FALSE))</f>
        <v>Верещагина</v>
      </c>
      <c r="D205" s="70" t="str">
        <f>IF(B205=0," ",VLOOKUP($B205,[1]Женщины!$B$1:$K$65536,3,FALSE))</f>
        <v>Алина</v>
      </c>
      <c r="E205" s="71" t="str">
        <f>IF(B205=0," ",IF(VLOOKUP($B205,[1]Женщины!$B$1:$K$65536,4,FALSE)=0," ",VLOOKUP($B205,[1]Женщины!$B$1:$K$65536,4,FALSE)))</f>
        <v>25.06.1998</v>
      </c>
      <c r="F205" s="71" t="str">
        <f>IF(B205=0," ",VLOOKUP($B205,[1]Женщины!$B$1:$K$65536,5,FALSE))</f>
        <v>2</v>
      </c>
      <c r="G205" s="30" t="str">
        <f>IF(B205=0," ",VLOOKUP($B205,[1]Женщины!$B$1:$K$65536,6,FALSE))</f>
        <v>Архангельская область</v>
      </c>
      <c r="H205" s="30" t="str">
        <f>IF(B205=0," ",VLOOKUP($B205,[1]Женщины!$B$1:$K$65536,7,FALSE))</f>
        <v/>
      </c>
      <c r="I205" s="30" t="str">
        <f>IF(B205=0," ",VLOOKUP($B205,[1]Женщины!$B$1:$K$65536,8,FALSE))</f>
        <v/>
      </c>
      <c r="J205" s="26" t="str">
        <f>IF(B205=0," ",VLOOKUP($B205,[1]Женщины!$B$1:$K$65536,9,FALSE))</f>
        <v>ГАУ АО "СШОР "Поморье"</v>
      </c>
      <c r="K205" s="97">
        <v>3.3402777777777776E-4</v>
      </c>
      <c r="L205" s="99"/>
      <c r="M205" s="82" t="str">
        <f>IF(K205=0," ",IF(K205&lt;=[1]Разряды!$D$31,[1]Разряды!$D$3,IF(K205&lt;=[1]Разряды!$E$31,[1]Разряды!$E$3,IF(K205&lt;=[1]Разряды!$F$31,[1]Разряды!$F$3,IF(K205&lt;=[1]Разряды!$G$31,[1]Разряды!$G$3,IF(K205&lt;=[1]Разряды!$H$31,[1]Разряды!$H$3,IF(K205&lt;=[1]Разряды!$I$31,[1]Разряды!$I$3,IF(K205&lt;=[1]Разряды!$J$31,[1]Разряды!$J$3,"б/р"))))))))</f>
        <v>2р</v>
      </c>
      <c r="N205" s="75">
        <v>9</v>
      </c>
      <c r="O205" s="30" t="str">
        <f>IF(B205=0," ",VLOOKUP($B205,[1]Женщины!$B$1:$K$65536,10,FALSE))</f>
        <v>Чернов А.В.</v>
      </c>
    </row>
    <row r="206" spans="1:15" x14ac:dyDescent="0.25">
      <c r="A206" s="31">
        <v>11</v>
      </c>
      <c r="B206" s="31">
        <v>61</v>
      </c>
      <c r="C206" s="69" t="str">
        <f>IF(B206=0," ",VLOOKUP(B206,[1]Женщины!B$1:K$65536,2,FALSE))</f>
        <v>Козлова</v>
      </c>
      <c r="D206" s="70" t="str">
        <f>IF(B206=0," ",VLOOKUP($B206,[1]Женщины!$B$1:$K$65536,3,FALSE))</f>
        <v>Татьяна</v>
      </c>
      <c r="E206" s="71" t="str">
        <f>IF(B206=0," ",IF(VLOOKUP($B206,[1]Женщины!$B$1:$K$65536,4,FALSE)=0," ",VLOOKUP($B206,[1]Женщины!$B$1:$K$65536,4,FALSE)))</f>
        <v>23.04.1999</v>
      </c>
      <c r="F206" s="71" t="str">
        <f>IF(B206=0," ",VLOOKUP($B206,[1]Женщины!$B$1:$K$65536,5,FALSE))</f>
        <v>2</v>
      </c>
      <c r="G206" s="30" t="str">
        <f>IF(B206=0," ",VLOOKUP($B206,[1]Женщины!$B$1:$K$65536,6,FALSE))</f>
        <v>Ярославская область</v>
      </c>
      <c r="H206" s="30" t="str">
        <f>IF(B206=0," ",VLOOKUP($B206,[1]Женщины!$B$1:$K$65536,7,FALSE))</f>
        <v/>
      </c>
      <c r="I206" s="30" t="str">
        <f>IF(B206=0," ",VLOOKUP($B206,[1]Женщины!$B$1:$K$65536,8,FALSE))</f>
        <v/>
      </c>
      <c r="J206" s="26" t="str">
        <f>IF(B206=0," ",VLOOKUP($B206,[1]Женщины!$B$1:$K$65536,9,FALSE))</f>
        <v>МУ СШОР №19</v>
      </c>
      <c r="K206" s="97">
        <v>3.3425925925925924E-4</v>
      </c>
      <c r="L206" s="115"/>
      <c r="M206" s="82" t="str">
        <f>IF(K206=0," ",IF(K206&lt;=[1]Разряды!$D$31,[1]Разряды!$D$3,IF(K206&lt;=[1]Разряды!$E$31,[1]Разряды!$E$3,IF(K206&lt;=[1]Разряды!$F$31,[1]Разряды!$F$3,IF(K206&lt;=[1]Разряды!$G$31,[1]Разряды!$G$3,IF(K206&lt;=[1]Разряды!$H$31,[1]Разряды!$H$3,IF(K206&lt;=[1]Разряды!$I$31,[1]Разряды!$I$3,IF(K206&lt;=[1]Разряды!$J$31,[1]Разряды!$J$3,"б/р"))))))))</f>
        <v>2р</v>
      </c>
      <c r="N206" s="75">
        <v>8</v>
      </c>
      <c r="O206" s="30" t="str">
        <f>IF(B206=0," ",VLOOKUP($B206,[1]Женщины!$B$1:$K$65536,10,FALSE))</f>
        <v>Станкевич В.А.</v>
      </c>
    </row>
    <row r="207" spans="1:15" x14ac:dyDescent="0.25">
      <c r="A207" s="31">
        <v>12</v>
      </c>
      <c r="B207" s="31">
        <v>179</v>
      </c>
      <c r="C207" s="69" t="str">
        <f>IF(B207=0," ",VLOOKUP(B207,[1]Женщины!B$1:K$65536,2,FALSE))</f>
        <v>Дроздова</v>
      </c>
      <c r="D207" s="70" t="str">
        <f>IF(B207=0," ",VLOOKUP($B207,[1]Женщины!$B$1:$K$65536,3,FALSE))</f>
        <v>Алина</v>
      </c>
      <c r="E207" s="71" t="str">
        <f>IF(B207=0," ",IF(VLOOKUP($B207,[1]Женщины!$B$1:$K$65536,4,FALSE)=0," ",VLOOKUP($B207,[1]Женщины!$B$1:$K$65536,4,FALSE)))</f>
        <v>09.10.2000</v>
      </c>
      <c r="F207" s="71" t="str">
        <f>IF(B207=0," ",VLOOKUP($B207,[1]Женщины!$B$1:$K$65536,5,FALSE))</f>
        <v>2</v>
      </c>
      <c r="G207" s="30" t="str">
        <f>IF(B207=0," ",VLOOKUP($B207,[1]Женщины!$B$1:$K$65536,6,FALSE))</f>
        <v>Архангельская область</v>
      </c>
      <c r="H207" s="30" t="str">
        <f>IF(B207=0," ",VLOOKUP($B207,[1]Женщины!$B$1:$K$65536,7,FALSE))</f>
        <v/>
      </c>
      <c r="I207" s="30" t="str">
        <f>IF(B207=0," ",VLOOKUP($B207,[1]Женщины!$B$1:$K$65536,8,FALSE))</f>
        <v/>
      </c>
      <c r="J207" s="26" t="str">
        <f>IF(B207=0," ",VLOOKUP($B207,[1]Женщины!$B$1:$K$65536,9,FALSE))</f>
        <v>САФУ имени М.В.Ломоносова</v>
      </c>
      <c r="K207" s="97">
        <v>3.3506944444444442E-4</v>
      </c>
      <c r="L207" s="99"/>
      <c r="M207" s="82" t="str">
        <f>IF(K207=0," ",IF(K207&lt;=[1]Разряды!$D$31,[1]Разряды!$D$3,IF(K207&lt;=[1]Разряды!$E$31,[1]Разряды!$E$3,IF(K207&lt;=[1]Разряды!$F$31,[1]Разряды!$F$3,IF(K207&lt;=[1]Разряды!$G$31,[1]Разряды!$G$3,IF(K207&lt;=[1]Разряды!$H$31,[1]Разряды!$H$3,IF(K207&lt;=[1]Разряды!$I$31,[1]Разряды!$I$3,IF(K207&lt;=[1]Разряды!$J$31,[1]Разряды!$J$3,"б/р"))))))))</f>
        <v>2р</v>
      </c>
      <c r="N207" s="75">
        <v>7</v>
      </c>
      <c r="O207" s="30" t="str">
        <f>IF(B207=0," ",VLOOKUP($B207,[1]Женщины!$B$1:$K$65536,10,FALSE))</f>
        <v>Мингалева А.Г.</v>
      </c>
    </row>
    <row r="208" spans="1:15" x14ac:dyDescent="0.25">
      <c r="A208" s="31">
        <v>13</v>
      </c>
      <c r="B208" s="31">
        <v>64</v>
      </c>
      <c r="C208" s="69" t="str">
        <f>IF(B208=0," ",VLOOKUP(B208,[1]Женщины!B$1:K$65536,2,FALSE))</f>
        <v>Конева</v>
      </c>
      <c r="D208" s="70" t="str">
        <f>IF(B208=0," ",VLOOKUP($B208,[1]Женщины!$B$1:$K$65536,3,FALSE))</f>
        <v>Светлана</v>
      </c>
      <c r="E208" s="71" t="str">
        <f>IF(B208=0," ",IF(VLOOKUP($B208,[1]Женщины!$B$1:$K$65536,4,FALSE)=0," ",VLOOKUP($B208,[1]Женщины!$B$1:$K$65536,4,FALSE)))</f>
        <v>03.12.1998</v>
      </c>
      <c r="F208" s="71" t="str">
        <f>IF(B208=0," ",VLOOKUP($B208,[1]Женщины!$B$1:$K$65536,5,FALSE))</f>
        <v>1</v>
      </c>
      <c r="G208" s="30" t="str">
        <f>IF(B208=0," ",VLOOKUP($B208,[1]Женщины!$B$1:$K$65536,6,FALSE))</f>
        <v>Ярославская область</v>
      </c>
      <c r="H208" s="30" t="str">
        <f>IF(B208=0," ",VLOOKUP($B208,[1]Женщины!$B$1:$K$65536,7,FALSE))</f>
        <v/>
      </c>
      <c r="I208" s="30" t="str">
        <f>IF(B208=0," ",VLOOKUP($B208,[1]Женщины!$B$1:$K$65536,8,FALSE))</f>
        <v/>
      </c>
      <c r="J208" s="26" t="str">
        <f>IF(B208=0," ",VLOOKUP($B208,[1]Женщины!$B$1:$K$65536,9,FALSE))</f>
        <v>МАУ СШОР №2</v>
      </c>
      <c r="K208" s="97">
        <v>3.4201388888888888E-4</v>
      </c>
      <c r="L208" s="115"/>
      <c r="M208" s="82" t="str">
        <f>IF(K208=0," ",IF(K208&lt;=[1]Разряды!$D$31,[1]Разряды!$D$3,IF(K208&lt;=[1]Разряды!$E$31,[1]Разряды!$E$3,IF(K208&lt;=[1]Разряды!$F$31,[1]Разряды!$F$3,IF(K208&lt;=[1]Разряды!$G$31,[1]Разряды!$G$3,IF(K208&lt;=[1]Разряды!$H$31,[1]Разряды!$H$3,IF(K208&lt;=[1]Разряды!$I$31,[1]Разряды!$I$3,IF(K208&lt;=[1]Разряды!$J$31,[1]Разряды!$J$3,"б/р"))))))))</f>
        <v>2р</v>
      </c>
      <c r="N208" s="75">
        <v>6</v>
      </c>
      <c r="O208" s="30" t="str">
        <f>IF(B208=0," ",VLOOKUP($B208,[1]Женщины!$B$1:$K$65536,10,FALSE))</f>
        <v>Шостак А.А.</v>
      </c>
    </row>
    <row r="209" spans="1:15" x14ac:dyDescent="0.25">
      <c r="A209" s="31"/>
      <c r="B209" s="31">
        <v>18</v>
      </c>
      <c r="C209" s="69" t="str">
        <f>IF(B209=0," ",VLOOKUP(B209,[1]Женщины!B$1:K$65536,2,FALSE))</f>
        <v>Васильева</v>
      </c>
      <c r="D209" s="70" t="str">
        <f>IF(B209=0," ",VLOOKUP($B209,[1]Женщины!$B$1:$K$65536,3,FALSE))</f>
        <v>Екатерина</v>
      </c>
      <c r="E209" s="71" t="str">
        <f>IF(B209=0," ",IF(VLOOKUP($B209,[1]Женщины!$B$1:$K$65536,4,FALSE)=0," ",VLOOKUP($B209,[1]Женщины!$B$1:$K$65536,4,FALSE)))</f>
        <v>21.07.1998</v>
      </c>
      <c r="F209" s="71" t="str">
        <f>IF(B209=0," ",VLOOKUP($B209,[1]Женщины!$B$1:$K$65536,5,FALSE))</f>
        <v>2</v>
      </c>
      <c r="G209" s="30" t="str">
        <f>IF(B209=0," ",VLOOKUP($B209,[1]Женщины!$B$1:$K$65536,6,FALSE))</f>
        <v>Ярославская область</v>
      </c>
      <c r="H209" s="30" t="str">
        <f>IF(B209=0," ",VLOOKUP($B209,[1]Женщины!$B$1:$K$65536,7,FALSE))</f>
        <v/>
      </c>
      <c r="I209" s="30" t="str">
        <f>IF(B209=0," ",VLOOKUP($B209,[1]Женщины!$B$1:$K$65536,8,FALSE))</f>
        <v/>
      </c>
      <c r="J209" s="26" t="str">
        <f>IF(B209=0," ",VLOOKUP($B209,[1]Женщины!$B$1:$K$65536,9,FALSE))</f>
        <v>МУ СШОР №19</v>
      </c>
      <c r="K209" s="98" t="s">
        <v>57</v>
      </c>
      <c r="L209" s="97"/>
      <c r="M209" s="82"/>
      <c r="N209" s="75" t="s">
        <v>31</v>
      </c>
      <c r="O209" s="30" t="str">
        <f>IF(B209=0," ",VLOOKUP($B209,[1]Женщины!$B$1:$K$65536,10,FALSE))</f>
        <v>Круговой К.Н.</v>
      </c>
    </row>
    <row r="210" spans="1:15" ht="15.75" thickBot="1" x14ac:dyDescent="0.3">
      <c r="A210" s="38"/>
      <c r="B210" s="38"/>
      <c r="C210" s="39"/>
      <c r="D210" s="129"/>
      <c r="E210" s="40"/>
      <c r="F210" s="40"/>
      <c r="G210" s="39"/>
      <c r="H210" s="39"/>
      <c r="I210" s="39"/>
      <c r="J210" s="130"/>
      <c r="K210" s="105"/>
      <c r="L210" s="42"/>
      <c r="M210" s="43"/>
      <c r="N210" s="40"/>
      <c r="O210" s="39"/>
    </row>
    <row r="211" spans="1:15" ht="15.75" thickTop="1" x14ac:dyDescent="0.25">
      <c r="A211" s="44"/>
      <c r="B211" s="44"/>
      <c r="C211" s="45"/>
      <c r="D211" s="127"/>
      <c r="E211" s="46"/>
      <c r="F211" s="46"/>
      <c r="G211" s="45"/>
      <c r="H211" s="45"/>
      <c r="I211" s="45"/>
      <c r="J211" s="11"/>
      <c r="K211" s="108"/>
      <c r="L211" s="48"/>
      <c r="M211" s="49"/>
      <c r="N211" s="46"/>
      <c r="O211" s="45"/>
    </row>
    <row r="212" spans="1:15" x14ac:dyDescent="0.25">
      <c r="A212" s="44"/>
      <c r="B212" s="44"/>
      <c r="C212" s="45"/>
      <c r="D212" s="127"/>
      <c r="E212" s="46"/>
      <c r="F212" s="46"/>
      <c r="G212" s="45"/>
      <c r="H212" s="45"/>
      <c r="I212" s="45"/>
      <c r="J212" s="11"/>
      <c r="K212" s="108"/>
      <c r="L212" s="48"/>
      <c r="M212" s="49"/>
      <c r="N212" s="46"/>
      <c r="O212" s="45"/>
    </row>
    <row r="213" spans="1:15" x14ac:dyDescent="0.25">
      <c r="A213" s="64"/>
      <c r="B213" s="65"/>
      <c r="C213" s="66"/>
      <c r="D213" s="66"/>
      <c r="E213" s="66"/>
      <c r="F213" s="67"/>
      <c r="G213" s="45" t="s">
        <v>32</v>
      </c>
      <c r="H213" s="45"/>
      <c r="I213" s="45"/>
      <c r="J213" s="46"/>
      <c r="K213" s="46"/>
      <c r="L213" s="45"/>
      <c r="M213" s="45" t="s">
        <v>33</v>
      </c>
      <c r="N213" s="45"/>
    </row>
    <row r="214" spans="1:15" x14ac:dyDescent="0.25">
      <c r="A214" s="64"/>
      <c r="B214" s="67"/>
      <c r="C214" s="66"/>
      <c r="D214" s="66"/>
      <c r="E214" s="66"/>
      <c r="F214" s="67"/>
      <c r="G214" s="45"/>
      <c r="H214" s="45"/>
      <c r="I214" s="45"/>
      <c r="J214" s="46"/>
      <c r="K214" s="46"/>
      <c r="L214" s="45"/>
      <c r="M214" s="45"/>
      <c r="N214" s="45"/>
    </row>
    <row r="215" spans="1:15" x14ac:dyDescent="0.25">
      <c r="A215" s="64"/>
      <c r="B215" s="67"/>
      <c r="C215" s="66"/>
      <c r="D215" s="66"/>
      <c r="E215" s="66"/>
      <c r="F215" s="67"/>
      <c r="G215" s="45"/>
      <c r="H215" s="45"/>
      <c r="I215" s="45"/>
      <c r="J215" s="46"/>
      <c r="K215" s="46"/>
      <c r="L215" s="45"/>
      <c r="M215" s="45"/>
      <c r="N215" s="45"/>
    </row>
    <row r="216" spans="1:15" x14ac:dyDescent="0.25">
      <c r="A216" s="64"/>
      <c r="B216" s="67"/>
      <c r="C216" s="66"/>
      <c r="D216" s="66"/>
      <c r="E216" s="66"/>
      <c r="F216" s="67"/>
      <c r="G216" s="45"/>
      <c r="H216" s="45"/>
      <c r="I216" s="45"/>
      <c r="J216" s="46"/>
      <c r="K216" s="46"/>
      <c r="L216" s="45"/>
      <c r="M216" s="45"/>
      <c r="N216" s="45"/>
    </row>
    <row r="217" spans="1:15" x14ac:dyDescent="0.25">
      <c r="A217" s="64"/>
      <c r="B217" s="67"/>
      <c r="C217" s="66"/>
      <c r="D217" s="66"/>
      <c r="E217" s="66"/>
      <c r="F217" s="67"/>
      <c r="G217" s="45" t="s">
        <v>34</v>
      </c>
      <c r="H217" s="45"/>
      <c r="I217" s="45"/>
      <c r="J217" s="46"/>
      <c r="K217" s="46"/>
      <c r="L217" s="45"/>
      <c r="M217" s="45" t="s">
        <v>35</v>
      </c>
      <c r="N217" s="45"/>
    </row>
    <row r="218" spans="1:15" x14ac:dyDescent="0.25">
      <c r="A218" s="64"/>
      <c r="B218" s="67"/>
      <c r="C218" s="66"/>
      <c r="D218" s="66"/>
      <c r="E218" s="66"/>
      <c r="F218" s="67"/>
      <c r="G218" s="45"/>
      <c r="H218" s="45"/>
      <c r="I218" s="45"/>
      <c r="J218" s="46"/>
      <c r="K218" s="46"/>
      <c r="L218" s="45"/>
      <c r="M218" s="45"/>
      <c r="N218" s="45"/>
    </row>
    <row r="219" spans="1:15" x14ac:dyDescent="0.25">
      <c r="A219" s="64"/>
      <c r="B219" s="67"/>
      <c r="C219" s="66"/>
      <c r="D219" s="66"/>
      <c r="E219" s="66"/>
      <c r="F219" s="67"/>
      <c r="G219" s="45"/>
      <c r="H219" s="45"/>
      <c r="I219" s="45"/>
      <c r="J219" s="46"/>
      <c r="K219" s="46"/>
      <c r="L219" s="45"/>
      <c r="M219" s="45"/>
      <c r="N219" s="45"/>
    </row>
    <row r="220" spans="1:15" x14ac:dyDescent="0.25">
      <c r="A220" s="64"/>
      <c r="B220" s="67"/>
      <c r="C220" s="66"/>
      <c r="D220" s="66"/>
      <c r="E220" s="66"/>
      <c r="F220" s="67"/>
      <c r="G220" s="45"/>
      <c r="H220" s="45"/>
      <c r="I220" s="45"/>
      <c r="J220" s="46"/>
      <c r="K220" s="46"/>
      <c r="L220" s="45"/>
      <c r="M220" s="45"/>
      <c r="N220" s="45"/>
    </row>
    <row r="221" spans="1:15" x14ac:dyDescent="0.25">
      <c r="A221" s="64"/>
      <c r="B221" s="67"/>
      <c r="C221" s="66"/>
      <c r="D221" s="66"/>
      <c r="E221" s="66"/>
      <c r="F221" s="67"/>
      <c r="G221" s="45"/>
      <c r="H221" s="45"/>
      <c r="I221" s="45"/>
      <c r="J221" s="46"/>
      <c r="K221" s="46"/>
      <c r="L221" s="45"/>
      <c r="M221" s="45"/>
      <c r="N221" s="45"/>
    </row>
    <row r="222" spans="1:15" x14ac:dyDescent="0.25">
      <c r="A222" s="64"/>
      <c r="B222" s="67"/>
      <c r="C222" s="66"/>
      <c r="D222" s="66"/>
      <c r="E222" s="66"/>
      <c r="F222" s="67"/>
      <c r="G222" s="45"/>
      <c r="H222" s="45"/>
      <c r="I222" s="45"/>
      <c r="J222" s="46"/>
      <c r="K222" s="46"/>
      <c r="L222" s="45"/>
      <c r="M222" s="45"/>
      <c r="N222" s="45"/>
    </row>
    <row r="223" spans="1:15" x14ac:dyDescent="0.25">
      <c r="A223" s="64"/>
      <c r="B223" s="67"/>
      <c r="C223" s="66"/>
      <c r="D223" s="66"/>
      <c r="E223" s="66"/>
      <c r="F223" s="67"/>
      <c r="G223" s="45"/>
      <c r="H223" s="45"/>
      <c r="I223" s="45"/>
      <c r="J223" s="46"/>
      <c r="K223" s="46"/>
      <c r="L223" s="45"/>
      <c r="M223" s="45"/>
      <c r="N223" s="45"/>
    </row>
    <row r="224" spans="1:15" x14ac:dyDescent="0.25">
      <c r="A224" s="64"/>
      <c r="B224" s="67"/>
      <c r="C224" s="66"/>
      <c r="D224" s="66"/>
      <c r="E224" s="66"/>
      <c r="F224" s="67"/>
      <c r="G224" s="45"/>
      <c r="H224" s="45"/>
      <c r="I224" s="45"/>
      <c r="J224" s="46"/>
      <c r="K224" s="46"/>
      <c r="L224" s="45"/>
      <c r="M224" s="45"/>
      <c r="N224" s="45"/>
    </row>
    <row r="225" spans="1:15" x14ac:dyDescent="0.25">
      <c r="A225" s="64"/>
      <c r="B225" s="67"/>
      <c r="C225" s="66"/>
      <c r="D225" s="66"/>
      <c r="E225" s="66"/>
      <c r="F225" s="67"/>
      <c r="G225" s="45"/>
      <c r="H225" s="45"/>
      <c r="I225" s="45"/>
      <c r="J225" s="46"/>
      <c r="K225" s="46"/>
      <c r="L225" s="45"/>
      <c r="M225" s="45"/>
      <c r="N225" s="45"/>
    </row>
    <row r="226" spans="1:15" x14ac:dyDescent="0.25">
      <c r="A226" s="64"/>
      <c r="B226" s="67"/>
      <c r="C226" s="66"/>
      <c r="D226" s="66"/>
      <c r="E226" s="66"/>
      <c r="F226" s="67"/>
      <c r="G226" s="45"/>
      <c r="H226" s="45"/>
      <c r="I226" s="45"/>
      <c r="J226" s="46"/>
      <c r="K226" s="46"/>
      <c r="L226" s="45"/>
      <c r="M226" s="45"/>
      <c r="N226" s="45"/>
    </row>
    <row r="227" spans="1:15" x14ac:dyDescent="0.25">
      <c r="A227" s="64"/>
      <c r="B227" s="67"/>
      <c r="C227" s="66"/>
      <c r="D227" s="66"/>
      <c r="E227" s="66"/>
      <c r="F227" s="67"/>
      <c r="G227" s="45"/>
      <c r="H227" s="45"/>
      <c r="I227" s="45"/>
      <c r="J227" s="46"/>
      <c r="K227" s="46"/>
      <c r="L227" s="45"/>
      <c r="M227" s="45"/>
      <c r="N227" s="45"/>
    </row>
    <row r="228" spans="1:15" x14ac:dyDescent="0.25">
      <c r="A228" s="64"/>
      <c r="B228" s="67"/>
      <c r="C228" s="66"/>
      <c r="D228" s="66"/>
      <c r="E228" s="66"/>
      <c r="F228" s="67"/>
      <c r="G228" s="45"/>
      <c r="H228" s="45"/>
      <c r="I228" s="45"/>
      <c r="J228" s="46"/>
      <c r="K228" s="46"/>
      <c r="L228" s="45"/>
      <c r="M228" s="45"/>
      <c r="N228" s="45"/>
    </row>
    <row r="229" spans="1:15" x14ac:dyDescent="0.25">
      <c r="A229" s="64"/>
      <c r="B229" s="67"/>
      <c r="C229" s="66"/>
      <c r="D229" s="66"/>
      <c r="E229" s="66"/>
      <c r="F229" s="67"/>
      <c r="G229" s="45"/>
      <c r="H229" s="45"/>
      <c r="I229" s="45"/>
      <c r="J229" s="46"/>
      <c r="K229" s="46"/>
      <c r="L229" s="45"/>
      <c r="M229" s="45"/>
      <c r="N229" s="45"/>
    </row>
    <row r="230" spans="1:15" x14ac:dyDescent="0.25">
      <c r="A230" s="64"/>
      <c r="B230" s="67"/>
      <c r="C230" s="66"/>
      <c r="D230" s="66"/>
      <c r="E230" s="66"/>
      <c r="F230" s="67"/>
      <c r="G230" s="45"/>
      <c r="H230" s="45"/>
      <c r="I230" s="45"/>
      <c r="J230" s="46"/>
      <c r="K230" s="46"/>
      <c r="L230" s="45"/>
      <c r="M230" s="45"/>
      <c r="N230" s="45"/>
    </row>
    <row r="231" spans="1:15" x14ac:dyDescent="0.25">
      <c r="A231" s="64"/>
      <c r="B231" s="67"/>
      <c r="C231" s="66"/>
      <c r="D231" s="66"/>
      <c r="E231" s="66"/>
      <c r="F231" s="67"/>
      <c r="G231" s="45"/>
      <c r="H231" s="45"/>
      <c r="I231" s="45"/>
      <c r="J231" s="46"/>
      <c r="K231" s="46"/>
      <c r="L231" s="45"/>
      <c r="M231" s="45"/>
      <c r="N231" s="45"/>
    </row>
    <row r="232" spans="1:15" x14ac:dyDescent="0.25">
      <c r="A232" s="64"/>
      <c r="B232" s="67"/>
      <c r="C232" s="66"/>
      <c r="D232" s="66"/>
      <c r="E232" s="66"/>
      <c r="F232" s="67"/>
      <c r="G232" s="45"/>
      <c r="H232" s="45"/>
      <c r="I232" s="45"/>
      <c r="J232" s="46"/>
      <c r="K232" s="46"/>
      <c r="L232" s="45"/>
      <c r="M232" s="45"/>
      <c r="N232" s="45"/>
    </row>
    <row r="233" spans="1:15" x14ac:dyDescent="0.25">
      <c r="A233" s="64"/>
      <c r="B233" s="67"/>
      <c r="C233" s="66"/>
      <c r="D233" s="66"/>
      <c r="E233" s="66"/>
      <c r="F233" s="67"/>
      <c r="G233" s="45"/>
      <c r="H233" s="45"/>
      <c r="I233" s="45"/>
      <c r="J233" s="46"/>
      <c r="K233" s="46"/>
      <c r="L233" s="45"/>
      <c r="M233" s="45"/>
      <c r="N233" s="45"/>
    </row>
    <row r="234" spans="1:15" x14ac:dyDescent="0.25">
      <c r="A234" s="64"/>
      <c r="B234" s="67"/>
      <c r="C234" s="66"/>
      <c r="D234" s="66"/>
      <c r="E234" s="66"/>
      <c r="F234" s="67"/>
      <c r="G234" s="45"/>
      <c r="H234" s="45"/>
      <c r="I234" s="45"/>
      <c r="J234" s="46"/>
      <c r="K234" s="46"/>
      <c r="L234" s="45"/>
      <c r="M234" s="45"/>
      <c r="N234" s="45"/>
    </row>
    <row r="235" spans="1:15" x14ac:dyDescent="0.25">
      <c r="A235" s="64"/>
      <c r="B235" s="67"/>
      <c r="C235" s="66"/>
      <c r="D235" s="66"/>
      <c r="E235" s="66"/>
      <c r="F235" s="67"/>
      <c r="G235" s="45"/>
      <c r="H235" s="45"/>
      <c r="I235" s="45"/>
      <c r="J235" s="46"/>
      <c r="K235" s="46"/>
      <c r="L235" s="45"/>
      <c r="M235" s="45"/>
      <c r="N235" s="45"/>
    </row>
    <row r="236" spans="1:15" ht="17.25" x14ac:dyDescent="0.3">
      <c r="A236" s="459" t="s">
        <v>0</v>
      </c>
      <c r="B236" s="459"/>
      <c r="C236" s="459"/>
      <c r="D236" s="459"/>
      <c r="E236" s="459"/>
      <c r="F236" s="459"/>
      <c r="G236" s="459"/>
      <c r="H236" s="459"/>
      <c r="I236" s="459"/>
      <c r="J236" s="459"/>
      <c r="K236" s="459"/>
      <c r="L236" s="459"/>
      <c r="M236" s="459"/>
      <c r="N236" s="459"/>
      <c r="O236" s="459"/>
    </row>
    <row r="237" spans="1:15" ht="17.25" x14ac:dyDescent="0.3">
      <c r="A237" s="459" t="s">
        <v>1</v>
      </c>
      <c r="B237" s="459"/>
      <c r="C237" s="459"/>
      <c r="D237" s="459"/>
      <c r="E237" s="459"/>
      <c r="F237" s="459"/>
      <c r="G237" s="459"/>
      <c r="H237" s="459"/>
      <c r="I237" s="459"/>
      <c r="J237" s="459"/>
      <c r="K237" s="459"/>
      <c r="L237" s="459"/>
      <c r="M237" s="459"/>
      <c r="N237" s="459"/>
      <c r="O237" s="459"/>
    </row>
    <row r="238" spans="1:15" ht="17.25" x14ac:dyDescent="0.3">
      <c r="A238" s="459" t="s">
        <v>2</v>
      </c>
      <c r="B238" s="459"/>
      <c r="C238" s="459"/>
      <c r="D238" s="459"/>
      <c r="E238" s="459"/>
      <c r="F238" s="459"/>
      <c r="G238" s="459"/>
      <c r="H238" s="459"/>
      <c r="I238" s="459"/>
      <c r="J238" s="459"/>
      <c r="K238" s="459"/>
      <c r="L238" s="459"/>
      <c r="M238" s="459"/>
      <c r="N238" s="459"/>
      <c r="O238" s="459"/>
    </row>
    <row r="239" spans="1:15" ht="17.25" x14ac:dyDescent="0.3">
      <c r="A239" s="459" t="s">
        <v>3</v>
      </c>
      <c r="B239" s="459"/>
      <c r="C239" s="459"/>
      <c r="D239" s="459"/>
      <c r="E239" s="459"/>
      <c r="F239" s="459"/>
      <c r="G239" s="459"/>
      <c r="H239" s="459"/>
      <c r="I239" s="459"/>
      <c r="J239" s="459"/>
      <c r="K239" s="459"/>
      <c r="L239" s="459"/>
      <c r="M239" s="459"/>
      <c r="N239" s="459"/>
      <c r="O239" s="459"/>
    </row>
    <row r="240" spans="1:15" ht="17.25" x14ac:dyDescent="0.3">
      <c r="A240" s="459" t="s">
        <v>4</v>
      </c>
      <c r="B240" s="459"/>
      <c r="C240" s="459"/>
      <c r="D240" s="459"/>
      <c r="E240" s="459"/>
      <c r="F240" s="459"/>
      <c r="G240" s="459"/>
      <c r="H240" s="459"/>
      <c r="I240" s="459"/>
      <c r="J240" s="459"/>
      <c r="K240" s="459"/>
      <c r="L240" s="459"/>
      <c r="M240" s="459"/>
      <c r="N240" s="459"/>
      <c r="O240" s="459"/>
    </row>
    <row r="241" spans="1:15" ht="17.25" x14ac:dyDescent="0.3">
      <c r="A241" s="460" t="s">
        <v>60</v>
      </c>
      <c r="B241" s="460"/>
      <c r="C241" s="460"/>
      <c r="D241" s="460"/>
      <c r="E241" s="460"/>
      <c r="F241" s="460"/>
      <c r="G241" s="460"/>
      <c r="H241" s="460"/>
      <c r="I241" s="460"/>
      <c r="J241" s="460"/>
      <c r="K241" s="460"/>
      <c r="L241" s="460"/>
      <c r="M241" s="460"/>
      <c r="N241" s="460"/>
      <c r="O241" s="460"/>
    </row>
    <row r="242" spans="1:15" ht="17.25" x14ac:dyDescent="0.3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</row>
    <row r="243" spans="1:15" x14ac:dyDescent="0.25">
      <c r="A243" s="461"/>
      <c r="B243" s="461"/>
      <c r="C243" s="461"/>
      <c r="D243" s="461"/>
      <c r="E243" s="461"/>
      <c r="F243" s="461"/>
      <c r="G243" s="461"/>
      <c r="H243" s="461"/>
      <c r="I243" s="461"/>
      <c r="J243" s="461"/>
      <c r="K243" s="461"/>
      <c r="L243" s="461"/>
      <c r="M243" s="461"/>
      <c r="N243" s="461"/>
      <c r="O243" s="1" t="s">
        <v>6</v>
      </c>
    </row>
    <row r="244" spans="1:15" ht="18.75" x14ac:dyDescent="0.3">
      <c r="A244" s="3"/>
      <c r="B244" s="4"/>
      <c r="C244" s="4"/>
      <c r="D244" s="4"/>
      <c r="E244" s="5"/>
      <c r="G244" s="50"/>
      <c r="H244" s="50"/>
      <c r="I244" s="50"/>
      <c r="K244" s="50"/>
      <c r="L244" s="50"/>
      <c r="M244" s="50"/>
      <c r="O244" s="2" t="s">
        <v>7</v>
      </c>
    </row>
    <row r="245" spans="1:15" ht="15.75" x14ac:dyDescent="0.25">
      <c r="A245" s="3"/>
      <c r="B245" s="4"/>
      <c r="C245" s="4"/>
      <c r="D245" s="4"/>
      <c r="E245" s="5"/>
      <c r="G245" s="6"/>
      <c r="H245" s="6"/>
      <c r="I245" s="6"/>
      <c r="K245" s="6"/>
      <c r="L245"/>
      <c r="O245" s="2" t="s">
        <v>8</v>
      </c>
    </row>
    <row r="246" spans="1:15" ht="21" x14ac:dyDescent="0.35">
      <c r="A246" s="7"/>
      <c r="K246" s="7"/>
      <c r="L246"/>
      <c r="M246" s="8"/>
      <c r="N246" s="8"/>
      <c r="O246" s="8" t="s">
        <v>9</v>
      </c>
    </row>
    <row r="247" spans="1:15" ht="21" x14ac:dyDescent="0.35">
      <c r="A247" s="7"/>
      <c r="E247" s="9" t="s">
        <v>50</v>
      </c>
      <c r="F247" s="10">
        <v>0.47916666666666669</v>
      </c>
      <c r="G247" s="11" t="s">
        <v>11</v>
      </c>
      <c r="H247" s="11"/>
      <c r="I247" s="11"/>
      <c r="K247" s="7"/>
      <c r="L247"/>
      <c r="M247" s="8"/>
      <c r="N247" s="8"/>
      <c r="O247" s="8"/>
    </row>
    <row r="248" spans="1:15" ht="18.75" x14ac:dyDescent="0.3">
      <c r="A248" s="3"/>
      <c r="B248" s="12"/>
      <c r="C248" s="4"/>
      <c r="D248" s="4"/>
      <c r="E248" s="9" t="s">
        <v>50</v>
      </c>
      <c r="F248" s="10">
        <v>0.64930555555555558</v>
      </c>
      <c r="G248" s="11" t="s">
        <v>12</v>
      </c>
      <c r="H248" s="11"/>
      <c r="I248" s="11"/>
      <c r="K248" s="13"/>
      <c r="L248" s="13"/>
      <c r="M248" s="14"/>
    </row>
    <row r="249" spans="1:15" ht="16.5" thickBot="1" x14ac:dyDescent="0.3">
      <c r="A249" s="15" t="s">
        <v>42</v>
      </c>
      <c r="B249" s="16"/>
      <c r="E249" s="17" t="s">
        <v>51</v>
      </c>
      <c r="F249" s="18"/>
      <c r="J249" s="3"/>
      <c r="K249" s="51"/>
      <c r="L249" s="51"/>
      <c r="M249" s="14"/>
    </row>
    <row r="250" spans="1:15" x14ac:dyDescent="0.25">
      <c r="A250" s="455" t="s">
        <v>15</v>
      </c>
      <c r="B250" s="455" t="s">
        <v>16</v>
      </c>
      <c r="C250" s="457" t="s">
        <v>17</v>
      </c>
      <c r="D250" s="457" t="s">
        <v>18</v>
      </c>
      <c r="E250" s="455" t="s">
        <v>19</v>
      </c>
      <c r="F250" s="455" t="s">
        <v>20</v>
      </c>
      <c r="G250" s="445" t="s">
        <v>21</v>
      </c>
      <c r="H250" s="447" t="s">
        <v>22</v>
      </c>
      <c r="I250" s="449" t="s">
        <v>23</v>
      </c>
      <c r="J250" s="451" t="s">
        <v>24</v>
      </c>
      <c r="K250" s="453" t="s">
        <v>25</v>
      </c>
      <c r="L250" s="454"/>
      <c r="M250" s="441" t="s">
        <v>26</v>
      </c>
      <c r="N250" s="441" t="s">
        <v>27</v>
      </c>
      <c r="O250" s="443" t="s">
        <v>28</v>
      </c>
    </row>
    <row r="251" spans="1:15" ht="15.75" thickBot="1" x14ac:dyDescent="0.3">
      <c r="A251" s="456"/>
      <c r="B251" s="456"/>
      <c r="C251" s="458"/>
      <c r="D251" s="458"/>
      <c r="E251" s="456"/>
      <c r="F251" s="456"/>
      <c r="G251" s="446"/>
      <c r="H251" s="448"/>
      <c r="I251" s="450"/>
      <c r="J251" s="452"/>
      <c r="K251" s="19" t="s">
        <v>29</v>
      </c>
      <c r="L251" s="20" t="s">
        <v>30</v>
      </c>
      <c r="M251" s="442"/>
      <c r="N251" s="442"/>
      <c r="O251" s="444"/>
    </row>
    <row r="252" spans="1:15" x14ac:dyDescent="0.25">
      <c r="A252" s="21">
        <v>1</v>
      </c>
      <c r="B252" s="31">
        <v>208</v>
      </c>
      <c r="C252" s="69" t="str">
        <f>IF(B252=0," ",VLOOKUP(B252,[1]Женщины!B$1:K$65536,2,FALSE))</f>
        <v>Ткачева</v>
      </c>
      <c r="D252" s="70" t="str">
        <f>IF(B252=0," ",VLOOKUP($B252,[1]Женщины!$B$1:$K$65536,3,FALSE))</f>
        <v>Мария</v>
      </c>
      <c r="E252" s="71" t="str">
        <f>IF(B252=0," ",IF(VLOOKUP($B252,[1]Женщины!$B$1:$K$65536,4,FALSE)=0," ",VLOOKUP($B252,[1]Женщины!$B$1:$K$65536,4,FALSE)))</f>
        <v>05.04.1995</v>
      </c>
      <c r="F252" s="71" t="str">
        <f>IF(B252=0," ",VLOOKUP($B252,[1]Женщины!$B$1:$K$65536,5,FALSE))</f>
        <v>КМС</v>
      </c>
      <c r="G252" s="30" t="str">
        <f>IF(B252=0," ",VLOOKUP($B252,[1]Женщины!$B$1:$K$65536,6,FALSE))</f>
        <v>Архангельская область</v>
      </c>
      <c r="H252" s="30" t="str">
        <f>IF(B252=0," ",VLOOKUP($B252,[1]Женщины!$B$1:$K$65536,7,FALSE))</f>
        <v/>
      </c>
      <c r="I252" s="30" t="str">
        <f>IF(B252=0," ",VLOOKUP($B252,[1]Женщины!$B$1:$K$65536,8,FALSE))</f>
        <v/>
      </c>
      <c r="J252" s="26" t="str">
        <f>IF(B252=0," ",VLOOKUP($B252,[1]Женщины!$B$1:$K$65536,9,FALSE))</f>
        <v>ГАУ АО "СШОР "Поморье"</v>
      </c>
      <c r="K252" s="97">
        <v>3.0462962962962963E-4</v>
      </c>
      <c r="L252" s="100">
        <v>3.0185185185185181E-4</v>
      </c>
      <c r="M252" s="71" t="s">
        <v>48</v>
      </c>
      <c r="N252" s="71">
        <v>20</v>
      </c>
      <c r="O252" s="30" t="str">
        <f>IF(B252=0," ",VLOOKUP($B252,[1]Женщины!$B$1:$K$65536,10,FALSE))</f>
        <v>Мингалева А.Г.</v>
      </c>
    </row>
    <row r="253" spans="1:15" x14ac:dyDescent="0.25">
      <c r="A253" s="21">
        <v>2</v>
      </c>
      <c r="B253" s="31">
        <v>315</v>
      </c>
      <c r="C253" s="69" t="str">
        <f>IF(B253=0," ",VLOOKUP(B253,[1]Женщины!B$1:K$65536,2,FALSE))</f>
        <v>Кононович</v>
      </c>
      <c r="D253" s="70" t="str">
        <f>IF(B253=0," ",VLOOKUP($B253,[1]Женщины!$B$1:$K$65536,3,FALSE))</f>
        <v>Алёна</v>
      </c>
      <c r="E253" s="71" t="str">
        <f>IF(B253=0," ",IF(VLOOKUP($B253,[1]Женщины!$B$1:$K$65536,4,FALSE)=0," ",VLOOKUP($B253,[1]Женщины!$B$1:$K$65536,4,FALSE)))</f>
        <v>17.02.1991</v>
      </c>
      <c r="F253" s="71" t="str">
        <f>IF(B253=0," ",VLOOKUP($B253,[1]Женщины!$B$1:$K$65536,5,FALSE))</f>
        <v>КМС</v>
      </c>
      <c r="G253" s="30" t="str">
        <f>IF(B253=0," ",VLOOKUP($B253,[1]Женщины!$B$1:$K$65536,6,FALSE))</f>
        <v>Калининградская область</v>
      </c>
      <c r="H253" s="30" t="str">
        <f>IF(B253=0," ",VLOOKUP($B253,[1]Женщины!$B$1:$K$65536,7,FALSE))</f>
        <v/>
      </c>
      <c r="I253" s="30" t="str">
        <f>IF(B253=0," ",VLOOKUP($B253,[1]Женщины!$B$1:$K$65536,8,FALSE))</f>
        <v/>
      </c>
      <c r="J253" s="26" t="str">
        <f>IF(B253=0," ",VLOOKUP($B253,[1]Женщины!$B$1:$K$65536,9,FALSE))</f>
        <v>КРО ОГО ВФСО "Динамо"</v>
      </c>
      <c r="K253" s="97">
        <v>3.0844907407407405E-4</v>
      </c>
      <c r="L253" s="100">
        <v>3.0613425925925925E-4</v>
      </c>
      <c r="M253" s="82" t="str">
        <f>IF(K253=0," ",IF(K253&lt;=[1]Разряды!$D$31,[1]Разряды!$D$3,IF(K253&lt;=[1]Разряды!$E$31,[1]Разряды!$E$3,IF(K253&lt;=[1]Разряды!$F$31,[1]Разряды!$F$3,IF(K253&lt;=[1]Разряды!$G$31,[1]Разряды!$G$3,IF(K253&lt;=[1]Разряды!$H$31,[1]Разряды!$H$3,IF(K253&lt;=[1]Разряды!$I$31,[1]Разряды!$I$3,IF(K253&lt;=[1]Разряды!$J$31,[1]Разряды!$J$3,"б/р"))))))))</f>
        <v>1р</v>
      </c>
      <c r="N253" s="75">
        <v>17</v>
      </c>
      <c r="O253" s="30" t="str">
        <f>IF(B253=0," ",VLOOKUP($B253,[1]Женщины!$B$1:$K$65536,10,FALSE))</f>
        <v>Антунович Г.П.</v>
      </c>
    </row>
    <row r="254" spans="1:15" x14ac:dyDescent="0.25">
      <c r="A254" s="21">
        <v>3</v>
      </c>
      <c r="B254" s="31">
        <v>307</v>
      </c>
      <c r="C254" s="69" t="str">
        <f>IF(B254=0," ",VLOOKUP(B254,[1]Женщины!B$1:K$65536,2,FALSE))</f>
        <v>Чувакова</v>
      </c>
      <c r="D254" s="70" t="str">
        <f>IF(B254=0," ",VLOOKUP($B254,[1]Женщины!$B$1:$K$65536,3,FALSE))</f>
        <v>Алена</v>
      </c>
      <c r="E254" s="71" t="str">
        <f>IF(B254=0," ",IF(VLOOKUP($B254,[1]Женщины!$B$1:$K$65536,4,FALSE)=0," ",VLOOKUP($B254,[1]Женщины!$B$1:$K$65536,4,FALSE)))</f>
        <v>24.11.1995</v>
      </c>
      <c r="F254" s="71" t="str">
        <f>IF(B254=0," ",VLOOKUP($B254,[1]Женщины!$B$1:$K$65536,5,FALSE))</f>
        <v>1</v>
      </c>
      <c r="G254" s="30" t="str">
        <f>IF(B254=0," ",VLOOKUP($B254,[1]Женщины!$B$1:$K$65536,6,FALSE))</f>
        <v>Ивановская область</v>
      </c>
      <c r="H254" s="30" t="str">
        <f>IF(B254=0," ",VLOOKUP($B254,[1]Женщины!$B$1:$K$65536,7,FALSE))</f>
        <v/>
      </c>
      <c r="I254" s="30" t="str">
        <f>IF(B254=0," ",VLOOKUP($B254,[1]Женщины!$B$1:$K$65536,8,FALSE))</f>
        <v/>
      </c>
      <c r="J254" s="26" t="str">
        <f>IF(B254=0," ",VLOOKUP($B254,[1]Женщины!$B$1:$K$65536,9,FALSE))</f>
        <v>ФГБОУ ВО ИГСХА им. Д.К. Беляева</v>
      </c>
      <c r="K254" s="97">
        <v>3.1412037037037037E-4</v>
      </c>
      <c r="L254" s="100">
        <v>3.1342592592592593E-4</v>
      </c>
      <c r="M254" s="82" t="str">
        <f>IF(K254=0," ",IF(K254&lt;=[1]Разряды!$D$31,[1]Разряды!$D$3,IF(K254&lt;=[1]Разряды!$E$31,[1]Разряды!$E$3,IF(K254&lt;=[1]Разряды!$F$31,[1]Разряды!$F$3,IF(K254&lt;=[1]Разряды!$G$31,[1]Разряды!$G$3,IF(K254&lt;=[1]Разряды!$H$31,[1]Разряды!$H$3,IF(K254&lt;=[1]Разряды!$I$31,[1]Разряды!$I$3,IF(K254&lt;=[1]Разряды!$J$31,[1]Разряды!$J$3,"б/р"))))))))</f>
        <v>1р</v>
      </c>
      <c r="N254" s="75">
        <v>15</v>
      </c>
      <c r="O254" s="30" t="str">
        <f>IF(B254=0," ",VLOOKUP($B254,[1]Женщины!$B$1:$K$65536,10,FALSE))</f>
        <v>Левичева М., Дряннов В.А.</v>
      </c>
    </row>
    <row r="255" spans="1:15" x14ac:dyDescent="0.25">
      <c r="A255" s="31">
        <v>4</v>
      </c>
      <c r="B255" s="31">
        <v>388</v>
      </c>
      <c r="C255" s="69" t="str">
        <f>IF(B255=0," ",VLOOKUP(B255,[1]Женщины!B$1:K$65536,2,FALSE))</f>
        <v>Григорьева</v>
      </c>
      <c r="D255" s="70" t="str">
        <f>IF(B255=0," ",VLOOKUP($B255,[1]Женщины!$B$1:$K$65536,3,FALSE))</f>
        <v>Ольга</v>
      </c>
      <c r="E255" s="71" t="str">
        <f>IF(B255=0," ",IF(VLOOKUP($B255,[1]Женщины!$B$1:$K$65536,4,FALSE)=0," ",VLOOKUP($B255,[1]Женщины!$B$1:$K$65536,4,FALSE)))</f>
        <v>11.12.1992</v>
      </c>
      <c r="F255" s="71" t="str">
        <f>IF(B255=0," ",VLOOKUP($B255,[1]Женщины!$B$1:$K$65536,5,FALSE))</f>
        <v>КМС</v>
      </c>
      <c r="G255" s="30" t="str">
        <f>IF(B255=0," ",VLOOKUP($B255,[1]Женщины!$B$1:$K$65536,6,FALSE))</f>
        <v>Новгородская область</v>
      </c>
      <c r="H255" s="30" t="str">
        <f>IF(B255=0," ",VLOOKUP($B255,[1]Женщины!$B$1:$K$65536,7,FALSE))</f>
        <v/>
      </c>
      <c r="I255" s="30" t="str">
        <f>IF(B255=0," ",VLOOKUP($B255,[1]Женщины!$B$1:$K$65536,8,FALSE))</f>
        <v/>
      </c>
      <c r="J255" s="26" t="str">
        <f>IF(B255=0," ",VLOOKUP($B255,[1]Женщины!$B$1:$K$65536,9,FALSE))</f>
        <v>-</v>
      </c>
      <c r="K255" s="97">
        <v>3.1192129629629631E-4</v>
      </c>
      <c r="L255" s="100">
        <v>3.1504629629629629E-4</v>
      </c>
      <c r="M255" s="82" t="str">
        <f>IF(K255=0," ",IF(K255&lt;=[1]Разряды!$D$31,[1]Разряды!$D$3,IF(K255&lt;=[1]Разряды!$E$31,[1]Разряды!$E$3,IF(K255&lt;=[1]Разряды!$F$31,[1]Разряды!$F$3,IF(K255&lt;=[1]Разряды!$G$31,[1]Разряды!$G$3,IF(K255&lt;=[1]Разряды!$H$31,[1]Разряды!$H$3,IF(K255&lt;=[1]Разряды!$I$31,[1]Разряды!$I$3,IF(K255&lt;=[1]Разряды!$J$31,[1]Разряды!$J$3,"б/р"))))))))</f>
        <v>1р</v>
      </c>
      <c r="N255" s="75">
        <v>14</v>
      </c>
      <c r="O255" s="30" t="str">
        <f>IF(B255=0," ",VLOOKUP($B255,[1]Женщины!$B$1:$K$65536,10,FALSE))</f>
        <v>Самостоятельно о.</v>
      </c>
    </row>
    <row r="256" spans="1:15" ht="26.25" x14ac:dyDescent="0.25">
      <c r="A256" s="31">
        <v>5</v>
      </c>
      <c r="B256" s="31">
        <v>157</v>
      </c>
      <c r="C256" s="69" t="str">
        <f>IF(B256=0," ",VLOOKUP(B256,[1]Женщины!B$1:K$65536,2,FALSE))</f>
        <v>Чистякова</v>
      </c>
      <c r="D256" s="70" t="str">
        <f>IF(B256=0," ",VLOOKUP($B256,[1]Женщины!$B$1:$K$65536,3,FALSE))</f>
        <v>Юлия</v>
      </c>
      <c r="E256" s="71" t="str">
        <f>IF(B256=0," ",IF(VLOOKUP($B256,[1]Женщины!$B$1:$K$65536,4,FALSE)=0," ",VLOOKUP($B256,[1]Женщины!$B$1:$K$65536,4,FALSE)))</f>
        <v>04.11.1992</v>
      </c>
      <c r="F256" s="71" t="str">
        <f>IF(B256=0," ",VLOOKUP($B256,[1]Женщины!$B$1:$K$65536,5,FALSE))</f>
        <v>1</v>
      </c>
      <c r="G256" s="30" t="str">
        <f>IF(B256=0," ",VLOOKUP($B256,[1]Женщины!$B$1:$K$65536,6,FALSE))</f>
        <v>Ярославская область</v>
      </c>
      <c r="H256" s="30" t="str">
        <f>IF(B256=0," ",VLOOKUP($B256,[1]Женщины!$B$1:$K$65536,7,FALSE))</f>
        <v/>
      </c>
      <c r="I256" s="30" t="str">
        <f>IF(B256=0," ",VLOOKUP($B256,[1]Женщины!$B$1:$K$65536,8,FALSE))</f>
        <v/>
      </c>
      <c r="J256" s="26" t="str">
        <f>IF(B256=0," ",VLOOKUP($B256,[1]Женщины!$B$1:$K$65536,9,FALSE))</f>
        <v>ГУ ЯО "СШОР по лёгкой атлетике и адаптивному спорту"</v>
      </c>
      <c r="K256" s="97">
        <v>3.2002314814814811E-4</v>
      </c>
      <c r="L256" s="99"/>
      <c r="M256" s="82" t="str">
        <f>IF(K256=0," ",IF(K256&lt;=[1]Разряды!$D$31,[1]Разряды!$D$3,IF(K256&lt;=[1]Разряды!$E$31,[1]Разряды!$E$3,IF(K256&lt;=[1]Разряды!$F$31,[1]Разряды!$F$3,IF(K256&lt;=[1]Разряды!$G$31,[1]Разряды!$G$3,IF(K256&lt;=[1]Разряды!$H$31,[1]Разряды!$H$3,IF(K256&lt;=[1]Разряды!$I$31,[1]Разряды!$I$3,IF(K256&lt;=[1]Разряды!$J$31,[1]Разряды!$J$3,"б/р"))))))))</f>
        <v>1р</v>
      </c>
      <c r="N256" s="75">
        <v>13</v>
      </c>
      <c r="O256" s="30" t="str">
        <f>IF(B256=0," ",VLOOKUP($B256,[1]Женщины!$B$1:$K$65536,10,FALSE))</f>
        <v>Филинова С.К., Лыкова О.В.</v>
      </c>
    </row>
    <row r="257" spans="1:15" x14ac:dyDescent="0.25">
      <c r="A257" s="31">
        <v>6</v>
      </c>
      <c r="B257" s="31">
        <v>191</v>
      </c>
      <c r="C257" s="69" t="str">
        <f>IF(B257=0," ",VLOOKUP(B257,[1]Женщины!B$1:K$65536,2,FALSE))</f>
        <v>Майсумова</v>
      </c>
      <c r="D257" s="70" t="str">
        <f>IF(B257=0," ",VLOOKUP($B257,[1]Женщины!$B$1:$K$65536,3,FALSE))</f>
        <v>Альбина</v>
      </c>
      <c r="E257" s="71" t="str">
        <f>IF(B257=0," ",IF(VLOOKUP($B257,[1]Женщины!$B$1:$K$65536,4,FALSE)=0," ",VLOOKUP($B257,[1]Женщины!$B$1:$K$65536,4,FALSE)))</f>
        <v>17.11.1996</v>
      </c>
      <c r="F257" s="71" t="str">
        <f>IF(B257=0," ",VLOOKUP($B257,[1]Женщины!$B$1:$K$65536,5,FALSE))</f>
        <v>1</v>
      </c>
      <c r="G257" s="30" t="str">
        <f>IF(B257=0," ",VLOOKUP($B257,[1]Женщины!$B$1:$K$65536,6,FALSE))</f>
        <v>Архангельская область</v>
      </c>
      <c r="H257" s="30" t="str">
        <f>IF(B257=0," ",VLOOKUP($B257,[1]Женщины!$B$1:$K$65536,7,FALSE))</f>
        <v/>
      </c>
      <c r="I257" s="30" t="str">
        <f>IF(B257=0," ",VLOOKUP($B257,[1]Женщины!$B$1:$K$65536,8,FALSE))</f>
        <v/>
      </c>
      <c r="J257" s="26" t="str">
        <f>IF(B257=0," ",VLOOKUP($B257,[1]Женщины!$B$1:$K$65536,9,FALSE))</f>
        <v>ФГБОУ ВО СГМУ</v>
      </c>
      <c r="K257" s="97">
        <v>3.201388888888889E-4</v>
      </c>
      <c r="L257" s="115"/>
      <c r="M257" s="82" t="str">
        <f>IF(K257=0," ",IF(K257&lt;=[1]Разряды!$D$31,[1]Разряды!$D$3,IF(K257&lt;=[1]Разряды!$E$31,[1]Разряды!$E$3,IF(K257&lt;=[1]Разряды!$F$31,[1]Разряды!$F$3,IF(K257&lt;=[1]Разряды!$G$31,[1]Разряды!$G$3,IF(K257&lt;=[1]Разряды!$H$31,[1]Разряды!$H$3,IF(K257&lt;=[1]Разряды!$I$31,[1]Разряды!$I$3,IF(K257&lt;=[1]Разряды!$J$31,[1]Разряды!$J$3,"б/р"))))))))</f>
        <v>1р</v>
      </c>
      <c r="N257" s="75">
        <v>12</v>
      </c>
      <c r="O257" s="30" t="str">
        <f>IF(B257=0," ",VLOOKUP($B257,[1]Женщины!$B$1:$K$65536,10,FALSE))</f>
        <v>Добронравов А.Ю.</v>
      </c>
    </row>
    <row r="258" spans="1:15" x14ac:dyDescent="0.25">
      <c r="A258" s="31">
        <v>7</v>
      </c>
      <c r="B258" s="31">
        <v>210</v>
      </c>
      <c r="C258" s="69" t="str">
        <f>IF(B258=0," ",VLOOKUP(B258,[1]Женщины!B$1:K$65536,2,FALSE))</f>
        <v>Федорова</v>
      </c>
      <c r="D258" s="70" t="str">
        <f>IF(B258=0," ",VLOOKUP($B258,[1]Женщины!$B$1:$K$65536,3,FALSE))</f>
        <v>Ольга</v>
      </c>
      <c r="E258" s="71" t="str">
        <f>IF(B258=0," ",IF(VLOOKUP($B258,[1]Женщины!$B$1:$K$65536,4,FALSE)=0," ",VLOOKUP($B258,[1]Женщины!$B$1:$K$65536,4,FALSE)))</f>
        <v>29.08.1996</v>
      </c>
      <c r="F258" s="71" t="str">
        <f>IF(B258=0," ",VLOOKUP($B258,[1]Женщины!$B$1:$K$65536,5,FALSE))</f>
        <v>1</v>
      </c>
      <c r="G258" s="30" t="str">
        <f>IF(B258=0," ",VLOOKUP($B258,[1]Женщины!$B$1:$K$65536,6,FALSE))</f>
        <v>Архангельская область</v>
      </c>
      <c r="H258" s="30" t="str">
        <f>IF(B258=0," ",VLOOKUP($B258,[1]Женщины!$B$1:$K$65536,7,FALSE))</f>
        <v/>
      </c>
      <c r="I258" s="30" t="str">
        <f>IF(B258=0," ",VLOOKUP($B258,[1]Женщины!$B$1:$K$65536,8,FALSE))</f>
        <v/>
      </c>
      <c r="J258" s="26" t="str">
        <f>IF(B258=0," ",VLOOKUP($B258,[1]Женщины!$B$1:$K$65536,9,FALSE))</f>
        <v>САФУ имени М.В.Ломоносова</v>
      </c>
      <c r="K258" s="97">
        <v>3.2037037037037033E-4</v>
      </c>
      <c r="L258" s="115"/>
      <c r="M258" s="82" t="str">
        <f>IF(K258=0," ",IF(K258&lt;=[1]Разряды!$D$31,[1]Разряды!$D$3,IF(K258&lt;=[1]Разряды!$E$31,[1]Разряды!$E$3,IF(K258&lt;=[1]Разряды!$F$31,[1]Разряды!$F$3,IF(K258&lt;=[1]Разряды!$G$31,[1]Разряды!$G$3,IF(K258&lt;=[1]Разряды!$H$31,[1]Разряды!$H$3,IF(K258&lt;=[1]Разряды!$I$31,[1]Разряды!$I$3,IF(K258&lt;=[1]Разряды!$J$31,[1]Разряды!$J$3,"б/р"))))))))</f>
        <v>1р</v>
      </c>
      <c r="N258" s="75">
        <v>11</v>
      </c>
      <c r="O258" s="30" t="str">
        <f>IF(B258=0," ",VLOOKUP($B258,[1]Женщины!$B$1:$K$65536,10,FALSE))</f>
        <v>Мингалева А.Г.</v>
      </c>
    </row>
    <row r="259" spans="1:15" x14ac:dyDescent="0.25">
      <c r="A259" s="31">
        <v>8</v>
      </c>
      <c r="B259" s="31">
        <v>175</v>
      </c>
      <c r="C259" s="69" t="str">
        <f>IF(B259=0," ",VLOOKUP(B259,[1]Женщины!B$1:K$65536,2,FALSE))</f>
        <v>Антонова</v>
      </c>
      <c r="D259" s="70" t="str">
        <f>IF(B259=0," ",VLOOKUP($B259,[1]Женщины!$B$1:$K$65536,3,FALSE))</f>
        <v>Юлия</v>
      </c>
      <c r="E259" s="71" t="str">
        <f>IF(B259=0," ",IF(VLOOKUP($B259,[1]Женщины!$B$1:$K$65536,4,FALSE)=0," ",VLOOKUP($B259,[1]Женщины!$B$1:$K$65536,4,FALSE)))</f>
        <v>11.10.1996</v>
      </c>
      <c r="F259" s="71" t="str">
        <f>IF(B259=0," ",VLOOKUP($B259,[1]Женщины!$B$1:$K$65536,5,FALSE))</f>
        <v>1</v>
      </c>
      <c r="G259" s="30" t="str">
        <f>IF(B259=0," ",VLOOKUP($B259,[1]Женщины!$B$1:$K$65536,6,FALSE))</f>
        <v>Архангельская область</v>
      </c>
      <c r="H259" s="30" t="str">
        <f>IF(B259=0," ",VLOOKUP($B259,[1]Женщины!$B$1:$K$65536,7,FALSE))</f>
        <v/>
      </c>
      <c r="I259" s="30" t="str">
        <f>IF(B259=0," ",VLOOKUP($B259,[1]Женщины!$B$1:$K$65536,8,FALSE))</f>
        <v/>
      </c>
      <c r="J259" s="26" t="str">
        <f>IF(B259=0," ",VLOOKUP($B259,[1]Женщины!$B$1:$K$65536,9,FALSE))</f>
        <v>САФУ имени М.В.Ломоносова</v>
      </c>
      <c r="K259" s="97">
        <v>3.2048611111111112E-4</v>
      </c>
      <c r="L259" s="115"/>
      <c r="M259" s="82" t="str">
        <f>IF(K259=0," ",IF(K259&lt;=[1]Разряды!$D$31,[1]Разряды!$D$3,IF(K259&lt;=[1]Разряды!$E$31,[1]Разряды!$E$3,IF(K259&lt;=[1]Разряды!$F$31,[1]Разряды!$F$3,IF(K259&lt;=[1]Разряды!$G$31,[1]Разряды!$G$3,IF(K259&lt;=[1]Разряды!$H$31,[1]Разряды!$H$3,IF(K259&lt;=[1]Разряды!$I$31,[1]Разряды!$I$3,IF(K259&lt;=[1]Разряды!$J$31,[1]Разряды!$J$3,"б/р"))))))))</f>
        <v>1р</v>
      </c>
      <c r="N259" s="75">
        <v>10</v>
      </c>
      <c r="O259" s="30" t="str">
        <f>IF(B259=0," ",VLOOKUP($B259,[1]Женщины!$B$1:$K$65536,10,FALSE))</f>
        <v>Мингалева А.Г.</v>
      </c>
    </row>
    <row r="260" spans="1:15" x14ac:dyDescent="0.25">
      <c r="A260" s="31">
        <v>9</v>
      </c>
      <c r="B260" s="31">
        <v>186</v>
      </c>
      <c r="C260" s="69" t="str">
        <f>IF(B260=0," ",VLOOKUP(B260,[1]Женщины!B$1:K$65536,2,FALSE))</f>
        <v>Козяева</v>
      </c>
      <c r="D260" s="70" t="str">
        <f>IF(B260=0," ",VLOOKUP($B260,[1]Женщины!$B$1:$K$65536,3,FALSE))</f>
        <v>Марина</v>
      </c>
      <c r="E260" s="71" t="str">
        <f>IF(B260=0," ",IF(VLOOKUP($B260,[1]Женщины!$B$1:$K$65536,4,FALSE)=0," ",VLOOKUP($B260,[1]Женщины!$B$1:$K$65536,4,FALSE)))</f>
        <v>11.02.1997</v>
      </c>
      <c r="F260" s="71" t="str">
        <f>IF(B260=0," ",VLOOKUP($B260,[1]Женщины!$B$1:$K$65536,5,FALSE))</f>
        <v>1</v>
      </c>
      <c r="G260" s="30" t="str">
        <f>IF(B260=0," ",VLOOKUP($B260,[1]Женщины!$B$1:$K$65536,6,FALSE))</f>
        <v>Архангельская область</v>
      </c>
      <c r="H260" s="30" t="str">
        <f>IF(B260=0," ",VLOOKUP($B260,[1]Женщины!$B$1:$K$65536,7,FALSE))</f>
        <v/>
      </c>
      <c r="I260" s="30" t="str">
        <f>IF(B260=0," ",VLOOKUP($B260,[1]Женщины!$B$1:$K$65536,8,FALSE))</f>
        <v/>
      </c>
      <c r="J260" s="26" t="str">
        <f>IF(B260=0," ",VLOOKUP($B260,[1]Женщины!$B$1:$K$65536,9,FALSE))</f>
        <v>САФУ имени М.В.Ломоносова</v>
      </c>
      <c r="K260" s="97">
        <v>3.2118055555555556E-4</v>
      </c>
      <c r="L260" s="115"/>
      <c r="M260" s="82" t="str">
        <f>IF(K260=0," ",IF(K260&lt;=[1]Разряды!$D$31,[1]Разряды!$D$3,IF(K260&lt;=[1]Разряды!$E$31,[1]Разряды!$E$3,IF(K260&lt;=[1]Разряды!$F$31,[1]Разряды!$F$3,IF(K260&lt;=[1]Разряды!$G$31,[1]Разряды!$G$3,IF(K260&lt;=[1]Разряды!$H$31,[1]Разряды!$H$3,IF(K260&lt;=[1]Разряды!$I$31,[1]Разряды!$I$3,IF(K260&lt;=[1]Разряды!$J$31,[1]Разряды!$J$3,"б/р"))))))))</f>
        <v>2р</v>
      </c>
      <c r="N260" s="75">
        <v>0</v>
      </c>
      <c r="O260" s="30" t="str">
        <f>IF(B260=0," ",VLOOKUP($B260,[1]Женщины!$B$1:$K$65536,10,FALSE))</f>
        <v>Мингалева А.Г.</v>
      </c>
    </row>
    <row r="261" spans="1:15" x14ac:dyDescent="0.25">
      <c r="A261" s="31">
        <v>10</v>
      </c>
      <c r="B261" s="31">
        <v>5</v>
      </c>
      <c r="C261" s="69" t="str">
        <f>IF(B261=0," ",VLOOKUP(B261,[1]Женщины!B$1:K$65536,2,FALSE))</f>
        <v>Амирова</v>
      </c>
      <c r="D261" s="70" t="str">
        <f>IF(B261=0," ",VLOOKUP($B261,[1]Женщины!$B$1:$K$65536,3,FALSE))</f>
        <v>Элина</v>
      </c>
      <c r="E261" s="71" t="str">
        <f>IF(B261=0," ",IF(VLOOKUP($B261,[1]Женщины!$B$1:$K$65536,4,FALSE)=0," ",VLOOKUP($B261,[1]Женщины!$B$1:$K$65536,4,FALSE)))</f>
        <v>27.05.1997</v>
      </c>
      <c r="F261" s="71" t="str">
        <f>IF(B261=0," ",VLOOKUP($B261,[1]Женщины!$B$1:$K$65536,5,FALSE))</f>
        <v>2</v>
      </c>
      <c r="G261" s="30" t="str">
        <f>IF(B261=0," ",VLOOKUP($B261,[1]Женщины!$B$1:$K$65536,6,FALSE))</f>
        <v>Ярославская область</v>
      </c>
      <c r="H261" s="30" t="str">
        <f>IF(B261=0," ",VLOOKUP($B261,[1]Женщины!$B$1:$K$65536,7,FALSE))</f>
        <v/>
      </c>
      <c r="I261" s="30" t="str">
        <f>IF(B261=0," ",VLOOKUP($B261,[1]Женщины!$B$1:$K$65536,8,FALSE))</f>
        <v/>
      </c>
      <c r="J261" s="26" t="str">
        <f>IF(B261=0," ",VLOOKUP($B261,[1]Женщины!$B$1:$K$65536,9,FALSE))</f>
        <v>МУ СШОР №19</v>
      </c>
      <c r="K261" s="97">
        <v>3.2523148148148152E-4</v>
      </c>
      <c r="L261" s="115"/>
      <c r="M261" s="82" t="str">
        <f>IF(K261=0," ",IF(K261&lt;=[1]Разряды!$D$31,[1]Разряды!$D$3,IF(K261&lt;=[1]Разряды!$E$31,[1]Разряды!$E$3,IF(K261&lt;=[1]Разряды!$F$31,[1]Разряды!$F$3,IF(K261&lt;=[1]Разряды!$G$31,[1]Разряды!$G$3,IF(K261&lt;=[1]Разряды!$H$31,[1]Разряды!$H$3,IF(K261&lt;=[1]Разряды!$I$31,[1]Разряды!$I$3,IF(K261&lt;=[1]Разряды!$J$31,[1]Разряды!$J$3,"б/р"))))))))</f>
        <v>2р</v>
      </c>
      <c r="N261" s="75">
        <v>0</v>
      </c>
      <c r="O261" s="30" t="str">
        <f>IF(B261=0," ",VLOOKUP($B261,[1]Женщины!$B$1:$K$65536,10,FALSE))</f>
        <v>Станкевич В.А.</v>
      </c>
    </row>
    <row r="262" spans="1:15" x14ac:dyDescent="0.25">
      <c r="A262" s="31">
        <v>11</v>
      </c>
      <c r="B262" s="31">
        <v>166</v>
      </c>
      <c r="C262" s="69" t="str">
        <f>IF(B262=0," ",VLOOKUP(B262,[1]Женщины!B$1:K$65536,2,FALSE))</f>
        <v>Шухтина</v>
      </c>
      <c r="D262" s="70" t="str">
        <f>IF(B262=0," ",VLOOKUP($B262,[1]Женщины!$B$1:$K$65536,3,FALSE))</f>
        <v>Алиса</v>
      </c>
      <c r="E262" s="71" t="str">
        <f>IF(B262=0," ",IF(VLOOKUP($B262,[1]Женщины!$B$1:$K$65536,4,FALSE)=0," ",VLOOKUP($B262,[1]Женщины!$B$1:$K$65536,4,FALSE)))</f>
        <v>28.01.1995</v>
      </c>
      <c r="F262" s="71" t="str">
        <f>IF(B262=0," ",VLOOKUP($B262,[1]Женщины!$B$1:$K$65536,5,FALSE))</f>
        <v>2</v>
      </c>
      <c r="G262" s="30" t="str">
        <f>IF(B262=0," ",VLOOKUP($B262,[1]Женщины!$B$1:$K$65536,6,FALSE))</f>
        <v>Ярославская область</v>
      </c>
      <c r="H262" s="30" t="str">
        <f>IF(B262=0," ",VLOOKUP($B262,[1]Женщины!$B$1:$K$65536,7,FALSE))</f>
        <v/>
      </c>
      <c r="I262" s="30" t="str">
        <f>IF(B262=0," ",VLOOKUP($B262,[1]Женщины!$B$1:$K$65536,8,FALSE))</f>
        <v/>
      </c>
      <c r="J262" s="26" t="str">
        <f>IF(B262=0," ",VLOOKUP($B262,[1]Женщины!$B$1:$K$65536,9,FALSE))</f>
        <v>ЯРГУ</v>
      </c>
      <c r="K262" s="97">
        <v>3.2534722222222221E-4</v>
      </c>
      <c r="L262" s="115"/>
      <c r="M262" s="82" t="str">
        <f>IF(K262=0," ",IF(K262&lt;=[1]Разряды!$D$31,[1]Разряды!$D$3,IF(K262&lt;=[1]Разряды!$E$31,[1]Разряды!$E$3,IF(K262&lt;=[1]Разряды!$F$31,[1]Разряды!$F$3,IF(K262&lt;=[1]Разряды!$G$31,[1]Разряды!$G$3,IF(K262&lt;=[1]Разряды!$H$31,[1]Разряды!$H$3,IF(K262&lt;=[1]Разряды!$I$31,[1]Разряды!$I$3,IF(K262&lt;=[1]Разряды!$J$31,[1]Разряды!$J$3,"б/р"))))))))</f>
        <v>2р</v>
      </c>
      <c r="N262" s="75" t="s">
        <v>31</v>
      </c>
      <c r="O262" s="30"/>
    </row>
    <row r="263" spans="1:15" ht="15.75" thickBot="1" x14ac:dyDescent="0.3">
      <c r="A263" s="38"/>
      <c r="B263" s="38"/>
      <c r="C263" s="39"/>
      <c r="D263" s="129"/>
      <c r="E263" s="40"/>
      <c r="F263" s="40"/>
      <c r="G263" s="39"/>
      <c r="H263" s="39"/>
      <c r="I263" s="39"/>
      <c r="J263" s="130"/>
      <c r="K263" s="105"/>
      <c r="L263" s="42"/>
      <c r="M263" s="43"/>
      <c r="N263" s="40"/>
      <c r="O263" s="39"/>
    </row>
    <row r="264" spans="1:15" ht="15.75" thickTop="1" x14ac:dyDescent="0.25">
      <c r="A264" s="44"/>
      <c r="B264" s="44"/>
      <c r="C264" s="45"/>
      <c r="D264" s="127"/>
      <c r="E264" s="46"/>
      <c r="F264" s="46"/>
      <c r="G264" s="45"/>
      <c r="H264" s="45"/>
      <c r="I264" s="45"/>
      <c r="J264" s="11"/>
      <c r="K264" s="108"/>
      <c r="L264" s="48"/>
      <c r="M264" s="49"/>
      <c r="N264" s="46"/>
      <c r="O264" s="45"/>
    </row>
    <row r="265" spans="1:15" x14ac:dyDescent="0.25">
      <c r="A265" s="44"/>
      <c r="B265" s="44"/>
      <c r="C265" s="45"/>
      <c r="D265" s="127"/>
      <c r="E265" s="46"/>
      <c r="F265" s="46"/>
      <c r="G265" s="45"/>
      <c r="H265" s="45"/>
      <c r="I265" s="45"/>
      <c r="J265" s="11"/>
      <c r="K265" s="108"/>
      <c r="L265" s="48"/>
      <c r="M265" s="49"/>
      <c r="N265" s="46"/>
      <c r="O265" s="45"/>
    </row>
    <row r="266" spans="1:15" x14ac:dyDescent="0.25">
      <c r="A266" s="64"/>
      <c r="B266" s="65"/>
      <c r="C266" s="66"/>
      <c r="D266" s="66"/>
      <c r="E266" s="66"/>
      <c r="F266" s="67"/>
      <c r="G266" s="45" t="s">
        <v>32</v>
      </c>
      <c r="H266" s="45"/>
      <c r="I266" s="45"/>
      <c r="J266" s="46"/>
      <c r="K266" s="46"/>
      <c r="L266" s="45"/>
      <c r="M266" s="45" t="s">
        <v>33</v>
      </c>
      <c r="N266" s="45"/>
    </row>
    <row r="267" spans="1:15" x14ac:dyDescent="0.25">
      <c r="A267" s="64"/>
      <c r="B267" s="67"/>
      <c r="C267" s="66"/>
      <c r="D267" s="66"/>
      <c r="E267" s="66"/>
      <c r="F267" s="67"/>
      <c r="G267" s="45"/>
      <c r="H267" s="45"/>
      <c r="I267" s="45"/>
      <c r="J267" s="46"/>
      <c r="K267" s="46"/>
      <c r="L267" s="45"/>
      <c r="M267" s="45"/>
      <c r="N267" s="45"/>
    </row>
    <row r="268" spans="1:15" x14ac:dyDescent="0.25">
      <c r="A268" s="64"/>
      <c r="B268" s="67"/>
      <c r="C268" s="66"/>
      <c r="D268" s="66"/>
      <c r="E268" s="66"/>
      <c r="F268" s="67"/>
      <c r="G268" s="45"/>
      <c r="H268" s="45"/>
      <c r="I268" s="45"/>
      <c r="J268" s="46"/>
      <c r="K268" s="46"/>
      <c r="L268" s="45"/>
      <c r="M268" s="45"/>
      <c r="N268" s="45"/>
    </row>
    <row r="269" spans="1:15" x14ac:dyDescent="0.25">
      <c r="A269" s="64"/>
      <c r="B269" s="67"/>
      <c r="C269" s="66"/>
      <c r="D269" s="66"/>
      <c r="E269" s="66"/>
      <c r="F269" s="67"/>
      <c r="G269" s="45"/>
      <c r="H269" s="45"/>
      <c r="I269" s="45"/>
      <c r="J269" s="46"/>
      <c r="K269" s="46"/>
      <c r="L269" s="45"/>
      <c r="M269" s="45"/>
      <c r="N269" s="45"/>
    </row>
    <row r="270" spans="1:15" x14ac:dyDescent="0.25">
      <c r="A270" s="64"/>
      <c r="B270" s="67"/>
      <c r="C270" s="66"/>
      <c r="D270" s="66"/>
      <c r="E270" s="66"/>
      <c r="F270" s="67"/>
      <c r="G270" s="45" t="s">
        <v>34</v>
      </c>
      <c r="H270" s="45"/>
      <c r="I270" s="45"/>
      <c r="J270" s="46"/>
      <c r="K270" s="46"/>
      <c r="L270" s="45"/>
      <c r="M270" s="45" t="s">
        <v>35</v>
      </c>
      <c r="N270" s="45"/>
    </row>
    <row r="271" spans="1:15" x14ac:dyDescent="0.25">
      <c r="A271" s="64"/>
      <c r="B271" s="67"/>
      <c r="C271" s="66"/>
      <c r="D271" s="66"/>
      <c r="E271" s="66"/>
      <c r="F271" s="67"/>
      <c r="G271" s="45"/>
      <c r="H271" s="45"/>
      <c r="I271" s="45"/>
      <c r="J271" s="46"/>
      <c r="K271" s="46"/>
      <c r="L271" s="45"/>
      <c r="M271" s="45"/>
      <c r="N271" s="45"/>
    </row>
    <row r="272" spans="1:15" x14ac:dyDescent="0.25">
      <c r="A272" s="64"/>
      <c r="B272" s="67"/>
      <c r="C272" s="66"/>
      <c r="D272" s="66"/>
      <c r="E272" s="66"/>
      <c r="F272" s="67"/>
      <c r="G272" s="45"/>
      <c r="H272" s="45"/>
      <c r="I272" s="45"/>
      <c r="J272" s="46"/>
      <c r="K272" s="46"/>
      <c r="L272" s="45"/>
      <c r="M272" s="45"/>
      <c r="N272" s="45"/>
    </row>
    <row r="273" spans="1:14" x14ac:dyDescent="0.25">
      <c r="A273" s="64"/>
      <c r="B273" s="67"/>
      <c r="C273" s="66"/>
      <c r="D273" s="66"/>
      <c r="E273" s="66"/>
      <c r="F273" s="67"/>
      <c r="G273" s="45"/>
      <c r="H273" s="45"/>
      <c r="I273" s="45"/>
      <c r="J273" s="46"/>
      <c r="K273" s="46"/>
      <c r="L273" s="45"/>
      <c r="M273" s="45"/>
      <c r="N273" s="45"/>
    </row>
    <row r="274" spans="1:14" x14ac:dyDescent="0.25">
      <c r="A274" s="64"/>
      <c r="B274" s="67"/>
      <c r="C274" s="66"/>
      <c r="D274" s="66"/>
      <c r="E274" s="66"/>
      <c r="F274" s="67"/>
      <c r="G274" s="45"/>
      <c r="H274" s="45"/>
      <c r="I274" s="45"/>
      <c r="J274" s="46"/>
      <c r="K274" s="46"/>
      <c r="L274" s="45"/>
      <c r="M274" s="45"/>
      <c r="N274" s="45"/>
    </row>
    <row r="275" spans="1:14" x14ac:dyDescent="0.25">
      <c r="A275" s="64"/>
      <c r="B275" s="67"/>
      <c r="C275" s="66"/>
      <c r="D275" s="66"/>
      <c r="E275" s="66"/>
      <c r="F275" s="67"/>
      <c r="G275" s="45"/>
      <c r="H275" s="45"/>
      <c r="I275" s="45"/>
      <c r="J275" s="46"/>
      <c r="K275" s="46"/>
      <c r="L275" s="45"/>
      <c r="M275" s="45"/>
      <c r="N275" s="45"/>
    </row>
    <row r="276" spans="1:14" x14ac:dyDescent="0.25">
      <c r="A276" s="64"/>
      <c r="B276" s="67"/>
      <c r="C276" s="66"/>
      <c r="D276" s="66"/>
      <c r="E276" s="66"/>
      <c r="F276" s="67"/>
      <c r="G276" s="45"/>
      <c r="H276" s="45"/>
      <c r="I276" s="45"/>
      <c r="J276" s="46"/>
      <c r="K276" s="46"/>
      <c r="L276" s="45"/>
      <c r="M276" s="45"/>
      <c r="N276" s="45"/>
    </row>
    <row r="277" spans="1:14" x14ac:dyDescent="0.25">
      <c r="A277" s="64"/>
      <c r="B277" s="67"/>
      <c r="C277" s="66"/>
      <c r="D277" s="66"/>
      <c r="E277" s="66"/>
      <c r="F277" s="67"/>
      <c r="G277" s="45"/>
      <c r="H277" s="45"/>
      <c r="I277" s="45"/>
      <c r="J277" s="46"/>
      <c r="K277" s="46"/>
      <c r="L277" s="45"/>
      <c r="M277" s="45"/>
      <c r="N277" s="45"/>
    </row>
    <row r="278" spans="1:14" x14ac:dyDescent="0.25">
      <c r="A278" s="64"/>
      <c r="B278" s="67"/>
      <c r="C278" s="66"/>
      <c r="D278" s="66"/>
      <c r="E278" s="66"/>
      <c r="F278" s="67"/>
      <c r="G278" s="45"/>
      <c r="H278" s="45"/>
      <c r="I278" s="45"/>
      <c r="J278" s="46"/>
      <c r="K278" s="46"/>
      <c r="L278" s="45"/>
      <c r="M278" s="45"/>
      <c r="N278" s="45"/>
    </row>
    <row r="279" spans="1:14" x14ac:dyDescent="0.25">
      <c r="A279" s="64"/>
      <c r="B279" s="67"/>
      <c r="C279" s="66"/>
      <c r="D279" s="66"/>
      <c r="E279" s="66"/>
      <c r="F279" s="67"/>
      <c r="G279" s="45"/>
      <c r="H279" s="45"/>
      <c r="I279" s="45"/>
      <c r="J279" s="46"/>
      <c r="K279" s="46"/>
      <c r="L279" s="45"/>
      <c r="M279" s="45"/>
      <c r="N279" s="45"/>
    </row>
    <row r="280" spans="1:14" x14ac:dyDescent="0.25">
      <c r="A280" s="64"/>
      <c r="B280" s="67"/>
      <c r="C280" s="66"/>
      <c r="D280" s="66"/>
      <c r="E280" s="66"/>
      <c r="F280" s="67"/>
      <c r="G280" s="45"/>
      <c r="H280" s="45"/>
      <c r="I280" s="45"/>
      <c r="J280" s="46"/>
      <c r="K280" s="46"/>
      <c r="L280" s="45"/>
      <c r="M280" s="45"/>
      <c r="N280" s="45"/>
    </row>
    <row r="281" spans="1:14" x14ac:dyDescent="0.25">
      <c r="A281" s="64"/>
      <c r="B281" s="67"/>
      <c r="C281" s="66"/>
      <c r="D281" s="66"/>
      <c r="E281" s="66"/>
      <c r="F281" s="67"/>
      <c r="G281" s="45"/>
      <c r="H281" s="45"/>
      <c r="I281" s="45"/>
      <c r="J281" s="46"/>
      <c r="K281" s="46"/>
      <c r="L281" s="45"/>
      <c r="M281" s="45"/>
      <c r="N281" s="45"/>
    </row>
    <row r="282" spans="1:14" x14ac:dyDescent="0.25">
      <c r="A282" s="64"/>
      <c r="B282" s="67"/>
      <c r="C282" s="66"/>
      <c r="D282" s="66"/>
      <c r="E282" s="66"/>
      <c r="F282" s="67"/>
      <c r="G282" s="45"/>
      <c r="H282" s="45"/>
      <c r="I282" s="45"/>
      <c r="J282" s="46"/>
      <c r="K282" s="46"/>
      <c r="L282" s="45"/>
      <c r="M282" s="45"/>
      <c r="N282" s="45"/>
    </row>
    <row r="283" spans="1:14" x14ac:dyDescent="0.25">
      <c r="K283"/>
      <c r="L283"/>
    </row>
    <row r="284" spans="1:14" x14ac:dyDescent="0.25">
      <c r="K284"/>
      <c r="L284"/>
    </row>
    <row r="285" spans="1:14" x14ac:dyDescent="0.25">
      <c r="K285"/>
      <c r="L285"/>
    </row>
    <row r="286" spans="1:14" x14ac:dyDescent="0.25">
      <c r="K286"/>
      <c r="L286"/>
    </row>
    <row r="287" spans="1:14" x14ac:dyDescent="0.25">
      <c r="K287"/>
      <c r="L287"/>
    </row>
    <row r="288" spans="1:14" x14ac:dyDescent="0.25">
      <c r="K288"/>
      <c r="L288"/>
    </row>
    <row r="289" spans="11:12" x14ac:dyDescent="0.25">
      <c r="K289"/>
      <c r="L289"/>
    </row>
    <row r="290" spans="11:12" x14ac:dyDescent="0.25">
      <c r="K290"/>
      <c r="L290"/>
    </row>
    <row r="291" spans="11:12" x14ac:dyDescent="0.25">
      <c r="K291"/>
      <c r="L291"/>
    </row>
    <row r="292" spans="11:12" x14ac:dyDescent="0.25">
      <c r="K292"/>
      <c r="L292"/>
    </row>
    <row r="293" spans="11:12" x14ac:dyDescent="0.25">
      <c r="K293"/>
      <c r="L293"/>
    </row>
    <row r="294" spans="11:12" x14ac:dyDescent="0.25">
      <c r="K294"/>
      <c r="L294"/>
    </row>
  </sheetData>
  <mergeCells count="105">
    <mergeCell ref="A1:O1"/>
    <mergeCell ref="A2:O2"/>
    <mergeCell ref="A3:O3"/>
    <mergeCell ref="A4:O4"/>
    <mergeCell ref="A5:O5"/>
    <mergeCell ref="A6:O6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4:O64"/>
    <mergeCell ref="A65:O65"/>
    <mergeCell ref="A66:O66"/>
    <mergeCell ref="A67:O67"/>
    <mergeCell ref="A68:O68"/>
    <mergeCell ref="A70:N70"/>
    <mergeCell ref="J15:J16"/>
    <mergeCell ref="K15:L15"/>
    <mergeCell ref="M15:M16"/>
    <mergeCell ref="N15:N16"/>
    <mergeCell ref="O15:O16"/>
    <mergeCell ref="A63:O63"/>
    <mergeCell ref="N77:N78"/>
    <mergeCell ref="O77:O78"/>
    <mergeCell ref="A125:O125"/>
    <mergeCell ref="A126:O126"/>
    <mergeCell ref="A127:O127"/>
    <mergeCell ref="A128:O128"/>
    <mergeCell ref="G77:G78"/>
    <mergeCell ref="H77:H78"/>
    <mergeCell ref="I77:I78"/>
    <mergeCell ref="J77:J78"/>
    <mergeCell ref="K77:L77"/>
    <mergeCell ref="M77:M78"/>
    <mergeCell ref="A77:A78"/>
    <mergeCell ref="B77:B78"/>
    <mergeCell ref="C77:C78"/>
    <mergeCell ref="D77:D78"/>
    <mergeCell ref="E77:E78"/>
    <mergeCell ref="F77:F78"/>
    <mergeCell ref="A129:O129"/>
    <mergeCell ref="A130:O130"/>
    <mergeCell ref="A132:N132"/>
    <mergeCell ref="A139:A140"/>
    <mergeCell ref="B139:B140"/>
    <mergeCell ref="C139:C140"/>
    <mergeCell ref="D139:D140"/>
    <mergeCell ref="E139:E140"/>
    <mergeCell ref="F139:F140"/>
    <mergeCell ref="G139:G140"/>
    <mergeCell ref="O139:O140"/>
    <mergeCell ref="A180:O180"/>
    <mergeCell ref="A181:O181"/>
    <mergeCell ref="A182:O182"/>
    <mergeCell ref="A183:O183"/>
    <mergeCell ref="A184:O184"/>
    <mergeCell ref="H139:H140"/>
    <mergeCell ref="I139:I140"/>
    <mergeCell ref="J139:J140"/>
    <mergeCell ref="K139:L139"/>
    <mergeCell ref="M139:M140"/>
    <mergeCell ref="N139:N140"/>
    <mergeCell ref="A185:O185"/>
    <mergeCell ref="A187:N18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236:O236"/>
    <mergeCell ref="A237:O237"/>
    <mergeCell ref="A238:O238"/>
    <mergeCell ref="A239:O239"/>
    <mergeCell ref="A240:O240"/>
    <mergeCell ref="A241:O241"/>
    <mergeCell ref="I194:I195"/>
    <mergeCell ref="J194:J195"/>
    <mergeCell ref="K194:L194"/>
    <mergeCell ref="M194:M195"/>
    <mergeCell ref="N194:N195"/>
    <mergeCell ref="O194:O195"/>
    <mergeCell ref="J250:J251"/>
    <mergeCell ref="K250:L250"/>
    <mergeCell ref="M250:M251"/>
    <mergeCell ref="N250:N251"/>
    <mergeCell ref="O250:O251"/>
    <mergeCell ref="A243:N243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zoomScale="80" zoomScaleNormal="80" workbookViewId="0">
      <selection activeCell="H13" sqref="H13"/>
    </sheetView>
  </sheetViews>
  <sheetFormatPr defaultRowHeight="15" x14ac:dyDescent="0.25"/>
  <cols>
    <col min="1" max="1" width="4.5703125" customWidth="1"/>
    <col min="2" max="2" width="7.5703125" customWidth="1"/>
    <col min="3" max="3" width="19.42578125" customWidth="1"/>
    <col min="4" max="4" width="16.28515625" customWidth="1"/>
    <col min="5" max="5" width="11.42578125" style="49" customWidth="1"/>
    <col min="6" max="6" width="7.85546875" style="49" customWidth="1"/>
    <col min="7" max="7" width="23.140625" customWidth="1"/>
    <col min="8" max="8" width="13.5703125" customWidth="1"/>
    <col min="9" max="9" width="15.140625" customWidth="1"/>
    <col min="10" max="10" width="35.42578125" customWidth="1"/>
    <col min="11" max="11" width="7.140625" style="108" customWidth="1"/>
    <col min="12" max="12" width="6" customWidth="1"/>
    <col min="13" max="13" width="5.85546875" customWidth="1"/>
    <col min="14" max="14" width="7.140625" customWidth="1"/>
    <col min="15" max="15" width="30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F9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F10"/>
      <c r="G10" s="6"/>
      <c r="H10" s="6"/>
      <c r="I10" s="6"/>
      <c r="K10" s="6"/>
      <c r="O10" s="2" t="s">
        <v>8</v>
      </c>
    </row>
    <row r="11" spans="1:15" ht="21" x14ac:dyDescent="0.35">
      <c r="A11" s="7"/>
      <c r="E11"/>
      <c r="F11"/>
      <c r="K11" s="7"/>
      <c r="M11" s="8"/>
      <c r="N11" s="8"/>
      <c r="O11" s="8" t="s">
        <v>9</v>
      </c>
    </row>
    <row r="12" spans="1:15" ht="21" x14ac:dyDescent="0.35">
      <c r="A12" s="7"/>
      <c r="E12" s="9" t="s">
        <v>50</v>
      </c>
      <c r="F12" s="10">
        <v>0.48958333333333331</v>
      </c>
      <c r="G12" s="11" t="s">
        <v>11</v>
      </c>
      <c r="H12" s="11"/>
      <c r="I12" s="11"/>
      <c r="K12" s="7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50</v>
      </c>
      <c r="F13" s="10">
        <v>0.65972222222222221</v>
      </c>
      <c r="G13" s="11" t="s">
        <v>12</v>
      </c>
      <c r="H13" s="11"/>
      <c r="I13" s="11"/>
      <c r="K13" s="13"/>
      <c r="L13" s="13"/>
      <c r="M13" s="14"/>
    </row>
    <row r="14" spans="1:15" ht="16.5" thickBot="1" x14ac:dyDescent="0.3">
      <c r="A14" s="15" t="s">
        <v>44</v>
      </c>
      <c r="B14" s="16"/>
      <c r="E14" s="17" t="s">
        <v>51</v>
      </c>
      <c r="F14" s="18"/>
      <c r="J14" s="3"/>
      <c r="K14" s="51"/>
      <c r="L14" s="51"/>
      <c r="M14" s="14"/>
    </row>
    <row r="15" spans="1:15" x14ac:dyDescent="0.25">
      <c r="A15" s="464" t="s">
        <v>15</v>
      </c>
      <c r="B15" s="464" t="s">
        <v>16</v>
      </c>
      <c r="C15" s="466" t="s">
        <v>17</v>
      </c>
      <c r="D15" s="466" t="s">
        <v>18</v>
      </c>
      <c r="E15" s="464" t="s">
        <v>19</v>
      </c>
      <c r="F15" s="464" t="s">
        <v>20</v>
      </c>
      <c r="G15" s="468" t="s">
        <v>21</v>
      </c>
      <c r="H15" s="470" t="s">
        <v>22</v>
      </c>
      <c r="I15" s="472" t="s">
        <v>23</v>
      </c>
      <c r="J15" s="462" t="s">
        <v>24</v>
      </c>
      <c r="K15" s="453" t="s">
        <v>25</v>
      </c>
      <c r="L15" s="454"/>
      <c r="M15" s="441" t="s">
        <v>26</v>
      </c>
      <c r="N15" s="441" t="s">
        <v>27</v>
      </c>
      <c r="O15" s="443" t="s">
        <v>28</v>
      </c>
    </row>
    <row r="16" spans="1:15" ht="15.75" thickBot="1" x14ac:dyDescent="0.3">
      <c r="A16" s="465"/>
      <c r="B16" s="465"/>
      <c r="C16" s="467"/>
      <c r="D16" s="467"/>
      <c r="E16" s="465"/>
      <c r="F16" s="465"/>
      <c r="G16" s="469"/>
      <c r="H16" s="471"/>
      <c r="I16" s="473"/>
      <c r="J16" s="463"/>
      <c r="K16" s="19" t="s">
        <v>29</v>
      </c>
      <c r="L16" s="20" t="s">
        <v>30</v>
      </c>
      <c r="M16" s="442"/>
      <c r="N16" s="442"/>
      <c r="O16" s="444"/>
    </row>
    <row r="17" spans="1:15" x14ac:dyDescent="0.25">
      <c r="A17" s="21">
        <v>1</v>
      </c>
      <c r="B17" s="31">
        <v>76</v>
      </c>
      <c r="C17" s="69" t="str">
        <f>IF(B17=0," ",VLOOKUP(B17,[1]Спортсмены!B$1:K$65536,2,FALSE))</f>
        <v>Лагунов</v>
      </c>
      <c r="D17" s="70" t="str">
        <f>IF(B17=0," ",VLOOKUP($B17,[1]Спортсмены!$B$1:$K$65536,3,FALSE))</f>
        <v>Вячеслав</v>
      </c>
      <c r="E17" s="71" t="str">
        <f>IF(B17=0," ",IF(VLOOKUP($B17,[1]Спортсмены!$B$1:$K$65536,4,FALSE)=0," ",VLOOKUP($B17,[1]Спортсмены!$B$1:$K$65536,4,FALSE)))</f>
        <v>04.09.2003</v>
      </c>
      <c r="F17" s="71" t="str">
        <f>IF(B17=0," ",VLOOKUP($B17,[1]Спортсмены!$B$1:$K$65536,5,FALSE))</f>
        <v>1</v>
      </c>
      <c r="G17" s="69" t="str">
        <f>IF(B17=0," ",VLOOKUP($B17,[1]Спортсмены!$B$1:$K$65536,6,FALSE))</f>
        <v>Ярославская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102" t="str">
        <f>IF(B17=0," ",VLOOKUP($B17,[1]Спортсмены!$B$1:$K$65536,9,FALSE))</f>
        <v>ГУ ЯО "СШОР по лёгкой атлетике и адаптивному спорту"</v>
      </c>
      <c r="K17" s="100">
        <v>2.693287037037037E-4</v>
      </c>
      <c r="L17" s="98">
        <v>2.6724537037037033E-4</v>
      </c>
      <c r="M17" s="71" t="str">
        <f>IF(K17=0," ",IF(K17&lt;=[1]Разряды!$D$5,[1]Разряды!$D$3,IF(K17&lt;=[1]Разряды!$E$5,[1]Разряды!$E$3,IF(K17&lt;=[1]Разряды!$F$5,[1]Разряды!$F$3,IF(K17&lt;=[1]Разряды!$G$5,[1]Разряды!$G$3,IF(K17&lt;=[1]Разряды!$H$5,[1]Разряды!$H$3,IF(K17&lt;=[1]Разряды!$I$5,[1]Разряды!$I$3,IF(K17&lt;=[1]Разряды!$J$5,[1]Разряды!$J$3,"б/р"))))))))</f>
        <v>1р</v>
      </c>
      <c r="N17" s="71">
        <v>20</v>
      </c>
      <c r="O17" s="69" t="str">
        <f>IF(B17=0," ",VLOOKUP($B17,[1]Спортсмены!$B$1:$K$65536,10,FALSE))</f>
        <v>Лыкова О.В., Филинова С.К.</v>
      </c>
    </row>
    <row r="18" spans="1:15" x14ac:dyDescent="0.25">
      <c r="A18" s="21">
        <v>2</v>
      </c>
      <c r="B18" s="31">
        <v>435</v>
      </c>
      <c r="C18" s="69" t="str">
        <f>IF(B18=0," ",VLOOKUP(B18,[1]Спортсмены!B$1:K$65536,2,FALSE))</f>
        <v>Репкин</v>
      </c>
      <c r="D18" s="70" t="str">
        <f>IF(B18=0," ",VLOOKUP($B18,[1]Спортсмены!$B$1:$K$65536,3,FALSE))</f>
        <v>Евгений</v>
      </c>
      <c r="E18" s="71" t="str">
        <f>IF(B18=0," ",IF(VLOOKUP($B18,[1]Спортсмены!$B$1:$K$65536,4,FALSE)=0," ",VLOOKUP($B18,[1]Спортсмены!$B$1:$K$65536,4,FALSE)))</f>
        <v>26.02.2003</v>
      </c>
      <c r="F18" s="71" t="str">
        <f>IF(B18=0," ",VLOOKUP($B18,[1]Спортсмены!$B$1:$K$65536,5,FALSE))</f>
        <v>1</v>
      </c>
      <c r="G18" s="69" t="str">
        <f>IF(B18=0," ",VLOOKUP($B18,[1]Спортсмены!$B$1:$K$65536,6,FALSE))</f>
        <v>Республика Карелия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101" t="str">
        <f>IF(B18=0," ",VLOOKUP($B18,[1]Спортсмены!$B$1:$K$65536,9,FALSE))</f>
        <v>МУ "СШОР №3"</v>
      </c>
      <c r="K18" s="97">
        <v>2.7291666666666664E-4</v>
      </c>
      <c r="L18" s="98">
        <v>2.6921296296296301E-4</v>
      </c>
      <c r="M18" s="71" t="str">
        <f>IF(K18=0," ",IF(K18&lt;=[1]Разряды!$D$5,[1]Разряды!$D$3,IF(K18&lt;=[1]Разряды!$E$5,[1]Разряды!$E$3,IF(K18&lt;=[1]Разряды!$F$5,[1]Разряды!$F$3,IF(K18&lt;=[1]Разряды!$G$5,[1]Разряды!$G$3,IF(K18&lt;=[1]Разряды!$H$5,[1]Разряды!$H$3,IF(K18&lt;=[1]Разряды!$I$5,[1]Разряды!$I$3,IF(K18&lt;=[1]Разряды!$J$5,[1]Разряды!$J$3,"б/р"))))))))</f>
        <v>1р</v>
      </c>
      <c r="N18" s="71">
        <v>17</v>
      </c>
      <c r="O18" s="69" t="str">
        <f>IF(B18=0," ",VLOOKUP($B18,[1]Спортсмены!$B$1:$K$65536,10,FALSE))</f>
        <v>Кишкин А.Ю., Воробьев С.А.</v>
      </c>
    </row>
    <row r="19" spans="1:15" x14ac:dyDescent="0.25">
      <c r="A19" s="21">
        <v>3</v>
      </c>
      <c r="B19" s="31">
        <v>45</v>
      </c>
      <c r="C19" s="69" t="str">
        <f>IF(B19=0," ",VLOOKUP(B19,[1]Спортсмены!B$1:K$65536,2,FALSE))</f>
        <v>Ефимов</v>
      </c>
      <c r="D19" s="70" t="str">
        <f>IF(B19=0," ",VLOOKUP($B19,[1]Спортсмены!$B$1:$K$65536,3,FALSE))</f>
        <v>Евгений</v>
      </c>
      <c r="E19" s="71" t="str">
        <f>IF(B19=0," ",IF(VLOOKUP($B19,[1]Спортсмены!$B$1:$K$65536,4,FALSE)=0," ",VLOOKUP($B19,[1]Спортсмены!$B$1:$K$65536,4,FALSE)))</f>
        <v>09.07.2003</v>
      </c>
      <c r="F19" s="71" t="str">
        <f>IF(B19=0," ",VLOOKUP($B19,[1]Спортсмены!$B$1:$K$65536,5,FALSE))</f>
        <v>2</v>
      </c>
      <c r="G19" s="69" t="str">
        <f>IF(B19=0," ",VLOOKUP($B19,[1]Спортсмены!$B$1:$K$65536,6,FALSE))</f>
        <v>Ярославская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101" t="str">
        <f>IF(B19=0," ",VLOOKUP($B19,[1]Спортсмены!$B$1:$K$65536,9,FALSE))</f>
        <v>МУ СШОР №19</v>
      </c>
      <c r="K19" s="100">
        <v>2.7673611111111112E-4</v>
      </c>
      <c r="L19" s="100">
        <v>2.763888888888889E-4</v>
      </c>
      <c r="M19" s="71" t="str">
        <f>IF(K19=0," ",IF(K19&lt;=[1]Разряды!$D$5,[1]Разряды!$D$3,IF(K19&lt;=[1]Разряды!$E$5,[1]Разряды!$E$3,IF(K19&lt;=[1]Разряды!$F$5,[1]Разряды!$F$3,IF(K19&lt;=[1]Разряды!$G$5,[1]Разряды!$G$3,IF(K19&lt;=[1]Разряды!$H$5,[1]Разряды!$H$3,IF(K19&lt;=[1]Разряды!$I$5,[1]Разряды!$I$3,IF(K19&lt;=[1]Разряды!$J$5,[1]Разряды!$J$3,"б/р"))))))))</f>
        <v>2р</v>
      </c>
      <c r="N19" s="78" t="s">
        <v>31</v>
      </c>
      <c r="O19" s="69" t="str">
        <f>IF(B19=0," ",VLOOKUP($B19,[1]Спортсмены!$B$1:$K$65536,10,FALSE))</f>
        <v>Хрущева Л.В.</v>
      </c>
    </row>
    <row r="20" spans="1:15" x14ac:dyDescent="0.25">
      <c r="A20" s="31">
        <v>4</v>
      </c>
      <c r="B20" s="31">
        <v>270</v>
      </c>
      <c r="C20" s="69" t="str">
        <f>IF(B20=0," ",VLOOKUP(B20,[1]Спортсмены!B$1:K$65536,2,FALSE))</f>
        <v>Харченко</v>
      </c>
      <c r="D20" s="70" t="str">
        <f>IF(B20=0," ",VLOOKUP($B20,[1]Спортсмены!$B$1:$K$65536,3,FALSE))</f>
        <v>Андрей</v>
      </c>
      <c r="E20" s="71" t="str">
        <f>IF(B20=0," ",IF(VLOOKUP($B20,[1]Спортсмены!$B$1:$K$65536,4,FALSE)=0," ",VLOOKUP($B20,[1]Спортсмены!$B$1:$K$65536,4,FALSE)))</f>
        <v>10.09.2003</v>
      </c>
      <c r="F20" s="71" t="str">
        <f>IF(B20=0," ",VLOOKUP($B20,[1]Спортсмены!$B$1:$K$65536,5,FALSE))</f>
        <v>2</v>
      </c>
      <c r="G20" s="69" t="str">
        <f>IF(B20=0," ",VLOOKUP($B20,[1]Спортсмены!$B$1:$K$65536,6,FALSE))</f>
        <v>Вологодская область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101" t="str">
        <f>IF(B20=0," ",VLOOKUP($B20,[1]Спортсмены!$B$1:$K$65536,9,FALSE))</f>
        <v>МБУ ДО "ДЮСШ №2" (г.Череповец)</v>
      </c>
      <c r="K20" s="97">
        <v>2.7789351851851852E-4</v>
      </c>
      <c r="L20" s="98">
        <v>2.8206018518518516E-4</v>
      </c>
      <c r="M20" s="71" t="str">
        <f>IF(K20=0," ",IF(K20&lt;=[1]Разряды!$D$5,[1]Разряды!$D$3,IF(K20&lt;=[1]Разряды!$E$5,[1]Разряды!$E$3,IF(K20&lt;=[1]Разряды!$F$5,[1]Разряды!$F$3,IF(K20&lt;=[1]Разряды!$G$5,[1]Разряды!$G$3,IF(K20&lt;=[1]Разряды!$H$5,[1]Разряды!$H$3,IF(K20&lt;=[1]Разряды!$I$5,[1]Разряды!$I$3,IF(K20&lt;=[1]Разряды!$J$5,[1]Разряды!$J$3,"б/р"))))))))</f>
        <v>2р</v>
      </c>
      <c r="N20" s="71">
        <v>15</v>
      </c>
      <c r="O20" s="69" t="str">
        <f>IF(B20=0," ",VLOOKUP($B20,[1]Спортсмены!$B$1:$K$65536,10,FALSE))</f>
        <v>Полторацкий С.В.</v>
      </c>
    </row>
    <row r="21" spans="1:15" x14ac:dyDescent="0.25">
      <c r="A21" s="31">
        <v>5</v>
      </c>
      <c r="B21" s="31">
        <v>81</v>
      </c>
      <c r="C21" s="69" t="str">
        <f>IF(B21=0," ",VLOOKUP(B21,[1]Спортсмены!B$1:K$65536,2,FALSE))</f>
        <v>Ляхов</v>
      </c>
      <c r="D21" s="70" t="str">
        <f>IF(B21=0," ",VLOOKUP($B21,[1]Спортсмены!$B$1:$K$65536,3,FALSE))</f>
        <v>Евгений</v>
      </c>
      <c r="E21" s="71" t="str">
        <f>IF(B21=0," ",IF(VLOOKUP($B21,[1]Спортсмены!$B$1:$K$65536,4,FALSE)=0," ",VLOOKUP($B21,[1]Спортсмены!$B$1:$K$65536,4,FALSE)))</f>
        <v>21.06.2004</v>
      </c>
      <c r="F21" s="71" t="str">
        <f>IF(B21=0," ",VLOOKUP($B21,[1]Спортсмены!$B$1:$K$65536,5,FALSE))</f>
        <v>2</v>
      </c>
      <c r="G21" s="69" t="str">
        <f>IF(B21=0," ",VLOOKUP($B21,[1]Спортсмены!$B$1:$K$65536,6,FALSE))</f>
        <v>Ярославская область</v>
      </c>
      <c r="H21" s="69" t="str">
        <f>IF(C21=0," ",VLOOKUP($B21,[1]Спортсмены!$B$1:$K$65536,7,FALSE))</f>
        <v/>
      </c>
      <c r="I21" s="69" t="str">
        <f>IF(D21=0," ",VLOOKUP($B21,[1]Спортсмены!$B$1:$K$65536,8,FALSE))</f>
        <v/>
      </c>
      <c r="J21" s="101" t="str">
        <f>IF(B21=0," ",VLOOKUP($B21,[1]Спортсмены!$B$1:$K$65536,9,FALSE))</f>
        <v>МУ СШОР №19</v>
      </c>
      <c r="K21" s="97">
        <v>2.7962962962962962E-4</v>
      </c>
      <c r="L21" s="134"/>
      <c r="M21" s="71" t="str">
        <f>IF(K21=0," ",IF(K21&lt;=[1]Разряды!$D$5,[1]Разряды!$D$3,IF(K21&lt;=[1]Разряды!$E$5,[1]Разряды!$E$3,IF(K21&lt;=[1]Разряды!$F$5,[1]Разряды!$F$3,IF(K21&lt;=[1]Разряды!$G$5,[1]Разряды!$G$3,IF(K21&lt;=[1]Разряды!$H$5,[1]Разряды!$H$3,IF(K21&lt;=[1]Разряды!$I$5,[1]Разряды!$I$3,IF(K21&lt;=[1]Разряды!$J$5,[1]Разряды!$J$3,"б/р"))))))))</f>
        <v>2р</v>
      </c>
      <c r="N21" s="71" t="s">
        <v>31</v>
      </c>
      <c r="O21" s="69" t="str">
        <f>IF(B21=0," ",VLOOKUP($B21,[1]Спортсмены!$B$1:$K$65536,10,FALSE))</f>
        <v>Валяева С.П.</v>
      </c>
    </row>
    <row r="22" spans="1:15" x14ac:dyDescent="0.25">
      <c r="A22" s="31">
        <v>6</v>
      </c>
      <c r="B22" s="31">
        <v>255</v>
      </c>
      <c r="C22" s="69" t="str">
        <f>IF(B22=0," ",VLOOKUP(B22,[1]Спортсмены!B$1:K$65536,2,FALSE))</f>
        <v>Панев</v>
      </c>
      <c r="D22" s="70" t="str">
        <f>IF(B22=0," ",VLOOKUP($B22,[1]Спортсмены!$B$1:$K$65536,3,FALSE))</f>
        <v>Никита</v>
      </c>
      <c r="E22" s="71" t="str">
        <f>IF(B22=0," ",IF(VLOOKUP($B22,[1]Спортсмены!$B$1:$K$65536,4,FALSE)=0," ",VLOOKUP($B22,[1]Спортсмены!$B$1:$K$65536,4,FALSE)))</f>
        <v>02.06.2004</v>
      </c>
      <c r="F22" s="71" t="str">
        <f>IF(B22=0," ",VLOOKUP($B22,[1]Спортсмены!$B$1:$K$65536,5,FALSE))</f>
        <v>2</v>
      </c>
      <c r="G22" s="69" t="str">
        <f>IF(B22=0," ",VLOOKUP($B22,[1]Спортсмены!$B$1:$K$65536,6,FALSE))</f>
        <v>Вологодская область</v>
      </c>
      <c r="H22" s="69" t="str">
        <f>IF(C22=0," ",VLOOKUP($B22,[1]Спортсмены!$B$1:$K$65536,7,FALSE))</f>
        <v/>
      </c>
      <c r="I22" s="69" t="str">
        <f>IF(D22=0," ",VLOOKUP($B22,[1]Спортсмены!$B$1:$K$65536,8,FALSE))</f>
        <v/>
      </c>
      <c r="J22" s="101" t="str">
        <f>IF(B22=0," ",VLOOKUP($B22,[1]Спортсмены!$B$1:$K$65536,9,FALSE))</f>
        <v>АУ ВО "СШОР "Витязь"</v>
      </c>
      <c r="K22" s="97">
        <v>2.8009259259259258E-4</v>
      </c>
      <c r="L22" s="98"/>
      <c r="M22" s="71" t="str">
        <f>IF(K22=0," ",IF(K22&lt;=[1]Разряды!$D$5,[1]Разряды!$D$3,IF(K22&lt;=[1]Разряды!$E$5,[1]Разряды!$E$3,IF(K22&lt;=[1]Разряды!$F$5,[1]Разряды!$F$3,IF(K22&lt;=[1]Разряды!$G$5,[1]Разряды!$G$3,IF(K22&lt;=[1]Разряды!$H$5,[1]Разряды!$H$3,IF(K22&lt;=[1]Разряды!$I$5,[1]Разряды!$I$3,IF(K22&lt;=[1]Разряды!$J$5,[1]Разряды!$J$3,"б/р"))))))))</f>
        <v>2р</v>
      </c>
      <c r="N22" s="71">
        <v>14</v>
      </c>
      <c r="O22" s="69"/>
    </row>
    <row r="23" spans="1:15" x14ac:dyDescent="0.25">
      <c r="A23" s="31">
        <v>7</v>
      </c>
      <c r="B23" s="31">
        <v>385</v>
      </c>
      <c r="C23" s="69" t="str">
        <f>IF(B23=0," ",VLOOKUP(B23,[1]Спортсмены!B$1:K$65536,2,FALSE))</f>
        <v>Агапов</v>
      </c>
      <c r="D23" s="70" t="str">
        <f>IF(B23=0," ",VLOOKUP($B23,[1]Спортсмены!$B$1:$K$65536,3,FALSE))</f>
        <v>Михаил</v>
      </c>
      <c r="E23" s="71" t="str">
        <f>IF(B23=0," ",IF(VLOOKUP($B23,[1]Спортсмены!$B$1:$K$65536,4,FALSE)=0," ",VLOOKUP($B23,[1]Спортсмены!$B$1:$K$65536,4,FALSE)))</f>
        <v>27.05.2004</v>
      </c>
      <c r="F23" s="71" t="str">
        <f>IF(B23=0," ",VLOOKUP($B23,[1]Спортсмены!$B$1:$K$65536,5,FALSE))</f>
        <v>1</v>
      </c>
      <c r="G23" s="69" t="str">
        <f>IF(B23=0," ",VLOOKUP($B23,[1]Спортсмены!$B$1:$K$65536,6,FALSE))</f>
        <v>Новгородская область</v>
      </c>
      <c r="H23" s="69" t="str">
        <f>IF(C23=0," ",VLOOKUP($B23,[1]Спортсмены!$B$1:$K$65536,7,FALSE))</f>
        <v/>
      </c>
      <c r="I23" s="69" t="str">
        <f>IF(D23=0," ",VLOOKUP($B23,[1]Спортсмены!$B$1:$K$65536,8,FALSE))</f>
        <v/>
      </c>
      <c r="J23" s="101" t="str">
        <f>IF(B23=0," ",VLOOKUP($B23,[1]Спортсмены!$B$1:$K$65536,9,FALSE))</f>
        <v>МАУ ДО "ДЮСШ" г.Чудово</v>
      </c>
      <c r="K23" s="97">
        <v>2.8113425925925924E-4</v>
      </c>
      <c r="L23" s="97"/>
      <c r="M23" s="71" t="str">
        <f>IF(K23=0," ",IF(K23&lt;=[1]Разряды!$D$5,[1]Разряды!$D$3,IF(K23&lt;=[1]Разряды!$E$5,[1]Разряды!$E$3,IF(K23&lt;=[1]Разряды!$F$5,[1]Разряды!$F$3,IF(K23&lt;=[1]Разряды!$G$5,[1]Разряды!$G$3,IF(K23&lt;=[1]Разряды!$H$5,[1]Разряды!$H$3,IF(K23&lt;=[1]Разряды!$I$5,[1]Разряды!$I$3,IF(K23&lt;=[1]Разряды!$J$5,[1]Разряды!$J$3,"б/р"))))))))</f>
        <v>2р</v>
      </c>
      <c r="N23" s="71">
        <v>13</v>
      </c>
      <c r="O23" s="69" t="str">
        <f>IF(B23=0," ",VLOOKUP($B23,[1]Спортсмены!$B$1:$K$65536,10,FALSE))</f>
        <v>Петров В.Г.</v>
      </c>
    </row>
    <row r="24" spans="1:15" x14ac:dyDescent="0.25">
      <c r="A24" s="31">
        <v>8</v>
      </c>
      <c r="B24" s="31">
        <v>29</v>
      </c>
      <c r="C24" s="69" t="str">
        <f>IF(B24=0," ",VLOOKUP(B24,[1]Спортсмены!B$1:K$65536,2,FALSE))</f>
        <v>Градин</v>
      </c>
      <c r="D24" s="70" t="str">
        <f>IF(B24=0," ",VLOOKUP($B24,[1]Спортсмены!$B$1:$K$65536,3,FALSE))</f>
        <v>Илья</v>
      </c>
      <c r="E24" s="71" t="str">
        <f>IF(B24=0," ",IF(VLOOKUP($B24,[1]Спортсмены!$B$1:$K$65536,4,FALSE)=0," ",VLOOKUP($B24,[1]Спортсмены!$B$1:$K$65536,4,FALSE)))</f>
        <v>21.02.2003</v>
      </c>
      <c r="F24" s="71" t="str">
        <f>IF(B24=0," ",VLOOKUP($B24,[1]Спортсмены!$B$1:$K$65536,5,FALSE))</f>
        <v>2</v>
      </c>
      <c r="G24" s="69" t="str">
        <f>IF(B24=0," ",VLOOKUP($B24,[1]Спортсмены!$B$1:$K$65536,6,FALSE))</f>
        <v>Ярославская область</v>
      </c>
      <c r="H24" s="69" t="str">
        <f>IF(C24=0," ",VLOOKUP($B24,[1]Спортсмены!$B$1:$K$65536,7,FALSE))</f>
        <v/>
      </c>
      <c r="I24" s="69" t="str">
        <f>IF(D24=0," ",VLOOKUP($B24,[1]Спортсмены!$B$1:$K$65536,8,FALSE))</f>
        <v/>
      </c>
      <c r="J24" s="101" t="str">
        <f>IF(B24=0," ",VLOOKUP($B24,[1]Спортсмены!$B$1:$K$65536,9,FALSE))</f>
        <v>МУ ДО ДЮСШ г.Переславль-Залесский</v>
      </c>
      <c r="K24" s="97">
        <v>2.8125000000000003E-4</v>
      </c>
      <c r="L24" s="97"/>
      <c r="M24" s="71" t="str">
        <f>IF(K24=0," ",IF(K24&lt;=[1]Разряды!$D$5,[1]Разряды!$D$3,IF(K24&lt;=[1]Разряды!$E$5,[1]Разряды!$E$3,IF(K24&lt;=[1]Разряды!$F$5,[1]Разряды!$F$3,IF(K24&lt;=[1]Разряды!$G$5,[1]Разряды!$G$3,IF(K24&lt;=[1]Разряды!$H$5,[1]Разряды!$H$3,IF(K24&lt;=[1]Разряды!$I$5,[1]Разряды!$I$3,IF(K24&lt;=[1]Разряды!$J$5,[1]Разряды!$J$3,"б/р"))))))))</f>
        <v>2р</v>
      </c>
      <c r="N24" s="71" t="s">
        <v>31</v>
      </c>
      <c r="O24" s="69" t="str">
        <f>IF(B24=0," ",VLOOKUP($B24,[1]Спортсмены!$B$1:$K$65536,10,FALSE))</f>
        <v>Темнякова А.В.</v>
      </c>
    </row>
    <row r="25" spans="1:15" x14ac:dyDescent="0.25">
      <c r="A25" s="31">
        <v>9</v>
      </c>
      <c r="B25" s="31">
        <v>219</v>
      </c>
      <c r="C25" s="69" t="str">
        <f>IF(B25=0," ",VLOOKUP(B25,[1]Спортсмены!B$1:K$65536,2,FALSE))</f>
        <v>Ананьев</v>
      </c>
      <c r="D25" s="70" t="str">
        <f>IF(B25=0," ",VLOOKUP($B25,[1]Спортсмены!$B$1:$K$65536,3,FALSE))</f>
        <v>Кирилл</v>
      </c>
      <c r="E25" s="71" t="str">
        <f>IF(B25=0," ",IF(VLOOKUP($B25,[1]Спортсмены!$B$1:$K$65536,4,FALSE)=0," ",VLOOKUP($B25,[1]Спортсмены!$B$1:$K$65536,4,FALSE)))</f>
        <v>22.03.2004</v>
      </c>
      <c r="F25" s="71" t="str">
        <f>IF(B25=0," ",VLOOKUP($B25,[1]Спортсмены!$B$1:$K$65536,5,FALSE))</f>
        <v>1</v>
      </c>
      <c r="G25" s="69" t="str">
        <f>IF(B25=0," ",VLOOKUP($B25,[1]Спортсмены!$B$1:$K$65536,6,FALSE))</f>
        <v>Вологодская область</v>
      </c>
      <c r="H25" s="69" t="str">
        <f>IF(C25=0," ",VLOOKUP($B25,[1]Спортсмены!$B$1:$K$65536,7,FALSE))</f>
        <v/>
      </c>
      <c r="I25" s="69" t="str">
        <f>IF(D25=0," ",VLOOKUP($B25,[1]Спортсмены!$B$1:$K$65536,8,FALSE))</f>
        <v/>
      </c>
      <c r="J25" s="101" t="str">
        <f>IF(B25=0," ",VLOOKUP($B25,[1]Спортсмены!$B$1:$K$65536,9,FALSE))</f>
        <v>СК "Череповец"</v>
      </c>
      <c r="K25" s="97">
        <v>2.8171296296296294E-4</v>
      </c>
      <c r="L25" s="97"/>
      <c r="M25" s="71" t="str">
        <f>IF(K25=0," ",IF(K25&lt;=[1]Разряды!$D$5,[1]Разряды!$D$3,IF(K25&lt;=[1]Разряды!$E$5,[1]Разряды!$E$3,IF(K25&lt;=[1]Разряды!$F$5,[1]Разряды!$F$3,IF(K25&lt;=[1]Разряды!$G$5,[1]Разряды!$G$3,IF(K25&lt;=[1]Разряды!$H$5,[1]Разряды!$H$3,IF(K25&lt;=[1]Разряды!$I$5,[1]Разряды!$I$3,IF(K25&lt;=[1]Разряды!$J$5,[1]Разряды!$J$3,"б/р"))))))))</f>
        <v>2р</v>
      </c>
      <c r="N25" s="71">
        <v>12</v>
      </c>
      <c r="O25" s="69" t="str">
        <f>IF(B25=0," ",VLOOKUP($B25,[1]Спортсмены!$B$1:$K$65536,10,FALSE))</f>
        <v>Полторацкий С.В.</v>
      </c>
    </row>
    <row r="26" spans="1:15" x14ac:dyDescent="0.25">
      <c r="A26" s="31">
        <v>10</v>
      </c>
      <c r="B26" s="31">
        <v>375</v>
      </c>
      <c r="C26" s="69" t="str">
        <f>IF(B26=0," ",VLOOKUP(B26,[1]Спортсмены!B$1:K$65536,2,FALSE))</f>
        <v>Кузнецов</v>
      </c>
      <c r="D26" s="70" t="str">
        <f>IF(B26=0," ",VLOOKUP($B26,[1]Спортсмены!$B$1:$K$65536,3,FALSE))</f>
        <v>Игорь</v>
      </c>
      <c r="E26" s="71" t="str">
        <f>IF(B26=0," ",IF(VLOOKUP($B26,[1]Спортсмены!$B$1:$K$65536,4,FALSE)=0," ",VLOOKUP($B26,[1]Спортсмены!$B$1:$K$65536,4,FALSE)))</f>
        <v>09.05.2004</v>
      </c>
      <c r="F26" s="71" t="str">
        <f>IF(B26=0," ",VLOOKUP($B26,[1]Спортсмены!$B$1:$K$65536,5,FALSE))</f>
        <v>1</v>
      </c>
      <c r="G26" s="69" t="str">
        <f>IF(B26=0," ",VLOOKUP($B26,[1]Спортсмены!$B$1:$K$65536,6,FALSE))</f>
        <v>Мурманская область</v>
      </c>
      <c r="H26" s="69" t="str">
        <f>IF(C26=0," ",VLOOKUP($B26,[1]Спортсмены!$B$1:$K$65536,7,FALSE))</f>
        <v/>
      </c>
      <c r="I26" s="69" t="str">
        <f>IF(D26=0," ",VLOOKUP($B26,[1]Спортсмены!$B$1:$K$65536,8,FALSE))</f>
        <v/>
      </c>
      <c r="J26" s="101" t="str">
        <f>IF(B26=0," ",VLOOKUP($B26,[1]Спортсмены!$B$1:$K$65536,9,FALSE))</f>
        <v>МАУ СШОР №4</v>
      </c>
      <c r="K26" s="113">
        <v>2.8185185185185187E-4</v>
      </c>
      <c r="L26" s="134"/>
      <c r="M26" s="71" t="str">
        <f>IF(K26=0," ",IF(K26&lt;=[1]Разряды!$D$5,[1]Разряды!$D$3,IF(K26&lt;=[1]Разряды!$E$5,[1]Разряды!$E$3,IF(K26&lt;=[1]Разряды!$F$5,[1]Разряды!$F$3,IF(K26&lt;=[1]Разряды!$G$5,[1]Разряды!$G$3,IF(K26&lt;=[1]Разряды!$H$5,[1]Разряды!$H$3,IF(K26&lt;=[1]Разряды!$I$5,[1]Разряды!$I$3,IF(K26&lt;=[1]Разряды!$J$5,[1]Разряды!$J$3,"б/р"))))))))</f>
        <v>2р</v>
      </c>
      <c r="N26" s="71">
        <v>11</v>
      </c>
      <c r="O26" s="69" t="str">
        <f>IF(B26=0," ",VLOOKUP($B26,[1]Спортсмены!$B$1:$K$65536,10,FALSE))</f>
        <v>Посоленик (Шаверина) Е.Н.</v>
      </c>
    </row>
    <row r="27" spans="1:15" x14ac:dyDescent="0.25">
      <c r="A27" s="31">
        <v>11</v>
      </c>
      <c r="B27" s="31">
        <v>463</v>
      </c>
      <c r="C27" s="69" t="str">
        <f>IF(B27=0," ",VLOOKUP(B27,[1]Спортсмены!B$1:K$65536,2,FALSE))</f>
        <v>Шиповский</v>
      </c>
      <c r="D27" s="70" t="str">
        <f>IF(B27=0," ",VLOOKUP($B27,[1]Спортсмены!$B$1:$K$65536,3,FALSE))</f>
        <v>Даниил</v>
      </c>
      <c r="E27" s="71" t="str">
        <f>IF(B27=0," ",IF(VLOOKUP($B27,[1]Спортсмены!$B$1:$K$65536,4,FALSE)=0," ",VLOOKUP($B27,[1]Спортсмены!$B$1:$K$65536,4,FALSE)))</f>
        <v>07.02.2003</v>
      </c>
      <c r="F27" s="71" t="str">
        <f>IF(B27=0," ",VLOOKUP($B27,[1]Спортсмены!$B$1:$K$65536,5,FALSE))</f>
        <v>1</v>
      </c>
      <c r="G27" s="69" t="str">
        <f>IF(B27=0," ",VLOOKUP($B27,[1]Спортсмены!$B$1:$K$65536,6,FALSE))</f>
        <v>Республика Коми</v>
      </c>
      <c r="H27" s="69" t="str">
        <f>IF(C27=0," ",VLOOKUP($B27,[1]Спортсмены!$B$1:$K$65536,7,FALSE))</f>
        <v/>
      </c>
      <c r="I27" s="69" t="str">
        <f>IF(D27=0," ",VLOOKUP($B27,[1]Спортсмены!$B$1:$K$65536,8,FALSE))</f>
        <v/>
      </c>
      <c r="J27" s="101" t="str">
        <f>IF(B27=0," ",VLOOKUP($B27,[1]Спортсмены!$B$1:$K$65536,9,FALSE))</f>
        <v>МУ "СШ №2" г. Ухта</v>
      </c>
      <c r="K27" s="113">
        <v>2.8189814814814814E-4</v>
      </c>
      <c r="L27" s="115"/>
      <c r="M27" s="71" t="str">
        <f>IF(K27=0," ",IF(K27&lt;=[1]Разряды!$D$5,[1]Разряды!$D$3,IF(K27&lt;=[1]Разряды!$E$5,[1]Разряды!$E$3,IF(K27&lt;=[1]Разряды!$F$5,[1]Разряды!$F$3,IF(K27&lt;=[1]Разряды!$G$5,[1]Разряды!$G$3,IF(K27&lt;=[1]Разряды!$H$5,[1]Разряды!$H$3,IF(K27&lt;=[1]Разряды!$I$5,[1]Разряды!$I$3,IF(K27&lt;=[1]Разряды!$J$5,[1]Разряды!$J$3,"б/р"))))))))</f>
        <v>2р</v>
      </c>
      <c r="N27" s="31">
        <v>10</v>
      </c>
      <c r="O27" s="69" t="str">
        <f>IF(B27=0," ",VLOOKUP($B27,[1]Спортсмены!$B$1:$K$65536,10,FALSE))</f>
        <v>Углова С.И.</v>
      </c>
    </row>
    <row r="28" spans="1:15" x14ac:dyDescent="0.25">
      <c r="A28" s="31">
        <v>12</v>
      </c>
      <c r="B28" s="31">
        <v>194</v>
      </c>
      <c r="C28" s="69" t="str">
        <f>IF(B28=0," ",VLOOKUP(B28,[1]Спортсмены!B$1:K$65536,2,FALSE))</f>
        <v>Никулин</v>
      </c>
      <c r="D28" s="70" t="str">
        <f>IF(B28=0," ",VLOOKUP($B28,[1]Спортсмены!$B$1:$K$65536,3,FALSE))</f>
        <v>Антон</v>
      </c>
      <c r="E28" s="71" t="str">
        <f>IF(B28=0," ",IF(VLOOKUP($B28,[1]Спортсмены!$B$1:$K$65536,4,FALSE)=0," ",VLOOKUP($B28,[1]Спортсмены!$B$1:$K$65536,4,FALSE)))</f>
        <v>21.04.2003</v>
      </c>
      <c r="F28" s="71" t="str">
        <f>IF(B28=0," ",VLOOKUP($B28,[1]Спортсмены!$B$1:$K$65536,5,FALSE))</f>
        <v>2</v>
      </c>
      <c r="G28" s="69" t="str">
        <f>IF(B28=0," ",VLOOKUP($B28,[1]Спортсмены!$B$1:$K$65536,6,FALSE))</f>
        <v>Архангельская область</v>
      </c>
      <c r="H28" s="69" t="str">
        <f>IF(C28=0," ",VLOOKUP($B28,[1]Спортсмены!$B$1:$K$65536,7,FALSE))</f>
        <v/>
      </c>
      <c r="I28" s="69" t="str">
        <f>IF(D28=0," ",VLOOKUP($B28,[1]Спортсмены!$B$1:$K$65536,8,FALSE))</f>
        <v/>
      </c>
      <c r="J28" s="101" t="str">
        <f>IF(B28=0," ",VLOOKUP($B28,[1]Спортсмены!$B$1:$K$65536,9,FALSE))</f>
        <v>МБУ СШ №1</v>
      </c>
      <c r="K28" s="97">
        <v>2.8252314814814812E-4</v>
      </c>
      <c r="L28" s="97"/>
      <c r="M28" s="71" t="str">
        <f>IF(K28=0," ",IF(K28&lt;=[1]Разряды!$D$5,[1]Разряды!$D$3,IF(K28&lt;=[1]Разряды!$E$5,[1]Разряды!$E$3,IF(K28&lt;=[1]Разряды!$F$5,[1]Разряды!$F$3,IF(K28&lt;=[1]Разряды!$G$5,[1]Разряды!$G$3,IF(K28&lt;=[1]Разряды!$H$5,[1]Разряды!$H$3,IF(K28&lt;=[1]Разряды!$I$5,[1]Разряды!$I$3,IF(K28&lt;=[1]Разряды!$J$5,[1]Разряды!$J$3,"б/р"))))))))</f>
        <v>2р</v>
      </c>
      <c r="N28" s="71">
        <v>9</v>
      </c>
      <c r="O28" s="69" t="str">
        <f>IF(B28=0," ",VLOOKUP($B28,[1]Спортсмены!$B$1:$K$65536,10,FALSE))</f>
        <v>Ушанов С.А.</v>
      </c>
    </row>
    <row r="29" spans="1:15" x14ac:dyDescent="0.25">
      <c r="A29" s="31">
        <v>13</v>
      </c>
      <c r="B29" s="31">
        <v>350</v>
      </c>
      <c r="C29" s="69" t="str">
        <f>IF(B29=0," ",VLOOKUP(B29,[1]Спортсмены!B$1:K$65536,2,FALSE))</f>
        <v>Харчёв</v>
      </c>
      <c r="D29" s="70" t="str">
        <f>IF(B29=0," ",VLOOKUP($B29,[1]Спортсмены!$B$1:$K$65536,3,FALSE))</f>
        <v>Никита</v>
      </c>
      <c r="E29" s="71" t="str">
        <f>IF(B29=0," ",IF(VLOOKUP($B29,[1]Спортсмены!$B$1:$K$65536,4,FALSE)=0," ",VLOOKUP($B29,[1]Спортсмены!$B$1:$K$65536,4,FALSE)))</f>
        <v>15.02.2003</v>
      </c>
      <c r="F29" s="71" t="str">
        <f>IF(B29=0," ",VLOOKUP($B29,[1]Спортсмены!$B$1:$K$65536,5,FALSE))</f>
        <v>2</v>
      </c>
      <c r="G29" s="69" t="str">
        <f>IF(B29=0," ",VLOOKUP($B29,[1]Спортсмены!$B$1:$K$65536,6,FALSE))</f>
        <v>Костромская область</v>
      </c>
      <c r="H29" s="69" t="str">
        <f>IF(C29=0," ",VLOOKUP($B29,[1]Спортсмены!$B$1:$K$65536,7,FALSE))</f>
        <v/>
      </c>
      <c r="I29" s="69" t="str">
        <f>IF(D29=0," ",VLOOKUP($B29,[1]Спортсмены!$B$1:$K$65536,8,FALSE))</f>
        <v/>
      </c>
      <c r="J29" s="101" t="str">
        <f>IF(B29=0," ",VLOOKUP($B29,[1]Спортсмены!$B$1:$K$65536,9,FALSE))</f>
        <v>ГБУ КО "СШОР им. А.В. Голубева"</v>
      </c>
      <c r="K29" s="97">
        <v>2.8657407407407407E-4</v>
      </c>
      <c r="L29" s="97"/>
      <c r="M29" s="71" t="str">
        <f>IF(K29=0," ",IF(K29&lt;=[1]Разряды!$D$5,[1]Разряды!$D$3,IF(K29&lt;=[1]Разряды!$E$5,[1]Разряды!$E$3,IF(K29&lt;=[1]Разряды!$F$5,[1]Разряды!$F$3,IF(K29&lt;=[1]Разряды!$G$5,[1]Разряды!$G$3,IF(K29&lt;=[1]Разряды!$H$5,[1]Разряды!$H$3,IF(K29&lt;=[1]Разряды!$I$5,[1]Разряды!$I$3,IF(K29&lt;=[1]Разряды!$J$5,[1]Разряды!$J$3,"б/р"))))))))</f>
        <v>2р</v>
      </c>
      <c r="N29" s="71">
        <v>8</v>
      </c>
      <c r="O29" s="69" t="str">
        <f>IF(B29=0," ",VLOOKUP($B29,[1]Спортсмены!$B$1:$K$65536,10,FALSE))</f>
        <v>Дружков А.Н.</v>
      </c>
    </row>
    <row r="30" spans="1:15" x14ac:dyDescent="0.25">
      <c r="A30" s="31">
        <v>14</v>
      </c>
      <c r="B30" s="31">
        <v>132</v>
      </c>
      <c r="C30" s="69" t="str">
        <f>IF(B30=0," ",VLOOKUP(B30,[1]Спортсмены!B$1:K$65536,2,FALSE))</f>
        <v>Степанов</v>
      </c>
      <c r="D30" s="70" t="str">
        <f>IF(B30=0," ",VLOOKUP($B30,[1]Спортсмены!$B$1:$K$65536,3,FALSE))</f>
        <v>Андрей</v>
      </c>
      <c r="E30" s="71" t="str">
        <f>IF(B30=0," ",IF(VLOOKUP($B30,[1]Спортсмены!$B$1:$K$65536,4,FALSE)=0," ",VLOOKUP($B30,[1]Спортсмены!$B$1:$K$65536,4,FALSE)))</f>
        <v>19.03.2004</v>
      </c>
      <c r="F30" s="71" t="str">
        <f>IF(B30=0," ",VLOOKUP($B30,[1]Спортсмены!$B$1:$K$65536,5,FALSE))</f>
        <v>2</v>
      </c>
      <c r="G30" s="69" t="str">
        <f>IF(B30=0," ",VLOOKUP($B30,[1]Спортсмены!$B$1:$K$65536,6,FALSE))</f>
        <v>Ярославская область</v>
      </c>
      <c r="H30" s="69" t="str">
        <f>IF(C30=0," ",VLOOKUP($B30,[1]Спортсмены!$B$1:$K$65536,7,FALSE))</f>
        <v/>
      </c>
      <c r="I30" s="69" t="str">
        <f>IF(D30=0," ",VLOOKUP($B30,[1]Спортсмены!$B$1:$K$65536,8,FALSE))</f>
        <v/>
      </c>
      <c r="J30" s="102" t="str">
        <f>IF(B30=0," ",VLOOKUP($B30,[1]Спортсмены!$B$1:$K$65536,9,FALSE))</f>
        <v>ГУ ЯО "СШОР по лёгкой атлетике и адаптивному спорту"</v>
      </c>
      <c r="K30" s="100">
        <v>2.8692129629629624E-4</v>
      </c>
      <c r="L30" s="115"/>
      <c r="M30" s="71" t="str">
        <f>IF(K30=0," ",IF(K30&lt;=[1]Разряды!$D$5,[1]Разряды!$D$3,IF(K30&lt;=[1]Разряды!$E$5,[1]Разряды!$E$3,IF(K30&lt;=[1]Разряды!$F$5,[1]Разряды!$F$3,IF(K30&lt;=[1]Разряды!$G$5,[1]Разряды!$G$3,IF(K30&lt;=[1]Разряды!$H$5,[1]Разряды!$H$3,IF(K30&lt;=[1]Разряды!$I$5,[1]Разряды!$I$3,IF(K30&lt;=[1]Разряды!$J$5,[1]Разряды!$J$3,"б/р"))))))))</f>
        <v>2р</v>
      </c>
      <c r="N30" s="78" t="s">
        <v>31</v>
      </c>
      <c r="O30" s="69" t="str">
        <f>IF(B30=0," ",VLOOKUP($B30,[1]Спортсмены!$B$1:$K$65536,10,FALSE))</f>
        <v>Лыкова О.В., Филинова С.К.</v>
      </c>
    </row>
    <row r="31" spans="1:15" x14ac:dyDescent="0.25">
      <c r="A31" s="31">
        <v>15</v>
      </c>
      <c r="B31" s="31">
        <v>371</v>
      </c>
      <c r="C31" s="69" t="str">
        <f>IF(B31=0," ",VLOOKUP(B31,[1]Спортсмены!B$1:K$65536,2,FALSE))</f>
        <v>Бублис</v>
      </c>
      <c r="D31" s="70" t="str">
        <f>IF(B31=0," ",VLOOKUP($B31,[1]Спортсмены!$B$1:$K$65536,3,FALSE))</f>
        <v>Роман</v>
      </c>
      <c r="E31" s="71" t="str">
        <f>IF(B31=0," ",IF(VLOOKUP($B31,[1]Спортсмены!$B$1:$K$65536,4,FALSE)=0," ",VLOOKUP($B31,[1]Спортсмены!$B$1:$K$65536,4,FALSE)))</f>
        <v>24.02.2004</v>
      </c>
      <c r="F31" s="71" t="str">
        <f>IF(B31=0," ",VLOOKUP($B31,[1]Спортсмены!$B$1:$K$65536,5,FALSE))</f>
        <v>2</v>
      </c>
      <c r="G31" s="69" t="str">
        <f>IF(B31=0," ",VLOOKUP($B31,[1]Спортсмены!$B$1:$K$65536,6,FALSE))</f>
        <v>Мурманская область</v>
      </c>
      <c r="H31" s="69" t="str">
        <f>IF(C31=0," ",VLOOKUP($B31,[1]Спортсмены!$B$1:$K$65536,7,FALSE))</f>
        <v/>
      </c>
      <c r="I31" s="69" t="str">
        <f>IF(D31=0," ",VLOOKUP($B31,[1]Спортсмены!$B$1:$K$65536,8,FALSE))</f>
        <v/>
      </c>
      <c r="J31" s="101" t="str">
        <f>IF(B31=0," ",VLOOKUP($B31,[1]Спортсмены!$B$1:$K$65536,9,FALSE))</f>
        <v>МАУ СШОР №4</v>
      </c>
      <c r="K31" s="113">
        <v>2.8724537037037038E-4</v>
      </c>
      <c r="L31" s="97"/>
      <c r="M31" s="71" t="str">
        <f>IF(K31=0," ",IF(K31&lt;=[1]Разряды!$D$5,[1]Разряды!$D$3,IF(K31&lt;=[1]Разряды!$E$5,[1]Разряды!$E$3,IF(K31&lt;=[1]Разряды!$F$5,[1]Разряды!$F$3,IF(K31&lt;=[1]Разряды!$G$5,[1]Разряды!$G$3,IF(K31&lt;=[1]Разряды!$H$5,[1]Разряды!$H$3,IF(K31&lt;=[1]Разряды!$I$5,[1]Разряды!$I$3,IF(K31&lt;=[1]Разряды!$J$5,[1]Разряды!$J$3,"б/р"))))))))</f>
        <v>2р</v>
      </c>
      <c r="N31" s="82">
        <v>7</v>
      </c>
      <c r="O31" s="69" t="str">
        <f>IF(B31=0," ",VLOOKUP($B31,[1]Спортсмены!$B$1:$K$65536,10,FALSE))</f>
        <v>Посоленик (Шаверина) Е.Н.</v>
      </c>
    </row>
    <row r="32" spans="1:15" x14ac:dyDescent="0.25">
      <c r="A32" s="31">
        <v>15</v>
      </c>
      <c r="B32" s="31">
        <v>383</v>
      </c>
      <c r="C32" s="69" t="str">
        <f>IF(B32=0," ",VLOOKUP(B32,[1]Спортсмены!B$1:K$65536,2,FALSE))</f>
        <v>Филимонов</v>
      </c>
      <c r="D32" s="70" t="str">
        <f>IF(B32=0," ",VLOOKUP($B32,[1]Спортсмены!$B$1:$K$65536,3,FALSE))</f>
        <v>Матвей</v>
      </c>
      <c r="E32" s="71" t="str">
        <f>IF(B32=0," ",IF(VLOOKUP($B32,[1]Спортсмены!$B$1:$K$65536,4,FALSE)=0," ",VLOOKUP($B32,[1]Спортсмены!$B$1:$K$65536,4,FALSE)))</f>
        <v>15.01.2003</v>
      </c>
      <c r="F32" s="71" t="str">
        <f>IF(B32=0," ",VLOOKUP($B32,[1]Спортсмены!$B$1:$K$65536,5,FALSE))</f>
        <v>1</v>
      </c>
      <c r="G32" s="69" t="str">
        <f>IF(B32=0," ",VLOOKUP($B32,[1]Спортсмены!$B$1:$K$65536,6,FALSE))</f>
        <v>Мурманская область</v>
      </c>
      <c r="H32" s="69" t="str">
        <f>IF(C32=0," ",VLOOKUP($B32,[1]Спортсмены!$B$1:$K$65536,7,FALSE))</f>
        <v/>
      </c>
      <c r="I32" s="69" t="str">
        <f>IF(D32=0," ",VLOOKUP($B32,[1]Спортсмены!$B$1:$K$65536,8,FALSE))</f>
        <v/>
      </c>
      <c r="J32" s="101" t="str">
        <f>IF(B32=0," ",VLOOKUP($B32,[1]Спортсмены!$B$1:$K$65536,9,FALSE))</f>
        <v>МАУ СШОР №4</v>
      </c>
      <c r="K32" s="113">
        <v>2.8724537037037038E-4</v>
      </c>
      <c r="L32" s="99"/>
      <c r="M32" s="71" t="str">
        <f>IF(K32=0," ",IF(K32&lt;=[1]Разряды!$D$5,[1]Разряды!$D$3,IF(K32&lt;=[1]Разряды!$E$5,[1]Разряды!$E$3,IF(K32&lt;=[1]Разряды!$F$5,[1]Разряды!$F$3,IF(K32&lt;=[1]Разряды!$G$5,[1]Разряды!$G$3,IF(K32&lt;=[1]Разряды!$H$5,[1]Разряды!$H$3,IF(K32&lt;=[1]Разряды!$I$5,[1]Разряды!$I$3,IF(K32&lt;=[1]Разряды!$J$5,[1]Разряды!$J$3,"б/р"))))))))</f>
        <v>2р</v>
      </c>
      <c r="N32" s="31">
        <v>7</v>
      </c>
      <c r="O32" s="69" t="str">
        <f>IF(B32=0," ",VLOOKUP($B32,[1]Спортсмены!$B$1:$K$65536,10,FALSE))</f>
        <v>Посоленик (Шаверина) Е.Н.</v>
      </c>
    </row>
    <row r="33" spans="1:15" x14ac:dyDescent="0.25">
      <c r="A33" s="31">
        <v>17</v>
      </c>
      <c r="B33" s="31">
        <v>209</v>
      </c>
      <c r="C33" s="69" t="str">
        <f>IF(B33=0," ",VLOOKUP(B33,[1]Спортсмены!B$1:K$65536,2,FALSE))</f>
        <v>Ушанов</v>
      </c>
      <c r="D33" s="70" t="str">
        <f>IF(B33=0," ",VLOOKUP($B33,[1]Спортсмены!$B$1:$K$65536,3,FALSE))</f>
        <v>Даниил</v>
      </c>
      <c r="E33" s="71" t="str">
        <f>IF(B33=0," ",IF(VLOOKUP($B33,[1]Спортсмены!$B$1:$K$65536,4,FALSE)=0," ",VLOOKUP($B33,[1]Спортсмены!$B$1:$K$65536,4,FALSE)))</f>
        <v>30.06.2004</v>
      </c>
      <c r="F33" s="71" t="str">
        <f>IF(B33=0," ",VLOOKUP($B33,[1]Спортсмены!$B$1:$K$65536,5,FALSE))</f>
        <v>2</v>
      </c>
      <c r="G33" s="69" t="str">
        <f>IF(B33=0," ",VLOOKUP($B33,[1]Спортсмены!$B$1:$K$65536,6,FALSE))</f>
        <v>Архангельская область</v>
      </c>
      <c r="H33" s="69" t="str">
        <f>IF(C33=0," ",VLOOKUP($B33,[1]Спортсмены!$B$1:$K$65536,7,FALSE))</f>
        <v/>
      </c>
      <c r="I33" s="69" t="str">
        <f>IF(D33=0," ",VLOOKUP($B33,[1]Спортсмены!$B$1:$K$65536,8,FALSE))</f>
        <v/>
      </c>
      <c r="J33" s="101" t="str">
        <f>IF(B33=0," ",VLOOKUP($B33,[1]Спортсмены!$B$1:$K$65536,9,FALSE))</f>
        <v>МБУ СШ №1</v>
      </c>
      <c r="K33" s="100">
        <v>2.880787037037037E-4</v>
      </c>
      <c r="L33" s="115"/>
      <c r="M33" s="71" t="str">
        <f>IF(K33=0," ",IF(K33&lt;=[1]Разряды!$D$5,[1]Разряды!$D$3,IF(K33&lt;=[1]Разряды!$E$5,[1]Разряды!$E$3,IF(K33&lt;=[1]Разряды!$F$5,[1]Разряды!$F$3,IF(K33&lt;=[1]Разряды!$G$5,[1]Разряды!$G$3,IF(K33&lt;=[1]Разряды!$H$5,[1]Разряды!$H$3,IF(K33&lt;=[1]Разряды!$I$5,[1]Разряды!$I$3,IF(K33&lt;=[1]Разряды!$J$5,[1]Разряды!$J$3,"б/р"))))))))</f>
        <v>2р</v>
      </c>
      <c r="N33" s="78">
        <v>5</v>
      </c>
      <c r="O33" s="69" t="str">
        <f>IF(B33=0," ",VLOOKUP($B33,[1]Спортсмены!$B$1:$K$65536,10,FALSE))</f>
        <v>Ушанов С.А.</v>
      </c>
    </row>
    <row r="34" spans="1:15" x14ac:dyDescent="0.25">
      <c r="A34" s="31">
        <v>18</v>
      </c>
      <c r="B34" s="31">
        <v>211</v>
      </c>
      <c r="C34" s="69" t="str">
        <f>IF(B34=0," ",VLOOKUP(B34,[1]Спортсмены!B$1:K$65536,2,FALSE))</f>
        <v>Федотовский</v>
      </c>
      <c r="D34" s="70" t="str">
        <f>IF(B34=0," ",VLOOKUP($B34,[1]Спортсмены!$B$1:$K$65536,3,FALSE))</f>
        <v>Эльдар</v>
      </c>
      <c r="E34" s="71" t="str">
        <f>IF(B34=0," ",IF(VLOOKUP($B34,[1]Спортсмены!$B$1:$K$65536,4,FALSE)=0," ",VLOOKUP($B34,[1]Спортсмены!$B$1:$K$65536,4,FALSE)))</f>
        <v>03.07.2004</v>
      </c>
      <c r="F34" s="71" t="str">
        <f>IF(B34=0," ",VLOOKUP($B34,[1]Спортсмены!$B$1:$K$65536,5,FALSE))</f>
        <v>2</v>
      </c>
      <c r="G34" s="69" t="str">
        <f>IF(B34=0," ",VLOOKUP($B34,[1]Спортсмены!$B$1:$K$65536,6,FALSE))</f>
        <v>Архангельская область</v>
      </c>
      <c r="H34" s="69" t="str">
        <f>IF(C34=0," ",VLOOKUP($B34,[1]Спортсмены!$B$1:$K$65536,7,FALSE))</f>
        <v/>
      </c>
      <c r="I34" s="69" t="str">
        <f>IF(D34=0," ",VLOOKUP($B34,[1]Спортсмены!$B$1:$K$65536,8,FALSE))</f>
        <v/>
      </c>
      <c r="J34" s="101" t="str">
        <f>IF(B34=0," ",VLOOKUP($B34,[1]Спортсмены!$B$1:$K$65536,9,FALSE))</f>
        <v>МУ "Спортивная школа №1"</v>
      </c>
      <c r="K34" s="100">
        <v>2.8993055555555559E-4</v>
      </c>
      <c r="L34" s="115"/>
      <c r="M34" s="71" t="str">
        <f>IF(K34=0," ",IF(K34&lt;=[1]Разряды!$D$5,[1]Разряды!$D$3,IF(K34&lt;=[1]Разряды!$E$5,[1]Разряды!$E$3,IF(K34&lt;=[1]Разряды!$F$5,[1]Разряды!$F$3,IF(K34&lt;=[1]Разряды!$G$5,[1]Разряды!$G$3,IF(K34&lt;=[1]Разряды!$H$5,[1]Разряды!$H$3,IF(K34&lt;=[1]Разряды!$I$5,[1]Разряды!$I$3,IF(K34&lt;=[1]Разряды!$J$5,[1]Разряды!$J$3,"б/р"))))))))</f>
        <v>3р</v>
      </c>
      <c r="N34" s="78">
        <v>4</v>
      </c>
      <c r="O34" s="69" t="str">
        <f>IF(B34=0," ",VLOOKUP($B34,[1]Спортсмены!$B$1:$K$65536,10,FALSE))</f>
        <v>Косиков В.А.</v>
      </c>
    </row>
    <row r="35" spans="1:15" x14ac:dyDescent="0.25">
      <c r="A35" s="31">
        <v>19</v>
      </c>
      <c r="B35" s="31">
        <v>20</v>
      </c>
      <c r="C35" s="69" t="str">
        <f>IF(B35=0," ",VLOOKUP(B35,[1]Спортсмены!B$1:K$65536,2,FALSE))</f>
        <v>Волков</v>
      </c>
      <c r="D35" s="70" t="str">
        <f>IF(B35=0," ",VLOOKUP($B35,[1]Спортсмены!$B$1:$K$65536,3,FALSE))</f>
        <v>Олег</v>
      </c>
      <c r="E35" s="71" t="str">
        <f>IF(B35=0," ",IF(VLOOKUP($B35,[1]Спортсмены!$B$1:$K$65536,4,FALSE)=0," ",VLOOKUP($B35,[1]Спортсмены!$B$1:$K$65536,4,FALSE)))</f>
        <v>05.07.2003</v>
      </c>
      <c r="F35" s="71" t="str">
        <f>IF(B35=0," ",VLOOKUP($B35,[1]Спортсмены!$B$1:$K$65536,5,FALSE))</f>
        <v>2</v>
      </c>
      <c r="G35" s="69" t="str">
        <f>IF(B35=0," ",VLOOKUP($B35,[1]Спортсмены!$B$1:$K$65536,6,FALSE))</f>
        <v>Ярославская область</v>
      </c>
      <c r="H35" s="69" t="str">
        <f>IF(C35=0," ",VLOOKUP($B35,[1]Спортсмены!$B$1:$K$65536,7,FALSE))</f>
        <v/>
      </c>
      <c r="I35" s="69" t="str">
        <f>IF(D35=0," ",VLOOKUP($B35,[1]Спортсмены!$B$1:$K$65536,8,FALSE))</f>
        <v/>
      </c>
      <c r="J35" s="101" t="str">
        <f>IF(B35=0," ",VLOOKUP($B35,[1]Спортсмены!$B$1:$K$65536,9,FALSE))</f>
        <v>МУ СШОР №19</v>
      </c>
      <c r="K35" s="97">
        <v>2.9085648148148151E-4</v>
      </c>
      <c r="L35" s="97"/>
      <c r="M35" s="71" t="str">
        <f>IF(K35=0," ",IF(K35&lt;=[1]Разряды!$D$5,[1]Разряды!$D$3,IF(K35&lt;=[1]Разряды!$E$5,[1]Разряды!$E$3,IF(K35&lt;=[1]Разряды!$F$5,[1]Разряды!$F$3,IF(K35&lt;=[1]Разряды!$G$5,[1]Разряды!$G$3,IF(K35&lt;=[1]Разряды!$H$5,[1]Разряды!$H$3,IF(K35&lt;=[1]Разряды!$I$5,[1]Разряды!$I$3,IF(K35&lt;=[1]Разряды!$J$5,[1]Разряды!$J$3,"б/р"))))))))</f>
        <v>3р</v>
      </c>
      <c r="N35" s="71" t="s">
        <v>31</v>
      </c>
      <c r="O35" s="69" t="str">
        <f>IF(B35=0," ",VLOOKUP($B35,[1]Спортсмены!$B$1:$K$65536,10,FALSE))</f>
        <v>Круговой К.Н.</v>
      </c>
    </row>
    <row r="36" spans="1:15" x14ac:dyDescent="0.25">
      <c r="A36" s="31">
        <v>20</v>
      </c>
      <c r="B36" s="31">
        <v>432</v>
      </c>
      <c r="C36" s="69" t="str">
        <f>IF(B36=0," ",VLOOKUP(B36,[1]Спортсмены!B$1:K$65536,2,FALSE))</f>
        <v>Муравихин</v>
      </c>
      <c r="D36" s="70" t="str">
        <f>IF(B36=0," ",VLOOKUP($B36,[1]Спортсмены!$B$1:$K$65536,3,FALSE))</f>
        <v>Никита</v>
      </c>
      <c r="E36" s="71" t="str">
        <f>IF(B36=0," ",IF(VLOOKUP($B36,[1]Спортсмены!$B$1:$K$65536,4,FALSE)=0," ",VLOOKUP($B36,[1]Спортсмены!$B$1:$K$65536,4,FALSE)))</f>
        <v>23.02.2003</v>
      </c>
      <c r="F36" s="71" t="str">
        <f>IF(B36=0," ",VLOOKUP($B36,[1]Спортсмены!$B$1:$K$65536,5,FALSE))</f>
        <v>1</v>
      </c>
      <c r="G36" s="69" t="str">
        <f>IF(B36=0," ",VLOOKUP($B36,[1]Спортсмены!$B$1:$K$65536,6,FALSE))</f>
        <v>Республика Карелия</v>
      </c>
      <c r="H36" s="69" t="str">
        <f>IF(C36=0," ",VLOOKUP($B36,[1]Спортсмены!$B$1:$K$65536,7,FALSE))</f>
        <v/>
      </c>
      <c r="I36" s="69" t="str">
        <f>IF(D36=0," ",VLOOKUP($B36,[1]Спортсмены!$B$1:$K$65536,8,FALSE))</f>
        <v/>
      </c>
      <c r="J36" s="101" t="str">
        <f>IF(B36=0," ",VLOOKUP($B36,[1]Спортсмены!$B$1:$K$65536,9,FALSE))</f>
        <v>МУ "СШОР №3"</v>
      </c>
      <c r="K36" s="100">
        <v>2.909722222222222E-4</v>
      </c>
      <c r="L36" s="98"/>
      <c r="M36" s="71" t="str">
        <f>IF(K36=0," ",IF(K36&lt;=[1]Разряды!$D$5,[1]Разряды!$D$3,IF(K36&lt;=[1]Разряды!$E$5,[1]Разряды!$E$3,IF(K36&lt;=[1]Разряды!$F$5,[1]Разряды!$F$3,IF(K36&lt;=[1]Разряды!$G$5,[1]Разряды!$G$3,IF(K36&lt;=[1]Разряды!$H$5,[1]Разряды!$H$3,IF(K36&lt;=[1]Разряды!$I$5,[1]Разряды!$I$3,IF(K36&lt;=[1]Разряды!$J$5,[1]Разряды!$J$3,"б/р"))))))))</f>
        <v>3р</v>
      </c>
      <c r="N36" s="71">
        <v>3</v>
      </c>
      <c r="O36" s="69" t="str">
        <f>IF(B36=0," ",VLOOKUP($B36,[1]Спортсмены!$B$1:$K$65536,10,FALSE))</f>
        <v>Писарек Е.В.</v>
      </c>
    </row>
    <row r="37" spans="1:15" x14ac:dyDescent="0.25">
      <c r="A37" s="31">
        <v>21</v>
      </c>
      <c r="B37" s="31">
        <v>37</v>
      </c>
      <c r="C37" s="69" t="str">
        <f>IF(B37=0," ",VLOOKUP(B37,[1]Спортсмены!B$1:K$65536,2,FALSE))</f>
        <v>Дунаев</v>
      </c>
      <c r="D37" s="70" t="str">
        <f>IF(B37=0," ",VLOOKUP($B37,[1]Спортсмены!$B$1:$K$65536,3,FALSE))</f>
        <v>Степан</v>
      </c>
      <c r="E37" s="71" t="str">
        <f>IF(B37=0," ",IF(VLOOKUP($B37,[1]Спортсмены!$B$1:$K$65536,4,FALSE)=0," ",VLOOKUP($B37,[1]Спортсмены!$B$1:$K$65536,4,FALSE)))</f>
        <v>25.08.2005</v>
      </c>
      <c r="F37" s="71" t="str">
        <f>IF(B37=0," ",VLOOKUP($B37,[1]Спортсмены!$B$1:$K$65536,5,FALSE))</f>
        <v>2</v>
      </c>
      <c r="G37" s="69" t="str">
        <f>IF(B37=0," ",VLOOKUP($B37,[1]Спортсмены!$B$1:$K$65536,6,FALSE))</f>
        <v>Ярославская область</v>
      </c>
      <c r="H37" s="69" t="str">
        <f>IF(C37=0," ",VLOOKUP($B37,[1]Спортсмены!$B$1:$K$65536,7,FALSE))</f>
        <v/>
      </c>
      <c r="I37" s="69" t="str">
        <f>IF(D37=0," ",VLOOKUP($B37,[1]Спортсмены!$B$1:$K$65536,8,FALSE))</f>
        <v/>
      </c>
      <c r="J37" s="101" t="str">
        <f>IF(B37=0," ",VLOOKUP($B37,[1]Спортсмены!$B$1:$K$65536,9,FALSE))</f>
        <v>МУ ДО ДЮСШ г.Переславль-Залесский</v>
      </c>
      <c r="K37" s="100">
        <v>2.9108796296296294E-4</v>
      </c>
      <c r="L37" s="115"/>
      <c r="M37" s="71" t="str">
        <f>IF(K37=0," ",IF(K37&lt;=[1]Разряды!$D$5,[1]Разряды!$D$3,IF(K37&lt;=[1]Разряды!$E$5,[1]Разряды!$E$3,IF(K37&lt;=[1]Разряды!$F$5,[1]Разряды!$F$3,IF(K37&lt;=[1]Разряды!$G$5,[1]Разряды!$G$3,IF(K37&lt;=[1]Разряды!$H$5,[1]Разряды!$H$3,IF(K37&lt;=[1]Разряды!$I$5,[1]Разряды!$I$3,IF(K37&lt;=[1]Разряды!$J$5,[1]Разряды!$J$3,"б/р"))))))))</f>
        <v>3р</v>
      </c>
      <c r="N37" s="78" t="s">
        <v>31</v>
      </c>
      <c r="O37" s="69" t="str">
        <f>IF(B37=0," ",VLOOKUP($B37,[1]Спортсмены!$B$1:$K$65536,10,FALSE))</f>
        <v>Цветкова Н.В.</v>
      </c>
    </row>
    <row r="38" spans="1:15" x14ac:dyDescent="0.25">
      <c r="A38" s="31">
        <v>22</v>
      </c>
      <c r="B38" s="31">
        <v>27</v>
      </c>
      <c r="C38" s="69" t="str">
        <f>IF(B38=0," ",VLOOKUP(B38,[1]Спортсмены!B$1:K$65536,2,FALSE))</f>
        <v>Горшков</v>
      </c>
      <c r="D38" s="70" t="str">
        <f>IF(B38=0," ",VLOOKUP($B38,[1]Спортсмены!$B$1:$K$65536,3,FALSE))</f>
        <v>Федор</v>
      </c>
      <c r="E38" s="71" t="str">
        <f>IF(B38=0," ",IF(VLOOKUP($B38,[1]Спортсмены!$B$1:$K$65536,4,FALSE)=0," ",VLOOKUP($B38,[1]Спортсмены!$B$1:$K$65536,4,FALSE)))</f>
        <v>28.05.2003</v>
      </c>
      <c r="F38" s="71" t="str">
        <f>IF(B38=0," ",VLOOKUP($B38,[1]Спортсмены!$B$1:$K$65536,5,FALSE))</f>
        <v>2</v>
      </c>
      <c r="G38" s="69" t="str">
        <f>IF(B38=0," ",VLOOKUP($B38,[1]Спортсмены!$B$1:$K$65536,6,FALSE))</f>
        <v>Ярославская область</v>
      </c>
      <c r="H38" s="69" t="str">
        <f>IF(C38=0," ",VLOOKUP($B38,[1]Спортсмены!$B$1:$K$65536,7,FALSE))</f>
        <v/>
      </c>
      <c r="I38" s="69" t="str">
        <f>IF(D38=0," ",VLOOKUP($B38,[1]Спортсмены!$B$1:$K$65536,8,FALSE))</f>
        <v/>
      </c>
      <c r="J38" s="102" t="str">
        <f>IF(B38=0," ",VLOOKUP($B38,[1]Спортсмены!$B$1:$K$65536,9,FALSE))</f>
        <v>ГУ ЯО "СШОР по лёгкой атлетике и адаптивному спорту"</v>
      </c>
      <c r="K38" s="97">
        <v>2.9131944444444447E-4</v>
      </c>
      <c r="L38" s="98"/>
      <c r="M38" s="71" t="str">
        <f>IF(K38=0," ",IF(K38&lt;=[1]Разряды!$D$5,[1]Разряды!$D$3,IF(K38&lt;=[1]Разряды!$E$5,[1]Разряды!$E$3,IF(K38&lt;=[1]Разряды!$F$5,[1]Разряды!$F$3,IF(K38&lt;=[1]Разряды!$G$5,[1]Разряды!$G$3,IF(K38&lt;=[1]Разряды!$H$5,[1]Разряды!$H$3,IF(K38&lt;=[1]Разряды!$I$5,[1]Разряды!$I$3,IF(K38&lt;=[1]Разряды!$J$5,[1]Разряды!$J$3,"б/р"))))))))</f>
        <v>3р</v>
      </c>
      <c r="N38" s="71" t="s">
        <v>31</v>
      </c>
      <c r="O38" s="69" t="str">
        <f>IF(B38=0," ",VLOOKUP($B38,[1]Спортсмены!$B$1:$K$65536,10,FALSE))</f>
        <v>Лыкова О.В., Филинова С.К.</v>
      </c>
    </row>
    <row r="39" spans="1:15" x14ac:dyDescent="0.25">
      <c r="A39" s="31">
        <v>23</v>
      </c>
      <c r="B39" s="31">
        <v>428</v>
      </c>
      <c r="C39" s="69" t="str">
        <f>IF(B39=0," ",VLOOKUP(B39,[1]Спортсмены!B$1:K$65536,2,FALSE))</f>
        <v>Лайтинен</v>
      </c>
      <c r="D39" s="70" t="str">
        <f>IF(B39=0," ",VLOOKUP($B39,[1]Спортсмены!$B$1:$K$65536,3,FALSE))</f>
        <v>Кирилл</v>
      </c>
      <c r="E39" s="71" t="str">
        <f>IF(B39=0," ",IF(VLOOKUP($B39,[1]Спортсмены!$B$1:$K$65536,4,FALSE)=0," ",VLOOKUP($B39,[1]Спортсмены!$B$1:$K$65536,4,FALSE)))</f>
        <v>14.04.2004</v>
      </c>
      <c r="F39" s="71" t="str">
        <f>IF(B39=0," ",VLOOKUP($B39,[1]Спортсмены!$B$1:$K$65536,5,FALSE))</f>
        <v>2</v>
      </c>
      <c r="G39" s="69" t="str">
        <f>IF(B39=0," ",VLOOKUP($B39,[1]Спортсмены!$B$1:$K$65536,6,FALSE))</f>
        <v>Республика Карелия</v>
      </c>
      <c r="H39" s="69" t="str">
        <f>IF(C39=0," ",VLOOKUP($B39,[1]Спортсмены!$B$1:$K$65536,7,FALSE))</f>
        <v/>
      </c>
      <c r="I39" s="69" t="str">
        <f>IF(D39=0," ",VLOOKUP($B39,[1]Спортсмены!$B$1:$K$65536,8,FALSE))</f>
        <v/>
      </c>
      <c r="J39" s="101" t="str">
        <f>IF(B39=0," ",VLOOKUP($B39,[1]Спортсмены!$B$1:$K$65536,9,FALSE))</f>
        <v>МУ "СШОР №3"</v>
      </c>
      <c r="K39" s="100">
        <v>2.9351851851851853E-4</v>
      </c>
      <c r="L39" s="134"/>
      <c r="M39" s="71" t="str">
        <f>IF(K39=0," ",IF(K39&lt;=[1]Разряды!$D$5,[1]Разряды!$D$3,IF(K39&lt;=[1]Разряды!$E$5,[1]Разряды!$E$3,IF(K39&lt;=[1]Разряды!$F$5,[1]Разряды!$F$3,IF(K39&lt;=[1]Разряды!$G$5,[1]Разряды!$G$3,IF(K39&lt;=[1]Разряды!$H$5,[1]Разряды!$H$3,IF(K39&lt;=[1]Разряды!$I$5,[1]Разряды!$I$3,IF(K39&lt;=[1]Разряды!$J$5,[1]Разряды!$J$3,"б/р"))))))))</f>
        <v>3р</v>
      </c>
      <c r="N39" s="71">
        <v>2</v>
      </c>
      <c r="O39" s="69" t="str">
        <f>IF(B39=0," ",VLOOKUP($B39,[1]Спортсмены!$B$1:$K$65536,10,FALSE))</f>
        <v>Лайтинен А.А.</v>
      </c>
    </row>
    <row r="40" spans="1:15" x14ac:dyDescent="0.25">
      <c r="A40" s="31">
        <v>24</v>
      </c>
      <c r="B40" s="31">
        <v>450</v>
      </c>
      <c r="C40" s="69" t="str">
        <f>IF(B40=0," ",VLOOKUP(B40,[1]Спортсмены!B$1:K$65536,2,FALSE))</f>
        <v>Исаевский</v>
      </c>
      <c r="D40" s="70" t="str">
        <f>IF(B40=0," ",VLOOKUP($B40,[1]Спортсмены!$B$1:$K$65536,3,FALSE))</f>
        <v>Ростислав</v>
      </c>
      <c r="E40" s="71" t="str">
        <f>IF(B40=0," ",IF(VLOOKUP($B40,[1]Спортсмены!$B$1:$K$65536,4,FALSE)=0," ",VLOOKUP($B40,[1]Спортсмены!$B$1:$K$65536,4,FALSE)))</f>
        <v>03.09.2004</v>
      </c>
      <c r="F40" s="71" t="str">
        <f>IF(B40=0," ",VLOOKUP($B40,[1]Спортсмены!$B$1:$K$65536,5,FALSE))</f>
        <v>1</v>
      </c>
      <c r="G40" s="69" t="str">
        <f>IF(B40=0," ",VLOOKUP($B40,[1]Спортсмены!$B$1:$K$65536,6,FALSE))</f>
        <v>Республика Коми</v>
      </c>
      <c r="H40" s="69" t="str">
        <f>IF(C40=0," ",VLOOKUP($B40,[1]Спортсмены!$B$1:$K$65536,7,FALSE))</f>
        <v/>
      </c>
      <c r="I40" s="69" t="str">
        <f>IF(D40=0," ",VLOOKUP($B40,[1]Спортсмены!$B$1:$K$65536,8,FALSE))</f>
        <v/>
      </c>
      <c r="J40" s="101" t="str">
        <f>IF(B40=0," ",VLOOKUP($B40,[1]Спортсмены!$B$1:$K$65536,9,FALSE))</f>
        <v>ГБУ РК "СШОР №1"</v>
      </c>
      <c r="K40" s="100">
        <v>2.9444444444444445E-4</v>
      </c>
      <c r="L40" s="115"/>
      <c r="M40" s="71" t="str">
        <f>IF(K40=0," ",IF(K40&lt;=[1]Разряды!$D$5,[1]Разряды!$D$3,IF(K40&lt;=[1]Разряды!$E$5,[1]Разряды!$E$3,IF(K40&lt;=[1]Разряды!$F$5,[1]Разряды!$F$3,IF(K40&lt;=[1]Разряды!$G$5,[1]Разряды!$G$3,IF(K40&lt;=[1]Разряды!$H$5,[1]Разряды!$H$3,IF(K40&lt;=[1]Разряды!$I$5,[1]Разряды!$I$3,IF(K40&lt;=[1]Разряды!$J$5,[1]Разряды!$J$3,"б/р"))))))))</f>
        <v>3р</v>
      </c>
      <c r="N40" s="78">
        <v>1</v>
      </c>
      <c r="O40" s="69" t="str">
        <f>IF(B40=0," ",VLOOKUP($B40,[1]Спортсмены!$B$1:$K$65536,10,FALSE))</f>
        <v>Филиппов М.И.</v>
      </c>
    </row>
    <row r="41" spans="1:15" x14ac:dyDescent="0.25">
      <c r="A41" s="31">
        <v>25</v>
      </c>
      <c r="B41" s="31">
        <v>461</v>
      </c>
      <c r="C41" s="69" t="str">
        <f>IF(B41=0," ",VLOOKUP(B41,[1]Спортсмены!B$1:K$65536,2,FALSE))</f>
        <v>Холопов</v>
      </c>
      <c r="D41" s="70" t="str">
        <f>IF(B41=0," ",VLOOKUP($B41,[1]Спортсмены!$B$1:$K$65536,3,FALSE))</f>
        <v>Данил</v>
      </c>
      <c r="E41" s="71" t="str">
        <f>IF(B41=0," ",IF(VLOOKUP($B41,[1]Спортсмены!$B$1:$K$65536,4,FALSE)=0," ",VLOOKUP($B41,[1]Спортсмены!$B$1:$K$65536,4,FALSE)))</f>
        <v>23.08.2005</v>
      </c>
      <c r="F41" s="71" t="str">
        <f>IF(B41=0," ",VLOOKUP($B41,[1]Спортсмены!$B$1:$K$65536,5,FALSE))</f>
        <v>1</v>
      </c>
      <c r="G41" s="69" t="str">
        <f>IF(B41=0," ",VLOOKUP($B41,[1]Спортсмены!$B$1:$K$65536,6,FALSE))</f>
        <v>Республика Коми</v>
      </c>
      <c r="H41" s="69" t="str">
        <f>IF(C41=0," ",VLOOKUP($B41,[1]Спортсмены!$B$1:$K$65536,7,FALSE))</f>
        <v/>
      </c>
      <c r="I41" s="69" t="str">
        <f>IF(D41=0," ",VLOOKUP($B41,[1]Спортсмены!$B$1:$K$65536,8,FALSE))</f>
        <v/>
      </c>
      <c r="J41" s="101" t="str">
        <f>IF(B41=0," ",VLOOKUP($B41,[1]Спортсмены!$B$1:$K$65536,9,FALSE))</f>
        <v>ГБУ РК "СШОР №1"</v>
      </c>
      <c r="K41" s="97">
        <v>2.9525462962962963E-4</v>
      </c>
      <c r="L41" s="97"/>
      <c r="M41" s="71" t="str">
        <f>IF(K41=0," ",IF(K41&lt;=[1]Разряды!$D$5,[1]Разряды!$D$3,IF(K41&lt;=[1]Разряды!$E$5,[1]Разряды!$E$3,IF(K41&lt;=[1]Разряды!$F$5,[1]Разряды!$F$3,IF(K41&lt;=[1]Разряды!$G$5,[1]Разряды!$G$3,IF(K41&lt;=[1]Разряды!$H$5,[1]Разряды!$H$3,IF(K41&lt;=[1]Разряды!$I$5,[1]Разряды!$I$3,IF(K41&lt;=[1]Разряды!$J$5,[1]Разряды!$J$3,"б/р"))))))))</f>
        <v>3р</v>
      </c>
      <c r="N41" s="71">
        <v>1</v>
      </c>
      <c r="O41" s="69" t="str">
        <f>IF(B41=0," ",VLOOKUP($B41,[1]Спортсмены!$B$1:$K$65536,10,FALSE))</f>
        <v>Филиппов М.И.</v>
      </c>
    </row>
    <row r="42" spans="1:15" x14ac:dyDescent="0.25">
      <c r="A42" s="31">
        <v>26</v>
      </c>
      <c r="B42" s="31">
        <v>55</v>
      </c>
      <c r="C42" s="69" t="str">
        <f>IF(B42=0," ",VLOOKUP(B42,[1]Спортсмены!B$1:K$65536,2,FALSE))</f>
        <v>Каныгин</v>
      </c>
      <c r="D42" s="70" t="str">
        <f>IF(B42=0," ",VLOOKUP($B42,[1]Спортсмены!$B$1:$K$65536,3,FALSE))</f>
        <v>Максим</v>
      </c>
      <c r="E42" s="71" t="str">
        <f>IF(B42=0," ",IF(VLOOKUP($B42,[1]Спортсмены!$B$1:$K$65536,4,FALSE)=0," ",VLOOKUP($B42,[1]Спортсмены!$B$1:$K$65536,4,FALSE)))</f>
        <v>10.02.2005</v>
      </c>
      <c r="F42" s="71" t="str">
        <f>IF(B42=0," ",VLOOKUP($B42,[1]Спортсмены!$B$1:$K$65536,5,FALSE))</f>
        <v>2</v>
      </c>
      <c r="G42" s="69" t="str">
        <f>IF(B42=0," ",VLOOKUP($B42,[1]Спортсмены!$B$1:$K$65536,6,FALSE))</f>
        <v>Ярославская область</v>
      </c>
      <c r="H42" s="69" t="str">
        <f>IF(C42=0," ",VLOOKUP($B42,[1]Спортсмены!$B$1:$K$65536,7,FALSE))</f>
        <v/>
      </c>
      <c r="I42" s="69" t="str">
        <f>IF(D42=0," ",VLOOKUP($B42,[1]Спортсмены!$B$1:$K$65536,8,FALSE))</f>
        <v/>
      </c>
      <c r="J42" s="101" t="str">
        <f>IF(B42=0," ",VLOOKUP($B42,[1]Спортсмены!$B$1:$K$65536,9,FALSE))</f>
        <v>МУ СШОР №19</v>
      </c>
      <c r="K42" s="113">
        <v>2.975462962962963E-4</v>
      </c>
      <c r="L42" s="134"/>
      <c r="M42" s="71" t="str">
        <f>IF(K42=0," ",IF(K42&lt;=[1]Разряды!$D$5,[1]Разряды!$D$3,IF(K42&lt;=[1]Разряды!$E$5,[1]Разряды!$E$3,IF(K42&lt;=[1]Разряды!$F$5,[1]Разряды!$F$3,IF(K42&lt;=[1]Разряды!$G$5,[1]Разряды!$G$3,IF(K42&lt;=[1]Разряды!$H$5,[1]Разряды!$H$3,IF(K42&lt;=[1]Разряды!$I$5,[1]Разряды!$I$3,IF(K42&lt;=[1]Разряды!$J$5,[1]Разряды!$J$3,"б/р"))))))))</f>
        <v>3р</v>
      </c>
      <c r="N42" s="71" t="s">
        <v>31</v>
      </c>
      <c r="O42" s="69" t="str">
        <f>IF(B42=0," ",VLOOKUP($B42,[1]Спортсмены!$B$1:$K$65536,10,FALSE))</f>
        <v>Хрущев И.Е.</v>
      </c>
    </row>
    <row r="43" spans="1:15" x14ac:dyDescent="0.25">
      <c r="A43" s="31">
        <v>27</v>
      </c>
      <c r="B43" s="31">
        <v>259</v>
      </c>
      <c r="C43" s="69" t="str">
        <f>IF(B43=0," ",VLOOKUP(B43,[1]Спортсмены!B$1:K$65536,2,FALSE))</f>
        <v>Пята</v>
      </c>
      <c r="D43" s="70" t="str">
        <f>IF(B43=0," ",VLOOKUP($B43,[1]Спортсмены!$B$1:$K$65536,3,FALSE))</f>
        <v>Арсений</v>
      </c>
      <c r="E43" s="71" t="str">
        <f>IF(B43=0," ",IF(VLOOKUP($B43,[1]Спортсмены!$B$1:$K$65536,4,FALSE)=0," ",VLOOKUP($B43,[1]Спортсмены!$B$1:$K$65536,4,FALSE)))</f>
        <v>17.04.2003</v>
      </c>
      <c r="F43" s="71" t="str">
        <f>IF(B43=0," ",VLOOKUP($B43,[1]Спортсмены!$B$1:$K$65536,5,FALSE))</f>
        <v>2</v>
      </c>
      <c r="G43" s="69" t="str">
        <f>IF(B43=0," ",VLOOKUP($B43,[1]Спортсмены!$B$1:$K$65536,6,FALSE))</f>
        <v>Вологодская область</v>
      </c>
      <c r="H43" s="69" t="str">
        <f>IF(C43=0," ",VLOOKUP($B43,[1]Спортсмены!$B$1:$K$65536,7,FALSE))</f>
        <v/>
      </c>
      <c r="I43" s="69" t="str">
        <f>IF(D43=0," ",VLOOKUP($B43,[1]Спортсмены!$B$1:$K$65536,8,FALSE))</f>
        <v/>
      </c>
      <c r="J43" s="101" t="str">
        <f>IF(B43=0," ",VLOOKUP($B43,[1]Спортсмены!$B$1:$K$65536,9,FALSE))</f>
        <v>АУ ВО "СШОР "Витязь"</v>
      </c>
      <c r="K43" s="113">
        <v>2.9756944444444443E-4</v>
      </c>
      <c r="L43" s="97"/>
      <c r="M43" s="71" t="str">
        <f>IF(K43=0," ",IF(K43&lt;=[1]Разряды!$D$5,[1]Разряды!$D$3,IF(K43&lt;=[1]Разряды!$E$5,[1]Разряды!$E$3,IF(K43&lt;=[1]Разряды!$F$5,[1]Разряды!$F$3,IF(K43&lt;=[1]Разряды!$G$5,[1]Разряды!$G$3,IF(K43&lt;=[1]Разряды!$H$5,[1]Разряды!$H$3,IF(K43&lt;=[1]Разряды!$I$5,[1]Разряды!$I$3,IF(K43&lt;=[1]Разряды!$J$5,[1]Разряды!$J$3,"б/р"))))))))</f>
        <v>3р</v>
      </c>
      <c r="N43" s="82">
        <v>1</v>
      </c>
      <c r="O43" s="69"/>
    </row>
    <row r="44" spans="1:15" x14ac:dyDescent="0.25">
      <c r="A44" s="31">
        <v>28</v>
      </c>
      <c r="B44" s="31">
        <v>453</v>
      </c>
      <c r="C44" s="69" t="str">
        <f>IF(B44=0," ",VLOOKUP(B44,[1]Спортсмены!B$1:K$65536,2,FALSE))</f>
        <v>Макаров</v>
      </c>
      <c r="D44" s="70" t="str">
        <f>IF(B44=0," ",VLOOKUP($B44,[1]Спортсмены!$B$1:$K$65536,3,FALSE))</f>
        <v>Виталий</v>
      </c>
      <c r="E44" s="71" t="str">
        <f>IF(B44=0," ",IF(VLOOKUP($B44,[1]Спортсмены!$B$1:$K$65536,4,FALSE)=0," ",VLOOKUP($B44,[1]Спортсмены!$B$1:$K$65536,4,FALSE)))</f>
        <v>21.05.2005</v>
      </c>
      <c r="F44" s="71" t="str">
        <f>IF(B44=0," ",VLOOKUP($B44,[1]Спортсмены!$B$1:$K$65536,5,FALSE))</f>
        <v>1</v>
      </c>
      <c r="G44" s="69" t="str">
        <f>IF(B44=0," ",VLOOKUP($B44,[1]Спортсмены!$B$1:$K$65536,6,FALSE))</f>
        <v>Республика Коми</v>
      </c>
      <c r="H44" s="69" t="str">
        <f>IF(C44=0," ",VLOOKUP($B44,[1]Спортсмены!$B$1:$K$65536,7,FALSE))</f>
        <v/>
      </c>
      <c r="I44" s="69" t="str">
        <f>IF(D44=0," ",VLOOKUP($B44,[1]Спортсмены!$B$1:$K$65536,8,FALSE))</f>
        <v/>
      </c>
      <c r="J44" s="101" t="str">
        <f>IF(B44=0," ",VLOOKUP($B44,[1]Спортсмены!$B$1:$K$65536,9,FALSE))</f>
        <v>ГБУ РК "СШОР №1"</v>
      </c>
      <c r="K44" s="97">
        <v>2.9780092592592591E-4</v>
      </c>
      <c r="L44" s="98"/>
      <c r="M44" s="71" t="str">
        <f>IF(K44=0," ",IF(K44&lt;=[1]Разряды!$D$5,[1]Разряды!$D$3,IF(K44&lt;=[1]Разряды!$E$5,[1]Разряды!$E$3,IF(K44&lt;=[1]Разряды!$F$5,[1]Разряды!$F$3,IF(K44&lt;=[1]Разряды!$G$5,[1]Разряды!$G$3,IF(K44&lt;=[1]Разряды!$H$5,[1]Разряды!$H$3,IF(K44&lt;=[1]Разряды!$I$5,[1]Разряды!$I$3,IF(K44&lt;=[1]Разряды!$J$5,[1]Разряды!$J$3,"б/р"))))))))</f>
        <v>3р</v>
      </c>
      <c r="N44" s="71">
        <v>1</v>
      </c>
      <c r="O44" s="69" t="str">
        <f>IF(B44=0," ",VLOOKUP($B44,[1]Спортсмены!$B$1:$K$65536,10,FALSE))</f>
        <v>Филиппов М.И.</v>
      </c>
    </row>
    <row r="45" spans="1:15" x14ac:dyDescent="0.25">
      <c r="A45" s="31">
        <v>29</v>
      </c>
      <c r="B45" s="31">
        <v>443</v>
      </c>
      <c r="C45" s="69" t="str">
        <f>IF(B45=0," ",VLOOKUP(B45,[1]Спортсмены!B$1:K$65536,2,FALSE))</f>
        <v>Тимофеев</v>
      </c>
      <c r="D45" s="70" t="str">
        <f>IF(B45=0," ",VLOOKUP($B45,[1]Спортсмены!$B$1:$K$65536,3,FALSE))</f>
        <v>Сергей</v>
      </c>
      <c r="E45" s="71" t="str">
        <f>IF(B45=0," ",IF(VLOOKUP($B45,[1]Спортсмены!$B$1:$K$65536,4,FALSE)=0," ",VLOOKUP($B45,[1]Спортсмены!$B$1:$K$65536,4,FALSE)))</f>
        <v>04.01.2003</v>
      </c>
      <c r="F45" s="71" t="str">
        <f>IF(B45=0," ",VLOOKUP($B45,[1]Спортсмены!$B$1:$K$65536,5,FALSE))</f>
        <v>2</v>
      </c>
      <c r="G45" s="69" t="str">
        <f>IF(B45=0," ",VLOOKUP($B45,[1]Спортсмены!$B$1:$K$65536,6,FALSE))</f>
        <v>Республика Карелия</v>
      </c>
      <c r="H45" s="69" t="str">
        <f>IF(C45=0," ",VLOOKUP($B45,[1]Спортсмены!$B$1:$K$65536,7,FALSE))</f>
        <v/>
      </c>
      <c r="I45" s="69" t="str">
        <f>IF(D45=0," ",VLOOKUP($B45,[1]Спортсмены!$B$1:$K$65536,8,FALSE))</f>
        <v/>
      </c>
      <c r="J45" s="101" t="str">
        <f>IF(B45=0," ",VLOOKUP($B45,[1]Спортсмены!$B$1:$K$65536,9,FALSE))</f>
        <v>МУ "СШОР №3"</v>
      </c>
      <c r="K45" s="97">
        <v>2.9930555555555553E-4</v>
      </c>
      <c r="L45" s="97"/>
      <c r="M45" s="71" t="str">
        <f>IF(K45=0," ",IF(K45&lt;=[1]Разряды!$D$5,[1]Разряды!$D$3,IF(K45&lt;=[1]Разряды!$E$5,[1]Разряды!$E$3,IF(K45&lt;=[1]Разряды!$F$5,[1]Разряды!$F$3,IF(K45&lt;=[1]Разряды!$G$5,[1]Разряды!$G$3,IF(K45&lt;=[1]Разряды!$H$5,[1]Разряды!$H$3,IF(K45&lt;=[1]Разряды!$I$5,[1]Разряды!$I$3,IF(K45&lt;=[1]Разряды!$J$5,[1]Разряды!$J$3,"б/р"))))))))</f>
        <v>3р</v>
      </c>
      <c r="N45" s="71">
        <v>1</v>
      </c>
      <c r="O45" s="69" t="str">
        <f>IF(B45=0," ",VLOOKUP($B45,[1]Спортсмены!$B$1:$K$65536,10,FALSE))</f>
        <v>Писарек Е.В.</v>
      </c>
    </row>
    <row r="46" spans="1:15" x14ac:dyDescent="0.25">
      <c r="A46" s="31">
        <v>30</v>
      </c>
      <c r="B46" s="31">
        <v>117</v>
      </c>
      <c r="C46" s="69" t="str">
        <f>IF(B46=0," ",VLOOKUP(B46,[1]Спортсмены!B$1:K$65536,2,FALSE))</f>
        <v>Салов</v>
      </c>
      <c r="D46" s="70" t="str">
        <f>IF(B46=0," ",VLOOKUP($B46,[1]Спортсмены!$B$1:$K$65536,3,FALSE))</f>
        <v>Дмитрий</v>
      </c>
      <c r="E46" s="71" t="str">
        <f>IF(B46=0," ",IF(VLOOKUP($B46,[1]Спортсмены!$B$1:$K$65536,4,FALSE)=0," ",VLOOKUP($B46,[1]Спортсмены!$B$1:$K$65536,4,FALSE)))</f>
        <v>20.04.2003</v>
      </c>
      <c r="F46" s="71" t="str">
        <f>IF(B46=0," ",VLOOKUP($B46,[1]Спортсмены!$B$1:$K$65536,5,FALSE))</f>
        <v>3</v>
      </c>
      <c r="G46" s="69" t="str">
        <f>IF(B46=0," ",VLOOKUP($B46,[1]Спортсмены!$B$1:$K$65536,6,FALSE))</f>
        <v>Ярославская область</v>
      </c>
      <c r="H46" s="69" t="str">
        <f>IF(C46=0," ",VLOOKUP($B46,[1]Спортсмены!$B$1:$K$65536,7,FALSE))</f>
        <v/>
      </c>
      <c r="I46" s="69" t="str">
        <f>IF(D46=0," ",VLOOKUP($B46,[1]Спортсмены!$B$1:$K$65536,8,FALSE))</f>
        <v/>
      </c>
      <c r="J46" s="101" t="str">
        <f>IF(B46=0," ",VLOOKUP($B46,[1]Спортсмены!$B$1:$K$65536,9,FALSE))</f>
        <v>МУ СШОР №19</v>
      </c>
      <c r="K46" s="100">
        <v>3.049768518518519E-4</v>
      </c>
      <c r="L46" s="97"/>
      <c r="M46" s="71" t="str">
        <f>IF(K46=0," ",IF(K46&lt;=[1]Разряды!$D$5,[1]Разряды!$D$3,IF(K46&lt;=[1]Разряды!$E$5,[1]Разряды!$E$3,IF(K46&lt;=[1]Разряды!$F$5,[1]Разряды!$F$3,IF(K46&lt;=[1]Разряды!$G$5,[1]Разряды!$G$3,IF(K46&lt;=[1]Разряды!$H$5,[1]Разряды!$H$3,IF(K46&lt;=[1]Разряды!$I$5,[1]Разряды!$I$3,IF(K46&lt;=[1]Разряды!$J$5,[1]Разряды!$J$3,"б/р"))))))))</f>
        <v>3р</v>
      </c>
      <c r="N46" s="71" t="s">
        <v>31</v>
      </c>
      <c r="O46" s="69" t="str">
        <f>IF(B46=0," ",VLOOKUP($B46,[1]Спортсмены!$B$1:$K$65536,10,FALSE))</f>
        <v>Круговой К.Н.</v>
      </c>
    </row>
    <row r="47" spans="1:15" x14ac:dyDescent="0.25">
      <c r="A47" s="31">
        <v>31</v>
      </c>
      <c r="B47" s="31">
        <v>34</v>
      </c>
      <c r="C47" s="69" t="str">
        <f>IF(B47=0," ",VLOOKUP(B47,[1]Спортсмены!B$1:K$65536,2,FALSE))</f>
        <v>Дементьев</v>
      </c>
      <c r="D47" s="70" t="str">
        <f>IF(B47=0," ",VLOOKUP($B47,[1]Спортсмены!$B$1:$K$65536,3,FALSE))</f>
        <v>Максим</v>
      </c>
      <c r="E47" s="71" t="str">
        <f>IF(B47=0," ",IF(VLOOKUP($B47,[1]Спортсмены!$B$1:$K$65536,4,FALSE)=0," ",VLOOKUP($B47,[1]Спортсмены!$B$1:$K$65536,4,FALSE)))</f>
        <v>04.04.2003</v>
      </c>
      <c r="F47" s="71" t="str">
        <f>IF(B47=0," ",VLOOKUP($B47,[1]Спортсмены!$B$1:$K$65536,5,FALSE))</f>
        <v>3</v>
      </c>
      <c r="G47" s="69" t="str">
        <f>IF(B47=0," ",VLOOKUP($B47,[1]Спортсмены!$B$1:$K$65536,6,FALSE))</f>
        <v>Ярославская область</v>
      </c>
      <c r="H47" s="69" t="str">
        <f>IF(C47=0," ",VLOOKUP($B47,[1]Спортсмены!$B$1:$K$65536,7,FALSE))</f>
        <v/>
      </c>
      <c r="I47" s="69" t="str">
        <f>IF(D47=0," ",VLOOKUP($B47,[1]Спортсмены!$B$1:$K$65536,8,FALSE))</f>
        <v/>
      </c>
      <c r="J47" s="101" t="str">
        <f>IF(B47=0," ",VLOOKUP($B47,[1]Спортсмены!$B$1:$K$65536,9,FALSE))</f>
        <v>МАУ СШОР №2</v>
      </c>
      <c r="K47" s="97">
        <v>3.2627314814814818E-4</v>
      </c>
      <c r="L47" s="134"/>
      <c r="M47" s="71" t="str">
        <f>IF(K47=0," ",IF(K47&lt;=[1]Разряды!$D$5,[1]Разряды!$D$3,IF(K47&lt;=[1]Разряды!$E$5,[1]Разряды!$E$3,IF(K47&lt;=[1]Разряды!$F$5,[1]Разряды!$F$3,IF(K47&lt;=[1]Разряды!$G$5,[1]Разряды!$G$3,IF(K47&lt;=[1]Разряды!$H$5,[1]Разряды!$H$3,IF(K47&lt;=[1]Разряды!$I$5,[1]Разряды!$I$3,IF(K47&lt;=[1]Разряды!$J$5,[1]Разряды!$J$3,"б/р"))))))))</f>
        <v>1юр</v>
      </c>
      <c r="N47" s="71" t="s">
        <v>31</v>
      </c>
      <c r="O47" s="69" t="str">
        <f>IF(B47=0," ",VLOOKUP($B47,[1]Спортсмены!$B$1:$K$65536,10,FALSE))</f>
        <v>Соколов К.А.</v>
      </c>
    </row>
    <row r="48" spans="1:15" x14ac:dyDescent="0.25">
      <c r="A48" s="31"/>
      <c r="B48" s="31">
        <v>241</v>
      </c>
      <c r="C48" s="69" t="str">
        <f>IF(B48=0," ",VLOOKUP(B48,[1]Спортсмены!B$1:K$65536,2,FALSE))</f>
        <v>Красушкин</v>
      </c>
      <c r="D48" s="70" t="str">
        <f>IF(B48=0," ",VLOOKUP($B48,[1]Спортсмены!$B$1:$K$65536,3,FALSE))</f>
        <v>Дмитрий</v>
      </c>
      <c r="E48" s="71" t="str">
        <f>IF(B48=0," ",IF(VLOOKUP($B48,[1]Спортсмены!$B$1:$K$65536,4,FALSE)=0," ",VLOOKUP($B48,[1]Спортсмены!$B$1:$K$65536,4,FALSE)))</f>
        <v>12.04.2004</v>
      </c>
      <c r="F48" s="71" t="str">
        <f>IF(B48=0," ",VLOOKUP($B48,[1]Спортсмены!$B$1:$K$65536,5,FALSE))</f>
        <v>2</v>
      </c>
      <c r="G48" s="69" t="str">
        <f>IF(B48=0," ",VLOOKUP($B48,[1]Спортсмены!$B$1:$K$65536,6,FALSE))</f>
        <v>Вологодская область</v>
      </c>
      <c r="H48" s="69" t="str">
        <f>IF(C48=0," ",VLOOKUP($B48,[1]Спортсмены!$B$1:$K$65536,7,FALSE))</f>
        <v/>
      </c>
      <c r="I48" s="69" t="str">
        <f>IF(D48=0," ",VLOOKUP($B48,[1]Спортсмены!$B$1:$K$65536,8,FALSE))</f>
        <v/>
      </c>
      <c r="J48" s="101" t="str">
        <f>IF(B48=0," ",VLOOKUP($B48,[1]Спортсмены!$B$1:$K$65536,9,FALSE))</f>
        <v>СК "Череповец"</v>
      </c>
      <c r="K48" s="98" t="s">
        <v>56</v>
      </c>
      <c r="L48" s="134"/>
      <c r="M48" s="71"/>
      <c r="N48" s="71">
        <v>0</v>
      </c>
      <c r="O48" s="69" t="str">
        <f>IF(B48=0," ",VLOOKUP($B48,[1]Спортсмены!$B$1:$K$65536,10,FALSE))</f>
        <v>Столбова О.В.</v>
      </c>
    </row>
    <row r="49" spans="1:15" ht="15.75" thickBot="1" x14ac:dyDescent="0.3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</row>
    <row r="50" spans="1:15" ht="15.75" thickTop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x14ac:dyDescent="0.25">
      <c r="A51" s="64"/>
      <c r="B51" s="65"/>
      <c r="C51" s="66"/>
      <c r="D51" s="66"/>
      <c r="E51" s="66"/>
      <c r="F51" s="67"/>
      <c r="G51" s="45" t="s">
        <v>32</v>
      </c>
      <c r="H51" s="45"/>
      <c r="I51" s="45"/>
      <c r="J51" s="46"/>
      <c r="K51" s="46"/>
      <c r="L51" s="45"/>
      <c r="M51" s="45" t="s">
        <v>33</v>
      </c>
      <c r="N51" s="45"/>
    </row>
    <row r="52" spans="1:15" x14ac:dyDescent="0.25">
      <c r="A52" s="64"/>
      <c r="B52" s="67"/>
      <c r="C52" s="66"/>
      <c r="D52" s="66"/>
      <c r="E52" s="66"/>
      <c r="F52" s="67"/>
      <c r="G52" s="45"/>
      <c r="H52" s="45"/>
      <c r="I52" s="45"/>
      <c r="J52" s="46"/>
      <c r="K52" s="46"/>
      <c r="L52" s="45"/>
      <c r="M52" s="45"/>
      <c r="N52" s="45"/>
    </row>
    <row r="53" spans="1:15" x14ac:dyDescent="0.25">
      <c r="A53" s="64"/>
      <c r="B53" s="67"/>
      <c r="C53" s="66"/>
      <c r="D53" s="66"/>
      <c r="E53" s="66"/>
      <c r="F53" s="67"/>
      <c r="G53" s="45"/>
      <c r="H53" s="45"/>
      <c r="I53" s="45"/>
      <c r="J53" s="46"/>
      <c r="K53" s="46"/>
      <c r="L53" s="45"/>
      <c r="M53" s="45"/>
      <c r="N53" s="45"/>
    </row>
    <row r="54" spans="1:15" x14ac:dyDescent="0.25">
      <c r="A54" s="64"/>
      <c r="B54" s="67"/>
      <c r="C54" s="66"/>
      <c r="D54" s="66"/>
      <c r="E54" s="66"/>
      <c r="F54" s="67"/>
      <c r="G54" s="45"/>
      <c r="H54" s="45"/>
      <c r="I54" s="45"/>
      <c r="J54" s="46"/>
      <c r="K54" s="46"/>
      <c r="L54" s="45"/>
      <c r="M54" s="45"/>
      <c r="N54" s="45"/>
    </row>
    <row r="55" spans="1:15" x14ac:dyDescent="0.25">
      <c r="A55" s="64"/>
      <c r="B55" s="67"/>
      <c r="C55" s="66"/>
      <c r="D55" s="66"/>
      <c r="E55" s="66"/>
      <c r="F55" s="67"/>
      <c r="G55" s="45" t="s">
        <v>34</v>
      </c>
      <c r="H55" s="45"/>
      <c r="I55" s="45"/>
      <c r="J55" s="46"/>
      <c r="K55" s="46"/>
      <c r="L55" s="45"/>
      <c r="M55" s="45" t="s">
        <v>35</v>
      </c>
      <c r="N55" s="45"/>
    </row>
    <row r="56" spans="1:15" x14ac:dyDescent="0.25">
      <c r="A56" s="64"/>
      <c r="B56" s="67"/>
      <c r="C56" s="66"/>
      <c r="D56" s="66"/>
      <c r="E56" s="66"/>
      <c r="F56" s="67"/>
      <c r="G56" s="45"/>
      <c r="H56" s="45"/>
      <c r="I56" s="45"/>
      <c r="J56" s="46"/>
      <c r="K56" s="46"/>
      <c r="L56" s="45"/>
      <c r="M56" s="45"/>
      <c r="N56" s="45"/>
    </row>
    <row r="57" spans="1:15" x14ac:dyDescent="0.25">
      <c r="A57" s="64"/>
      <c r="B57" s="67"/>
      <c r="C57" s="66"/>
      <c r="D57" s="66"/>
      <c r="E57" s="66"/>
      <c r="F57" s="67"/>
      <c r="G57" s="45"/>
      <c r="H57" s="45"/>
      <c r="I57" s="45"/>
      <c r="J57" s="46"/>
      <c r="K57" s="46"/>
      <c r="L57" s="45"/>
      <c r="M57" s="45"/>
      <c r="N57" s="45"/>
    </row>
    <row r="58" spans="1:15" x14ac:dyDescent="0.25">
      <c r="A58" s="64"/>
      <c r="B58" s="67"/>
      <c r="C58" s="66"/>
      <c r="D58" s="66"/>
      <c r="E58" s="66"/>
      <c r="F58" s="67"/>
      <c r="G58" s="45"/>
      <c r="H58" s="45"/>
      <c r="I58" s="45"/>
      <c r="J58" s="46"/>
      <c r="K58" s="46"/>
      <c r="L58" s="45"/>
      <c r="M58" s="45"/>
      <c r="N58" s="45"/>
    </row>
    <row r="59" spans="1:15" x14ac:dyDescent="0.25">
      <c r="A59" s="64"/>
      <c r="B59" s="67"/>
      <c r="C59" s="66"/>
      <c r="D59" s="66"/>
      <c r="E59" s="66"/>
      <c r="F59" s="67"/>
      <c r="G59" s="45"/>
      <c r="H59" s="45"/>
      <c r="I59" s="45"/>
      <c r="J59" s="46"/>
      <c r="K59" s="46"/>
      <c r="L59" s="45"/>
      <c r="M59" s="45"/>
      <c r="N59" s="45"/>
    </row>
    <row r="60" spans="1:15" x14ac:dyDescent="0.25">
      <c r="A60" s="64"/>
      <c r="B60" s="67"/>
      <c r="C60" s="66"/>
      <c r="D60" s="66"/>
      <c r="E60" s="66"/>
      <c r="F60" s="67"/>
      <c r="G60" s="45"/>
      <c r="H60" s="45"/>
      <c r="I60" s="45"/>
      <c r="J60" s="46"/>
      <c r="K60" s="46"/>
      <c r="L60" s="45"/>
      <c r="M60" s="45"/>
      <c r="N60" s="45"/>
    </row>
    <row r="61" spans="1:15" ht="17.25" x14ac:dyDescent="0.3">
      <c r="A61" s="459" t="s">
        <v>0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1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2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3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59" t="s">
        <v>4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</row>
    <row r="66" spans="1:15" ht="17.25" x14ac:dyDescent="0.3">
      <c r="A66" s="460" t="s">
        <v>58</v>
      </c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</row>
    <row r="67" spans="1:15" ht="17.25" x14ac:dyDescent="0.3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1:15" x14ac:dyDescent="0.25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1" t="s">
        <v>6</v>
      </c>
    </row>
    <row r="69" spans="1:15" ht="18.75" x14ac:dyDescent="0.3">
      <c r="A69" s="3"/>
      <c r="B69" s="4"/>
      <c r="C69" s="4"/>
      <c r="D69" s="4"/>
      <c r="E69" s="5"/>
      <c r="F69"/>
      <c r="G69" s="50"/>
      <c r="H69" s="50"/>
      <c r="I69" s="50"/>
      <c r="K69" s="50"/>
      <c r="L69" s="50"/>
      <c r="M69" s="50"/>
      <c r="O69" s="2" t="s">
        <v>7</v>
      </c>
    </row>
    <row r="70" spans="1:15" ht="15.75" x14ac:dyDescent="0.25">
      <c r="A70" s="3"/>
      <c r="B70" s="4"/>
      <c r="C70" s="4"/>
      <c r="D70" s="4"/>
      <c r="E70" s="5"/>
      <c r="F70"/>
      <c r="G70" s="6"/>
      <c r="H70" s="6"/>
      <c r="I70" s="6"/>
      <c r="K70" s="6"/>
      <c r="O70" s="2" t="s">
        <v>8</v>
      </c>
    </row>
    <row r="71" spans="1:15" ht="21" x14ac:dyDescent="0.35">
      <c r="A71" s="7"/>
      <c r="E71"/>
      <c r="F71"/>
      <c r="K71" s="7"/>
      <c r="M71" s="8"/>
      <c r="N71" s="8"/>
      <c r="O71" s="8" t="s">
        <v>9</v>
      </c>
    </row>
    <row r="72" spans="1:15" ht="21" x14ac:dyDescent="0.35">
      <c r="A72" s="7"/>
      <c r="E72" s="9" t="s">
        <v>50</v>
      </c>
      <c r="F72" s="10">
        <v>0.50694444444444442</v>
      </c>
      <c r="G72" s="11" t="s">
        <v>11</v>
      </c>
      <c r="H72" s="11"/>
      <c r="I72" s="11"/>
      <c r="K72" s="7"/>
      <c r="M72" s="8"/>
      <c r="N72" s="8"/>
      <c r="O72" s="8"/>
    </row>
    <row r="73" spans="1:15" ht="18.75" x14ac:dyDescent="0.3">
      <c r="A73" s="3"/>
      <c r="B73" s="12"/>
      <c r="C73" s="4"/>
      <c r="D73" s="4"/>
      <c r="E73" s="9" t="s">
        <v>50</v>
      </c>
      <c r="F73" s="10">
        <v>0.66319444444444442</v>
      </c>
      <c r="G73" s="11" t="s">
        <v>12</v>
      </c>
      <c r="H73" s="11"/>
      <c r="I73" s="11"/>
      <c r="K73" s="13"/>
      <c r="L73" s="13"/>
      <c r="M73" s="14"/>
    </row>
    <row r="74" spans="1:15" ht="16.5" thickBot="1" x14ac:dyDescent="0.3">
      <c r="A74" s="15" t="s">
        <v>62</v>
      </c>
      <c r="B74" s="16"/>
      <c r="E74" s="17" t="s">
        <v>51</v>
      </c>
      <c r="F74" s="18"/>
      <c r="J74" s="3"/>
      <c r="K74" s="51"/>
      <c r="L74" s="51"/>
      <c r="M74" s="14"/>
    </row>
    <row r="75" spans="1:15" x14ac:dyDescent="0.25">
      <c r="A75" s="464" t="s">
        <v>15</v>
      </c>
      <c r="B75" s="464" t="s">
        <v>16</v>
      </c>
      <c r="C75" s="466" t="s">
        <v>17</v>
      </c>
      <c r="D75" s="466" t="s">
        <v>18</v>
      </c>
      <c r="E75" s="464" t="s">
        <v>19</v>
      </c>
      <c r="F75" s="464" t="s">
        <v>20</v>
      </c>
      <c r="G75" s="468" t="s">
        <v>21</v>
      </c>
      <c r="H75" s="470" t="s">
        <v>22</v>
      </c>
      <c r="I75" s="472" t="s">
        <v>23</v>
      </c>
      <c r="J75" s="462" t="s">
        <v>24</v>
      </c>
      <c r="K75" s="453" t="s">
        <v>25</v>
      </c>
      <c r="L75" s="454"/>
      <c r="M75" s="441" t="s">
        <v>26</v>
      </c>
      <c r="N75" s="441" t="s">
        <v>27</v>
      </c>
      <c r="O75" s="443" t="s">
        <v>28</v>
      </c>
    </row>
    <row r="76" spans="1:15" ht="15.75" thickBot="1" x14ac:dyDescent="0.3">
      <c r="A76" s="465"/>
      <c r="B76" s="465"/>
      <c r="C76" s="467"/>
      <c r="D76" s="467"/>
      <c r="E76" s="465"/>
      <c r="F76" s="465"/>
      <c r="G76" s="469"/>
      <c r="H76" s="471"/>
      <c r="I76" s="473"/>
      <c r="J76" s="463"/>
      <c r="K76" s="19" t="s">
        <v>29</v>
      </c>
      <c r="L76" s="20" t="s">
        <v>30</v>
      </c>
      <c r="M76" s="442"/>
      <c r="N76" s="442"/>
      <c r="O76" s="444"/>
    </row>
    <row r="77" spans="1:15" x14ac:dyDescent="0.25">
      <c r="A77" s="21">
        <v>1</v>
      </c>
      <c r="B77" s="31">
        <v>380</v>
      </c>
      <c r="C77" s="76" t="str">
        <f>IF(B77=0," ",VLOOKUP(B77,[1]Спортсмены!B$1:K$65536,2,FALSE))</f>
        <v>Никишин</v>
      </c>
      <c r="D77" s="77" t="str">
        <f>IF(B77=0," ",VLOOKUP($B77,[1]Спортсмены!$B$1:$K$65536,3,FALSE))</f>
        <v>Дмитрий</v>
      </c>
      <c r="E77" s="78" t="str">
        <f>IF(B77=0," ",IF(VLOOKUP($B77,[1]Спортсмены!$B$1:$K$65536,4,FALSE)=0," ",VLOOKUP($B77,[1]Спортсмены!$B$1:$K$65536,4,FALSE)))</f>
        <v>22.02.2002</v>
      </c>
      <c r="F77" s="78" t="str">
        <f>IF(B77=0," ",VLOOKUP($B77,[1]Спортсмены!$B$1:$K$65536,5,FALSE))</f>
        <v>КМС</v>
      </c>
      <c r="G77" s="76" t="str">
        <f>IF(B77=0," ",VLOOKUP($B77,[1]Спортсмены!$B$1:$K$65536,6,FALSE))</f>
        <v>Мурманская область</v>
      </c>
      <c r="H77" s="76" t="str">
        <f>IF(C77=0," ",VLOOKUP($B77,[1]Спортсмены!$B$1:$K$65536,7,FALSE))</f>
        <v/>
      </c>
      <c r="I77" s="76" t="str">
        <f>IF(D77=0," ",VLOOKUP($B77,[1]Спортсмены!$B$1:$K$65536,8,FALSE))</f>
        <v/>
      </c>
      <c r="J77" s="110" t="str">
        <f>IF(B77=0," ",VLOOKUP($B77,[1]Спортсмены!$B$1:$K$65536,9,FALSE))</f>
        <v>МАУ СШОР №4, ГАУ МО "ЦСП"</v>
      </c>
      <c r="K77" s="99">
        <v>2.6956018518518518E-4</v>
      </c>
      <c r="L77" s="136">
        <v>2.6967592592592597E-4</v>
      </c>
      <c r="M77" s="78" t="str">
        <f>IF(K77=0," ",IF(K77&lt;=[1]Разряды!$D$5,[1]Разряды!$D$3,IF(K77&lt;=[1]Разряды!$E$5,[1]Разряды!$E$3,IF(K77&lt;=[1]Разряды!$F$5,[1]Разряды!$F$3,IF(K77&lt;=[1]Разряды!$G$5,[1]Разряды!$G$3,IF(K77&lt;=[1]Разряды!$H$5,[1]Разряды!$H$3,IF(K77&lt;=[1]Разряды!$I$5,[1]Разряды!$I$3,IF(K77&lt;=[1]Разряды!$J$5,[1]Разряды!$J$3,"б/р"))))))))</f>
        <v>1р</v>
      </c>
      <c r="N77" s="78">
        <v>20</v>
      </c>
      <c r="O77" s="90" t="str">
        <f>IF(B77=0," ",VLOOKUP($B77,[1]Спортсмены!$B$1:$K$65536,10,FALSE))</f>
        <v>Посоленик (Шаверина) Е.Н., Савенков П.В.</v>
      </c>
    </row>
    <row r="78" spans="1:15" x14ac:dyDescent="0.25">
      <c r="A78" s="21">
        <v>2</v>
      </c>
      <c r="B78" s="31">
        <v>423</v>
      </c>
      <c r="C78" s="69" t="str">
        <f>IF(B78=0," ",VLOOKUP(B78,[1]Спортсмены!B$1:K$65536,2,FALSE))</f>
        <v>Краснюк</v>
      </c>
      <c r="D78" s="70" t="str">
        <f>IF(B78=0," ",VLOOKUP($B78,[1]Спортсмены!$B$1:$K$65536,3,FALSE))</f>
        <v>Марк</v>
      </c>
      <c r="E78" s="71" t="str">
        <f>IF(B78=0," ",IF(VLOOKUP($B78,[1]Спортсмены!$B$1:$K$65536,4,FALSE)=0," ",VLOOKUP($B78,[1]Спортсмены!$B$1:$K$65536,4,FALSE)))</f>
        <v>22.06.2001</v>
      </c>
      <c r="F78" s="71" t="str">
        <f>IF(B78=0," ",VLOOKUP($B78,[1]Спортсмены!$B$1:$K$65536,5,FALSE))</f>
        <v>КМС</v>
      </c>
      <c r="G78" s="69" t="str">
        <f>IF(B78=0," ",VLOOKUP($B78,[1]Спортсмены!$B$1:$K$65536,6,FALSE))</f>
        <v>Республика Карелия</v>
      </c>
      <c r="H78" s="69" t="str">
        <f>IF(C78=0," ",VLOOKUP($B78,[1]Спортсмены!$B$1:$K$65536,7,FALSE))</f>
        <v/>
      </c>
      <c r="I78" s="69" t="str">
        <f>IF(D78=0," ",VLOOKUP($B78,[1]Спортсмены!$B$1:$K$65536,8,FALSE))</f>
        <v/>
      </c>
      <c r="J78" s="101" t="str">
        <f>IF(B78=0," ",VLOOKUP($B78,[1]Спортсмены!$B$1:$K$65536,9,FALSE))</f>
        <v>МУ "СШОР №3"</v>
      </c>
      <c r="K78" s="97">
        <v>2.7071759259259264E-4</v>
      </c>
      <c r="L78" s="136">
        <v>2.7002314814814814E-4</v>
      </c>
      <c r="M78" s="71" t="str">
        <f>IF(K78=0," ",IF(K78&lt;=[1]Разряды!$D$5,[1]Разряды!$D$3,IF(K78&lt;=[1]Разряды!$E$5,[1]Разряды!$E$3,IF(K78&lt;=[1]Разряды!$F$5,[1]Разряды!$F$3,IF(K78&lt;=[1]Разряды!$G$5,[1]Разряды!$G$3,IF(K78&lt;=[1]Разряды!$H$5,[1]Разряды!$H$3,IF(K78&lt;=[1]Разряды!$I$5,[1]Разряды!$I$3,IF(K78&lt;=[1]Разряды!$J$5,[1]Разряды!$J$3,"б/р"))))))))</f>
        <v>1р</v>
      </c>
      <c r="N78" s="31">
        <v>17</v>
      </c>
      <c r="O78" s="69" t="str">
        <f>IF(B78=0," ",VLOOKUP($B78,[1]Спортсмены!$B$1:$K$65536,10,FALSE))</f>
        <v>Лайтинен А.А.</v>
      </c>
    </row>
    <row r="79" spans="1:15" x14ac:dyDescent="0.25">
      <c r="A79" s="21">
        <v>3</v>
      </c>
      <c r="B79" s="31">
        <v>338</v>
      </c>
      <c r="C79" s="69" t="str">
        <f>IF(B79=0," ",VLOOKUP(B79,[1]Спортсмены!B$1:K$65536,2,FALSE))</f>
        <v>Молчанов</v>
      </c>
      <c r="D79" s="70" t="str">
        <f>IF(B79=0," ",VLOOKUP($B79,[1]Спортсмены!$B$1:$K$65536,3,FALSE))</f>
        <v>Артём</v>
      </c>
      <c r="E79" s="71" t="str">
        <f>IF(B79=0," ",IF(VLOOKUP($B79,[1]Спортсмены!$B$1:$K$65536,4,FALSE)=0," ",VLOOKUP($B79,[1]Спортсмены!$B$1:$K$65536,4,FALSE)))</f>
        <v>27.10.2001</v>
      </c>
      <c r="F79" s="71" t="str">
        <f>IF(B79=0," ",VLOOKUP($B79,[1]Спортсмены!$B$1:$K$65536,5,FALSE))</f>
        <v>1</v>
      </c>
      <c r="G79" s="69" t="str">
        <f>IF(B79=0," ",VLOOKUP($B79,[1]Спортсмены!$B$1:$K$65536,6,FALSE))</f>
        <v>Костромская область</v>
      </c>
      <c r="H79" s="69" t="str">
        <f>IF(C79=0," ",VLOOKUP($B79,[1]Спортсмены!$B$1:$K$65536,7,FALSE))</f>
        <v/>
      </c>
      <c r="I79" s="69" t="str">
        <f>IF(D79=0," ",VLOOKUP($B79,[1]Спортсмены!$B$1:$K$65536,8,FALSE))</f>
        <v/>
      </c>
      <c r="J79" s="101" t="str">
        <f>IF(B79=0," ",VLOOKUP($B79,[1]Спортсмены!$B$1:$K$65536,9,FALSE))</f>
        <v>ГБУ КО "СШОР им. А.В. Голубева"</v>
      </c>
      <c r="K79" s="97">
        <v>2.740740740740741E-4</v>
      </c>
      <c r="L79" s="137">
        <v>2.7476851851851854E-4</v>
      </c>
      <c r="M79" s="71" t="str">
        <f>IF(K79=0," ",IF(K79&lt;=[1]Разряды!$D$5,[1]Разряды!$D$3,IF(K79&lt;=[1]Разряды!$E$5,[1]Разряды!$E$3,IF(K79&lt;=[1]Разряды!$F$5,[1]Разряды!$F$3,IF(K79&lt;=[1]Разряды!$G$5,[1]Разряды!$G$3,IF(K79&lt;=[1]Разряды!$H$5,[1]Разряды!$H$3,IF(K79&lt;=[1]Разряды!$I$5,[1]Разряды!$I$3,IF(K79&lt;=[1]Разряды!$J$5,[1]Разряды!$J$3,"б/р"))))))))</f>
        <v>2р</v>
      </c>
      <c r="N79" s="71">
        <v>15</v>
      </c>
      <c r="O79" s="69" t="str">
        <f>IF(B79=0," ",VLOOKUP($B79,[1]Спортсмены!$B$1:$K$65536,10,FALSE))</f>
        <v>Куликов В.П.</v>
      </c>
    </row>
    <row r="80" spans="1:15" ht="22.5" x14ac:dyDescent="0.25">
      <c r="A80" s="31">
        <v>4</v>
      </c>
      <c r="B80" s="31">
        <v>283</v>
      </c>
      <c r="C80" s="76" t="str">
        <f>IF(B80=0," ",VLOOKUP(B80,[1]Спортсмены!B$1:K$65536,2,FALSE))</f>
        <v>Котлов</v>
      </c>
      <c r="D80" s="77" t="str">
        <f>IF(B80=0," ",VLOOKUP($B80,[1]Спортсмены!$B$1:$K$65536,3,FALSE))</f>
        <v>Даниил</v>
      </c>
      <c r="E80" s="78" t="str">
        <f>IF(B80=0," ",IF(VLOOKUP($B80,[1]Спортсмены!$B$1:$K$65536,4,FALSE)=0," ",VLOOKUP($B80,[1]Спортсмены!$B$1:$K$65536,4,FALSE)))</f>
        <v>20.06.2002</v>
      </c>
      <c r="F80" s="78" t="str">
        <f>IF(B80=0," ",VLOOKUP($B80,[1]Спортсмены!$B$1:$K$65536,5,FALSE))</f>
        <v>2</v>
      </c>
      <c r="G80" s="76" t="str">
        <f>IF(B80=0," ",VLOOKUP($B80,[1]Спортсмены!$B$1:$K$65536,6,FALSE))</f>
        <v>Ивановская область</v>
      </c>
      <c r="H80" s="76" t="str">
        <f>IF(C80=0," ",VLOOKUP($B80,[1]Спортсмены!$B$1:$K$65536,7,FALSE))</f>
        <v/>
      </c>
      <c r="I80" s="76" t="str">
        <f>IF(D80=0," ",VLOOKUP($B80,[1]Спортсмены!$B$1:$K$65536,8,FALSE))</f>
        <v/>
      </c>
      <c r="J80" s="109" t="str">
        <f>IF(B80=0," ",VLOOKUP($B80,[1]Спортсмены!$B$1:$K$65536,9,FALSE))</f>
        <v>МБУ "СШОР им.Олимпийского Чемпиона С.Клюгина" г.о.Кинешма</v>
      </c>
      <c r="K80" s="100">
        <v>2.7534722222222218E-4</v>
      </c>
      <c r="L80" s="136">
        <v>2.7627314814814816E-4</v>
      </c>
      <c r="M80" s="78" t="str">
        <f>IF(K80=0," ",IF(K80&lt;=[1]Разряды!$D$5,[1]Разряды!$D$3,IF(K80&lt;=[1]Разряды!$E$5,[1]Разряды!$E$3,IF(K80&lt;=[1]Разряды!$F$5,[1]Разряды!$F$3,IF(K80&lt;=[1]Разряды!$G$5,[1]Разряды!$G$3,IF(K80&lt;=[1]Разряды!$H$5,[1]Разряды!$H$3,IF(K80&lt;=[1]Разряды!$I$5,[1]Разряды!$I$3,IF(K80&lt;=[1]Разряды!$J$5,[1]Разряды!$J$3,"б/р"))))))))</f>
        <v>2р</v>
      </c>
      <c r="N80" s="78">
        <v>14</v>
      </c>
      <c r="O80" s="76" t="str">
        <f>IF(B80=0," ",VLOOKUP($B80,[1]Спортсмены!$B$1:$K$65536,10,FALSE))</f>
        <v xml:space="preserve">Яковлев А.Н. </v>
      </c>
    </row>
    <row r="81" spans="1:15" x14ac:dyDescent="0.25">
      <c r="A81" s="31">
        <v>5</v>
      </c>
      <c r="B81" s="31">
        <v>44</v>
      </c>
      <c r="C81" s="69" t="str">
        <f>IF(B81=0," ",VLOOKUP(B81,[1]Спортсмены!B$1:K$65536,2,FALSE))</f>
        <v>Ерин</v>
      </c>
      <c r="D81" s="70" t="str">
        <f>IF(B81=0," ",VLOOKUP($B81,[1]Спортсмены!$B$1:$K$65536,3,FALSE))</f>
        <v>Артемий</v>
      </c>
      <c r="E81" s="71" t="str">
        <f>IF(B81=0," ",IF(VLOOKUP($B81,[1]Спортсмены!$B$1:$K$65536,4,FALSE)=0," ",VLOOKUP($B81,[1]Спортсмены!$B$1:$K$65536,4,FALSE)))</f>
        <v>24.01.2002</v>
      </c>
      <c r="F81" s="71" t="str">
        <f>IF(B81=0," ",VLOOKUP($B81,[1]Спортсмены!$B$1:$K$65536,5,FALSE))</f>
        <v>1</v>
      </c>
      <c r="G81" s="69" t="str">
        <f>IF(B81=0," ",VLOOKUP($B81,[1]Спортсмены!$B$1:$K$65536,6,FALSE))</f>
        <v>Ярославская область</v>
      </c>
      <c r="H81" s="69" t="str">
        <f>IF(C81=0," ",VLOOKUP($B81,[1]Спортсмены!$B$1:$K$65536,7,FALSE))</f>
        <v/>
      </c>
      <c r="I81" s="69" t="str">
        <f>IF(D81=0," ",VLOOKUP($B81,[1]Спортсмены!$B$1:$K$65536,8,FALSE))</f>
        <v/>
      </c>
      <c r="J81" s="101" t="str">
        <f>IF(B81=0," ",VLOOKUP($B81,[1]Спортсмены!$B$1:$K$65536,9,FALSE))</f>
        <v>МУ СШОР №19</v>
      </c>
      <c r="K81" s="97">
        <v>2.7662037037037038E-4</v>
      </c>
      <c r="L81" s="134"/>
      <c r="M81" s="71" t="str">
        <f>IF(K81=0," ",IF(K81&lt;=[1]Разряды!$D$5,[1]Разряды!$D$3,IF(K81&lt;=[1]Разряды!$E$5,[1]Разряды!$E$3,IF(K81&lt;=[1]Разряды!$F$5,[1]Разряды!$F$3,IF(K81&lt;=[1]Разряды!$G$5,[1]Разряды!$G$3,IF(K81&lt;=[1]Разряды!$H$5,[1]Разряды!$H$3,IF(K81&lt;=[1]Разряды!$I$5,[1]Разряды!$I$3,IF(K81&lt;=[1]Разряды!$J$5,[1]Разряды!$J$3,"б/р"))))))))</f>
        <v>2р</v>
      </c>
      <c r="N81" s="71">
        <v>13</v>
      </c>
      <c r="O81" s="69" t="str">
        <f>IF(B81=0," ",VLOOKUP($B81,[1]Спортсмены!$B$1:$K$65536,10,FALSE))</f>
        <v>Сошников А.В.</v>
      </c>
    </row>
    <row r="82" spans="1:15" x14ac:dyDescent="0.25">
      <c r="A82" s="31">
        <v>6</v>
      </c>
      <c r="B82" s="31">
        <v>460</v>
      </c>
      <c r="C82" s="69" t="str">
        <f>IF(B82=0," ",VLOOKUP(B82,[1]Спортсмены!B$1:K$65536,2,FALSE))</f>
        <v>Фомин</v>
      </c>
      <c r="D82" s="70" t="str">
        <f>IF(B82=0," ",VLOOKUP($B82,[1]Спортсмены!$B$1:$K$65536,3,FALSE))</f>
        <v>Даниил</v>
      </c>
      <c r="E82" s="71" t="str">
        <f>IF(B82=0," ",IF(VLOOKUP($B82,[1]Спортсмены!$B$1:$K$65536,4,FALSE)=0," ",VLOOKUP($B82,[1]Спортсмены!$B$1:$K$65536,4,FALSE)))</f>
        <v>10.12.2001</v>
      </c>
      <c r="F82" s="71" t="str">
        <f>IF(B82=0," ",VLOOKUP($B82,[1]Спортсмены!$B$1:$K$65536,5,FALSE))</f>
        <v>1</v>
      </c>
      <c r="G82" s="69" t="str">
        <f>IF(B82=0," ",VLOOKUP($B82,[1]Спортсмены!$B$1:$K$65536,6,FALSE))</f>
        <v>Республика Коми</v>
      </c>
      <c r="H82" s="69" t="str">
        <f>IF(C82=0," ",VLOOKUP($B82,[1]Спортсмены!$B$1:$K$65536,7,FALSE))</f>
        <v/>
      </c>
      <c r="I82" s="69" t="str">
        <f>IF(D82=0," ",VLOOKUP($B82,[1]Спортсмены!$B$1:$K$65536,8,FALSE))</f>
        <v/>
      </c>
      <c r="J82" s="101" t="str">
        <f>IF(B82=0," ",VLOOKUP($B82,[1]Спортсмены!$B$1:$K$65536,9,FALSE))</f>
        <v>ГБУ РК "СШОР №1"</v>
      </c>
      <c r="K82" s="100">
        <v>2.7685185185185186E-4</v>
      </c>
      <c r="L82" s="115"/>
      <c r="M82" s="71" t="str">
        <f>IF(K82=0," ",IF(K82&lt;=[1]Разряды!$D$5,[1]Разряды!$D$3,IF(K82&lt;=[1]Разряды!$E$5,[1]Разряды!$E$3,IF(K82&lt;=[1]Разряды!$F$5,[1]Разряды!$F$3,IF(K82&lt;=[1]Разряды!$G$5,[1]Разряды!$G$3,IF(K82&lt;=[1]Разряды!$H$5,[1]Разряды!$H$3,IF(K82&lt;=[1]Разряды!$I$5,[1]Разряды!$I$3,IF(K82&lt;=[1]Разряды!$J$5,[1]Разряды!$J$3,"б/р"))))))))</f>
        <v>2р</v>
      </c>
      <c r="N82" s="78">
        <v>12</v>
      </c>
      <c r="O82" s="69" t="str">
        <f>IF(B82=0," ",VLOOKUP($B82,[1]Спортсмены!$B$1:$K$65536,10,FALSE))</f>
        <v>Панюкова М.А.</v>
      </c>
    </row>
    <row r="83" spans="1:15" x14ac:dyDescent="0.25">
      <c r="A83" s="31">
        <v>7</v>
      </c>
      <c r="B83" s="31">
        <v>233</v>
      </c>
      <c r="C83" s="69" t="str">
        <f>IF(B83=0," ",VLOOKUP(B83,[1]Спортсмены!B$1:K$65536,2,FALSE))</f>
        <v>Захаров</v>
      </c>
      <c r="D83" s="70" t="str">
        <f>IF(B83=0," ",VLOOKUP($B83,[1]Спортсмены!$B$1:$K$65536,3,FALSE))</f>
        <v>Владимир</v>
      </c>
      <c r="E83" s="71" t="str">
        <f>IF(B83=0," ",IF(VLOOKUP($B83,[1]Спортсмены!$B$1:$K$65536,4,FALSE)=0," ",VLOOKUP($B83,[1]Спортсмены!$B$1:$K$65536,4,FALSE)))</f>
        <v>09.02.2002</v>
      </c>
      <c r="F83" s="71" t="str">
        <f>IF(B83=0," ",VLOOKUP($B83,[1]Спортсмены!$B$1:$K$65536,5,FALSE))</f>
        <v>1</v>
      </c>
      <c r="G83" s="69" t="str">
        <f>IF(B83=0," ",VLOOKUP($B83,[1]Спортсмены!$B$1:$K$65536,6,FALSE))</f>
        <v>Вологодская область</v>
      </c>
      <c r="H83" s="69" t="str">
        <f>IF(C83=0," ",VLOOKUP($B83,[1]Спортсмены!$B$1:$K$65536,7,FALSE))</f>
        <v/>
      </c>
      <c r="I83" s="69" t="str">
        <f>IF(D83=0," ",VLOOKUP($B83,[1]Спортсмены!$B$1:$K$65536,8,FALSE))</f>
        <v/>
      </c>
      <c r="J83" s="101" t="str">
        <f>IF(B83=0," ",VLOOKUP($B83,[1]Спортсмены!$B$1:$K$65536,9,FALSE))</f>
        <v>АУ ФКиС  ВО "ЦСП"</v>
      </c>
      <c r="K83" s="97">
        <v>2.7743055555555556E-4</v>
      </c>
      <c r="L83" s="99"/>
      <c r="M83" s="71" t="str">
        <f>IF(K83=0," ",IF(K83&lt;=[1]Разряды!$D$5,[1]Разряды!$D$3,IF(K83&lt;=[1]Разряды!$E$5,[1]Разряды!$E$3,IF(K83&lt;=[1]Разряды!$F$5,[1]Разряды!$F$3,IF(K83&lt;=[1]Разряды!$G$5,[1]Разряды!$G$3,IF(K83&lt;=[1]Разряды!$H$5,[1]Разряды!$H$3,IF(K83&lt;=[1]Разряды!$I$5,[1]Разряды!$I$3,IF(K83&lt;=[1]Разряды!$J$5,[1]Разряды!$J$3,"б/р"))))))))</f>
        <v>2р</v>
      </c>
      <c r="N83" s="31">
        <v>11</v>
      </c>
      <c r="O83" s="69" t="str">
        <f>IF(B83=0," ",VLOOKUP($B83,[1]Спортсмены!$B$1:$K$65536,10,FALSE))</f>
        <v>Лебедев А.В.</v>
      </c>
    </row>
    <row r="84" spans="1:15" x14ac:dyDescent="0.25">
      <c r="A84" s="31">
        <v>8</v>
      </c>
      <c r="B84" s="31">
        <v>313</v>
      </c>
      <c r="C84" s="69" t="str">
        <f>IF(B84=0," ",VLOOKUP(B84,[1]Спортсмены!B$1:K$65536,2,FALSE))</f>
        <v>Каримов</v>
      </c>
      <c r="D84" s="70" t="str">
        <f>IF(B84=0," ",VLOOKUP($B84,[1]Спортсмены!$B$1:$K$65536,3,FALSE))</f>
        <v>Марат</v>
      </c>
      <c r="E84" s="71" t="str">
        <f>IF(B84=0," ",IF(VLOOKUP($B84,[1]Спортсмены!$B$1:$K$65536,4,FALSE)=0," ",VLOOKUP($B84,[1]Спортсмены!$B$1:$K$65536,4,FALSE)))</f>
        <v>06.06.2002</v>
      </c>
      <c r="F84" s="71" t="str">
        <f>IF(B84=0," ",VLOOKUP($B84,[1]Спортсмены!$B$1:$K$65536,5,FALSE))</f>
        <v>КМС</v>
      </c>
      <c r="G84" s="69" t="str">
        <f>IF(B84=0," ",VLOOKUP($B84,[1]Спортсмены!$B$1:$K$65536,6,FALSE))</f>
        <v>Калининградская область</v>
      </c>
      <c r="H84" s="69" t="str">
        <f>IF(C84=0," ",VLOOKUP($B84,[1]Спортсмены!$B$1:$K$65536,7,FALSE))</f>
        <v/>
      </c>
      <c r="I84" s="69" t="str">
        <f>IF(D84=0," ",VLOOKUP($B84,[1]Спортсмены!$B$1:$K$65536,8,FALSE))</f>
        <v/>
      </c>
      <c r="J84" s="101" t="str">
        <f>IF(B84=0," ",VLOOKUP($B84,[1]Спортсмены!$B$1:$K$65536,9,FALSE))</f>
        <v>ГБПОУ КО УОР</v>
      </c>
      <c r="K84" s="100">
        <v>2.7789351851851852E-4</v>
      </c>
      <c r="L84" s="115"/>
      <c r="M84" s="71" t="str">
        <f>IF(K84=0," ",IF(K84&lt;=[1]Разряды!$D$5,[1]Разряды!$D$3,IF(K84&lt;=[1]Разряды!$E$5,[1]Разряды!$E$3,IF(K84&lt;=[1]Разряды!$F$5,[1]Разряды!$F$3,IF(K84&lt;=[1]Разряды!$G$5,[1]Разряды!$G$3,IF(K84&lt;=[1]Разряды!$H$5,[1]Разряды!$H$3,IF(K84&lt;=[1]Разряды!$I$5,[1]Разряды!$I$3,IF(K84&lt;=[1]Разряды!$J$5,[1]Разряды!$J$3,"б/р"))))))))</f>
        <v>2р</v>
      </c>
      <c r="N84" s="78">
        <v>10</v>
      </c>
      <c r="O84" s="69" t="str">
        <f>IF(B84=0," ",VLOOKUP($B84,[1]Спортсмены!$B$1:$K$65536,10,FALSE))</f>
        <v xml:space="preserve">Антунович Г.П. </v>
      </c>
    </row>
    <row r="85" spans="1:15" x14ac:dyDescent="0.25">
      <c r="A85" s="31">
        <v>9</v>
      </c>
      <c r="B85" s="31">
        <v>216</v>
      </c>
      <c r="C85" s="69" t="str">
        <f>IF(B85=0," ",VLOOKUP(B85,[1]Спортсмены!B$1:K$65536,2,FALSE))</f>
        <v>Шумилов</v>
      </c>
      <c r="D85" s="70" t="str">
        <f>IF(B85=0," ",VLOOKUP($B85,[1]Спортсмены!$B$1:$K$65536,3,FALSE))</f>
        <v>Александр</v>
      </c>
      <c r="E85" s="71" t="str">
        <f>IF(B85=0," ",IF(VLOOKUP($B85,[1]Спортсмены!$B$1:$K$65536,4,FALSE)=0," ",VLOOKUP($B85,[1]Спортсмены!$B$1:$K$65536,4,FALSE)))</f>
        <v>04.04.2002</v>
      </c>
      <c r="F85" s="71" t="str">
        <f>IF(B85=0," ",VLOOKUP($B85,[1]Спортсмены!$B$1:$K$65536,5,FALSE))</f>
        <v>2</v>
      </c>
      <c r="G85" s="69" t="str">
        <f>IF(B85=0," ",VLOOKUP($B85,[1]Спортсмены!$B$1:$K$65536,6,FALSE))</f>
        <v>Архангельская область</v>
      </c>
      <c r="H85" s="69" t="str">
        <f>IF(C85=0," ",VLOOKUP($B85,[1]Спортсмены!$B$1:$K$65536,7,FALSE))</f>
        <v/>
      </c>
      <c r="I85" s="69" t="str">
        <f>IF(D85=0," ",VLOOKUP($B85,[1]Спортсмены!$B$1:$K$65536,8,FALSE))</f>
        <v/>
      </c>
      <c r="J85" s="101" t="str">
        <f>IF(B85=0," ",VLOOKUP($B85,[1]Спортсмены!$B$1:$K$65536,9,FALSE))</f>
        <v>ФОК "Севмаш"</v>
      </c>
      <c r="K85" s="97">
        <v>2.8009259259259258E-4</v>
      </c>
      <c r="L85" s="97"/>
      <c r="M85" s="71" t="str">
        <f>IF(K85=0," ",IF(K85&lt;=[1]Разряды!$D$5,[1]Разряды!$D$3,IF(K85&lt;=[1]Разряды!$E$5,[1]Разряды!$E$3,IF(K85&lt;=[1]Разряды!$F$5,[1]Разряды!$F$3,IF(K85&lt;=[1]Разряды!$G$5,[1]Разряды!$G$3,IF(K85&lt;=[1]Разряды!$H$5,[1]Разряды!$H$3,IF(K85&lt;=[1]Разряды!$I$5,[1]Разряды!$I$3,IF(K85&lt;=[1]Разряды!$J$5,[1]Разряды!$J$3,"б/р"))))))))</f>
        <v>2р</v>
      </c>
      <c r="N85" s="82">
        <v>9</v>
      </c>
      <c r="O85" s="101" t="str">
        <f>IF(B85=0," ",VLOOKUP($B85,[1]Спортсмены!$B$1:$K$65536,10,FALSE))</f>
        <v>Литвиненко А.И., Бородулин А.М.</v>
      </c>
    </row>
    <row r="86" spans="1:15" x14ac:dyDescent="0.25">
      <c r="A86" s="31">
        <v>10</v>
      </c>
      <c r="B86" s="31">
        <v>322</v>
      </c>
      <c r="C86" s="69" t="str">
        <f>IF(B86=0," ",VLOOKUP(B86,[1]Спортсмены!B$1:K$65536,2,FALSE))</f>
        <v>Хорьев</v>
      </c>
      <c r="D86" s="70" t="str">
        <f>IF(B86=0," ",VLOOKUP($B86,[1]Спортсмены!$B$1:$K$65536,3,FALSE))</f>
        <v>Вадим</v>
      </c>
      <c r="E86" s="71" t="str">
        <f>IF(B86=0," ",IF(VLOOKUP($B86,[1]Спортсмены!$B$1:$K$65536,4,FALSE)=0," ",VLOOKUP($B86,[1]Спортсмены!$B$1:$K$65536,4,FALSE)))</f>
        <v>29.12.2001</v>
      </c>
      <c r="F86" s="71" t="str">
        <f>IF(B86=0," ",VLOOKUP($B86,[1]Спортсмены!$B$1:$K$65536,5,FALSE))</f>
        <v>1</v>
      </c>
      <c r="G86" s="69" t="str">
        <f>IF(B86=0," ",VLOOKUP($B86,[1]Спортсмены!$B$1:$K$65536,6,FALSE))</f>
        <v>Калининградская область</v>
      </c>
      <c r="H86" s="69" t="str">
        <f>IF(C86=0," ",VLOOKUP($B86,[1]Спортсмены!$B$1:$K$65536,7,FALSE))</f>
        <v/>
      </c>
      <c r="I86" s="69" t="str">
        <f>IF(D86=0," ",VLOOKUP($B86,[1]Спортсмены!$B$1:$K$65536,8,FALSE))</f>
        <v/>
      </c>
      <c r="J86" s="101" t="str">
        <f>IF(B86=0," ",VLOOKUP($B86,[1]Спортсмены!$B$1:$K$65536,9,FALSE))</f>
        <v>МБУ "СШОР №4 по легкой атлетике"</v>
      </c>
      <c r="K86" s="97">
        <v>2.8125000000000003E-4</v>
      </c>
      <c r="L86" s="97"/>
      <c r="M86" s="71" t="str">
        <f>IF(K86=0," ",IF(K86&lt;=[1]Разряды!$D$5,[1]Разряды!$D$3,IF(K86&lt;=[1]Разряды!$E$5,[1]Разряды!$E$3,IF(K86&lt;=[1]Разряды!$F$5,[1]Разряды!$F$3,IF(K86&lt;=[1]Разряды!$G$5,[1]Разряды!$G$3,IF(K86&lt;=[1]Разряды!$H$5,[1]Разряды!$H$3,IF(K86&lt;=[1]Разряды!$I$5,[1]Разряды!$I$3,IF(K86&lt;=[1]Разряды!$J$5,[1]Разряды!$J$3,"б/р"))))))))</f>
        <v>2р</v>
      </c>
      <c r="N86" s="71">
        <v>8</v>
      </c>
      <c r="O86" s="69" t="str">
        <f>IF(B86=0," ",VLOOKUP($B86,[1]Спортсмены!$B$1:$K$65536,10,FALSE))</f>
        <v>Ардакова Е.И.</v>
      </c>
    </row>
    <row r="87" spans="1:15" x14ac:dyDescent="0.25">
      <c r="A87" s="31">
        <v>11</v>
      </c>
      <c r="B87" s="31">
        <v>32</v>
      </c>
      <c r="C87" s="69" t="str">
        <f>IF(B87=0," ",VLOOKUP(B87,[1]Спортсмены!B$1:K$65536,2,FALSE))</f>
        <v>Давыдов</v>
      </c>
      <c r="D87" s="70" t="str">
        <f>IF(B87=0," ",VLOOKUP($B87,[1]Спортсмены!$B$1:$K$65536,3,FALSE))</f>
        <v>Владислав</v>
      </c>
      <c r="E87" s="71" t="str">
        <f>IF(B87=0," ",IF(VLOOKUP($B87,[1]Спортсмены!$B$1:$K$65536,4,FALSE)=0," ",VLOOKUP($B87,[1]Спортсмены!$B$1:$K$65536,4,FALSE)))</f>
        <v>29.10.2002</v>
      </c>
      <c r="F87" s="71" t="str">
        <f>IF(B87=0," ",VLOOKUP($B87,[1]Спортсмены!$B$1:$K$65536,5,FALSE))</f>
        <v>1</v>
      </c>
      <c r="G87" s="69" t="str">
        <f>IF(B87=0," ",VLOOKUP($B87,[1]Спортсмены!$B$1:$K$65536,6,FALSE))</f>
        <v>Ярославская область</v>
      </c>
      <c r="H87" s="69" t="str">
        <f>IF(C87=0," ",VLOOKUP($B87,[1]Спортсмены!$B$1:$K$65536,7,FALSE))</f>
        <v/>
      </c>
      <c r="I87" s="69" t="str">
        <f>IF(D87=0," ",VLOOKUP($B87,[1]Спортсмены!$B$1:$K$65536,8,FALSE))</f>
        <v/>
      </c>
      <c r="J87" s="101" t="str">
        <f>IF(B87=0," ",VLOOKUP($B87,[1]Спортсмены!$B$1:$K$65536,9,FALSE))</f>
        <v>МАУ СШОР №2</v>
      </c>
      <c r="K87" s="138">
        <v>2.8129629629629625E-4</v>
      </c>
      <c r="L87" s="115"/>
      <c r="M87" s="71" t="str">
        <f>IF(K87=0," ",IF(K87&lt;=[1]Разряды!$D$5,[1]Разряды!$D$3,IF(K87&lt;=[1]Разряды!$E$5,[1]Разряды!$E$3,IF(K87&lt;=[1]Разряды!$F$5,[1]Разряды!$F$3,IF(K87&lt;=[1]Разряды!$G$5,[1]Разряды!$G$3,IF(K87&lt;=[1]Разряды!$H$5,[1]Разряды!$H$3,IF(K87&lt;=[1]Разряды!$I$5,[1]Разряды!$I$3,IF(K87&lt;=[1]Разряды!$J$5,[1]Разряды!$J$3,"б/р"))))))))</f>
        <v>2р</v>
      </c>
      <c r="N87" s="78" t="s">
        <v>31</v>
      </c>
      <c r="O87" s="69" t="str">
        <f>IF(B87=0," ",VLOOKUP($B87,[1]Спортсмены!$B$1:$K$65536,10,FALSE))</f>
        <v>Иванова И.М.</v>
      </c>
    </row>
    <row r="88" spans="1:15" x14ac:dyDescent="0.25">
      <c r="A88" s="31">
        <v>12</v>
      </c>
      <c r="B88" s="31">
        <v>267</v>
      </c>
      <c r="C88" s="69" t="str">
        <f>IF(B88=0," ",VLOOKUP(B88,[1]Спортсмены!B$1:K$65536,2,FALSE))</f>
        <v>Туркин</v>
      </c>
      <c r="D88" s="70" t="str">
        <f>IF(B88=0," ",VLOOKUP($B88,[1]Спортсмены!$B$1:$K$65536,3,FALSE))</f>
        <v>Алексей</v>
      </c>
      <c r="E88" s="71" t="str">
        <f>IF(B88=0," ",IF(VLOOKUP($B88,[1]Спортсмены!$B$1:$K$65536,4,FALSE)=0," ",VLOOKUP($B88,[1]Спортсмены!$B$1:$K$65536,4,FALSE)))</f>
        <v>22.12.2002</v>
      </c>
      <c r="F88" s="71" t="str">
        <f>IF(B88=0," ",VLOOKUP($B88,[1]Спортсмены!$B$1:$K$65536,5,FALSE))</f>
        <v>1</v>
      </c>
      <c r="G88" s="69" t="str">
        <f>IF(B88=0," ",VLOOKUP($B88,[1]Спортсмены!$B$1:$K$65536,6,FALSE))</f>
        <v>Вологодская область</v>
      </c>
      <c r="H88" s="69" t="str">
        <f>IF(C88=0," ",VLOOKUP($B88,[1]Спортсмены!$B$1:$K$65536,7,FALSE))</f>
        <v/>
      </c>
      <c r="I88" s="69" t="str">
        <f>IF(D88=0," ",VLOOKUP($B88,[1]Спортсмены!$B$1:$K$65536,8,FALSE))</f>
        <v/>
      </c>
      <c r="J88" s="101" t="str">
        <f>IF(B88=0," ",VLOOKUP($B88,[1]Спортсмены!$B$1:$K$65536,9,FALSE))</f>
        <v>АУ ВО "СШОР "Витязь"</v>
      </c>
      <c r="K88" s="113">
        <v>2.8131944444444444E-4</v>
      </c>
      <c r="L88" s="134"/>
      <c r="M88" s="71" t="str">
        <f>IF(K88=0," ",IF(K88&lt;=[1]Разряды!$D$5,[1]Разряды!$D$3,IF(K88&lt;=[1]Разряды!$E$5,[1]Разряды!$E$3,IF(K88&lt;=[1]Разряды!$F$5,[1]Разряды!$F$3,IF(K88&lt;=[1]Разряды!$G$5,[1]Разряды!$G$3,IF(K88&lt;=[1]Разряды!$H$5,[1]Разряды!$H$3,IF(K88&lt;=[1]Разряды!$I$5,[1]Разряды!$I$3,IF(K88&lt;=[1]Разряды!$J$5,[1]Разряды!$J$3,"б/р"))))))))</f>
        <v>2р</v>
      </c>
      <c r="N88" s="71">
        <v>7</v>
      </c>
      <c r="O88" s="69"/>
    </row>
    <row r="89" spans="1:15" x14ac:dyDescent="0.25">
      <c r="A89" s="31">
        <v>13</v>
      </c>
      <c r="B89" s="31">
        <v>397</v>
      </c>
      <c r="C89" s="69" t="str">
        <f>IF(B89=0," ",VLOOKUP(B89,[1]Спортсмены!B$1:K$65536,2,FALSE))</f>
        <v>Устинов</v>
      </c>
      <c r="D89" s="70" t="str">
        <f>IF(B89=0," ",VLOOKUP($B89,[1]Спортсмены!$B$1:$K$65536,3,FALSE))</f>
        <v>Дмитрий</v>
      </c>
      <c r="E89" s="71" t="str">
        <f>IF(B89=0," ",IF(VLOOKUP($B89,[1]Спортсмены!$B$1:$K$65536,4,FALSE)=0," ",VLOOKUP($B89,[1]Спортсмены!$B$1:$K$65536,4,FALSE)))</f>
        <v>10.11.2001</v>
      </c>
      <c r="F89" s="71" t="str">
        <f>IF(B89=0," ",VLOOKUP($B89,[1]Спортсмены!$B$1:$K$65536,5,FALSE))</f>
        <v>2</v>
      </c>
      <c r="G89" s="69" t="str">
        <f>IF(B89=0," ",VLOOKUP($B89,[1]Спортсмены!$B$1:$K$65536,6,FALSE))</f>
        <v>Новгородская область</v>
      </c>
      <c r="H89" s="69" t="str">
        <f>IF(C89=0," ",VLOOKUP($B89,[1]Спортсмены!$B$1:$K$65536,7,FALSE))</f>
        <v/>
      </c>
      <c r="I89" s="69" t="str">
        <f>IF(D89=0," ",VLOOKUP($B89,[1]Спортсмены!$B$1:$K$65536,8,FALSE))</f>
        <v/>
      </c>
      <c r="J89" s="101" t="str">
        <f>IF(B89=0," ",VLOOKUP($B89,[1]Спортсмены!$B$1:$K$65536,9,FALSE))</f>
        <v>МАУ "СШ №2"</v>
      </c>
      <c r="K89" s="97">
        <v>2.8148148148148146E-4</v>
      </c>
      <c r="L89" s="97"/>
      <c r="M89" s="71" t="str">
        <f>IF(K89=0," ",IF(K89&lt;=[1]Разряды!$D$5,[1]Разряды!$D$3,IF(K89&lt;=[1]Разряды!$E$5,[1]Разряды!$E$3,IF(K89&lt;=[1]Разряды!$F$5,[1]Разряды!$F$3,IF(K89&lt;=[1]Разряды!$G$5,[1]Разряды!$G$3,IF(K89&lt;=[1]Разряды!$H$5,[1]Разряды!$H$3,IF(K89&lt;=[1]Разряды!$I$5,[1]Разряды!$I$3,IF(K89&lt;=[1]Разряды!$J$5,[1]Разряды!$J$3,"б/р"))))))))</f>
        <v>2р</v>
      </c>
      <c r="N89" s="71">
        <v>6</v>
      </c>
      <c r="O89" s="69" t="str">
        <f>IF(B89=0," ",VLOOKUP($B89,[1]Спортсмены!$B$1:$K$65536,10,FALSE))</f>
        <v>Савенков П.А.</v>
      </c>
    </row>
    <row r="90" spans="1:15" x14ac:dyDescent="0.25">
      <c r="A90" s="31">
        <v>14</v>
      </c>
      <c r="B90" s="31">
        <v>398</v>
      </c>
      <c r="C90" s="69" t="str">
        <f>IF(B90=0," ",VLOOKUP(B90,[1]Спортсмены!B$1:K$65536,2,FALSE))</f>
        <v>Черноус</v>
      </c>
      <c r="D90" s="70" t="str">
        <f>IF(B90=0," ",VLOOKUP($B90,[1]Спортсмены!$B$1:$K$65536,3,FALSE))</f>
        <v>Александр</v>
      </c>
      <c r="E90" s="71" t="str">
        <f>IF(B90=0," ",IF(VLOOKUP($B90,[1]Спортсмены!$B$1:$K$65536,4,FALSE)=0," ",VLOOKUP($B90,[1]Спортсмены!$B$1:$K$65536,4,FALSE)))</f>
        <v>09.03.2001</v>
      </c>
      <c r="F90" s="71" t="str">
        <f>IF(B90=0," ",VLOOKUP($B90,[1]Спортсмены!$B$1:$K$65536,5,FALSE))</f>
        <v>1</v>
      </c>
      <c r="G90" s="69" t="str">
        <f>IF(B90=0," ",VLOOKUP($B90,[1]Спортсмены!$B$1:$K$65536,6,FALSE))</f>
        <v>Новгородская область</v>
      </c>
      <c r="H90" s="69" t="str">
        <f>IF(C90=0," ",VLOOKUP($B90,[1]Спортсмены!$B$1:$K$65536,7,FALSE))</f>
        <v/>
      </c>
      <c r="I90" s="69" t="str">
        <f>IF(D90=0," ",VLOOKUP($B90,[1]Спортсмены!$B$1:$K$65536,8,FALSE))</f>
        <v/>
      </c>
      <c r="J90" s="101" t="str">
        <f>IF(B90=0," ",VLOOKUP($B90,[1]Спортсмены!$B$1:$K$65536,9,FALSE))</f>
        <v>МАУДО "ДЮСШ "ЦФР"</v>
      </c>
      <c r="K90" s="100">
        <v>2.8368055555555557E-4</v>
      </c>
      <c r="L90" s="139"/>
      <c r="M90" s="71" t="str">
        <f>IF(K90=0," ",IF(K90&lt;=[1]Разряды!$D$5,[1]Разряды!$D$3,IF(K90&lt;=[1]Разряды!$E$5,[1]Разряды!$E$3,IF(K90&lt;=[1]Разряды!$F$5,[1]Разряды!$F$3,IF(K90&lt;=[1]Разряды!$G$5,[1]Разряды!$G$3,IF(K90&lt;=[1]Разряды!$H$5,[1]Разряды!$H$3,IF(K90&lt;=[1]Разряды!$I$5,[1]Разряды!$I$3,IF(K90&lt;=[1]Разряды!$J$5,[1]Разряды!$J$3,"б/р"))))))))</f>
        <v>2р</v>
      </c>
      <c r="N90" s="71">
        <v>5</v>
      </c>
      <c r="O90" s="69" t="str">
        <f>IF(B90=0," ",VLOOKUP($B90,[1]Спортсмены!$B$1:$K$65536,10,FALSE))</f>
        <v>Семенов А.В.</v>
      </c>
    </row>
    <row r="91" spans="1:15" x14ac:dyDescent="0.25">
      <c r="A91" s="31">
        <v>15</v>
      </c>
      <c r="B91" s="31">
        <v>224</v>
      </c>
      <c r="C91" s="69" t="str">
        <f>IF(B91=0," ",VLOOKUP(B91,[1]Спортсмены!B$1:K$65536,2,FALSE))</f>
        <v>Горшенин</v>
      </c>
      <c r="D91" s="70" t="str">
        <f>IF(B91=0," ",VLOOKUP($B91,[1]Спортсмены!$B$1:$K$65536,3,FALSE))</f>
        <v>Артём</v>
      </c>
      <c r="E91" s="71" t="str">
        <f>IF(B91=0," ",IF(VLOOKUP($B91,[1]Спортсмены!$B$1:$K$65536,4,FALSE)=0," ",VLOOKUP($B91,[1]Спортсмены!$B$1:$K$65536,4,FALSE)))</f>
        <v>07.08.2002</v>
      </c>
      <c r="F91" s="71" t="str">
        <f>IF(B91=0," ",VLOOKUP($B91,[1]Спортсмены!$B$1:$K$65536,5,FALSE))</f>
        <v>2</v>
      </c>
      <c r="G91" s="69" t="str">
        <f>IF(B91=0," ",VLOOKUP($B91,[1]Спортсмены!$B$1:$K$65536,6,FALSE))</f>
        <v>Вологодская область</v>
      </c>
      <c r="H91" s="69" t="str">
        <f>IF(C91=0," ",VLOOKUP($B91,[1]Спортсмены!$B$1:$K$65536,7,FALSE))</f>
        <v/>
      </c>
      <c r="I91" s="69" t="str">
        <f>IF(D91=0," ",VLOOKUP($B91,[1]Спортсмены!$B$1:$K$65536,8,FALSE))</f>
        <v/>
      </c>
      <c r="J91" s="101" t="str">
        <f>IF(B91=0," ",VLOOKUP($B91,[1]Спортсмены!$B$1:$K$65536,9,FALSE))</f>
        <v>АУ ФКиС  ВО "ЦСП"</v>
      </c>
      <c r="K91" s="97">
        <v>2.8425925925925922E-4</v>
      </c>
      <c r="L91" s="97"/>
      <c r="M91" s="71" t="str">
        <f>IF(K91=0," ",IF(K91&lt;=[1]Разряды!$D$5,[1]Разряды!$D$3,IF(K91&lt;=[1]Разряды!$E$5,[1]Разряды!$E$3,IF(K91&lt;=[1]Разряды!$F$5,[1]Разряды!$F$3,IF(K91&lt;=[1]Разряды!$G$5,[1]Разряды!$G$3,IF(K91&lt;=[1]Разряды!$H$5,[1]Разряды!$H$3,IF(K91&lt;=[1]Разряды!$I$5,[1]Разряды!$I$3,IF(K91&lt;=[1]Разряды!$J$5,[1]Разряды!$J$3,"б/р"))))))))</f>
        <v>2р</v>
      </c>
      <c r="N91" s="71">
        <v>4</v>
      </c>
      <c r="O91" s="69" t="str">
        <f>IF(B91=0," ",VLOOKUP($B91,[1]Спортсмены!$B$1:$K$65536,10,FALSE))</f>
        <v>Купцова Е.А.</v>
      </c>
    </row>
    <row r="92" spans="1:15" x14ac:dyDescent="0.25">
      <c r="A92" s="31">
        <v>16</v>
      </c>
      <c r="B92" s="31">
        <v>372</v>
      </c>
      <c r="C92" s="69" t="str">
        <f>IF(B92=0," ",VLOOKUP(B92,[1]Спортсмены!B$1:K$65536,2,FALSE))</f>
        <v>Галкин</v>
      </c>
      <c r="D92" s="70" t="str">
        <f>IF(B92=0," ",VLOOKUP($B92,[1]Спортсмены!$B$1:$K$65536,3,FALSE))</f>
        <v>Артем</v>
      </c>
      <c r="E92" s="71" t="str">
        <f>IF(B92=0," ",IF(VLOOKUP($B92,[1]Спортсмены!$B$1:$K$65536,4,FALSE)=0," ",VLOOKUP($B92,[1]Спортсмены!$B$1:$K$65536,4,FALSE)))</f>
        <v>02.04.2001</v>
      </c>
      <c r="F92" s="71" t="str">
        <f>IF(B92=0," ",VLOOKUP($B92,[1]Спортсмены!$B$1:$K$65536,5,FALSE))</f>
        <v>1</v>
      </c>
      <c r="G92" s="69" t="str">
        <f>IF(B92=0," ",VLOOKUP($B92,[1]Спортсмены!$B$1:$K$65536,6,FALSE))</f>
        <v>Мурманская область</v>
      </c>
      <c r="H92" s="69" t="str">
        <f>IF(C92=0," ",VLOOKUP($B92,[1]Спортсмены!$B$1:$K$65536,7,FALSE))</f>
        <v/>
      </c>
      <c r="I92" s="69" t="str">
        <f>IF(D92=0," ",VLOOKUP($B92,[1]Спортсмены!$B$1:$K$65536,8,FALSE))</f>
        <v/>
      </c>
      <c r="J92" s="101" t="str">
        <f>IF(B92=0," ",VLOOKUP($B92,[1]Спортсмены!$B$1:$K$65536,9,FALSE))</f>
        <v>МАУ СШОР №4</v>
      </c>
      <c r="K92" s="100">
        <v>2.8483796296296297E-4</v>
      </c>
      <c r="L92" s="115"/>
      <c r="M92" s="71" t="str">
        <f>IF(K92=0," ",IF(K92&lt;=[1]Разряды!$D$5,[1]Разряды!$D$3,IF(K92&lt;=[1]Разряды!$E$5,[1]Разряды!$E$3,IF(K92&lt;=[1]Разряды!$F$5,[1]Разряды!$F$3,IF(K92&lt;=[1]Разряды!$G$5,[1]Разряды!$G$3,IF(K92&lt;=[1]Разряды!$H$5,[1]Разряды!$H$3,IF(K92&lt;=[1]Разряды!$I$5,[1]Разряды!$I$3,IF(K92&lt;=[1]Разряды!$J$5,[1]Разряды!$J$3,"б/р"))))))))</f>
        <v>2р</v>
      </c>
      <c r="N92" s="78">
        <v>3</v>
      </c>
      <c r="O92" s="69" t="str">
        <f>IF(B92=0," ",VLOOKUP($B92,[1]Спортсмены!$B$1:$K$65536,10,FALSE))</f>
        <v>Посоленик (Шаверина) Е.Н.</v>
      </c>
    </row>
    <row r="93" spans="1:15" x14ac:dyDescent="0.25">
      <c r="A93" s="31">
        <v>17</v>
      </c>
      <c r="B93" s="31">
        <v>337</v>
      </c>
      <c r="C93" s="69" t="str">
        <f>IF(B93=0," ",VLOOKUP(B93,[1]Спортсмены!B$1:K$65536,2,FALSE))</f>
        <v>Михайлов</v>
      </c>
      <c r="D93" s="70" t="str">
        <f>IF(B93=0," ",VLOOKUP($B93,[1]Спортсмены!$B$1:$K$65536,3,FALSE))</f>
        <v>Кирилл</v>
      </c>
      <c r="E93" s="71" t="str">
        <f>IF(B93=0," ",IF(VLOOKUP($B93,[1]Спортсмены!$B$1:$K$65536,4,FALSE)=0," ",VLOOKUP($B93,[1]Спортсмены!$B$1:$K$65536,4,FALSE)))</f>
        <v>28.06.2001</v>
      </c>
      <c r="F93" s="71" t="str">
        <f>IF(B93=0," ",VLOOKUP($B93,[1]Спортсмены!$B$1:$K$65536,5,FALSE))</f>
        <v>1</v>
      </c>
      <c r="G93" s="69" t="str">
        <f>IF(B93=0," ",VLOOKUP($B93,[1]Спортсмены!$B$1:$K$65536,6,FALSE))</f>
        <v>Костромская область</v>
      </c>
      <c r="H93" s="69" t="str">
        <f>IF(C93=0," ",VLOOKUP($B93,[1]Спортсмены!$B$1:$K$65536,7,FALSE))</f>
        <v/>
      </c>
      <c r="I93" s="69" t="str">
        <f>IF(D93=0," ",VLOOKUP($B93,[1]Спортсмены!$B$1:$K$65536,8,FALSE))</f>
        <v/>
      </c>
      <c r="J93" s="101" t="str">
        <f>IF(B93=0," ",VLOOKUP($B93,[1]Спортсмены!$B$1:$K$65536,9,FALSE))</f>
        <v>ГБУ КО "СШОР им. А.В. Голубева"</v>
      </c>
      <c r="K93" s="97">
        <v>2.8576388888888889E-4</v>
      </c>
      <c r="L93" s="98"/>
      <c r="M93" s="71" t="str">
        <f>IF(K93=0," ",IF(K93&lt;=[1]Разряды!$D$5,[1]Разряды!$D$3,IF(K93&lt;=[1]Разряды!$E$5,[1]Разряды!$E$3,IF(K93&lt;=[1]Разряды!$F$5,[1]Разряды!$F$3,IF(K93&lt;=[1]Разряды!$G$5,[1]Разряды!$G$3,IF(K93&lt;=[1]Разряды!$H$5,[1]Разряды!$H$3,IF(K93&lt;=[1]Разряды!$I$5,[1]Разряды!$I$3,IF(K93&lt;=[1]Разряды!$J$5,[1]Разряды!$J$3,"б/р"))))))))</f>
        <v>2р</v>
      </c>
      <c r="N93" s="71">
        <v>2</v>
      </c>
      <c r="O93" s="69" t="str">
        <f>IF(B93=0," ",VLOOKUP($B93,[1]Спортсмены!$B$1:$K$65536,10,FALSE))</f>
        <v>Дружков А.Н.</v>
      </c>
    </row>
    <row r="94" spans="1:15" x14ac:dyDescent="0.25">
      <c r="A94" s="31">
        <v>18</v>
      </c>
      <c r="B94" s="31">
        <v>452</v>
      </c>
      <c r="C94" s="69" t="str">
        <f>IF(B94=0," ",VLOOKUP(B94,[1]Спортсмены!B$1:K$65536,2,FALSE))</f>
        <v>Кононученко</v>
      </c>
      <c r="D94" s="70" t="str">
        <f>IF(B94=0," ",VLOOKUP($B94,[1]Спортсмены!$B$1:$K$65536,3,FALSE))</f>
        <v>Евгений</v>
      </c>
      <c r="E94" s="71" t="str">
        <f>IF(B94=0," ",IF(VLOOKUP($B94,[1]Спортсмены!$B$1:$K$65536,4,FALSE)=0," ",VLOOKUP($B94,[1]Спортсмены!$B$1:$K$65536,4,FALSE)))</f>
        <v>01.04.2001</v>
      </c>
      <c r="F94" s="71" t="str">
        <f>IF(B94=0," ",VLOOKUP($B94,[1]Спортсмены!$B$1:$K$65536,5,FALSE))</f>
        <v>1</v>
      </c>
      <c r="G94" s="69" t="str">
        <f>IF(B94=0," ",VLOOKUP($B94,[1]Спортсмены!$B$1:$K$65536,6,FALSE))</f>
        <v>Республика Коми</v>
      </c>
      <c r="H94" s="69" t="str">
        <f>IF(C94=0," ",VLOOKUP($B94,[1]Спортсмены!$B$1:$K$65536,7,FALSE))</f>
        <v/>
      </c>
      <c r="I94" s="69" t="str">
        <f>IF(D94=0," ",VLOOKUP($B94,[1]Спортсмены!$B$1:$K$65536,8,FALSE))</f>
        <v/>
      </c>
      <c r="J94" s="101" t="str">
        <f>IF(B94=0," ",VLOOKUP($B94,[1]Спортсмены!$B$1:$K$65536,9,FALSE))</f>
        <v>ГБУ РК "СШОР №1"</v>
      </c>
      <c r="K94" s="97">
        <v>2.8761574074074074E-4</v>
      </c>
      <c r="L94" s="97"/>
      <c r="M94" s="71" t="str">
        <f>IF(K94=0," ",IF(K94&lt;=[1]Разряды!$D$5,[1]Разряды!$D$3,IF(K94&lt;=[1]Разряды!$E$5,[1]Разряды!$E$3,IF(K94&lt;=[1]Разряды!$F$5,[1]Разряды!$F$3,IF(K94&lt;=[1]Разряды!$G$5,[1]Разряды!$G$3,IF(K94&lt;=[1]Разряды!$H$5,[1]Разряды!$H$3,IF(K94&lt;=[1]Разряды!$I$5,[1]Разряды!$I$3,IF(K94&lt;=[1]Разряды!$J$5,[1]Разряды!$J$3,"б/р"))))))))</f>
        <v>2р</v>
      </c>
      <c r="N94" s="71">
        <v>1</v>
      </c>
      <c r="O94" s="69" t="str">
        <f>IF(B94=0," ",VLOOKUP($B94,[1]Спортсмены!$B$1:$K$65536,10,FALSE))</f>
        <v>Балясников И.Н.</v>
      </c>
    </row>
    <row r="95" spans="1:15" x14ac:dyDescent="0.25">
      <c r="A95" s="31">
        <v>19</v>
      </c>
      <c r="B95" s="31">
        <v>75</v>
      </c>
      <c r="C95" s="69" t="str">
        <f>IF(B95=0," ",VLOOKUP(B95,[1]Спортсмены!B$1:K$65536,2,FALSE))</f>
        <v>Кучин</v>
      </c>
      <c r="D95" s="70" t="str">
        <f>IF(B95=0," ",VLOOKUP($B95,[1]Спортсмены!$B$1:$K$65536,3,FALSE))</f>
        <v>Тимофей</v>
      </c>
      <c r="E95" s="71" t="str">
        <f>IF(B95=0," ",IF(VLOOKUP($B95,[1]Спортсмены!$B$1:$K$65536,4,FALSE)=0," ",VLOOKUP($B95,[1]Спортсмены!$B$1:$K$65536,4,FALSE)))</f>
        <v>16.05.2002</v>
      </c>
      <c r="F95" s="71" t="str">
        <f>IF(B95=0," ",VLOOKUP($B95,[1]Спортсмены!$B$1:$K$65536,5,FALSE))</f>
        <v>2</v>
      </c>
      <c r="G95" s="69" t="str">
        <f>IF(B95=0," ",VLOOKUP($B95,[1]Спортсмены!$B$1:$K$65536,6,FALSE))</f>
        <v>Ярославская область</v>
      </c>
      <c r="H95" s="69" t="str">
        <f>IF(C95=0," ",VLOOKUP($B95,[1]Спортсмены!$B$1:$K$65536,7,FALSE))</f>
        <v/>
      </c>
      <c r="I95" s="69" t="str">
        <f>IF(D95=0," ",VLOOKUP($B95,[1]Спортсмены!$B$1:$K$65536,8,FALSE))</f>
        <v/>
      </c>
      <c r="J95" s="101" t="str">
        <f>IF(B95=0," ",VLOOKUP($B95,[1]Спортсмены!$B$1:$K$65536,9,FALSE))</f>
        <v>МУ СШОР №19</v>
      </c>
      <c r="K95" s="97">
        <v>2.892361111111111E-4</v>
      </c>
      <c r="L95" s="97"/>
      <c r="M95" s="71" t="str">
        <f>IF(K95=0," ",IF(K95&lt;=[1]Разряды!$D$5,[1]Разряды!$D$3,IF(K95&lt;=[1]Разряды!$E$5,[1]Разряды!$E$3,IF(K95&lt;=[1]Разряды!$F$5,[1]Разряды!$F$3,IF(K95&lt;=[1]Разряды!$G$5,[1]Разряды!$G$3,IF(K95&lt;=[1]Разряды!$H$5,[1]Разряды!$H$3,IF(K95&lt;=[1]Разряды!$I$5,[1]Разряды!$I$3,IF(K95&lt;=[1]Разряды!$J$5,[1]Разряды!$J$3,"б/р"))))))))</f>
        <v>3р</v>
      </c>
      <c r="N95" s="71" t="s">
        <v>31</v>
      </c>
      <c r="O95" s="69" t="str">
        <f>IF(B95=0," ",VLOOKUP($B95,[1]Спортсмены!$B$1:$K$65536,10,FALSE))</f>
        <v>Станкевич В.А.</v>
      </c>
    </row>
    <row r="96" spans="1:15" x14ac:dyDescent="0.25">
      <c r="A96" s="31">
        <v>20</v>
      </c>
      <c r="B96" s="31">
        <v>202</v>
      </c>
      <c r="C96" s="69" t="str">
        <f>IF(B96=0," ",VLOOKUP(B96,[1]Спортсмены!B$1:K$65536,2,FALSE))</f>
        <v>Синицкий</v>
      </c>
      <c r="D96" s="70" t="str">
        <f>IF(B96=0," ",VLOOKUP($B96,[1]Спортсмены!$B$1:$K$65536,3,FALSE))</f>
        <v>Андрей</v>
      </c>
      <c r="E96" s="71" t="str">
        <f>IF(B96=0," ",IF(VLOOKUP($B96,[1]Спортсмены!$B$1:$K$65536,4,FALSE)=0," ",VLOOKUP($B96,[1]Спортсмены!$B$1:$K$65536,4,FALSE)))</f>
        <v>17.04.2002</v>
      </c>
      <c r="F96" s="71" t="str">
        <f>IF(B96=0," ",VLOOKUP($B96,[1]Спортсмены!$B$1:$K$65536,5,FALSE))</f>
        <v>3</v>
      </c>
      <c r="G96" s="69" t="str">
        <f>IF(B96=0," ",VLOOKUP($B96,[1]Спортсмены!$B$1:$K$65536,6,FALSE))</f>
        <v>Архангельская область</v>
      </c>
      <c r="H96" s="69" t="str">
        <f>IF(C96=0," ",VLOOKUP($B96,[1]Спортсмены!$B$1:$K$65536,7,FALSE))</f>
        <v/>
      </c>
      <c r="I96" s="69" t="str">
        <f>IF(D96=0," ",VLOOKUP($B96,[1]Спортсмены!$B$1:$K$65536,8,FALSE))</f>
        <v/>
      </c>
      <c r="J96" s="101" t="str">
        <f>IF(B96=0," ",VLOOKUP($B96,[1]Спортсмены!$B$1:$K$65536,9,FALSE))</f>
        <v>ФОК "Севмаш"</v>
      </c>
      <c r="K96" s="97">
        <v>2.9270833333333335E-4</v>
      </c>
      <c r="L96" s="98"/>
      <c r="M96" s="71" t="str">
        <f>IF(K96=0," ",IF(K96&lt;=[1]Разряды!$D$5,[1]Разряды!$D$3,IF(K96&lt;=[1]Разряды!$E$5,[1]Разряды!$E$3,IF(K96&lt;=[1]Разряды!$F$5,[1]Разряды!$F$3,IF(K96&lt;=[1]Разряды!$G$5,[1]Разряды!$G$3,IF(K96&lt;=[1]Разряды!$H$5,[1]Разряды!$H$3,IF(K96&lt;=[1]Разряды!$I$5,[1]Разряды!$I$3,IF(K96&lt;=[1]Разряды!$J$5,[1]Разряды!$J$3,"б/р"))))))))</f>
        <v>3р</v>
      </c>
      <c r="N96" s="71">
        <v>0</v>
      </c>
      <c r="O96" s="101" t="str">
        <f>IF(B96=0," ",VLOOKUP($B96,[1]Спортсмены!$B$1:$K$65536,10,FALSE))</f>
        <v>Литвиненко А.И., Бородулин А.М.</v>
      </c>
    </row>
    <row r="97" spans="1:15" x14ac:dyDescent="0.25">
      <c r="A97" s="31"/>
      <c r="B97" s="31">
        <v>251</v>
      </c>
      <c r="C97" s="69" t="str">
        <f>IF(B97=0," ",VLOOKUP(B97,[1]Спортсмены!B$1:K$65536,2,FALSE))</f>
        <v>Нечаев</v>
      </c>
      <c r="D97" s="70" t="str">
        <f>IF(B97=0," ",VLOOKUP($B97,[1]Спортсмены!$B$1:$K$65536,3,FALSE))</f>
        <v>Максим</v>
      </c>
      <c r="E97" s="71" t="str">
        <f>IF(B97=0," ",IF(VLOOKUP($B97,[1]Спортсмены!$B$1:$K$65536,4,FALSE)=0," ",VLOOKUP($B97,[1]Спортсмены!$B$1:$K$65536,4,FALSE)))</f>
        <v>04.09.2002</v>
      </c>
      <c r="F97" s="71" t="str">
        <f>IF(B97=0," ",VLOOKUP($B97,[1]Спортсмены!$B$1:$K$65536,5,FALSE))</f>
        <v>1</v>
      </c>
      <c r="G97" s="69" t="str">
        <f>IF(B97=0," ",VLOOKUP($B97,[1]Спортсмены!$B$1:$K$65536,6,FALSE))</f>
        <v>Вологодская область</v>
      </c>
      <c r="H97" s="69" t="str">
        <f>IF(C97=0," ",VLOOKUP($B97,[1]Спортсмены!$B$1:$K$65536,7,FALSE))</f>
        <v/>
      </c>
      <c r="I97" s="69" t="str">
        <f>IF(D97=0," ",VLOOKUP($B97,[1]Спортсмены!$B$1:$K$65536,8,FALSE))</f>
        <v/>
      </c>
      <c r="J97" s="101" t="str">
        <f>IF(B97=0," ",VLOOKUP($B97,[1]Спортсмены!$B$1:$K$65536,9,FALSE))</f>
        <v>АУ ФКиС  ВО "ЦСП"</v>
      </c>
      <c r="K97" s="98" t="s">
        <v>56</v>
      </c>
      <c r="L97" s="98"/>
      <c r="M97" s="71"/>
      <c r="N97" s="71">
        <v>0</v>
      </c>
      <c r="O97" s="69"/>
    </row>
    <row r="98" spans="1:15" x14ac:dyDescent="0.25">
      <c r="A98" s="31"/>
      <c r="B98" s="31">
        <v>134</v>
      </c>
      <c r="C98" s="69" t="str">
        <f>IF(B98=0," ",VLOOKUP(B98,[1]Спортсмены!B$1:K$65536,2,FALSE))</f>
        <v>Сумливый</v>
      </c>
      <c r="D98" s="70" t="str">
        <f>IF(B98=0," ",VLOOKUP($B98,[1]Спортсмены!$B$1:$K$65536,3,FALSE))</f>
        <v>Всеволод</v>
      </c>
      <c r="E98" s="71" t="str">
        <f>IF(B98=0," ",IF(VLOOKUP($B98,[1]Спортсмены!$B$1:$K$65536,4,FALSE)=0," ",VLOOKUP($B98,[1]Спортсмены!$B$1:$K$65536,4,FALSE)))</f>
        <v>30.09.2002</v>
      </c>
      <c r="F98" s="71" t="str">
        <f>IF(B98=0," ",VLOOKUP($B98,[1]Спортсмены!$B$1:$K$65536,5,FALSE))</f>
        <v>2</v>
      </c>
      <c r="G98" s="69" t="str">
        <f>IF(B98=0," ",VLOOKUP($B98,[1]Спортсмены!$B$1:$K$65536,6,FALSE))</f>
        <v>Ярославская область</v>
      </c>
      <c r="H98" s="69" t="str">
        <f>IF(C98=0," ",VLOOKUP($B98,[1]Спортсмены!$B$1:$K$65536,7,FALSE))</f>
        <v/>
      </c>
      <c r="I98" s="69" t="str">
        <f>IF(D98=0," ",VLOOKUP($B98,[1]Спортсмены!$B$1:$K$65536,8,FALSE))</f>
        <v/>
      </c>
      <c r="J98" s="101" t="str">
        <f>IF(B98=0," ",VLOOKUP($B98,[1]Спортсмены!$B$1:$K$65536,9,FALSE))</f>
        <v>МУ СШОР №19</v>
      </c>
      <c r="K98" s="100" t="s">
        <v>57</v>
      </c>
      <c r="L98" s="115"/>
      <c r="M98" s="71"/>
      <c r="N98" s="78">
        <v>0</v>
      </c>
      <c r="O98" s="69" t="str">
        <f>IF(B98=0," ",VLOOKUP($B98,[1]Спортсмены!$B$1:$K$65536,10,FALSE))</f>
        <v>Тюленев С.А.</v>
      </c>
    </row>
    <row r="99" spans="1:15" ht="15.75" thickBot="1" x14ac:dyDescent="0.3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</row>
    <row r="100" spans="1:15" ht="15.75" thickTop="1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x14ac:dyDescent="0.25">
      <c r="A101" s="64"/>
      <c r="B101" s="65"/>
      <c r="C101" s="66"/>
      <c r="D101" s="66"/>
      <c r="E101" s="66"/>
      <c r="F101" s="67"/>
      <c r="G101" s="45" t="s">
        <v>32</v>
      </c>
      <c r="H101" s="45"/>
      <c r="I101" s="45"/>
      <c r="J101" s="46"/>
      <c r="K101" s="46"/>
      <c r="L101" s="45"/>
      <c r="M101" s="45" t="s">
        <v>33</v>
      </c>
      <c r="N101" s="45"/>
    </row>
    <row r="102" spans="1:15" x14ac:dyDescent="0.25">
      <c r="A102" s="64"/>
      <c r="B102" s="67"/>
      <c r="C102" s="66"/>
      <c r="D102" s="66"/>
      <c r="E102" s="66"/>
      <c r="F102" s="67"/>
      <c r="G102" s="45"/>
      <c r="H102" s="45"/>
      <c r="I102" s="45"/>
      <c r="J102" s="46"/>
      <c r="K102" s="46"/>
      <c r="L102" s="45"/>
      <c r="M102" s="45"/>
      <c r="N102" s="45"/>
    </row>
    <row r="103" spans="1:15" x14ac:dyDescent="0.25">
      <c r="A103" s="64"/>
      <c r="B103" s="67"/>
      <c r="C103" s="66"/>
      <c r="D103" s="66"/>
      <c r="E103" s="66"/>
      <c r="F103" s="67"/>
      <c r="G103" s="45"/>
      <c r="H103" s="45"/>
      <c r="I103" s="45"/>
      <c r="J103" s="46"/>
      <c r="K103" s="46"/>
      <c r="L103" s="45"/>
      <c r="M103" s="45"/>
      <c r="N103" s="45"/>
    </row>
    <row r="104" spans="1:15" x14ac:dyDescent="0.25">
      <c r="A104" s="64"/>
      <c r="B104" s="67"/>
      <c r="C104" s="66"/>
      <c r="D104" s="66"/>
      <c r="E104" s="66"/>
      <c r="F104" s="67"/>
      <c r="G104" s="45"/>
      <c r="H104" s="45"/>
      <c r="I104" s="45"/>
      <c r="J104" s="46"/>
      <c r="K104" s="46"/>
      <c r="L104" s="45"/>
      <c r="M104" s="45"/>
      <c r="N104" s="45"/>
    </row>
    <row r="105" spans="1:15" x14ac:dyDescent="0.25">
      <c r="A105" s="64"/>
      <c r="B105" s="67"/>
      <c r="C105" s="66"/>
      <c r="D105" s="66"/>
      <c r="E105" s="66"/>
      <c r="F105" s="67"/>
      <c r="G105" s="45" t="s">
        <v>34</v>
      </c>
      <c r="H105" s="45"/>
      <c r="I105" s="45"/>
      <c r="J105" s="46"/>
      <c r="K105" s="46"/>
      <c r="L105" s="45"/>
      <c r="M105" s="45" t="s">
        <v>35</v>
      </c>
      <c r="N105" s="45"/>
    </row>
    <row r="106" spans="1:15" x14ac:dyDescent="0.25">
      <c r="A106" s="64"/>
      <c r="B106" s="67"/>
      <c r="C106" s="66"/>
      <c r="D106" s="66"/>
      <c r="E106" s="66"/>
      <c r="F106" s="67"/>
      <c r="G106" s="45"/>
      <c r="H106" s="45"/>
      <c r="I106" s="45"/>
      <c r="J106" s="46"/>
      <c r="K106" s="46"/>
      <c r="L106" s="45"/>
      <c r="M106" s="45"/>
      <c r="N106" s="45"/>
    </row>
    <row r="107" spans="1:15" x14ac:dyDescent="0.25">
      <c r="A107" s="64"/>
      <c r="B107" s="67"/>
      <c r="C107" s="66"/>
      <c r="D107" s="66"/>
      <c r="E107" s="66"/>
      <c r="F107" s="67"/>
      <c r="G107" s="45"/>
      <c r="H107" s="45"/>
      <c r="I107" s="45"/>
      <c r="J107" s="46"/>
      <c r="K107" s="46"/>
      <c r="L107" s="45"/>
      <c r="M107" s="45"/>
      <c r="N107" s="45"/>
    </row>
    <row r="108" spans="1:15" x14ac:dyDescent="0.25">
      <c r="A108" s="64"/>
      <c r="B108" s="67"/>
      <c r="C108" s="66"/>
      <c r="D108" s="66"/>
      <c r="E108" s="66"/>
      <c r="F108" s="67"/>
      <c r="G108" s="45"/>
      <c r="H108" s="45"/>
      <c r="I108" s="45"/>
      <c r="J108" s="46"/>
      <c r="K108" s="46"/>
      <c r="L108" s="45"/>
      <c r="M108" s="45"/>
      <c r="N108" s="45"/>
    </row>
    <row r="109" spans="1:15" x14ac:dyDescent="0.25">
      <c r="A109" s="64"/>
      <c r="B109" s="67"/>
      <c r="C109" s="66"/>
      <c r="D109" s="66"/>
      <c r="E109" s="66"/>
      <c r="F109" s="67"/>
      <c r="G109" s="45"/>
      <c r="H109" s="45"/>
      <c r="I109" s="45"/>
      <c r="J109" s="46"/>
      <c r="K109" s="46"/>
      <c r="L109" s="45"/>
      <c r="M109" s="45"/>
      <c r="N109" s="45"/>
    </row>
    <row r="110" spans="1:15" x14ac:dyDescent="0.25">
      <c r="A110" s="64"/>
      <c r="B110" s="67"/>
      <c r="C110" s="66"/>
      <c r="D110" s="66"/>
      <c r="E110" s="66"/>
      <c r="F110" s="67"/>
      <c r="G110" s="45"/>
      <c r="H110" s="45"/>
      <c r="I110" s="45"/>
      <c r="J110" s="46"/>
      <c r="K110" s="46"/>
      <c r="L110" s="45"/>
      <c r="M110" s="45"/>
      <c r="N110" s="45"/>
    </row>
    <row r="111" spans="1:15" x14ac:dyDescent="0.25">
      <c r="A111" s="64"/>
      <c r="B111" s="67"/>
      <c r="C111" s="66"/>
      <c r="D111" s="66"/>
      <c r="E111" s="66"/>
      <c r="F111" s="67"/>
      <c r="G111" s="45"/>
      <c r="H111" s="45"/>
      <c r="I111" s="45"/>
      <c r="J111" s="46"/>
      <c r="K111" s="46"/>
      <c r="L111" s="45"/>
      <c r="M111" s="45"/>
      <c r="N111" s="45"/>
    </row>
    <row r="112" spans="1:15" x14ac:dyDescent="0.25">
      <c r="A112" s="64"/>
      <c r="B112" s="67"/>
      <c r="C112" s="66"/>
      <c r="D112" s="66"/>
      <c r="E112" s="66"/>
      <c r="F112" s="67"/>
      <c r="G112" s="45"/>
      <c r="H112" s="45"/>
      <c r="I112" s="45"/>
      <c r="J112" s="46"/>
      <c r="K112" s="46"/>
      <c r="L112" s="45"/>
      <c r="M112" s="45"/>
      <c r="N112" s="45"/>
    </row>
    <row r="113" spans="1:15" x14ac:dyDescent="0.25">
      <c r="A113" s="64"/>
      <c r="B113" s="67"/>
      <c r="C113" s="66"/>
      <c r="D113" s="66"/>
      <c r="E113" s="66"/>
      <c r="F113" s="67"/>
      <c r="G113" s="45"/>
      <c r="H113" s="45"/>
      <c r="I113" s="45"/>
      <c r="J113" s="46"/>
      <c r="K113" s="46"/>
      <c r="L113" s="45"/>
      <c r="M113" s="45"/>
      <c r="N113" s="45"/>
    </row>
    <row r="114" spans="1:15" x14ac:dyDescent="0.25">
      <c r="A114" s="64"/>
      <c r="B114" s="67"/>
      <c r="C114" s="66"/>
      <c r="D114" s="66"/>
      <c r="E114" s="66"/>
      <c r="F114" s="67"/>
      <c r="G114" s="45"/>
      <c r="H114" s="45"/>
      <c r="I114" s="45"/>
      <c r="J114" s="46"/>
      <c r="K114" s="46"/>
      <c r="L114" s="45"/>
      <c r="M114" s="45"/>
      <c r="N114" s="45"/>
    </row>
    <row r="115" spans="1:15" x14ac:dyDescent="0.25">
      <c r="A115" s="64"/>
      <c r="B115" s="67"/>
      <c r="C115" s="66"/>
      <c r="D115" s="66"/>
      <c r="E115" s="66"/>
      <c r="F115" s="67"/>
      <c r="G115" s="45"/>
      <c r="H115" s="45"/>
      <c r="I115" s="45"/>
      <c r="J115" s="46"/>
      <c r="K115" s="46"/>
      <c r="L115" s="45"/>
      <c r="M115" s="45"/>
      <c r="N115" s="45"/>
    </row>
    <row r="116" spans="1:15" x14ac:dyDescent="0.25">
      <c r="A116" s="64"/>
      <c r="B116" s="67"/>
      <c r="C116" s="66"/>
      <c r="D116" s="66"/>
      <c r="E116" s="66"/>
      <c r="F116" s="67"/>
      <c r="G116" s="45"/>
      <c r="H116" s="45"/>
      <c r="I116" s="45"/>
      <c r="J116" s="46"/>
      <c r="K116" s="46"/>
      <c r="L116" s="45"/>
      <c r="M116" s="45"/>
      <c r="N116" s="45"/>
    </row>
    <row r="117" spans="1:15" x14ac:dyDescent="0.25">
      <c r="A117" s="64"/>
      <c r="B117" s="67"/>
      <c r="C117" s="66"/>
      <c r="D117" s="66"/>
      <c r="E117" s="66"/>
      <c r="F117" s="67"/>
      <c r="G117" s="45"/>
      <c r="H117" s="45"/>
      <c r="I117" s="45"/>
      <c r="J117" s="46"/>
      <c r="K117" s="46"/>
      <c r="L117" s="45"/>
      <c r="M117" s="45"/>
      <c r="N117" s="45"/>
    </row>
    <row r="118" spans="1:15" ht="17.25" x14ac:dyDescent="0.3">
      <c r="A118" s="459" t="s">
        <v>0</v>
      </c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</row>
    <row r="119" spans="1:15" ht="17.25" x14ac:dyDescent="0.3">
      <c r="A119" s="459" t="s">
        <v>1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</row>
    <row r="120" spans="1:15" ht="17.25" x14ac:dyDescent="0.3">
      <c r="A120" s="459" t="s">
        <v>2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</row>
    <row r="121" spans="1:15" ht="17.25" x14ac:dyDescent="0.3">
      <c r="A121" s="459" t="s">
        <v>3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59" t="s">
        <v>4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</row>
    <row r="123" spans="1:15" ht="17.25" x14ac:dyDescent="0.3">
      <c r="A123" s="460" t="s">
        <v>59</v>
      </c>
      <c r="B123" s="460"/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  <c r="O123" s="460"/>
    </row>
    <row r="124" spans="1:15" ht="17.25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</row>
    <row r="125" spans="1:15" x14ac:dyDescent="0.25">
      <c r="A125" s="461"/>
      <c r="B125" s="461"/>
      <c r="C125" s="461"/>
      <c r="D125" s="461"/>
      <c r="E125" s="461"/>
      <c r="F125" s="461"/>
      <c r="G125" s="461"/>
      <c r="H125" s="461"/>
      <c r="I125" s="461"/>
      <c r="J125" s="461"/>
      <c r="K125" s="461"/>
      <c r="L125" s="461"/>
      <c r="M125" s="461"/>
      <c r="N125" s="461"/>
      <c r="O125" s="1" t="s">
        <v>6</v>
      </c>
    </row>
    <row r="126" spans="1:15" ht="18.75" x14ac:dyDescent="0.3">
      <c r="A126" s="3"/>
      <c r="B126" s="4"/>
      <c r="C126" s="4"/>
      <c r="D126" s="4"/>
      <c r="E126" s="5"/>
      <c r="F126"/>
      <c r="G126" s="50"/>
      <c r="H126" s="50"/>
      <c r="I126" s="50"/>
      <c r="K126" s="50"/>
      <c r="L126" s="50"/>
      <c r="M126" s="50"/>
      <c r="O126" s="2" t="s">
        <v>7</v>
      </c>
    </row>
    <row r="127" spans="1:15" ht="15.75" x14ac:dyDescent="0.25">
      <c r="A127" s="3"/>
      <c r="B127" s="4"/>
      <c r="C127" s="4"/>
      <c r="D127" s="4"/>
      <c r="E127" s="5"/>
      <c r="F127"/>
      <c r="G127" s="6"/>
      <c r="H127" s="6"/>
      <c r="I127" s="6"/>
      <c r="K127" s="6"/>
      <c r="O127" s="2" t="s">
        <v>8</v>
      </c>
    </row>
    <row r="128" spans="1:15" ht="21" x14ac:dyDescent="0.35">
      <c r="A128" s="7"/>
      <c r="E128"/>
      <c r="F128"/>
      <c r="K128" s="7"/>
      <c r="M128" s="8"/>
      <c r="N128" s="8"/>
      <c r="O128" s="8" t="s">
        <v>9</v>
      </c>
    </row>
    <row r="129" spans="1:15" ht="21" x14ac:dyDescent="0.35">
      <c r="A129" s="7"/>
      <c r="E129" s="9" t="s">
        <v>50</v>
      </c>
      <c r="F129" s="10">
        <v>0.51736111111111105</v>
      </c>
      <c r="G129" s="11" t="s">
        <v>11</v>
      </c>
      <c r="H129" s="11"/>
      <c r="I129" s="11"/>
      <c r="K129" s="7"/>
      <c r="M129" s="8"/>
      <c r="N129" s="8"/>
      <c r="O129" s="8"/>
    </row>
    <row r="130" spans="1:15" ht="18.75" x14ac:dyDescent="0.3">
      <c r="A130" s="3"/>
      <c r="B130" s="12"/>
      <c r="C130" s="4"/>
      <c r="D130" s="4"/>
      <c r="E130" s="9" t="s">
        <v>50</v>
      </c>
      <c r="F130" s="10">
        <v>0.66666666666666663</v>
      </c>
      <c r="G130" s="11" t="s">
        <v>12</v>
      </c>
      <c r="H130" s="11"/>
      <c r="I130" s="11"/>
      <c r="K130" s="13"/>
      <c r="L130" s="13"/>
      <c r="M130" s="14"/>
    </row>
    <row r="131" spans="1:15" ht="16.5" thickBot="1" x14ac:dyDescent="0.3">
      <c r="A131" s="15" t="s">
        <v>63</v>
      </c>
      <c r="B131" s="16"/>
      <c r="E131" s="17" t="s">
        <v>51</v>
      </c>
      <c r="F131" s="18"/>
      <c r="J131" s="3"/>
      <c r="K131" s="51"/>
      <c r="L131" s="51"/>
      <c r="M131" s="14"/>
    </row>
    <row r="132" spans="1:15" x14ac:dyDescent="0.25">
      <c r="A132" s="464" t="s">
        <v>15</v>
      </c>
      <c r="B132" s="464" t="s">
        <v>16</v>
      </c>
      <c r="C132" s="466" t="s">
        <v>17</v>
      </c>
      <c r="D132" s="466" t="s">
        <v>18</v>
      </c>
      <c r="E132" s="464" t="s">
        <v>19</v>
      </c>
      <c r="F132" s="464" t="s">
        <v>20</v>
      </c>
      <c r="G132" s="468" t="s">
        <v>21</v>
      </c>
      <c r="H132" s="470" t="s">
        <v>22</v>
      </c>
      <c r="I132" s="472" t="s">
        <v>23</v>
      </c>
      <c r="J132" s="462" t="s">
        <v>24</v>
      </c>
      <c r="K132" s="453" t="s">
        <v>25</v>
      </c>
      <c r="L132" s="454"/>
      <c r="M132" s="441" t="s">
        <v>26</v>
      </c>
      <c r="N132" s="441" t="s">
        <v>27</v>
      </c>
      <c r="O132" s="443" t="s">
        <v>28</v>
      </c>
    </row>
    <row r="133" spans="1:15" ht="15.75" thickBot="1" x14ac:dyDescent="0.3">
      <c r="A133" s="465"/>
      <c r="B133" s="465"/>
      <c r="C133" s="467"/>
      <c r="D133" s="467"/>
      <c r="E133" s="465"/>
      <c r="F133" s="465"/>
      <c r="G133" s="469"/>
      <c r="H133" s="471"/>
      <c r="I133" s="473"/>
      <c r="J133" s="463"/>
      <c r="K133" s="19" t="s">
        <v>29</v>
      </c>
      <c r="L133" s="20" t="s">
        <v>30</v>
      </c>
      <c r="M133" s="442"/>
      <c r="N133" s="442"/>
      <c r="O133" s="444"/>
    </row>
    <row r="134" spans="1:15" x14ac:dyDescent="0.25">
      <c r="A134" s="21">
        <v>1</v>
      </c>
      <c r="B134" s="31">
        <v>120</v>
      </c>
      <c r="C134" s="69" t="str">
        <f>IF(B134=0," ",VLOOKUP(B134,[1]Спортсмены!B$1:K$65536,2,FALSE))</f>
        <v>Светлов</v>
      </c>
      <c r="D134" s="70" t="str">
        <f>IF(B134=0," ",VLOOKUP($B134,[1]Спортсмены!$B$1:$K$65536,3,FALSE))</f>
        <v>Даниил</v>
      </c>
      <c r="E134" s="71" t="str">
        <f>IF(B134=0," ",IF(VLOOKUP($B134,[1]Спортсмены!$B$1:$K$65536,4,FALSE)=0," ",VLOOKUP($B134,[1]Спортсмены!$B$1:$K$65536,4,FALSE)))</f>
        <v>19.11.1999</v>
      </c>
      <c r="F134" s="71" t="str">
        <f>IF(B134=0," ",VLOOKUP($B134,[1]Спортсмены!$B$1:$K$65536,5,FALSE))</f>
        <v>КМС</v>
      </c>
      <c r="G134" s="69" t="str">
        <f>IF(B134=0," ",VLOOKUP($B134,[1]Спортсмены!$B$1:$K$65536,6,FALSE))</f>
        <v>Ярославская область</v>
      </c>
      <c r="H134" s="69" t="str">
        <f>IF(C134=0," ",VLOOKUP($B134,[1]Спортсмены!$B$1:$K$65536,7,FALSE))</f>
        <v/>
      </c>
      <c r="I134" s="69" t="str">
        <f>IF(D134=0," ",VLOOKUP($B134,[1]Спортсмены!$B$1:$K$65536,8,FALSE))</f>
        <v/>
      </c>
      <c r="J134" s="101" t="str">
        <f>IF(B134=0," ",VLOOKUP($B134,[1]Спортсмены!$B$1:$K$65536,9,FALSE))</f>
        <v>МАУ СШОР №2</v>
      </c>
      <c r="K134" s="97">
        <v>2.6724537037037033E-4</v>
      </c>
      <c r="L134" s="98">
        <v>2.6562500000000002E-4</v>
      </c>
      <c r="M134" s="71" t="str">
        <f>IF(K134=0," ",IF(K134&lt;=[1]Разряды!$D$5,[1]Разряды!$D$3,IF(K134&lt;=[1]Разряды!$E$5,[1]Разряды!$E$3,IF(K134&lt;=[1]Разряды!$F$5,[1]Разряды!$F$3,IF(K134&lt;=[1]Разряды!$G$5,[1]Разряды!$G$3,IF(K134&lt;=[1]Разряды!$H$5,[1]Разряды!$H$3,IF(K134&lt;=[1]Разряды!$I$5,[1]Разряды!$I$3,IF(K134&lt;=[1]Разряды!$J$5,[1]Разряды!$J$3,"б/р"))))))))</f>
        <v>1р</v>
      </c>
      <c r="N134" s="71">
        <v>20</v>
      </c>
      <c r="O134" s="69" t="str">
        <f>IF(B134=0," ",VLOOKUP($B134,[1]Спортсмены!$B$1:$K$65536,10,FALSE))</f>
        <v xml:space="preserve">Зверев В.Н. </v>
      </c>
    </row>
    <row r="135" spans="1:15" x14ac:dyDescent="0.25">
      <c r="A135" s="21">
        <v>2</v>
      </c>
      <c r="B135" s="31">
        <v>62</v>
      </c>
      <c r="C135" s="69" t="str">
        <f>IF(B135=0," ",VLOOKUP(B135,[1]Спортсмены!B$1:K$65536,2,FALSE))</f>
        <v>Колесник</v>
      </c>
      <c r="D135" s="70" t="str">
        <f>IF(B135=0," ",VLOOKUP($B135,[1]Спортсмены!$B$1:$K$65536,3,FALSE))</f>
        <v>Дмитрий</v>
      </c>
      <c r="E135" s="71" t="str">
        <f>IF(B135=0," ",IF(VLOOKUP($B135,[1]Спортсмены!$B$1:$K$65536,4,FALSE)=0," ",VLOOKUP($B135,[1]Спортсмены!$B$1:$K$65536,4,FALSE)))</f>
        <v>26.05.1998</v>
      </c>
      <c r="F135" s="71" t="str">
        <f>IF(B135=0," ",VLOOKUP($B135,[1]Спортсмены!$B$1:$K$65536,5,FALSE))</f>
        <v>КМС</v>
      </c>
      <c r="G135" s="69" t="str">
        <f>IF(B135=0," ",VLOOKUP($B135,[1]Спортсмены!$B$1:$K$65536,6,FALSE))</f>
        <v>Ярославская область</v>
      </c>
      <c r="H135" s="69" t="str">
        <f>IF(C135=0," ",VLOOKUP($B135,[1]Спортсмены!$B$1:$K$65536,7,FALSE))</f>
        <v/>
      </c>
      <c r="I135" s="69" t="str">
        <f>IF(D135=0," ",VLOOKUP($B135,[1]Спортсмены!$B$1:$K$65536,8,FALSE))</f>
        <v/>
      </c>
      <c r="J135" s="101" t="str">
        <f>IF(B135=0," ",VLOOKUP($B135,[1]Спортсмены!$B$1:$K$65536,9,FALSE))</f>
        <v>МУ СШОР №19</v>
      </c>
      <c r="K135" s="97">
        <v>2.6597222222222224E-4</v>
      </c>
      <c r="L135" s="98">
        <v>2.675925925925926E-4</v>
      </c>
      <c r="M135" s="71" t="str">
        <f>IF(K135=0," ",IF(K135&lt;=[1]Разряды!$D$5,[1]Разряды!$D$3,IF(K135&lt;=[1]Разряды!$E$5,[1]Разряды!$E$3,IF(K135&lt;=[1]Разряды!$F$5,[1]Разряды!$F$3,IF(K135&lt;=[1]Разряды!$G$5,[1]Разряды!$G$3,IF(K135&lt;=[1]Разряды!$H$5,[1]Разряды!$H$3,IF(K135&lt;=[1]Разряды!$I$5,[1]Разряды!$I$3,IF(K135&lt;=[1]Разряды!$J$5,[1]Разряды!$J$3,"б/р"))))))))</f>
        <v>1р</v>
      </c>
      <c r="N135" s="71">
        <v>17</v>
      </c>
      <c r="O135" s="102" t="str">
        <f>IF(B135=0," ",VLOOKUP($B135,[1]Спортсмены!$B$1:$K$65536,10,FALSE))</f>
        <v>Тараканова Ю.Ф., Тараканов А.В., Круговой К.Н.</v>
      </c>
    </row>
    <row r="136" spans="1:15" x14ac:dyDescent="0.25">
      <c r="A136" s="21">
        <v>3</v>
      </c>
      <c r="B136" s="31">
        <v>221</v>
      </c>
      <c r="C136" s="69" t="str">
        <f>IF(B136=0," ",VLOOKUP(B136,[1]Спортсмены!B$1:K$65536,2,FALSE))</f>
        <v>Беляев</v>
      </c>
      <c r="D136" s="70" t="str">
        <f>IF(B136=0," ",VLOOKUP($B136,[1]Спортсмены!$B$1:$K$65536,3,FALSE))</f>
        <v>Илья</v>
      </c>
      <c r="E136" s="71" t="str">
        <f>IF(B136=0," ",IF(VLOOKUP($B136,[1]Спортсмены!$B$1:$K$65536,4,FALSE)=0," ",VLOOKUP($B136,[1]Спортсмены!$B$1:$K$65536,4,FALSE)))</f>
        <v>18.01.1998</v>
      </c>
      <c r="F136" s="71" t="str">
        <f>IF(B136=0," ",VLOOKUP($B136,[1]Спортсмены!$B$1:$K$65536,5,FALSE))</f>
        <v>КМС</v>
      </c>
      <c r="G136" s="69" t="str">
        <f>IF(B136=0," ",VLOOKUP($B136,[1]Спортсмены!$B$1:$K$65536,6,FALSE))</f>
        <v>Вологодская область</v>
      </c>
      <c r="H136" s="69" t="str">
        <f>IF(C136=0," ",VLOOKUP($B136,[1]Спортсмены!$B$1:$K$65536,7,FALSE))</f>
        <v/>
      </c>
      <c r="I136" s="69" t="str">
        <f>IF(D136=0," ",VLOOKUP($B136,[1]Спортсмены!$B$1:$K$65536,8,FALSE))</f>
        <v/>
      </c>
      <c r="J136" s="101" t="str">
        <f>IF(B136=0," ",VLOOKUP($B136,[1]Спортсмены!$B$1:$K$65536,9,FALSE))</f>
        <v>АУ ФКиС  ВО "ЦСП", АУ ВО "СШОР "Витязь"</v>
      </c>
      <c r="K136" s="97">
        <v>2.6805555555555556E-4</v>
      </c>
      <c r="L136" s="100">
        <v>2.6805555555555556E-4</v>
      </c>
      <c r="M136" s="71" t="str">
        <f>IF(K136=0," ",IF(K136&lt;=[1]Разряды!$D$5,[1]Разряды!$D$3,IF(K136&lt;=[1]Разряды!$E$5,[1]Разряды!$E$3,IF(K136&lt;=[1]Разряды!$F$5,[1]Разряды!$F$3,IF(K136&lt;=[1]Разряды!$G$5,[1]Разряды!$G$3,IF(K136&lt;=[1]Разряды!$H$5,[1]Разряды!$H$3,IF(K136&lt;=[1]Разряды!$I$5,[1]Разряды!$I$3,IF(K136&lt;=[1]Разряды!$J$5,[1]Разряды!$J$3,"б/р"))))))))</f>
        <v>1р</v>
      </c>
      <c r="N136" s="31">
        <v>15</v>
      </c>
      <c r="O136" s="69" t="str">
        <f>IF(B136=0," ",VLOOKUP($B136,[1]Спортсмены!$B$1:$K$65536,10,FALSE))</f>
        <v>Лебедев А.В., Селюцкий С.А.</v>
      </c>
    </row>
    <row r="137" spans="1:15" x14ac:dyDescent="0.25">
      <c r="A137" s="31">
        <v>4</v>
      </c>
      <c r="B137" s="31">
        <v>193</v>
      </c>
      <c r="C137" s="69" t="str">
        <f>IF(B137=0," ",VLOOKUP(B137,[1]Спортсмены!B$1:K$65536,2,FALSE))</f>
        <v>Неверов</v>
      </c>
      <c r="D137" s="70" t="str">
        <f>IF(B137=0," ",VLOOKUP($B137,[1]Спортсмены!$B$1:$K$65536,3,FALSE))</f>
        <v>Илья</v>
      </c>
      <c r="E137" s="71" t="str">
        <f>IF(B137=0," ",IF(VLOOKUP($B137,[1]Спортсмены!$B$1:$K$65536,4,FALSE)=0," ",VLOOKUP($B137,[1]Спортсмены!$B$1:$K$65536,4,FALSE)))</f>
        <v>03.03.2000</v>
      </c>
      <c r="F137" s="71" t="str">
        <f>IF(B137=0," ",VLOOKUP($B137,[1]Спортсмены!$B$1:$K$65536,5,FALSE))</f>
        <v>1</v>
      </c>
      <c r="G137" s="69" t="str">
        <f>IF(B137=0," ",VLOOKUP($B137,[1]Спортсмены!$B$1:$K$65536,6,FALSE))</f>
        <v>Архангельская область</v>
      </c>
      <c r="H137" s="69" t="str">
        <f>IF(C137=0," ",VLOOKUP($B137,[1]Спортсмены!$B$1:$K$65536,7,FALSE))</f>
        <v/>
      </c>
      <c r="I137" s="69" t="str">
        <f>IF(D137=0," ",VLOOKUP($B137,[1]Спортсмены!$B$1:$K$65536,8,FALSE))</f>
        <v/>
      </c>
      <c r="J137" s="101" t="str">
        <f>IF(B137=0," ",VLOOKUP($B137,[1]Спортсмены!$B$1:$K$65536,9,FALSE))</f>
        <v>МБУ ДО "ДЮСШ"</v>
      </c>
      <c r="K137" s="97">
        <v>2.6817129629629635E-4</v>
      </c>
      <c r="L137" s="98">
        <v>2.7511574074074076E-4</v>
      </c>
      <c r="M137" s="71" t="str">
        <f>IF(K137=0," ",IF(K137&lt;=[1]Разряды!$D$5,[1]Разряды!$D$3,IF(K137&lt;=[1]Разряды!$E$5,[1]Разряды!$E$3,IF(K137&lt;=[1]Разряды!$F$5,[1]Разряды!$F$3,IF(K137&lt;=[1]Разряды!$G$5,[1]Разряды!$G$3,IF(K137&lt;=[1]Разряды!$H$5,[1]Разряды!$H$3,IF(K137&lt;=[1]Разряды!$I$5,[1]Разряды!$I$3,IF(K137&lt;=[1]Разряды!$J$5,[1]Разряды!$J$3,"б/р"))))))))</f>
        <v>1р</v>
      </c>
      <c r="N137" s="71">
        <v>14</v>
      </c>
      <c r="O137" s="69" t="str">
        <f>IF(B137=0," ",VLOOKUP($B137,[1]Спортсмены!$B$1:$K$65536,10,FALSE))</f>
        <v>Бородулин А.М.</v>
      </c>
    </row>
    <row r="138" spans="1:15" x14ac:dyDescent="0.25">
      <c r="A138" s="31">
        <v>5</v>
      </c>
      <c r="B138" s="31">
        <v>321</v>
      </c>
      <c r="C138" s="69" t="str">
        <f>IF(B138=0," ",VLOOKUP(B138,[1]Спортсмены!B$1:K$65536,2,FALSE))</f>
        <v>Устинов</v>
      </c>
      <c r="D138" s="70" t="str">
        <f>IF(B138=0," ",VLOOKUP($B138,[1]Спортсмены!$B$1:$K$65536,3,FALSE))</f>
        <v>Кирилл</v>
      </c>
      <c r="E138" s="71" t="str">
        <f>IF(B138=0," ",IF(VLOOKUP($B138,[1]Спортсмены!$B$1:$K$65536,4,FALSE)=0," ",VLOOKUP($B138,[1]Спортсмены!$B$1:$K$65536,4,FALSE)))</f>
        <v>07.06.2000</v>
      </c>
      <c r="F138" s="71" t="str">
        <f>IF(B138=0," ",VLOOKUP($B138,[1]Спортсмены!$B$1:$K$65536,5,FALSE))</f>
        <v>КМС</v>
      </c>
      <c r="G138" s="69" t="str">
        <f>IF(B138=0," ",VLOOKUP($B138,[1]Спортсмены!$B$1:$K$65536,6,FALSE))</f>
        <v>Калининградская область</v>
      </c>
      <c r="H138" s="69" t="str">
        <f>IF(C138=0," ",VLOOKUP($B138,[1]Спортсмены!$B$1:$K$65536,7,FALSE))</f>
        <v/>
      </c>
      <c r="I138" s="69" t="str">
        <f>IF(D138=0," ",VLOOKUP($B138,[1]Спортсмены!$B$1:$K$65536,8,FALSE))</f>
        <v/>
      </c>
      <c r="J138" s="101" t="str">
        <f>IF(B138=0," ",VLOOKUP($B138,[1]Спортсмены!$B$1:$K$65536,9,FALSE))</f>
        <v>ГБПОУ КО УОР</v>
      </c>
      <c r="K138" s="97">
        <v>2.6828703703703699E-4</v>
      </c>
      <c r="L138" s="134"/>
      <c r="M138" s="71" t="str">
        <f>IF(K138=0," ",IF(K138&lt;=[1]Разряды!$D$5,[1]Разряды!$D$3,IF(K138&lt;=[1]Разряды!$E$5,[1]Разряды!$E$3,IF(K138&lt;=[1]Разряды!$F$5,[1]Разряды!$F$3,IF(K138&lt;=[1]Разряды!$G$5,[1]Разряды!$G$3,IF(K138&lt;=[1]Разряды!$H$5,[1]Разряды!$H$3,IF(K138&lt;=[1]Разряды!$I$5,[1]Разряды!$I$3,IF(K138&lt;=[1]Разряды!$J$5,[1]Разряды!$J$3,"б/р"))))))))</f>
        <v>1р</v>
      </c>
      <c r="N138" s="71">
        <v>13</v>
      </c>
      <c r="O138" s="69" t="str">
        <f>IF(B138=0," ",VLOOKUP($B138,[1]Спортсмены!$B$1:$K$65536,10,FALSE))</f>
        <v xml:space="preserve">Антунович Г.П. </v>
      </c>
    </row>
    <row r="139" spans="1:15" x14ac:dyDescent="0.25">
      <c r="A139" s="31">
        <v>6</v>
      </c>
      <c r="B139" s="31">
        <v>265</v>
      </c>
      <c r="C139" s="69" t="str">
        <f>IF(B139=0," ",VLOOKUP(B139,[1]Спортсмены!B$1:K$65536,2,FALSE))</f>
        <v>Табаков</v>
      </c>
      <c r="D139" s="70" t="str">
        <f>IF(B139=0," ",VLOOKUP($B139,[1]Спортсмены!$B$1:$K$65536,3,FALSE))</f>
        <v>Дмитрий</v>
      </c>
      <c r="E139" s="71" t="str">
        <f>IF(B139=0," ",IF(VLOOKUP($B139,[1]Спортсмены!$B$1:$K$65536,4,FALSE)=0," ",VLOOKUP($B139,[1]Спортсмены!$B$1:$K$65536,4,FALSE)))</f>
        <v>14.07.1998</v>
      </c>
      <c r="F139" s="71" t="str">
        <f>IF(B139=0," ",VLOOKUP($B139,[1]Спортсмены!$B$1:$K$65536,5,FALSE))</f>
        <v>1</v>
      </c>
      <c r="G139" s="69" t="str">
        <f>IF(B139=0," ",VLOOKUP($B139,[1]Спортсмены!$B$1:$K$65536,6,FALSE))</f>
        <v>Вологодская область</v>
      </c>
      <c r="H139" s="69" t="str">
        <f>IF(C139=0," ",VLOOKUP($B139,[1]Спортсмены!$B$1:$K$65536,7,FALSE))</f>
        <v/>
      </c>
      <c r="I139" s="69" t="str">
        <f>IF(D139=0," ",VLOOKUP($B139,[1]Спортсмены!$B$1:$K$65536,8,FALSE))</f>
        <v/>
      </c>
      <c r="J139" s="101" t="str">
        <f>IF(B139=0," ",VLOOKUP($B139,[1]Спортсмены!$B$1:$K$65536,9,FALSE))</f>
        <v>АУ ФКиС  ВО "ЦСП", ФГБОУ ВО "ВоГУ"</v>
      </c>
      <c r="K139" s="97">
        <v>2.6909722222222222E-4</v>
      </c>
      <c r="L139" s="99"/>
      <c r="M139" s="71" t="str">
        <f>IF(K139=0," ",IF(K139&lt;=[1]Разряды!$D$5,[1]Разряды!$D$3,IF(K139&lt;=[1]Разряды!$E$5,[1]Разряды!$E$3,IF(K139&lt;=[1]Разряды!$F$5,[1]Разряды!$F$3,IF(K139&lt;=[1]Разряды!$G$5,[1]Разряды!$G$3,IF(K139&lt;=[1]Разряды!$H$5,[1]Разряды!$H$3,IF(K139&lt;=[1]Разряды!$I$5,[1]Разряды!$I$3,IF(K139&lt;=[1]Разряды!$J$5,[1]Разряды!$J$3,"б/р"))))))))</f>
        <v>1р</v>
      </c>
      <c r="N139" s="31">
        <v>12</v>
      </c>
      <c r="O139" s="69" t="str">
        <f>IF(B139=0," ",VLOOKUP($B139,[1]Спортсмены!$B$1:$K$65536,10,FALSE))</f>
        <v>Синицкий А.Д.</v>
      </c>
    </row>
    <row r="140" spans="1:15" x14ac:dyDescent="0.25">
      <c r="A140" s="31">
        <v>7</v>
      </c>
      <c r="B140" s="31">
        <v>165</v>
      </c>
      <c r="C140" s="69" t="str">
        <f>IF(B140=0," ",VLOOKUP(B140,[1]Спортсмены!B$1:K$65536,2,FALSE))</f>
        <v>Шлапаченко</v>
      </c>
      <c r="D140" s="70" t="str">
        <f>IF(B140=0," ",VLOOKUP($B140,[1]Спортсмены!$B$1:$K$65536,3,FALSE))</f>
        <v>Андрей</v>
      </c>
      <c r="E140" s="71" t="str">
        <f>IF(B140=0," ",IF(VLOOKUP($B140,[1]Спортсмены!$B$1:$K$65536,4,FALSE)=0," ",VLOOKUP($B140,[1]Спортсмены!$B$1:$K$65536,4,FALSE)))</f>
        <v>08.10.1999</v>
      </c>
      <c r="F140" s="71" t="str">
        <f>IF(B140=0," ",VLOOKUP($B140,[1]Спортсмены!$B$1:$K$65536,5,FALSE))</f>
        <v>1</v>
      </c>
      <c r="G140" s="69" t="str">
        <f>IF(B140=0," ",VLOOKUP($B140,[1]Спортсмены!$B$1:$K$65536,6,FALSE))</f>
        <v>Ярославская область</v>
      </c>
      <c r="H140" s="69" t="str">
        <f>IF(C140=0," ",VLOOKUP($B140,[1]Спортсмены!$B$1:$K$65536,7,FALSE))</f>
        <v/>
      </c>
      <c r="I140" s="69" t="str">
        <f>IF(D140=0," ",VLOOKUP($B140,[1]Спортсмены!$B$1:$K$65536,8,FALSE))</f>
        <v/>
      </c>
      <c r="J140" s="101" t="str">
        <f>IF(B140=0," ",VLOOKUP($B140,[1]Спортсмены!$B$1:$K$65536,9,FALSE))</f>
        <v>ГУ ЯО "СШОР по лёгкой атлетике и адаптивному спорту"</v>
      </c>
      <c r="K140" s="97">
        <v>2.7187499999999998E-4</v>
      </c>
      <c r="L140" s="97"/>
      <c r="M140" s="71" t="str">
        <f>IF(K140=0," ",IF(K140&lt;=[1]Разряды!$D$5,[1]Разряды!$D$3,IF(K140&lt;=[1]Разряды!$E$5,[1]Разряды!$E$3,IF(K140&lt;=[1]Разряды!$F$5,[1]Разряды!$F$3,IF(K140&lt;=[1]Разряды!$G$5,[1]Разряды!$G$3,IF(K140&lt;=[1]Разряды!$H$5,[1]Разряды!$H$3,IF(K140&lt;=[1]Разряды!$I$5,[1]Разряды!$I$3,IF(K140&lt;=[1]Разряды!$J$5,[1]Разряды!$J$3,"б/р"))))))))</f>
        <v>1р</v>
      </c>
      <c r="N140" s="71">
        <v>11</v>
      </c>
      <c r="O140" s="69" t="str">
        <f>IF(B140=0," ",VLOOKUP($B140,[1]Спортсмены!$B$1:$K$65536,10,FALSE))</f>
        <v>Клейменов А.Н.</v>
      </c>
    </row>
    <row r="141" spans="1:15" x14ac:dyDescent="0.25">
      <c r="A141" s="31">
        <v>8</v>
      </c>
      <c r="B141" s="31">
        <v>271</v>
      </c>
      <c r="C141" s="69" t="str">
        <f>IF(B141=0," ",VLOOKUP(B141,[1]Спортсмены!B$1:K$65536,2,FALSE))</f>
        <v>Цыпкус</v>
      </c>
      <c r="D141" s="70" t="str">
        <f>IF(B141=0," ",VLOOKUP($B141,[1]Спортсмены!$B$1:$K$65536,3,FALSE))</f>
        <v>Марк</v>
      </c>
      <c r="E141" s="71" t="str">
        <f>IF(B141=0," ",IF(VLOOKUP($B141,[1]Спортсмены!$B$1:$K$65536,4,FALSE)=0," ",VLOOKUP($B141,[1]Спортсмены!$B$1:$K$65536,4,FALSE)))</f>
        <v>05.02.1999</v>
      </c>
      <c r="F141" s="71" t="str">
        <f>IF(B141=0," ",VLOOKUP($B141,[1]Спортсмены!$B$1:$K$65536,5,FALSE))</f>
        <v>КМС</v>
      </c>
      <c r="G141" s="69" t="str">
        <f>IF(B141=0," ",VLOOKUP($B141,[1]Спортсмены!$B$1:$K$65536,6,FALSE))</f>
        <v>Вологодская область</v>
      </c>
      <c r="H141" s="69" t="str">
        <f>IF(C141=0," ",VLOOKUP($B141,[1]Спортсмены!$B$1:$K$65536,7,FALSE))</f>
        <v/>
      </c>
      <c r="I141" s="69" t="str">
        <f>IF(D141=0," ",VLOOKUP($B141,[1]Спортсмены!$B$1:$K$65536,8,FALSE))</f>
        <v/>
      </c>
      <c r="J141" s="101" t="str">
        <f>IF(B141=0," ",VLOOKUP($B141,[1]Спортсмены!$B$1:$K$65536,9,FALSE))</f>
        <v>Главное Управление МЧС России по Вологодской области, АУ ФКиС  ВО "ЦСП"</v>
      </c>
      <c r="K141" s="100">
        <v>2.7210648148148152E-4</v>
      </c>
      <c r="L141" s="115"/>
      <c r="M141" s="71" t="str">
        <f>IF(K141=0," ",IF(K141&lt;=[1]Разряды!$D$5,[1]Разряды!$D$3,IF(K141&lt;=[1]Разряды!$E$5,[1]Разряды!$E$3,IF(K141&lt;=[1]Разряды!$F$5,[1]Разряды!$F$3,IF(K141&lt;=[1]Разряды!$G$5,[1]Разряды!$G$3,IF(K141&lt;=[1]Разряды!$H$5,[1]Разряды!$H$3,IF(K141&lt;=[1]Разряды!$I$5,[1]Разряды!$I$3,IF(K141&lt;=[1]Разряды!$J$5,[1]Разряды!$J$3,"б/р"))))))))</f>
        <v>1р</v>
      </c>
      <c r="N141" s="78">
        <v>10</v>
      </c>
      <c r="O141" s="69" t="str">
        <f>IF(B141=0," ",VLOOKUP($B141,[1]Спортсмены!$B$1:$K$65536,10,FALSE))</f>
        <v>Синицкий А.Д.</v>
      </c>
    </row>
    <row r="142" spans="1:15" x14ac:dyDescent="0.25">
      <c r="A142" s="31">
        <v>9</v>
      </c>
      <c r="B142" s="31">
        <v>308</v>
      </c>
      <c r="C142" s="69" t="str">
        <f>IF(B142=0," ",VLOOKUP(B142,[1]Спортсмены!B$1:K$65536,2,FALSE))</f>
        <v>Щербаков</v>
      </c>
      <c r="D142" s="70" t="str">
        <f>IF(B142=0," ",VLOOKUP($B142,[1]Спортсмены!$B$1:$K$65536,3,FALSE))</f>
        <v>Кирилл</v>
      </c>
      <c r="E142" s="71" t="str">
        <f>IF(B142=0," ",IF(VLOOKUP($B142,[1]Спортсмены!$B$1:$K$65536,4,FALSE)=0," ",VLOOKUP($B142,[1]Спортсмены!$B$1:$K$65536,4,FALSE)))</f>
        <v>28.08.2000</v>
      </c>
      <c r="F142" s="71" t="str">
        <f>IF(B142=0," ",VLOOKUP($B142,[1]Спортсмены!$B$1:$K$65536,5,FALSE))</f>
        <v>1</v>
      </c>
      <c r="G142" s="69" t="str">
        <f>IF(B142=0," ",VLOOKUP($B142,[1]Спортсмены!$B$1:$K$65536,6,FALSE))</f>
        <v>Ивановская область</v>
      </c>
      <c r="H142" s="69" t="str">
        <f>IF(C142=0," ",VLOOKUP($B142,[1]Спортсмены!$B$1:$K$65536,7,FALSE))</f>
        <v/>
      </c>
      <c r="I142" s="69" t="str">
        <f>IF(D142=0," ",VLOOKUP($B142,[1]Спортсмены!$B$1:$K$65536,8,FALSE))</f>
        <v/>
      </c>
      <c r="J142" s="101" t="str">
        <f>IF(B142=0," ",VLOOKUP($B142,[1]Спортсмены!$B$1:$K$65536,9,FALSE))</f>
        <v>МБУ ДО ДЮСШ №1</v>
      </c>
      <c r="K142" s="97">
        <v>2.7268518518518522E-4</v>
      </c>
      <c r="L142" s="140"/>
      <c r="M142" s="71" t="str">
        <f>IF(K142=0," ",IF(K142&lt;=[1]Разряды!$D$5,[1]Разряды!$D$3,IF(K142&lt;=[1]Разряды!$E$5,[1]Разряды!$E$3,IF(K142&lt;=[1]Разряды!$F$5,[1]Разряды!$F$3,IF(K142&lt;=[1]Разряды!$G$5,[1]Разряды!$G$3,IF(K142&lt;=[1]Разряды!$H$5,[1]Разряды!$H$3,IF(K142&lt;=[1]Разряды!$I$5,[1]Разряды!$I$3,IF(K142&lt;=[1]Разряды!$J$5,[1]Разряды!$J$3,"б/р"))))))))</f>
        <v>1р</v>
      </c>
      <c r="N142" s="71">
        <v>9</v>
      </c>
      <c r="O142" s="101" t="str">
        <f>IF(B142=0," ",VLOOKUP($B142,[1]Спортсмены!$B$1:$K$65536,10,FALSE))</f>
        <v>Кашникова Т.А., Гильмутдинов Ю.А.</v>
      </c>
    </row>
    <row r="143" spans="1:15" x14ac:dyDescent="0.25">
      <c r="A143" s="31">
        <v>10</v>
      </c>
      <c r="B143" s="31">
        <v>141</v>
      </c>
      <c r="C143" s="69" t="str">
        <f>IF(B143=0," ",VLOOKUP(B143,[1]Спортсмены!B$1:K$65536,2,FALSE))</f>
        <v>Тихонов</v>
      </c>
      <c r="D143" s="70" t="str">
        <f>IF(B143=0," ",VLOOKUP($B143,[1]Спортсмены!$B$1:$K$65536,3,FALSE))</f>
        <v>Олег</v>
      </c>
      <c r="E143" s="71" t="str">
        <f>IF(B143=0," ",IF(VLOOKUP($B143,[1]Спортсмены!$B$1:$K$65536,4,FALSE)=0," ",VLOOKUP($B143,[1]Спортсмены!$B$1:$K$65536,4,FALSE)))</f>
        <v>16.09.1998</v>
      </c>
      <c r="F143" s="71" t="str">
        <f>IF(B143=0," ",VLOOKUP($B143,[1]Спортсмены!$B$1:$K$65536,5,FALSE))</f>
        <v>1</v>
      </c>
      <c r="G143" s="69" t="str">
        <f>IF(B143=0," ",VLOOKUP($B143,[1]Спортсмены!$B$1:$K$65536,6,FALSE))</f>
        <v>Ярославская область</v>
      </c>
      <c r="H143" s="69" t="str">
        <f>IF(C143=0," ",VLOOKUP($B143,[1]Спортсмены!$B$1:$K$65536,7,FALSE))</f>
        <v/>
      </c>
      <c r="I143" s="69" t="str">
        <f>IF(D143=0," ",VLOOKUP($B143,[1]Спортсмены!$B$1:$K$65536,8,FALSE))</f>
        <v/>
      </c>
      <c r="J143" s="101" t="str">
        <f>IF(B143=0," ",VLOOKUP($B143,[1]Спортсмены!$B$1:$K$65536,9,FALSE))</f>
        <v>МУ СШОР №19</v>
      </c>
      <c r="K143" s="97">
        <v>2.7546296296296298E-4</v>
      </c>
      <c r="L143" s="97"/>
      <c r="M143" s="71" t="str">
        <f>IF(K143=0," ",IF(K143&lt;=[1]Разряды!$D$5,[1]Разряды!$D$3,IF(K143&lt;=[1]Разряды!$E$5,[1]Разряды!$E$3,IF(K143&lt;=[1]Разряды!$F$5,[1]Разряды!$F$3,IF(K143&lt;=[1]Разряды!$G$5,[1]Разряды!$G$3,IF(K143&lt;=[1]Разряды!$H$5,[1]Разряды!$H$3,IF(K143&lt;=[1]Разряды!$I$5,[1]Разряды!$I$3,IF(K143&lt;=[1]Разряды!$J$5,[1]Разряды!$J$3,"б/р"))))))))</f>
        <v>2р</v>
      </c>
      <c r="N143" s="71">
        <v>8</v>
      </c>
      <c r="O143" s="69" t="str">
        <f>IF(B143=0," ",VLOOKUP($B143,[1]Спортсмены!$B$1:$K$65536,10,FALSE))</f>
        <v>Валяева С.П.</v>
      </c>
    </row>
    <row r="144" spans="1:15" x14ac:dyDescent="0.25">
      <c r="A144" s="31">
        <v>11</v>
      </c>
      <c r="B144" s="31">
        <v>68</v>
      </c>
      <c r="C144" s="69" t="str">
        <f>IF(B144=0," ",VLOOKUP(B144,[1]Спортсмены!B$1:K$65536,2,FALSE))</f>
        <v>Котов</v>
      </c>
      <c r="D144" s="70" t="str">
        <f>IF(B144=0," ",VLOOKUP($B144,[1]Спортсмены!$B$1:$K$65536,3,FALSE))</f>
        <v>Никита</v>
      </c>
      <c r="E144" s="71" t="str">
        <f>IF(B144=0," ",IF(VLOOKUP($B144,[1]Спортсмены!$B$1:$K$65536,4,FALSE)=0," ",VLOOKUP($B144,[1]Спортсмены!$B$1:$K$65536,4,FALSE)))</f>
        <v>17.06.1998</v>
      </c>
      <c r="F144" s="71" t="str">
        <f>IF(B144=0," ",VLOOKUP($B144,[1]Спортсмены!$B$1:$K$65536,5,FALSE))</f>
        <v>1</v>
      </c>
      <c r="G144" s="69" t="str">
        <f>IF(B144=0," ",VLOOKUP($B144,[1]Спортсмены!$B$1:$K$65536,6,FALSE))</f>
        <v>Ярославская область</v>
      </c>
      <c r="H144" s="69" t="str">
        <f>IF(C144=0," ",VLOOKUP($B144,[1]Спортсмены!$B$1:$K$65536,7,FALSE))</f>
        <v/>
      </c>
      <c r="I144" s="69" t="str">
        <f>IF(D144=0," ",VLOOKUP($B144,[1]Спортсмены!$B$1:$K$65536,8,FALSE))</f>
        <v/>
      </c>
      <c r="J144" s="101" t="str">
        <f>IF(B144=0," ",VLOOKUP($B144,[1]Спортсмены!$B$1:$K$65536,9,FALSE))</f>
        <v>МУ СШОР №19</v>
      </c>
      <c r="K144" s="100">
        <v>2.8032407407407406E-4</v>
      </c>
      <c r="L144" s="115"/>
      <c r="M144" s="71" t="str">
        <f>IF(K144=0," ",IF(K144&lt;=[1]Разряды!$D$5,[1]Разряды!$D$3,IF(K144&lt;=[1]Разряды!$E$5,[1]Разряды!$E$3,IF(K144&lt;=[1]Разряды!$F$5,[1]Разряды!$F$3,IF(K144&lt;=[1]Разряды!$G$5,[1]Разряды!$G$3,IF(K144&lt;=[1]Разряды!$H$5,[1]Разряды!$H$3,IF(K144&lt;=[1]Разряды!$I$5,[1]Разряды!$I$3,IF(K144&lt;=[1]Разряды!$J$5,[1]Разряды!$J$3,"б/р"))))))))</f>
        <v>2р</v>
      </c>
      <c r="N144" s="78">
        <v>7</v>
      </c>
      <c r="O144" s="69" t="str">
        <f>IF(B144=0," ",VLOOKUP($B144,[1]Спортсмены!$B$1:$K$65536,10,FALSE))</f>
        <v>Станкевич В.А.</v>
      </c>
    </row>
    <row r="145" spans="1:15" x14ac:dyDescent="0.25">
      <c r="A145" s="31">
        <v>12</v>
      </c>
      <c r="B145" s="31">
        <v>8</v>
      </c>
      <c r="C145" s="69" t="str">
        <f>IF(B145=0," ",VLOOKUP(B145,[1]Спортсмены!B$1:K$65536,2,FALSE))</f>
        <v>Балякаев</v>
      </c>
      <c r="D145" s="70" t="str">
        <f>IF(B145=0," ",VLOOKUP($B145,[1]Спортсмены!$B$1:$K$65536,3,FALSE))</f>
        <v>Максим</v>
      </c>
      <c r="E145" s="71" t="str">
        <f>IF(B145=0," ",IF(VLOOKUP($B145,[1]Спортсмены!$B$1:$K$65536,4,FALSE)=0," ",VLOOKUP($B145,[1]Спортсмены!$B$1:$K$65536,4,FALSE)))</f>
        <v>15.05.1999</v>
      </c>
      <c r="F145" s="71" t="str">
        <f>IF(B145=0," ",VLOOKUP($B145,[1]Спортсмены!$B$1:$K$65536,5,FALSE))</f>
        <v>1</v>
      </c>
      <c r="G145" s="69" t="str">
        <f>IF(B145=0," ",VLOOKUP($B145,[1]Спортсмены!$B$1:$K$65536,6,FALSE))</f>
        <v>Ярославская область</v>
      </c>
      <c r="H145" s="69" t="str">
        <f>IF(C145=0," ",VLOOKUP($B145,[1]Спортсмены!$B$1:$K$65536,7,FALSE))</f>
        <v/>
      </c>
      <c r="I145" s="69" t="str">
        <f>IF(D145=0," ",VLOOKUP($B145,[1]Спортсмены!$B$1:$K$65536,8,FALSE))</f>
        <v/>
      </c>
      <c r="J145" s="101" t="str">
        <f>IF(B145=0," ",VLOOKUP($B145,[1]Спортсмены!$B$1:$K$65536,9,FALSE))</f>
        <v>ГУ ЯО "СШОР по лёгкой атлетике и адаптивному спорту"</v>
      </c>
      <c r="K145" s="100">
        <v>2.8171296296296294E-4</v>
      </c>
      <c r="L145" s="98"/>
      <c r="M145" s="71" t="str">
        <f>IF(K145=0," ",IF(K145&lt;=[1]Разряды!$D$5,[1]Разряды!$D$3,IF(K145&lt;=[1]Разряды!$E$5,[1]Разряды!$E$3,IF(K145&lt;=[1]Разряды!$F$5,[1]Разряды!$F$3,IF(K145&lt;=[1]Разряды!$G$5,[1]Разряды!$G$3,IF(K145&lt;=[1]Разряды!$H$5,[1]Разряды!$H$3,IF(K145&lt;=[1]Разряды!$I$5,[1]Разряды!$I$3,IF(K145&lt;=[1]Разряды!$J$5,[1]Разряды!$J$3,"б/р"))))))))</f>
        <v>2р</v>
      </c>
      <c r="N145" s="71">
        <v>6</v>
      </c>
      <c r="O145" s="69" t="str">
        <f>IF(B145=0," ",VLOOKUP($B145,[1]Спортсмены!$B$1:$K$65536,10,FALSE))</f>
        <v xml:space="preserve">Рыбаков В.Ю. </v>
      </c>
    </row>
    <row r="146" spans="1:15" x14ac:dyDescent="0.25">
      <c r="A146" s="31">
        <v>13</v>
      </c>
      <c r="B146" s="31">
        <v>220</v>
      </c>
      <c r="C146" s="69" t="str">
        <f>IF(B146=0," ",VLOOKUP(B146,[1]Спортсмены!B$1:K$65536,2,FALSE))</f>
        <v>Балуев</v>
      </c>
      <c r="D146" s="70" t="str">
        <f>IF(B146=0," ",VLOOKUP($B146,[1]Спортсмены!$B$1:$K$65536,3,FALSE))</f>
        <v>Дмитрий</v>
      </c>
      <c r="E146" s="71" t="str">
        <f>IF(B146=0," ",IF(VLOOKUP($B146,[1]Спортсмены!$B$1:$K$65536,4,FALSE)=0," ",VLOOKUP($B146,[1]Спортсмены!$B$1:$K$65536,4,FALSE)))</f>
        <v>05.04.1999</v>
      </c>
      <c r="F146" s="71" t="str">
        <f>IF(B146=0," ",VLOOKUP($B146,[1]Спортсмены!$B$1:$K$65536,5,FALSE))</f>
        <v>2</v>
      </c>
      <c r="G146" s="69" t="str">
        <f>IF(B146=0," ",VLOOKUP($B146,[1]Спортсмены!$B$1:$K$65536,6,FALSE))</f>
        <v>Вологодская область</v>
      </c>
      <c r="H146" s="69" t="str">
        <f>IF(C146=0," ",VLOOKUP($B146,[1]Спортсмены!$B$1:$K$65536,7,FALSE))</f>
        <v/>
      </c>
      <c r="I146" s="69" t="str">
        <f>IF(D146=0," ",VLOOKUP($B146,[1]Спортсмены!$B$1:$K$65536,8,FALSE))</f>
        <v/>
      </c>
      <c r="J146" s="101" t="str">
        <f>IF(B146=0," ",VLOOKUP($B146,[1]Спортсмены!$B$1:$K$65536,9,FALSE))</f>
        <v>ЛК "Вологда"</v>
      </c>
      <c r="K146" s="100">
        <v>2.8194444444444442E-4</v>
      </c>
      <c r="L146" s="139"/>
      <c r="M146" s="71" t="str">
        <f>IF(K146=0," ",IF(K146&lt;=[1]Разряды!$D$5,[1]Разряды!$D$3,IF(K146&lt;=[1]Разряды!$E$5,[1]Разряды!$E$3,IF(K146&lt;=[1]Разряды!$F$5,[1]Разряды!$F$3,IF(K146&lt;=[1]Разряды!$G$5,[1]Разряды!$G$3,IF(K146&lt;=[1]Разряды!$H$5,[1]Разряды!$H$3,IF(K146&lt;=[1]Разряды!$I$5,[1]Разряды!$I$3,IF(K146&lt;=[1]Разряды!$J$5,[1]Разряды!$J$3,"б/р"))))))))</f>
        <v>2р</v>
      </c>
      <c r="N146" s="71">
        <v>5</v>
      </c>
      <c r="O146" s="69" t="str">
        <f>IF(B146=0," ",VLOOKUP($B146,[1]Спортсмены!$B$1:$K$65536,10,FALSE))</f>
        <v>Груздев А.А.</v>
      </c>
    </row>
    <row r="147" spans="1:15" x14ac:dyDescent="0.25">
      <c r="A147" s="31">
        <v>14</v>
      </c>
      <c r="B147" s="31">
        <v>192</v>
      </c>
      <c r="C147" s="69" t="str">
        <f>IF(B147=0," ",VLOOKUP(B147,[1]Спортсмены!B$1:K$65536,2,FALSE))</f>
        <v>Мужиков</v>
      </c>
      <c r="D147" s="70" t="str">
        <f>IF(B147=0," ",VLOOKUP($B147,[1]Спортсмены!$B$1:$K$65536,3,FALSE))</f>
        <v>Максим</v>
      </c>
      <c r="E147" s="71" t="str">
        <f>IF(B147=0," ",IF(VLOOKUP($B147,[1]Спортсмены!$B$1:$K$65536,4,FALSE)=0," ",VLOOKUP($B147,[1]Спортсмены!$B$1:$K$65536,4,FALSE)))</f>
        <v>24.01.2000</v>
      </c>
      <c r="F147" s="71" t="str">
        <f>IF(B147=0," ",VLOOKUP($B147,[1]Спортсмены!$B$1:$K$65536,5,FALSE))</f>
        <v>2</v>
      </c>
      <c r="G147" s="69" t="str">
        <f>IF(B147=0," ",VLOOKUP($B147,[1]Спортсмены!$B$1:$K$65536,6,FALSE))</f>
        <v>Архангельская область</v>
      </c>
      <c r="H147" s="69" t="str">
        <f>IF(C147=0," ",VLOOKUP($B147,[1]Спортсмены!$B$1:$K$65536,7,FALSE))</f>
        <v/>
      </c>
      <c r="I147" s="69" t="str">
        <f>IF(D147=0," ",VLOOKUP($B147,[1]Спортсмены!$B$1:$K$65536,8,FALSE))</f>
        <v/>
      </c>
      <c r="J147" s="101" t="str">
        <f>IF(B147=0," ",VLOOKUP($B147,[1]Спортсмены!$B$1:$K$65536,9,FALSE))</f>
        <v>САФУ имени М.В.Ломоносова</v>
      </c>
      <c r="K147" s="97">
        <v>2.8240740740740738E-4</v>
      </c>
      <c r="L147" s="97"/>
      <c r="M147" s="71" t="str">
        <f>IF(K147=0," ",IF(K147&lt;=[1]Разряды!$D$5,[1]Разряды!$D$3,IF(K147&lt;=[1]Разряды!$E$5,[1]Разряды!$E$3,IF(K147&lt;=[1]Разряды!$F$5,[1]Разряды!$F$3,IF(K147&lt;=[1]Разряды!$G$5,[1]Разряды!$G$3,IF(K147&lt;=[1]Разряды!$H$5,[1]Разряды!$H$3,IF(K147&lt;=[1]Разряды!$I$5,[1]Разряды!$I$3,IF(K147&lt;=[1]Разряды!$J$5,[1]Разряды!$J$3,"б/р"))))))))</f>
        <v>2р</v>
      </c>
      <c r="N147" s="82">
        <v>4</v>
      </c>
      <c r="O147" s="69" t="str">
        <f>IF(B147=0," ",VLOOKUP($B147,[1]Спортсмены!$B$1:$K$65536,10,FALSE))</f>
        <v>Мингалев А.Ю., Мингалева А.Г.</v>
      </c>
    </row>
    <row r="148" spans="1:15" x14ac:dyDescent="0.25">
      <c r="A148" s="31">
        <v>15</v>
      </c>
      <c r="B148" s="31">
        <v>54</v>
      </c>
      <c r="C148" s="69" t="str">
        <f>IF(B148=0," ",VLOOKUP(B148,[1]Спортсмены!B$1:K$65536,2,FALSE))</f>
        <v>Камышев</v>
      </c>
      <c r="D148" s="70" t="str">
        <f>IF(B148=0," ",VLOOKUP($B148,[1]Спортсмены!$B$1:$K$65536,3,FALSE))</f>
        <v>Иван</v>
      </c>
      <c r="E148" s="71" t="str">
        <f>IF(B148=0," ",IF(VLOOKUP($B148,[1]Спортсмены!$B$1:$K$65536,4,FALSE)=0," ",VLOOKUP($B148,[1]Спортсмены!$B$1:$K$65536,4,FALSE)))</f>
        <v>04.07.2000</v>
      </c>
      <c r="F148" s="71" t="str">
        <f>IF(B148=0," ",VLOOKUP($B148,[1]Спортсмены!$B$1:$K$65536,5,FALSE))</f>
        <v>2</v>
      </c>
      <c r="G148" s="69" t="str">
        <f>IF(B148=0," ",VLOOKUP($B148,[1]Спортсмены!$B$1:$K$65536,6,FALSE))</f>
        <v>Ярославская область</v>
      </c>
      <c r="H148" s="69" t="str">
        <f>IF(C148=0," ",VLOOKUP($B148,[1]Спортсмены!$B$1:$K$65536,7,FALSE))</f>
        <v/>
      </c>
      <c r="I148" s="69" t="str">
        <f>IF(D148=0," ",VLOOKUP($B148,[1]Спортсмены!$B$1:$K$65536,8,FALSE))</f>
        <v/>
      </c>
      <c r="J148" s="101" t="str">
        <f>IF(B148=0," ",VLOOKUP($B148,[1]Спортсмены!$B$1:$K$65536,9,FALSE))</f>
        <v>МУ СШОР №19</v>
      </c>
      <c r="K148" s="100">
        <v>2.8576388888888889E-4</v>
      </c>
      <c r="L148" s="115"/>
      <c r="M148" s="71" t="str">
        <f>IF(K148=0," ",IF(K148&lt;=[1]Разряды!$D$5,[1]Разряды!$D$3,IF(K148&lt;=[1]Разряды!$E$5,[1]Разряды!$E$3,IF(K148&lt;=[1]Разряды!$F$5,[1]Разряды!$F$3,IF(K148&lt;=[1]Разряды!$G$5,[1]Разряды!$G$3,IF(K148&lt;=[1]Разряды!$H$5,[1]Разряды!$H$3,IF(K148&lt;=[1]Разряды!$I$5,[1]Разряды!$I$3,IF(K148&lt;=[1]Разряды!$J$5,[1]Разряды!$J$3,"б/р"))))))))</f>
        <v>2р</v>
      </c>
      <c r="N148" s="78">
        <v>3</v>
      </c>
      <c r="O148" s="69" t="str">
        <f>IF(B148=0," ",VLOOKUP($B148,[1]Спортсмены!$B$1:$K$65536,10,FALSE))</f>
        <v>Иванова И.М., Станкевич В.А.</v>
      </c>
    </row>
    <row r="149" spans="1:15" x14ac:dyDescent="0.25">
      <c r="A149" s="31">
        <v>16</v>
      </c>
      <c r="B149" s="31">
        <v>162</v>
      </c>
      <c r="C149" s="69" t="str">
        <f>IF(B149=0," ",VLOOKUP(B149,[1]Спортсмены!B$1:K$65536,2,FALSE))</f>
        <v>Шашин</v>
      </c>
      <c r="D149" s="70" t="str">
        <f>IF(B149=0," ",VLOOKUP($B149,[1]Спортсмены!$B$1:$K$65536,3,FALSE))</f>
        <v>Сергей</v>
      </c>
      <c r="E149" s="71" t="str">
        <f>IF(B149=0," ",IF(VLOOKUP($B149,[1]Спортсмены!$B$1:$K$65536,4,FALSE)=0," ",VLOOKUP($B149,[1]Спортсмены!$B$1:$K$65536,4,FALSE)))</f>
        <v>29.03.1999</v>
      </c>
      <c r="F149" s="71" t="str">
        <f>IF(B149=0," ",VLOOKUP($B149,[1]Спортсмены!$B$1:$K$65536,5,FALSE))</f>
        <v>1</v>
      </c>
      <c r="G149" s="69" t="str">
        <f>IF(B149=0," ",VLOOKUP($B149,[1]Спортсмены!$B$1:$K$65536,6,FALSE))</f>
        <v>Ярославская область</v>
      </c>
      <c r="H149" s="69" t="str">
        <f>IF(C149=0," ",VLOOKUP($B149,[1]Спортсмены!$B$1:$K$65536,7,FALSE))</f>
        <v/>
      </c>
      <c r="I149" s="69" t="str">
        <f>IF(D149=0," ",VLOOKUP($B149,[1]Спортсмены!$B$1:$K$65536,8,FALSE))</f>
        <v/>
      </c>
      <c r="J149" s="101" t="str">
        <f>IF(B149=0," ",VLOOKUP($B149,[1]Спортсмены!$B$1:$K$65536,9,FALSE))</f>
        <v>ГУ ЯО "СШОР по лёгкой атлетике и адаптивному спорту"</v>
      </c>
      <c r="K149" s="100">
        <v>2.8715277777777778E-4</v>
      </c>
      <c r="L149" s="115"/>
      <c r="M149" s="71" t="str">
        <f>IF(K149=0," ",IF(K149&lt;=[1]Разряды!$D$5,[1]Разряды!$D$3,IF(K149&lt;=[1]Разряды!$E$5,[1]Разряды!$E$3,IF(K149&lt;=[1]Разряды!$F$5,[1]Разряды!$F$3,IF(K149&lt;=[1]Разряды!$G$5,[1]Разряды!$G$3,IF(K149&lt;=[1]Разряды!$H$5,[1]Разряды!$H$3,IF(K149&lt;=[1]Разряды!$I$5,[1]Разряды!$I$3,IF(K149&lt;=[1]Разряды!$J$5,[1]Разряды!$J$3,"б/р"))))))))</f>
        <v>2р</v>
      </c>
      <c r="N149" s="78">
        <v>2</v>
      </c>
      <c r="O149" s="69" t="str">
        <f>IF(B149=0," ",VLOOKUP($B149,[1]Спортсмены!$B$1:$K$65536,10,FALSE))</f>
        <v>Филинова С.К., Лыкова О.В.</v>
      </c>
    </row>
    <row r="150" spans="1:15" ht="15.75" thickBot="1" x14ac:dyDescent="0.3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</row>
    <row r="151" spans="1:15" ht="15.75" thickTop="1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x14ac:dyDescent="0.25">
      <c r="A154" s="64"/>
      <c r="B154" s="65"/>
      <c r="C154" s="66"/>
      <c r="D154" s="66"/>
      <c r="E154" s="66"/>
      <c r="F154" s="67"/>
      <c r="G154" s="45" t="s">
        <v>32</v>
      </c>
      <c r="H154" s="45"/>
      <c r="I154" s="45"/>
      <c r="J154" s="46"/>
      <c r="K154" s="46"/>
      <c r="L154" s="45"/>
      <c r="M154" s="45" t="s">
        <v>33</v>
      </c>
      <c r="N154" s="45"/>
    </row>
    <row r="155" spans="1:15" x14ac:dyDescent="0.25">
      <c r="A155" s="64"/>
      <c r="B155" s="67"/>
      <c r="C155" s="66"/>
      <c r="D155" s="66"/>
      <c r="E155" s="66"/>
      <c r="F155" s="67"/>
      <c r="G155" s="45"/>
      <c r="H155" s="45"/>
      <c r="I155" s="45"/>
      <c r="J155" s="46"/>
      <c r="K155" s="46"/>
      <c r="L155" s="45"/>
      <c r="M155" s="45"/>
      <c r="N155" s="45"/>
    </row>
    <row r="156" spans="1:15" x14ac:dyDescent="0.25">
      <c r="A156" s="64"/>
      <c r="B156" s="67"/>
      <c r="C156" s="66"/>
      <c r="D156" s="66"/>
      <c r="E156" s="66"/>
      <c r="F156" s="67"/>
      <c r="G156" s="45"/>
      <c r="H156" s="45"/>
      <c r="I156" s="45"/>
      <c r="J156" s="46"/>
      <c r="K156" s="46"/>
      <c r="L156" s="45"/>
      <c r="M156" s="45"/>
      <c r="N156" s="45"/>
    </row>
    <row r="157" spans="1:15" x14ac:dyDescent="0.25">
      <c r="A157" s="64"/>
      <c r="B157" s="67"/>
      <c r="C157" s="66"/>
      <c r="D157" s="66"/>
      <c r="E157" s="66"/>
      <c r="F157" s="67"/>
      <c r="G157" s="45"/>
      <c r="H157" s="45"/>
      <c r="I157" s="45"/>
      <c r="J157" s="46"/>
      <c r="K157" s="46"/>
      <c r="L157" s="45"/>
      <c r="M157" s="45"/>
      <c r="N157" s="45"/>
    </row>
    <row r="158" spans="1:15" x14ac:dyDescent="0.25">
      <c r="A158" s="64"/>
      <c r="B158" s="67"/>
      <c r="C158" s="66"/>
      <c r="D158" s="66"/>
      <c r="E158" s="66"/>
      <c r="F158" s="67"/>
      <c r="G158" s="45" t="s">
        <v>34</v>
      </c>
      <c r="H158" s="45"/>
      <c r="I158" s="45"/>
      <c r="J158" s="46"/>
      <c r="K158" s="46"/>
      <c r="L158" s="45"/>
      <c r="M158" s="45" t="s">
        <v>35</v>
      </c>
      <c r="N158" s="45"/>
    </row>
    <row r="159" spans="1:15" x14ac:dyDescent="0.25">
      <c r="A159" s="64"/>
      <c r="B159" s="67"/>
      <c r="C159" s="66"/>
      <c r="D159" s="66"/>
      <c r="E159" s="66"/>
      <c r="F159" s="67"/>
      <c r="G159" s="45"/>
      <c r="H159" s="45"/>
      <c r="I159" s="45"/>
      <c r="J159" s="46"/>
      <c r="K159" s="46"/>
      <c r="L159" s="45"/>
      <c r="M159" s="45"/>
      <c r="N159" s="45"/>
    </row>
    <row r="160" spans="1:15" x14ac:dyDescent="0.25">
      <c r="A160" s="64"/>
      <c r="B160" s="67"/>
      <c r="C160" s="66"/>
      <c r="D160" s="66"/>
      <c r="E160" s="66"/>
      <c r="F160" s="67"/>
      <c r="G160" s="45"/>
      <c r="H160" s="45"/>
      <c r="I160" s="45"/>
      <c r="J160" s="46"/>
      <c r="K160" s="46"/>
      <c r="L160" s="45"/>
      <c r="M160" s="45"/>
      <c r="N160" s="45"/>
    </row>
    <row r="161" spans="1:15" x14ac:dyDescent="0.25">
      <c r="A161" s="64"/>
      <c r="B161" s="67"/>
      <c r="C161" s="66"/>
      <c r="D161" s="66"/>
      <c r="E161" s="66"/>
      <c r="F161" s="67"/>
      <c r="G161" s="45"/>
      <c r="H161" s="45"/>
      <c r="I161" s="45"/>
      <c r="J161" s="46"/>
      <c r="K161" s="46"/>
      <c r="L161" s="45"/>
      <c r="M161" s="45"/>
      <c r="N161" s="45"/>
    </row>
    <row r="162" spans="1:15" x14ac:dyDescent="0.25">
      <c r="A162" s="64"/>
      <c r="B162" s="67"/>
      <c r="C162" s="66"/>
      <c r="D162" s="66"/>
      <c r="E162" s="66"/>
      <c r="F162" s="67"/>
      <c r="G162" s="45"/>
      <c r="H162" s="45"/>
      <c r="I162" s="45"/>
      <c r="J162" s="46"/>
      <c r="K162" s="46"/>
      <c r="L162" s="45"/>
      <c r="M162" s="45"/>
      <c r="N162" s="45"/>
    </row>
    <row r="163" spans="1:15" x14ac:dyDescent="0.25">
      <c r="A163" s="64"/>
      <c r="B163" s="67"/>
      <c r="C163" s="66"/>
      <c r="D163" s="66"/>
      <c r="E163" s="66"/>
      <c r="F163" s="67"/>
      <c r="G163" s="45"/>
      <c r="H163" s="45"/>
      <c r="I163" s="45"/>
      <c r="J163" s="46"/>
      <c r="K163" s="46"/>
      <c r="L163" s="45"/>
      <c r="M163" s="45"/>
      <c r="N163" s="45"/>
    </row>
    <row r="164" spans="1:15" x14ac:dyDescent="0.25">
      <c r="A164" s="64"/>
      <c r="B164" s="67"/>
      <c r="C164" s="66"/>
      <c r="D164" s="66"/>
      <c r="E164" s="66"/>
      <c r="F164" s="67"/>
      <c r="G164" s="45"/>
      <c r="H164" s="45"/>
      <c r="I164" s="45"/>
      <c r="J164" s="46"/>
      <c r="K164" s="46"/>
      <c r="L164" s="45"/>
      <c r="M164" s="45"/>
      <c r="N164" s="45"/>
    </row>
    <row r="165" spans="1:15" x14ac:dyDescent="0.25">
      <c r="A165" s="64"/>
      <c r="B165" s="67"/>
      <c r="C165" s="66"/>
      <c r="D165" s="66"/>
      <c r="E165" s="66"/>
      <c r="F165" s="67"/>
      <c r="G165" s="45"/>
      <c r="H165" s="45"/>
      <c r="I165" s="45"/>
      <c r="J165" s="46"/>
      <c r="K165" s="46"/>
      <c r="L165" s="45"/>
      <c r="M165" s="45"/>
      <c r="N165" s="45"/>
    </row>
    <row r="166" spans="1:15" x14ac:dyDescent="0.25">
      <c r="A166" s="64"/>
      <c r="B166" s="67"/>
      <c r="C166" s="66"/>
      <c r="D166" s="66"/>
      <c r="E166" s="66"/>
      <c r="F166" s="67"/>
      <c r="G166" s="45"/>
      <c r="H166" s="45"/>
      <c r="I166" s="45"/>
      <c r="J166" s="46"/>
      <c r="K166" s="46"/>
      <c r="L166" s="45"/>
      <c r="M166" s="45"/>
      <c r="N166" s="45"/>
    </row>
    <row r="167" spans="1:15" x14ac:dyDescent="0.25">
      <c r="A167" s="64"/>
      <c r="B167" s="67"/>
      <c r="C167" s="66"/>
      <c r="D167" s="66"/>
      <c r="E167" s="66"/>
      <c r="F167" s="67"/>
      <c r="G167" s="45"/>
      <c r="H167" s="45"/>
      <c r="I167" s="45"/>
      <c r="J167" s="46"/>
      <c r="K167" s="46"/>
      <c r="L167" s="45"/>
      <c r="M167" s="45"/>
      <c r="N167" s="45"/>
    </row>
    <row r="168" spans="1:15" x14ac:dyDescent="0.25">
      <c r="A168" s="64"/>
      <c r="B168" s="67"/>
      <c r="C168" s="66"/>
      <c r="D168" s="66"/>
      <c r="E168" s="66"/>
      <c r="F168" s="67"/>
      <c r="G168" s="45"/>
      <c r="H168" s="45"/>
      <c r="I168" s="45"/>
      <c r="J168" s="46"/>
      <c r="K168" s="46"/>
      <c r="L168" s="45"/>
      <c r="M168" s="45"/>
      <c r="N168" s="45"/>
    </row>
    <row r="169" spans="1:15" x14ac:dyDescent="0.25">
      <c r="A169" s="64"/>
      <c r="B169" s="67"/>
      <c r="C169" s="66"/>
      <c r="D169" s="66"/>
      <c r="E169" s="66"/>
      <c r="F169" s="67"/>
      <c r="G169" s="45"/>
      <c r="H169" s="45"/>
      <c r="I169" s="45"/>
      <c r="J169" s="46"/>
      <c r="K169" s="46"/>
      <c r="L169" s="45"/>
      <c r="M169" s="45"/>
      <c r="N169" s="45"/>
    </row>
    <row r="170" spans="1:15" x14ac:dyDescent="0.25">
      <c r="A170" s="64"/>
      <c r="B170" s="67"/>
      <c r="C170" s="66"/>
      <c r="D170" s="66"/>
      <c r="E170" s="66"/>
      <c r="F170" s="67"/>
      <c r="G170" s="45"/>
      <c r="H170" s="45"/>
      <c r="I170" s="45"/>
      <c r="J170" s="46"/>
      <c r="K170" s="46"/>
      <c r="L170" s="45"/>
      <c r="M170" s="45"/>
      <c r="N170" s="45"/>
    </row>
    <row r="171" spans="1:15" x14ac:dyDescent="0.25">
      <c r="A171" s="64"/>
      <c r="B171" s="67"/>
      <c r="C171" s="66"/>
      <c r="D171" s="66"/>
      <c r="E171" s="66"/>
      <c r="F171" s="67"/>
      <c r="G171" s="45"/>
      <c r="H171" s="45"/>
      <c r="I171" s="45"/>
      <c r="J171" s="46"/>
      <c r="K171" s="46"/>
      <c r="L171" s="45"/>
      <c r="M171" s="45"/>
      <c r="N171" s="45"/>
    </row>
    <row r="172" spans="1:15" x14ac:dyDescent="0.25">
      <c r="A172" s="64"/>
      <c r="B172" s="67"/>
      <c r="C172" s="66"/>
      <c r="D172" s="66"/>
      <c r="E172" s="66"/>
      <c r="F172" s="67"/>
      <c r="G172" s="45"/>
      <c r="H172" s="45"/>
      <c r="I172" s="45"/>
      <c r="J172" s="46"/>
      <c r="K172" s="46"/>
      <c r="L172" s="45"/>
      <c r="M172" s="45"/>
      <c r="N172" s="45"/>
    </row>
    <row r="173" spans="1:15" x14ac:dyDescent="0.25">
      <c r="A173" s="64"/>
      <c r="B173" s="67"/>
      <c r="C173" s="66"/>
      <c r="D173" s="66"/>
      <c r="E173" s="66"/>
      <c r="F173" s="67"/>
      <c r="G173" s="45"/>
      <c r="H173" s="45"/>
      <c r="I173" s="45"/>
      <c r="J173" s="46"/>
      <c r="K173" s="46"/>
      <c r="L173" s="45"/>
      <c r="M173" s="45"/>
      <c r="N173" s="45"/>
    </row>
    <row r="174" spans="1:15" ht="17.25" x14ac:dyDescent="0.3">
      <c r="A174" s="459" t="s">
        <v>0</v>
      </c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</row>
    <row r="175" spans="1:15" ht="17.25" x14ac:dyDescent="0.3">
      <c r="A175" s="459" t="s">
        <v>1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</row>
    <row r="176" spans="1:15" ht="17.25" x14ac:dyDescent="0.3">
      <c r="A176" s="459" t="s">
        <v>2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</row>
    <row r="177" spans="1:15" ht="17.25" x14ac:dyDescent="0.3">
      <c r="A177" s="459" t="s">
        <v>3</v>
      </c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</row>
    <row r="178" spans="1:15" ht="17.25" x14ac:dyDescent="0.3">
      <c r="A178" s="459" t="s">
        <v>4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</row>
    <row r="179" spans="1:15" ht="17.25" x14ac:dyDescent="0.3">
      <c r="A179" s="460" t="s">
        <v>60</v>
      </c>
      <c r="B179" s="460"/>
      <c r="C179" s="460"/>
      <c r="D179" s="460"/>
      <c r="E179" s="460"/>
      <c r="F179" s="460"/>
      <c r="G179" s="460"/>
      <c r="H179" s="460"/>
      <c r="I179" s="460"/>
      <c r="J179" s="460"/>
      <c r="K179" s="460"/>
      <c r="L179" s="460"/>
      <c r="M179" s="460"/>
      <c r="N179" s="460"/>
      <c r="O179" s="460"/>
    </row>
    <row r="180" spans="1:15" ht="17.25" x14ac:dyDescent="0.3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</row>
    <row r="181" spans="1:15" x14ac:dyDescent="0.25">
      <c r="A181" s="461"/>
      <c r="B181" s="461"/>
      <c r="C181" s="461"/>
      <c r="D181" s="461"/>
      <c r="E181" s="461"/>
      <c r="F181" s="461"/>
      <c r="G181" s="461"/>
      <c r="H181" s="461"/>
      <c r="I181" s="461"/>
      <c r="J181" s="461"/>
      <c r="K181" s="461"/>
      <c r="L181" s="461"/>
      <c r="M181" s="461"/>
      <c r="N181" s="461"/>
      <c r="O181" s="1" t="s">
        <v>6</v>
      </c>
    </row>
    <row r="182" spans="1:15" ht="18.75" x14ac:dyDescent="0.3">
      <c r="A182" s="3"/>
      <c r="B182" s="4"/>
      <c r="C182" s="4"/>
      <c r="D182" s="4"/>
      <c r="E182" s="5"/>
      <c r="F182"/>
      <c r="G182" s="50"/>
      <c r="H182" s="50"/>
      <c r="I182" s="50"/>
      <c r="K182" s="50"/>
      <c r="L182" s="50"/>
      <c r="M182" s="50"/>
      <c r="O182" s="2" t="s">
        <v>7</v>
      </c>
    </row>
    <row r="183" spans="1:15" ht="15.75" x14ac:dyDescent="0.25">
      <c r="A183" s="3"/>
      <c r="B183" s="4"/>
      <c r="C183" s="4"/>
      <c r="D183" s="4"/>
      <c r="E183" s="5"/>
      <c r="F183"/>
      <c r="G183" s="6"/>
      <c r="H183" s="6"/>
      <c r="I183" s="6"/>
      <c r="K183" s="6"/>
      <c r="O183" s="2" t="s">
        <v>8</v>
      </c>
    </row>
    <row r="184" spans="1:15" ht="21" x14ac:dyDescent="0.35">
      <c r="A184" s="7"/>
      <c r="E184"/>
      <c r="F184"/>
      <c r="K184" s="7"/>
      <c r="M184" s="8"/>
      <c r="N184" s="8"/>
      <c r="O184" s="8" t="s">
        <v>9</v>
      </c>
    </row>
    <row r="185" spans="1:15" ht="21" x14ac:dyDescent="0.35">
      <c r="A185" s="7"/>
      <c r="E185" s="9" t="s">
        <v>50</v>
      </c>
      <c r="F185" s="10">
        <v>0.52777777777777779</v>
      </c>
      <c r="G185" s="11" t="s">
        <v>11</v>
      </c>
      <c r="H185" s="11"/>
      <c r="I185" s="11"/>
      <c r="K185" s="7"/>
      <c r="M185" s="8"/>
      <c r="N185" s="8"/>
      <c r="O185" s="8"/>
    </row>
    <row r="186" spans="1:15" ht="18.75" x14ac:dyDescent="0.3">
      <c r="A186" s="3"/>
      <c r="B186" s="12"/>
      <c r="C186" s="4"/>
      <c r="D186" s="4"/>
      <c r="E186" s="9" t="s">
        <v>50</v>
      </c>
      <c r="F186" s="10">
        <v>0.67013888888888884</v>
      </c>
      <c r="G186" s="11" t="s">
        <v>12</v>
      </c>
      <c r="H186" s="11"/>
      <c r="I186" s="11"/>
      <c r="K186" s="13"/>
      <c r="L186" s="13"/>
      <c r="M186" s="14"/>
    </row>
    <row r="187" spans="1:15" ht="16.5" thickBot="1" x14ac:dyDescent="0.3">
      <c r="A187" s="15" t="s">
        <v>47</v>
      </c>
      <c r="B187" s="16"/>
      <c r="E187" s="17" t="s">
        <v>51</v>
      </c>
      <c r="F187" s="18"/>
      <c r="J187" s="3"/>
      <c r="K187" s="51"/>
      <c r="L187" s="51"/>
      <c r="M187" s="14"/>
    </row>
    <row r="188" spans="1:15" x14ac:dyDescent="0.25">
      <c r="A188" s="464" t="s">
        <v>15</v>
      </c>
      <c r="B188" s="464" t="s">
        <v>16</v>
      </c>
      <c r="C188" s="466" t="s">
        <v>17</v>
      </c>
      <c r="D188" s="466" t="s">
        <v>18</v>
      </c>
      <c r="E188" s="464" t="s">
        <v>19</v>
      </c>
      <c r="F188" s="464" t="s">
        <v>20</v>
      </c>
      <c r="G188" s="468" t="s">
        <v>21</v>
      </c>
      <c r="H188" s="470" t="s">
        <v>22</v>
      </c>
      <c r="I188" s="472" t="s">
        <v>23</v>
      </c>
      <c r="J188" s="462" t="s">
        <v>24</v>
      </c>
      <c r="K188" s="453" t="s">
        <v>25</v>
      </c>
      <c r="L188" s="454"/>
      <c r="M188" s="441" t="s">
        <v>26</v>
      </c>
      <c r="N188" s="441" t="s">
        <v>27</v>
      </c>
      <c r="O188" s="443" t="s">
        <v>28</v>
      </c>
    </row>
    <row r="189" spans="1:15" ht="15.75" thickBot="1" x14ac:dyDescent="0.3">
      <c r="A189" s="465"/>
      <c r="B189" s="465"/>
      <c r="C189" s="467"/>
      <c r="D189" s="467"/>
      <c r="E189" s="465"/>
      <c r="F189" s="465"/>
      <c r="G189" s="469"/>
      <c r="H189" s="471"/>
      <c r="I189" s="473"/>
      <c r="J189" s="463"/>
      <c r="K189" s="19" t="s">
        <v>29</v>
      </c>
      <c r="L189" s="20" t="s">
        <v>30</v>
      </c>
      <c r="M189" s="442"/>
      <c r="N189" s="442"/>
      <c r="O189" s="444"/>
    </row>
    <row r="190" spans="1:15" x14ac:dyDescent="0.25">
      <c r="A190" s="21">
        <v>1</v>
      </c>
      <c r="B190" s="21">
        <v>260</v>
      </c>
      <c r="C190" s="141" t="str">
        <f>IF(B190=0," ",VLOOKUP(B190,[1]Спортсмены!B$1:K$65536,2,FALSE))</f>
        <v>Росляков</v>
      </c>
      <c r="D190" s="142" t="str">
        <f>IF(B190=0," ",VLOOKUP($B190,[1]Спортсмены!$B$1:$K$65536,3,FALSE))</f>
        <v>Данил</v>
      </c>
      <c r="E190" s="143" t="str">
        <f>IF(B190=0," ",IF(VLOOKUP($B190,[1]Спортсмены!$B$1:$K$65536,4,FALSE)=0," ",VLOOKUP($B190,[1]Спортсмены!$B$1:$K$65536,4,FALSE)))</f>
        <v>04.11.1997</v>
      </c>
      <c r="F190" s="143" t="str">
        <f>IF(B190=0," ",VLOOKUP($B190,[1]Спортсмены!$B$1:$K$65536,5,FALSE))</f>
        <v>МС</v>
      </c>
      <c r="G190" s="141" t="str">
        <f>IF(B190=0," ",VLOOKUP($B190,[1]Спортсмены!$B$1:$K$65536,6,FALSE))</f>
        <v>Вологодская область</v>
      </c>
      <c r="H190" s="141" t="str">
        <f>IF(C190=0," ",VLOOKUP($B190,[1]Спортсмены!$B$1:$K$65536,7,FALSE))</f>
        <v/>
      </c>
      <c r="I190" s="141" t="str">
        <f>IF(D190=0," ",VLOOKUP($B190,[1]Спортсмены!$B$1:$K$65536,8,FALSE))</f>
        <v/>
      </c>
      <c r="J190" s="144" t="str">
        <f>IF(B190=0," ",VLOOKUP($B190,[1]Спортсмены!$B$1:$K$65536,9,FALSE))</f>
        <v>АУ ВО "СШОР "Витязь"</v>
      </c>
      <c r="K190" s="97">
        <v>2.6018518518518518E-4</v>
      </c>
      <c r="L190" s="97">
        <v>2.5439814814814818E-4</v>
      </c>
      <c r="M190" s="71" t="str">
        <f>IF(K190=0," ",IF(K190&lt;=[1]Разряды!$D$5,[1]Разряды!$D$3,IF(K190&lt;=[1]Разряды!$E$5,[1]Разряды!$E$3,IF(K190&lt;=[1]Разряды!$F$5,[1]Разряды!$F$3,IF(K190&lt;=[1]Разряды!$G$5,[1]Разряды!$G$3,IF(K190&lt;=[1]Разряды!$H$5,[1]Разряды!$H$3,IF(K190&lt;=[1]Разряды!$I$5,[1]Разряды!$I$3,IF(K190&lt;=[1]Разряды!$J$5,[1]Разряды!$J$3,"б/р"))))))))</f>
        <v>кмс</v>
      </c>
      <c r="N190" s="71">
        <v>20</v>
      </c>
      <c r="O190" s="69" t="str">
        <f>IF(B190=0," ",VLOOKUP($B190,[1]Спортсмены!$B$1:$K$65536,10,FALSE))</f>
        <v>Синицкий А.Д.</v>
      </c>
    </row>
    <row r="191" spans="1:15" x14ac:dyDescent="0.25">
      <c r="A191" s="21">
        <v>2</v>
      </c>
      <c r="B191" s="31">
        <v>257</v>
      </c>
      <c r="C191" s="69" t="str">
        <f>IF(B191=0," ",VLOOKUP(B191,[1]Спортсмены!B$1:K$65536,2,FALSE))</f>
        <v>Петряшов</v>
      </c>
      <c r="D191" s="70" t="str">
        <f>IF(B191=0," ",VLOOKUP($B191,[1]Спортсмены!$B$1:$K$65536,3,FALSE))</f>
        <v>Константин</v>
      </c>
      <c r="E191" s="71" t="str">
        <f>IF(B191=0," ",IF(VLOOKUP($B191,[1]Спортсмены!$B$1:$K$65536,4,FALSE)=0," ",VLOOKUP($B191,[1]Спортсмены!$B$1:$K$65536,4,FALSE)))</f>
        <v>16.12.1983</v>
      </c>
      <c r="F191" s="71" t="str">
        <f>IF(B191=0," ",VLOOKUP($B191,[1]Спортсмены!$B$1:$K$65536,5,FALSE))</f>
        <v>МСМК</v>
      </c>
      <c r="G191" s="69" t="str">
        <f>IF(B191=0," ",VLOOKUP($B191,[1]Спортсмены!$B$1:$K$65536,6,FALSE))</f>
        <v>Вологодская область</v>
      </c>
      <c r="H191" s="69" t="str">
        <f>IF(C191=0," ",VLOOKUP($B191,[1]Спортсмены!$B$1:$K$65536,7,FALSE))</f>
        <v>Санкт-Петербург</v>
      </c>
      <c r="I191" s="69" t="str">
        <f>IF(D191=0," ",VLOOKUP($B191,[1]Спортсмены!$B$1:$K$65536,8,FALSE))</f>
        <v>Динамо</v>
      </c>
      <c r="J191" s="101" t="str">
        <f>IF(B191=0," ",VLOOKUP($B191,[1]Спортсмены!$B$1:$K$65536,9,FALSE))</f>
        <v>АУ ФКиС  ВО "ЦСП", АУ ВО "СШОР "Витязь", СПб ГБУ ЦОП "ШВСМ по легкой атлетике"</v>
      </c>
      <c r="K191" s="100">
        <v>2.5960648148148148E-4</v>
      </c>
      <c r="L191" s="98">
        <v>2.5717592592592589E-4</v>
      </c>
      <c r="M191" s="71" t="str">
        <f>IF(K191=0," ",IF(K191&lt;=[1]Разряды!$D$5,[1]Разряды!$D$3,IF(K191&lt;=[1]Разряды!$E$5,[1]Разряды!$E$3,IF(K191&lt;=[1]Разряды!$F$5,[1]Разряды!$F$3,IF(K191&lt;=[1]Разряды!$G$5,[1]Разряды!$G$3,IF(K191&lt;=[1]Разряды!$H$5,[1]Разряды!$H$3,IF(K191&lt;=[1]Разряды!$I$5,[1]Разряды!$I$3,IF(K191&lt;=[1]Разряды!$J$5,[1]Разряды!$J$3,"б/р"))))))))</f>
        <v>кмс</v>
      </c>
      <c r="N191" s="71">
        <v>17</v>
      </c>
      <c r="O191" s="69" t="str">
        <f>IF(B191=0," ",VLOOKUP($B191,[1]Спортсмены!$B$1:$K$65536,10,FALSE))</f>
        <v>Жубряков Г.Н., Синицкий А.Д.</v>
      </c>
    </row>
    <row r="192" spans="1:15" x14ac:dyDescent="0.25">
      <c r="A192" s="21">
        <v>3</v>
      </c>
      <c r="B192" s="31">
        <v>180</v>
      </c>
      <c r="C192" s="69" t="str">
        <f>IF(B192=0," ",VLOOKUP(B192,[1]Спортсмены!B$1:K$65536,2,FALSE))</f>
        <v>Дуркин</v>
      </c>
      <c r="D192" s="70" t="str">
        <f>IF(B192=0," ",VLOOKUP($B192,[1]Спортсмены!$B$1:$K$65536,3,FALSE))</f>
        <v>Никита</v>
      </c>
      <c r="E192" s="71" t="str">
        <f>IF(B192=0," ",IF(VLOOKUP($B192,[1]Спортсмены!$B$1:$K$65536,4,FALSE)=0," ",VLOOKUP($B192,[1]Спортсмены!$B$1:$K$65536,4,FALSE)))</f>
        <v>18.07.1995</v>
      </c>
      <c r="F192" s="71" t="str">
        <f>IF(B192=0," ",VLOOKUP($B192,[1]Спортсмены!$B$1:$K$65536,5,FALSE))</f>
        <v>1</v>
      </c>
      <c r="G192" s="69" t="str">
        <f>IF(B192=0," ",VLOOKUP($B192,[1]Спортсмены!$B$1:$K$65536,6,FALSE))</f>
        <v>Архангельская область</v>
      </c>
      <c r="H192" s="69" t="str">
        <f>IF(C192=0," ",VLOOKUP($B192,[1]Спортсмены!$B$1:$K$65536,7,FALSE))</f>
        <v/>
      </c>
      <c r="I192" s="69" t="str">
        <f>IF(D192=0," ",VLOOKUP($B192,[1]Спортсмены!$B$1:$K$65536,8,FALSE))</f>
        <v/>
      </c>
      <c r="J192" s="101" t="str">
        <f>IF(B192=0," ",VLOOKUP($B192,[1]Спортсмены!$B$1:$K$65536,9,FALSE))</f>
        <v>САФУ имени М.В.Ломоносова</v>
      </c>
      <c r="K192" s="97">
        <v>2.6585648148148144E-4</v>
      </c>
      <c r="L192" s="97">
        <v>2.6307870370370368E-4</v>
      </c>
      <c r="M192" s="71" t="str">
        <f>IF(K192=0," ",IF(K192&lt;=[1]Разряды!$D$5,[1]Разряды!$D$3,IF(K192&lt;=[1]Разряды!$E$5,[1]Разряды!$E$3,IF(K192&lt;=[1]Разряды!$F$5,[1]Разряды!$F$3,IF(K192&lt;=[1]Разряды!$G$5,[1]Разряды!$G$3,IF(K192&lt;=[1]Разряды!$H$5,[1]Разряды!$H$3,IF(K192&lt;=[1]Разряды!$I$5,[1]Разряды!$I$3,IF(K192&lt;=[1]Разряды!$J$5,[1]Разряды!$J$3,"б/р"))))))))</f>
        <v>1р</v>
      </c>
      <c r="N192" s="71">
        <v>15</v>
      </c>
      <c r="O192" s="69" t="str">
        <f>IF(B192=0," ",VLOOKUP($B192,[1]Спортсмены!$B$1:$K$65536,10,FALSE))</f>
        <v>Мингалев А.Ю., Мингалева А.Г.</v>
      </c>
    </row>
    <row r="193" spans="1:15" x14ac:dyDescent="0.25">
      <c r="A193" s="31">
        <v>4</v>
      </c>
      <c r="B193" s="31">
        <v>394</v>
      </c>
      <c r="C193" s="69" t="str">
        <f>IF(B193=0," ",VLOOKUP(B193,[1]Спортсмены!B$1:K$65536,2,FALSE))</f>
        <v>Новожилов</v>
      </c>
      <c r="D193" s="70" t="str">
        <f>IF(B193=0," ",VLOOKUP($B193,[1]Спортсмены!$B$1:$K$65536,3,FALSE))</f>
        <v>Дмитрий</v>
      </c>
      <c r="E193" s="71" t="str">
        <f>IF(B193=0," ",IF(VLOOKUP($B193,[1]Спортсмены!$B$1:$K$65536,4,FALSE)=0," ",VLOOKUP($B193,[1]Спортсмены!$B$1:$K$65536,4,FALSE)))</f>
        <v>27.06.1996</v>
      </c>
      <c r="F193" s="71" t="str">
        <f>IF(B193=0," ",VLOOKUP($B193,[1]Спортсмены!$B$1:$K$65536,5,FALSE))</f>
        <v>1</v>
      </c>
      <c r="G193" s="69" t="str">
        <f>IF(B193=0," ",VLOOKUP($B193,[1]Спортсмены!$B$1:$K$65536,6,FALSE))</f>
        <v>Новгородская область</v>
      </c>
      <c r="H193" s="69" t="str">
        <f>IF(C193=0," ",VLOOKUP($B193,[1]Спортсмены!$B$1:$K$65536,7,FALSE))</f>
        <v/>
      </c>
      <c r="I193" s="69" t="str">
        <f>IF(D193=0," ",VLOOKUP($B193,[1]Спортсмены!$B$1:$K$65536,8,FALSE))</f>
        <v/>
      </c>
      <c r="J193" s="101" t="str">
        <f>IF(B193=0," ",VLOOKUP($B193,[1]Спортсмены!$B$1:$K$65536,9,FALSE))</f>
        <v>ФГБОУ ВО "НОВГУ"</v>
      </c>
      <c r="K193" s="97">
        <v>2.7025462962962967E-4</v>
      </c>
      <c r="L193" s="97">
        <v>2.7511574074074076E-4</v>
      </c>
      <c r="M193" s="71" t="str">
        <f>IF(K193=0," ",IF(K193&lt;=[1]Разряды!$D$5,[1]Разряды!$D$3,IF(K193&lt;=[1]Разряды!$E$5,[1]Разряды!$E$3,IF(K193&lt;=[1]Разряды!$F$5,[1]Разряды!$F$3,IF(K193&lt;=[1]Разряды!$G$5,[1]Разряды!$G$3,IF(K193&lt;=[1]Разряды!$H$5,[1]Разряды!$H$3,IF(K193&lt;=[1]Разряды!$I$5,[1]Разряды!$I$3,IF(K193&lt;=[1]Разряды!$J$5,[1]Разряды!$J$3,"б/р"))))))))</f>
        <v>1р</v>
      </c>
      <c r="N193" s="71">
        <v>14</v>
      </c>
      <c r="O193" s="69" t="str">
        <f>IF(B193=0," ",VLOOKUP($B193,[1]Спортсмены!$B$1:$K$65536,10,FALSE))</f>
        <v>Савенков П.А.</v>
      </c>
    </row>
    <row r="194" spans="1:15" x14ac:dyDescent="0.25">
      <c r="A194" s="31">
        <v>5</v>
      </c>
      <c r="B194" s="31">
        <v>447</v>
      </c>
      <c r="C194" s="69" t="str">
        <f>IF(B194=0," ",VLOOKUP(B194,[1]Спортсмены!B$1:K$65536,2,FALSE))</f>
        <v>Балясников</v>
      </c>
      <c r="D194" s="70" t="str">
        <f>IF(B194=0," ",VLOOKUP($B194,[1]Спортсмены!$B$1:$K$65536,3,FALSE))</f>
        <v>Иван</v>
      </c>
      <c r="E194" s="71" t="str">
        <f>IF(B194=0," ",IF(VLOOKUP($B194,[1]Спортсмены!$B$1:$K$65536,4,FALSE)=0," ",VLOOKUP($B194,[1]Спортсмены!$B$1:$K$65536,4,FALSE)))</f>
        <v>15.04.1989</v>
      </c>
      <c r="F194" s="71" t="str">
        <f>IF(B194=0," ",VLOOKUP($B194,[1]Спортсмены!$B$1:$K$65536,5,FALSE))</f>
        <v>КМС</v>
      </c>
      <c r="G194" s="69" t="str">
        <f>IF(B194=0," ",VLOOKUP($B194,[1]Спортсмены!$B$1:$K$65536,6,FALSE))</f>
        <v>Республика Коми</v>
      </c>
      <c r="H194" s="69" t="str">
        <f>IF(C194=0," ",VLOOKUP($B194,[1]Спортсмены!$B$1:$K$65536,7,FALSE))</f>
        <v/>
      </c>
      <c r="I194" s="69" t="str">
        <f>IF(D194=0," ",VLOOKUP($B194,[1]Спортсмены!$B$1:$K$65536,8,FALSE))</f>
        <v/>
      </c>
      <c r="J194" s="101" t="str">
        <f>IF(B194=0," ",VLOOKUP($B194,[1]Спортсмены!$B$1:$K$65536,9,FALSE))</f>
        <v>ГБУ РК "СШОР №1"</v>
      </c>
      <c r="K194" s="100">
        <v>2.72337962962963E-4</v>
      </c>
      <c r="L194" s="115"/>
      <c r="M194" s="71" t="str">
        <f>IF(K194=0," ",IF(K194&lt;=[1]Разряды!$D$5,[1]Разряды!$D$3,IF(K194&lt;=[1]Разряды!$E$5,[1]Разряды!$E$3,IF(K194&lt;=[1]Разряды!$F$5,[1]Разряды!$F$3,IF(K194&lt;=[1]Разряды!$G$5,[1]Разряды!$G$3,IF(K194&lt;=[1]Разряды!$H$5,[1]Разряды!$H$3,IF(K194&lt;=[1]Разряды!$I$5,[1]Разряды!$I$3,IF(K194&lt;=[1]Разряды!$J$5,[1]Разряды!$J$3,"б/р"))))))))</f>
        <v>1р</v>
      </c>
      <c r="N194" s="78">
        <v>13</v>
      </c>
      <c r="O194" s="69" t="str">
        <f>IF(B194=0," ",VLOOKUP($B194,[1]Спортсмены!$B$1:$K$65536,10,FALSE))</f>
        <v>Панюкова М.А.</v>
      </c>
    </row>
    <row r="195" spans="1:15" ht="25.5" x14ac:dyDescent="0.25">
      <c r="A195" s="31">
        <v>6</v>
      </c>
      <c r="B195" s="31">
        <v>252</v>
      </c>
      <c r="C195" s="76" t="str">
        <f>IF(B195=0," ",VLOOKUP(B195,[1]Спортсмены!B$1:K$65536,2,FALSE))</f>
        <v>Новослугин</v>
      </c>
      <c r="D195" s="77" t="str">
        <f>IF(B195=0," ",VLOOKUP($B195,[1]Спортсмены!$B$1:$K$65536,3,FALSE))</f>
        <v>Максим</v>
      </c>
      <c r="E195" s="78" t="str">
        <f>IF(B195=0," ",IF(VLOOKUP($B195,[1]Спортсмены!$B$1:$K$65536,4,FALSE)=0," ",VLOOKUP($B195,[1]Спортсмены!$B$1:$K$65536,4,FALSE)))</f>
        <v>21.08.1995</v>
      </c>
      <c r="F195" s="78" t="str">
        <f>IF(B195=0," ",VLOOKUP($B195,[1]Спортсмены!$B$1:$K$65536,5,FALSE))</f>
        <v>МС</v>
      </c>
      <c r="G195" s="76" t="str">
        <f>IF(B195=0," ",VLOOKUP($B195,[1]Спортсмены!$B$1:$K$65536,6,FALSE))</f>
        <v>Вологодская область</v>
      </c>
      <c r="H195" s="76" t="str">
        <f>IF(C195=0," ",VLOOKUP($B195,[1]Спортсмены!$B$1:$K$65536,7,FALSE))</f>
        <v/>
      </c>
      <c r="I195" s="76" t="str">
        <f>IF(D195=0," ",VLOOKUP($B195,[1]Спортсмены!$B$1:$K$65536,8,FALSE))</f>
        <v>Профсоюзы</v>
      </c>
      <c r="J195" s="110" t="str">
        <f>IF(B195=0," ",VLOOKUP($B195,[1]Спортсмены!$B$1:$K$65536,9,FALSE))</f>
        <v>АУ ВО "СШОР "Витязь"</v>
      </c>
      <c r="K195" s="100">
        <v>2.7488425925925928E-4</v>
      </c>
      <c r="L195" s="131"/>
      <c r="M195" s="78" t="str">
        <f>IF(K195=0," ",IF(K195&lt;=[1]Разряды!$D$5,[1]Разряды!$D$3,IF(K195&lt;=[1]Разряды!$E$5,[1]Разряды!$E$3,IF(K195&lt;=[1]Разряды!$F$5,[1]Разряды!$F$3,IF(K195&lt;=[1]Разряды!$G$5,[1]Разряды!$G$3,IF(K195&lt;=[1]Разряды!$H$5,[1]Разряды!$H$3,IF(K195&lt;=[1]Разряды!$I$5,[1]Разряды!$I$3,IF(K195&lt;=[1]Разряды!$J$5,[1]Разряды!$J$3,"б/р"))))))))</f>
        <v>2р</v>
      </c>
      <c r="N195" s="78">
        <v>0</v>
      </c>
      <c r="O195" s="54" t="str">
        <f>IF(B195=0," ",VLOOKUP($B195,[1]Спортсмены!$B$1:$K$65536,10,FALSE))</f>
        <v>Франков А.А., Воробьева Н.Н., Синицкий А.Д.</v>
      </c>
    </row>
    <row r="196" spans="1:15" x14ac:dyDescent="0.25">
      <c r="A196" s="31">
        <v>7</v>
      </c>
      <c r="B196" s="31">
        <v>71</v>
      </c>
      <c r="C196" s="69" t="str">
        <f>IF(B196=0," ",VLOOKUP(B196,[1]Спортсмены!B$1:K$65536,2,FALSE))</f>
        <v>Ксенофонтов</v>
      </c>
      <c r="D196" s="70" t="str">
        <f>IF(B196=0," ",VLOOKUP($B196,[1]Спортсмены!$B$1:$K$65536,3,FALSE))</f>
        <v>Сергей</v>
      </c>
      <c r="E196" s="71" t="str">
        <f>IF(B196=0," ",IF(VLOOKUP($B196,[1]Спортсмены!$B$1:$K$65536,4,FALSE)=0," ",VLOOKUP($B196,[1]Спортсмены!$B$1:$K$65536,4,FALSE)))</f>
        <v>15.11.1991</v>
      </c>
      <c r="F196" s="71" t="str">
        <f>IF(B196=0," ",VLOOKUP($B196,[1]Спортсмены!$B$1:$K$65536,5,FALSE))</f>
        <v>2</v>
      </c>
      <c r="G196" s="69" t="str">
        <f>IF(B196=0," ",VLOOKUP($B196,[1]Спортсмены!$B$1:$K$65536,6,FALSE))</f>
        <v>Ярославская область</v>
      </c>
      <c r="H196" s="69" t="str">
        <f>IF(C196=0," ",VLOOKUP($B196,[1]Спортсмены!$B$1:$K$65536,7,FALSE))</f>
        <v/>
      </c>
      <c r="I196" s="69" t="str">
        <f>IF(D196=0," ",VLOOKUP($B196,[1]Спортсмены!$B$1:$K$65536,8,FALSE))</f>
        <v/>
      </c>
      <c r="J196" s="102" t="str">
        <f>IF(B196=0," ",VLOOKUP($B196,[1]Спортсмены!$B$1:$K$65536,9,FALSE))</f>
        <v>ГУ ЯО "СШОР по лёгкой атлетике и адаптивному спорту"</v>
      </c>
      <c r="K196" s="97">
        <v>2.7731481481481482E-4</v>
      </c>
      <c r="L196" s="99"/>
      <c r="M196" s="71" t="str">
        <f>IF(K196=0," ",IF(K196&lt;=[1]Разряды!$D$5,[1]Разряды!$D$3,IF(K196&lt;=[1]Разряды!$E$5,[1]Разряды!$E$3,IF(K196&lt;=[1]Разряды!$F$5,[1]Разряды!$F$3,IF(K196&lt;=[1]Разряды!$G$5,[1]Разряды!$G$3,IF(K196&lt;=[1]Разряды!$H$5,[1]Разряды!$H$3,IF(K196&lt;=[1]Разряды!$I$5,[1]Разряды!$I$3,IF(K196&lt;=[1]Разряды!$J$5,[1]Разряды!$J$3,"б/р"))))))))</f>
        <v>2р</v>
      </c>
      <c r="N196" s="78" t="s">
        <v>31</v>
      </c>
      <c r="O196" s="69" t="str">
        <f>IF(B196=0," ",VLOOKUP($B196,[1]Спортсмены!$B$1:$K$65536,10,FALSE))</f>
        <v>Клейменов А.Н.</v>
      </c>
    </row>
    <row r="197" spans="1:15" x14ac:dyDescent="0.25">
      <c r="A197" s="31">
        <v>8</v>
      </c>
      <c r="B197" s="31">
        <v>189</v>
      </c>
      <c r="C197" s="69" t="str">
        <f>IF(B197=0," ",VLOOKUP(B197,[1]Спортсмены!B$1:K$65536,2,FALSE))</f>
        <v>Лодыгин</v>
      </c>
      <c r="D197" s="70" t="str">
        <f>IF(B197=0," ",VLOOKUP($B197,[1]Спортсмены!$B$1:$K$65536,3,FALSE))</f>
        <v>Дмитрий</v>
      </c>
      <c r="E197" s="71" t="str">
        <f>IF(B197=0," ",IF(VLOOKUP($B197,[1]Спортсмены!$B$1:$K$65536,4,FALSE)=0," ",VLOOKUP($B197,[1]Спортсмены!$B$1:$K$65536,4,FALSE)))</f>
        <v>30.04.1992</v>
      </c>
      <c r="F197" s="71" t="str">
        <f>IF(B197=0," ",VLOOKUP($B197,[1]Спортсмены!$B$1:$K$65536,5,FALSE))</f>
        <v>1</v>
      </c>
      <c r="G197" s="69" t="str">
        <f>IF(B197=0," ",VLOOKUP($B197,[1]Спортсмены!$B$1:$K$65536,6,FALSE))</f>
        <v>Архангельская область</v>
      </c>
      <c r="H197" s="69" t="str">
        <f>IF(C197=0," ",VLOOKUP($B197,[1]Спортсмены!$B$1:$K$65536,7,FALSE))</f>
        <v/>
      </c>
      <c r="I197" s="69" t="str">
        <f>IF(D197=0," ",VLOOKUP($B197,[1]Спортсмены!$B$1:$K$65536,8,FALSE))</f>
        <v/>
      </c>
      <c r="J197" s="101" t="str">
        <f>IF(B197=0," ",VLOOKUP($B197,[1]Спортсмены!$B$1:$K$65536,9,FALSE))</f>
        <v>ГАУ АО "СШОР "Поморье"</v>
      </c>
      <c r="K197" s="97">
        <v>2.7847222222222222E-4</v>
      </c>
      <c r="L197" s="134"/>
      <c r="M197" s="71" t="str">
        <f>IF(K197=0," ",IF(K197&lt;=[1]Разряды!$D$5,[1]Разряды!$D$3,IF(K197&lt;=[1]Разряды!$E$5,[1]Разряды!$E$3,IF(K197&lt;=[1]Разряды!$F$5,[1]Разряды!$F$3,IF(K197&lt;=[1]Разряды!$G$5,[1]Разряды!$G$3,IF(K197&lt;=[1]Разряды!$H$5,[1]Разряды!$H$3,IF(K197&lt;=[1]Разряды!$I$5,[1]Разряды!$I$3,IF(K197&lt;=[1]Разряды!$J$5,[1]Разряды!$J$3,"б/р"))))))))</f>
        <v>2р</v>
      </c>
      <c r="N197" s="71">
        <v>0</v>
      </c>
      <c r="O197" s="69" t="str">
        <f>IF(B197=0," ",VLOOKUP($B197,[1]Спортсмены!$B$1:$K$65536,10,FALSE))</f>
        <v xml:space="preserve">Чернов А.В. </v>
      </c>
    </row>
    <row r="198" spans="1:15" x14ac:dyDescent="0.25">
      <c r="A198" s="31">
        <v>9</v>
      </c>
      <c r="B198" s="31">
        <v>290</v>
      </c>
      <c r="C198" s="69" t="str">
        <f>IF(B198=0," ",VLOOKUP(B198,[1]Спортсмены!B$1:K$65536,2,FALSE))</f>
        <v>Некрасов</v>
      </c>
      <c r="D198" s="70" t="str">
        <f>IF(B198=0," ",VLOOKUP($B198,[1]Спортсмены!$B$1:$K$65536,3,FALSE))</f>
        <v>Александр</v>
      </c>
      <c r="E198" s="71" t="str">
        <f>IF(B198=0," ",IF(VLOOKUP($B198,[1]Спортсмены!$B$1:$K$65536,4,FALSE)=0," ",VLOOKUP($B198,[1]Спортсмены!$B$1:$K$65536,4,FALSE)))</f>
        <v>16.04.1997</v>
      </c>
      <c r="F198" s="71" t="str">
        <f>IF(B198=0," ",VLOOKUP($B198,[1]Спортсмены!$B$1:$K$65536,5,FALSE))</f>
        <v>1</v>
      </c>
      <c r="G198" s="69" t="str">
        <f>IF(B198=0," ",VLOOKUP($B198,[1]Спортсмены!$B$1:$K$65536,6,FALSE))</f>
        <v>Ивановская область</v>
      </c>
      <c r="H198" s="69" t="str">
        <f>IF(C198=0," ",VLOOKUP($B198,[1]Спортсмены!$B$1:$K$65536,7,FALSE))</f>
        <v/>
      </c>
      <c r="I198" s="69" t="str">
        <f>IF(D198=0," ",VLOOKUP($B198,[1]Спортсмены!$B$1:$K$65536,8,FALSE))</f>
        <v>ИРО РССС</v>
      </c>
      <c r="J198" s="101" t="str">
        <f>IF(B198=0," ",VLOOKUP($B198,[1]Спортсмены!$B$1:$K$65536,9,FALSE))</f>
        <v>ФГБОУ ВО "ИГЭУ"</v>
      </c>
      <c r="K198" s="97">
        <v>2.7858796296296296E-4</v>
      </c>
      <c r="L198" s="115"/>
      <c r="M198" s="71" t="str">
        <f>IF(K198=0," ",IF(K198&lt;=[1]Разряды!$D$5,[1]Разряды!$D$3,IF(K198&lt;=[1]Разряды!$E$5,[1]Разряды!$E$3,IF(K198&lt;=[1]Разряды!$F$5,[1]Разряды!$F$3,IF(K198&lt;=[1]Разряды!$G$5,[1]Разряды!$G$3,IF(K198&lt;=[1]Разряды!$H$5,[1]Разряды!$H$3,IF(K198&lt;=[1]Разряды!$I$5,[1]Разряды!$I$3,IF(K198&lt;=[1]Разряды!$J$5,[1]Разряды!$J$3,"б/р"))))))))</f>
        <v>2р</v>
      </c>
      <c r="N198" s="31">
        <v>0</v>
      </c>
      <c r="O198" s="101" t="str">
        <f>IF(B198=0," ",VLOOKUP($B198,[1]Спортсмены!$B$1:$K$65536,10,FALSE))</f>
        <v>Гильмутдинов Ю.А., Магницкий М.В.</v>
      </c>
    </row>
    <row r="199" spans="1:15" x14ac:dyDescent="0.25">
      <c r="A199" s="31">
        <v>10</v>
      </c>
      <c r="B199" s="31">
        <v>42</v>
      </c>
      <c r="C199" s="69" t="str">
        <f>IF(B199=0," ",VLOOKUP(B199,[1]Спортсмены!B$1:K$65536,2,FALSE))</f>
        <v>Елисеев</v>
      </c>
      <c r="D199" s="70" t="str">
        <f>IF(B199=0," ",VLOOKUP($B199,[1]Спортсмены!$B$1:$K$65536,3,FALSE))</f>
        <v>Кирилл</v>
      </c>
      <c r="E199" s="71" t="str">
        <f>IF(B199=0," ",IF(VLOOKUP($B199,[1]Спортсмены!$B$1:$K$65536,4,FALSE)=0," ",VLOOKUP($B199,[1]Спортсмены!$B$1:$K$65536,4,FALSE)))</f>
        <v>27.12.1989</v>
      </c>
      <c r="F199" s="71" t="str">
        <f>IF(B199=0," ",VLOOKUP($B199,[1]Спортсмены!$B$1:$K$65536,5,FALSE))</f>
        <v>1</v>
      </c>
      <c r="G199" s="69" t="str">
        <f>IF(B199=0," ",VLOOKUP($B199,[1]Спортсмены!$B$1:$K$65536,6,FALSE))</f>
        <v>Ярославская область</v>
      </c>
      <c r="H199" s="69" t="str">
        <f>IF(C199=0," ",VLOOKUP($B199,[1]Спортсмены!$B$1:$K$65536,7,FALSE))</f>
        <v/>
      </c>
      <c r="I199" s="69" t="str">
        <f>IF(D199=0," ",VLOOKUP($B199,[1]Спортсмены!$B$1:$K$65536,8,FALSE))</f>
        <v/>
      </c>
      <c r="J199" s="101" t="str">
        <f>IF(B199=0," ",VLOOKUP($B199,[1]Спортсмены!$B$1:$K$65536,9,FALSE))</f>
        <v>МУ СШОР №19</v>
      </c>
      <c r="K199" s="100">
        <v>2.7997685185185184E-4</v>
      </c>
      <c r="L199" s="115"/>
      <c r="M199" s="71" t="str">
        <f>IF(K199=0," ",IF(K199&lt;=[1]Разряды!$D$5,[1]Разряды!$D$3,IF(K199&lt;=[1]Разряды!$E$5,[1]Разряды!$E$3,IF(K199&lt;=[1]Разряды!$F$5,[1]Разряды!$F$3,IF(K199&lt;=[1]Разряды!$G$5,[1]Разряды!$G$3,IF(K199&lt;=[1]Разряды!$H$5,[1]Разряды!$H$3,IF(K199&lt;=[1]Разряды!$I$5,[1]Разряды!$I$3,IF(K199&lt;=[1]Разряды!$J$5,[1]Разряды!$J$3,"б/р"))))))))</f>
        <v>2р</v>
      </c>
      <c r="N199" s="78">
        <v>0</v>
      </c>
      <c r="O199" s="69" t="str">
        <f>IF(B199=0," ",VLOOKUP($B199,[1]Спортсмены!$B$1:$K$65536,10,FALSE))</f>
        <v>Станкевич В.А.</v>
      </c>
    </row>
    <row r="200" spans="1:15" x14ac:dyDescent="0.25">
      <c r="A200" s="31">
        <v>11</v>
      </c>
      <c r="B200" s="31">
        <v>225</v>
      </c>
      <c r="C200" s="69" t="str">
        <f>IF(B200=0," ",VLOOKUP(B200,[1]Спортсмены!B$1:K$65536,2,FALSE))</f>
        <v>Губкин</v>
      </c>
      <c r="D200" s="70" t="str">
        <f>IF(B200=0," ",VLOOKUP($B200,[1]Спортсмены!$B$1:$K$65536,3,FALSE))</f>
        <v>Иван</v>
      </c>
      <c r="E200" s="71" t="str">
        <f>IF(B200=0," ",IF(VLOOKUP($B200,[1]Спортсмены!$B$1:$K$65536,4,FALSE)=0," ",VLOOKUP($B200,[1]Спортсмены!$B$1:$K$65536,4,FALSE)))</f>
        <v>21.09.1997</v>
      </c>
      <c r="F200" s="71" t="str">
        <f>IF(B200=0," ",VLOOKUP($B200,[1]Спортсмены!$B$1:$K$65536,5,FALSE))</f>
        <v>1</v>
      </c>
      <c r="G200" s="69" t="str">
        <f>IF(B200=0," ",VLOOKUP($B200,[1]Спортсмены!$B$1:$K$65536,6,FALSE))</f>
        <v>Вологодская область</v>
      </c>
      <c r="H200" s="69" t="str">
        <f>IF(C200=0," ",VLOOKUP($B200,[1]Спортсмены!$B$1:$K$65536,7,FALSE))</f>
        <v/>
      </c>
      <c r="I200" s="69" t="str">
        <f>IF(D200=0," ",VLOOKUP($B200,[1]Спортсмены!$B$1:$K$65536,8,FALSE))</f>
        <v/>
      </c>
      <c r="J200" s="101" t="str">
        <f>IF(B200=0," ",VLOOKUP($B200,[1]Спортсмены!$B$1:$K$65536,9,FALSE))</f>
        <v>ФГБОУ ВО "ВоГУ", АУ ФКиС  ВО "ЦСП"</v>
      </c>
      <c r="K200" s="97">
        <v>2.8611111111111106E-4</v>
      </c>
      <c r="L200" s="97"/>
      <c r="M200" s="71" t="str">
        <f>IF(K200=0," ",IF(K200&lt;=[1]Разряды!$D$5,[1]Разряды!$D$3,IF(K200&lt;=[1]Разряды!$E$5,[1]Разряды!$E$3,IF(K200&lt;=[1]Разряды!$F$5,[1]Разряды!$F$3,IF(K200&lt;=[1]Разряды!$G$5,[1]Разряды!$G$3,IF(K200&lt;=[1]Разряды!$H$5,[1]Разряды!$H$3,IF(K200&lt;=[1]Разряды!$I$5,[1]Разряды!$I$3,IF(K200&lt;=[1]Разряды!$J$5,[1]Разряды!$J$3,"б/р"))))))))</f>
        <v>2р</v>
      </c>
      <c r="N200" s="71">
        <v>0</v>
      </c>
      <c r="O200" s="69" t="str">
        <f>IF(B200=0," ",VLOOKUP($B200,[1]Спортсмены!$B$1:$K$65536,10,FALSE))</f>
        <v>Синицкий А.Д.</v>
      </c>
    </row>
    <row r="201" spans="1:15" x14ac:dyDescent="0.25">
      <c r="A201" s="31"/>
      <c r="B201" s="31">
        <v>238</v>
      </c>
      <c r="C201" s="69" t="str">
        <f>IF(B201=0," ",VLOOKUP(B201,[1]Спортсмены!B$1:K$65536,2,FALSE))</f>
        <v>Кононенко</v>
      </c>
      <c r="D201" s="70" t="str">
        <f>IF(B201=0," ",VLOOKUP($B201,[1]Спортсмены!$B$1:$K$65536,3,FALSE))</f>
        <v>Павел</v>
      </c>
      <c r="E201" s="71" t="str">
        <f>IF(B201=0," ",IF(VLOOKUP($B201,[1]Спортсмены!$B$1:$K$65536,4,FALSE)=0," ",VLOOKUP($B201,[1]Спортсмены!$B$1:$K$65536,4,FALSE)))</f>
        <v>02.02.1997</v>
      </c>
      <c r="F201" s="71" t="str">
        <f>IF(B201=0," ",VLOOKUP($B201,[1]Спортсмены!$B$1:$K$65536,5,FALSE))</f>
        <v>КМС</v>
      </c>
      <c r="G201" s="69" t="str">
        <f>IF(B201=0," ",VLOOKUP($B201,[1]Спортсмены!$B$1:$K$65536,6,FALSE))</f>
        <v>Вологодская область</v>
      </c>
      <c r="H201" s="69" t="str">
        <f>IF(C201=0," ",VLOOKUP($B201,[1]Спортсмены!$B$1:$K$65536,7,FALSE))</f>
        <v/>
      </c>
      <c r="I201" s="69" t="str">
        <f>IF(D201=0," ",VLOOKUP($B201,[1]Спортсмены!$B$1:$K$65536,8,FALSE))</f>
        <v>Профсоюзы</v>
      </c>
      <c r="J201" s="101" t="str">
        <f>IF(B201=0," ",VLOOKUP($B201,[1]Спортсмены!$B$1:$K$65536,9,FALSE))</f>
        <v>АУ ФКиС  ВО "ЦСП", АУ ВО "СШОР "Витязь"</v>
      </c>
      <c r="K201" s="98" t="s">
        <v>56</v>
      </c>
      <c r="L201" s="134"/>
      <c r="M201" s="71"/>
      <c r="N201" s="71">
        <v>0</v>
      </c>
      <c r="O201" s="69" t="str">
        <f>IF(B201=0," ",VLOOKUP($B201,[1]Спортсмены!$B$1:$K$65536,10,FALSE))</f>
        <v>Столбова О.В., Смелов Н.А.</v>
      </c>
    </row>
    <row r="202" spans="1:15" ht="15.75" thickBot="1" x14ac:dyDescent="0.3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</row>
    <row r="203" spans="1:15" ht="15.75" thickTop="1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  <row r="204" spans="1:15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</row>
    <row r="205" spans="1:15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</row>
    <row r="206" spans="1:15" x14ac:dyDescent="0.25">
      <c r="A206" s="64"/>
      <c r="B206" s="65"/>
      <c r="C206" s="66"/>
      <c r="D206" s="66"/>
      <c r="E206" s="66"/>
      <c r="F206" s="67"/>
      <c r="G206" s="45" t="s">
        <v>32</v>
      </c>
      <c r="H206" s="45"/>
      <c r="I206" s="45"/>
      <c r="J206" s="46"/>
      <c r="K206" s="46"/>
      <c r="L206" s="45"/>
      <c r="M206" s="45" t="s">
        <v>33</v>
      </c>
      <c r="N206" s="45"/>
    </row>
    <row r="207" spans="1:15" x14ac:dyDescent="0.25">
      <c r="A207" s="64"/>
      <c r="B207" s="67"/>
      <c r="C207" s="66"/>
      <c r="D207" s="66"/>
      <c r="E207" s="66"/>
      <c r="F207" s="67"/>
      <c r="G207" s="45"/>
      <c r="H207" s="45"/>
      <c r="I207" s="45"/>
      <c r="J207" s="46"/>
      <c r="K207" s="46"/>
      <c r="L207" s="45"/>
      <c r="M207" s="45"/>
      <c r="N207" s="45"/>
    </row>
    <row r="208" spans="1:15" x14ac:dyDescent="0.25">
      <c r="A208" s="64"/>
      <c r="B208" s="67"/>
      <c r="C208" s="66"/>
      <c r="D208" s="66"/>
      <c r="E208" s="66"/>
      <c r="F208" s="67"/>
      <c r="G208" s="45"/>
      <c r="H208" s="45"/>
      <c r="I208" s="45"/>
      <c r="J208" s="46"/>
      <c r="K208" s="46"/>
      <c r="L208" s="45"/>
      <c r="M208" s="45"/>
      <c r="N208" s="45"/>
    </row>
    <row r="209" spans="1:15" x14ac:dyDescent="0.25">
      <c r="A209" s="64"/>
      <c r="B209" s="67"/>
      <c r="C209" s="66"/>
      <c r="D209" s="66"/>
      <c r="E209" s="66"/>
      <c r="F209" s="67"/>
      <c r="G209" s="45"/>
      <c r="H209" s="45"/>
      <c r="I209" s="45"/>
      <c r="J209" s="46"/>
      <c r="K209" s="46"/>
      <c r="L209" s="45"/>
      <c r="M209" s="45"/>
      <c r="N209" s="45"/>
    </row>
    <row r="210" spans="1:15" x14ac:dyDescent="0.25">
      <c r="A210" s="64"/>
      <c r="B210" s="67"/>
      <c r="C210" s="66"/>
      <c r="D210" s="66"/>
      <c r="E210" s="66"/>
      <c r="F210" s="67"/>
      <c r="G210" s="45" t="s">
        <v>34</v>
      </c>
      <c r="H210" s="45"/>
      <c r="I210" s="45"/>
      <c r="J210" s="46"/>
      <c r="K210" s="46"/>
      <c r="L210" s="45"/>
      <c r="M210" s="45" t="s">
        <v>35</v>
      </c>
      <c r="N210" s="45"/>
    </row>
    <row r="211" spans="1:15" x14ac:dyDescent="0.25">
      <c r="A211" s="64"/>
      <c r="B211" s="67"/>
      <c r="C211" s="66"/>
      <c r="D211" s="66"/>
      <c r="E211" s="66"/>
      <c r="F211" s="67"/>
      <c r="G211" s="45"/>
      <c r="H211" s="45"/>
      <c r="I211" s="45"/>
      <c r="J211" s="46"/>
      <c r="K211" s="46"/>
      <c r="L211" s="45"/>
      <c r="M211" s="45"/>
      <c r="N211" s="45"/>
    </row>
    <row r="212" spans="1:15" x14ac:dyDescent="0.25">
      <c r="A212" s="67"/>
      <c r="B212" s="44"/>
      <c r="C212" s="45"/>
      <c r="D212" s="45"/>
      <c r="E212" s="84"/>
      <c r="F212" s="46"/>
      <c r="G212" s="45"/>
      <c r="H212" s="45"/>
      <c r="I212" s="45"/>
      <c r="J212" s="45"/>
      <c r="K212" s="145"/>
      <c r="L212" s="108"/>
      <c r="M212" s="46"/>
      <c r="N212" s="49"/>
      <c r="O212" s="45"/>
    </row>
    <row r="213" spans="1:15" x14ac:dyDescent="0.25">
      <c r="A213" s="67"/>
      <c r="B213" s="44"/>
      <c r="C213" s="45"/>
      <c r="D213" s="45"/>
      <c r="E213" s="84"/>
      <c r="F213" s="46"/>
      <c r="G213" s="45"/>
      <c r="H213" s="45"/>
      <c r="I213" s="45"/>
      <c r="J213" s="45"/>
      <c r="K213" s="145"/>
      <c r="L213" s="108"/>
      <c r="M213" s="46"/>
      <c r="N213" s="49"/>
      <c r="O213" s="45"/>
    </row>
    <row r="214" spans="1:15" x14ac:dyDescent="0.25">
      <c r="A214" s="64"/>
      <c r="B214" s="65"/>
      <c r="C214" s="66"/>
      <c r="D214" s="66"/>
      <c r="E214" s="66"/>
      <c r="F214" s="67"/>
      <c r="G214" s="45"/>
      <c r="H214" s="45"/>
      <c r="I214" s="45"/>
      <c r="J214" s="46"/>
      <c r="K214" s="46"/>
      <c r="L214" s="45"/>
      <c r="M214" s="45"/>
      <c r="N214" s="45"/>
    </row>
    <row r="215" spans="1:15" x14ac:dyDescent="0.25">
      <c r="A215" s="64"/>
      <c r="B215" s="67"/>
      <c r="C215" s="66"/>
      <c r="D215" s="66"/>
      <c r="E215" s="66"/>
      <c r="F215" s="67"/>
      <c r="G215" s="45"/>
      <c r="H215" s="45"/>
      <c r="I215" s="45"/>
      <c r="J215" s="46"/>
      <c r="K215" s="46"/>
      <c r="L215" s="45"/>
      <c r="M215" s="45"/>
      <c r="N215" s="45"/>
    </row>
    <row r="216" spans="1:15" x14ac:dyDescent="0.25">
      <c r="A216" s="64"/>
      <c r="B216" s="67"/>
      <c r="C216" s="66"/>
      <c r="D216" s="66"/>
      <c r="E216" s="66"/>
      <c r="F216" s="67"/>
      <c r="G216" s="45"/>
      <c r="H216" s="45"/>
      <c r="I216" s="45"/>
      <c r="J216" s="46"/>
      <c r="K216" s="46"/>
      <c r="L216" s="45"/>
      <c r="M216" s="45"/>
      <c r="N216" s="45"/>
    </row>
    <row r="217" spans="1:15" x14ac:dyDescent="0.25">
      <c r="A217" s="64"/>
      <c r="B217" s="67"/>
      <c r="C217" s="66"/>
      <c r="D217" s="66"/>
      <c r="E217" s="66"/>
      <c r="F217" s="67"/>
      <c r="G217" s="45"/>
      <c r="H217" s="45"/>
      <c r="I217" s="45"/>
      <c r="J217" s="46"/>
      <c r="K217" s="46"/>
      <c r="L217" s="45"/>
      <c r="M217" s="45"/>
      <c r="N217" s="45"/>
    </row>
    <row r="218" spans="1:15" x14ac:dyDescent="0.25">
      <c r="A218" s="64"/>
      <c r="B218" s="67"/>
      <c r="C218" s="66"/>
      <c r="D218" s="66"/>
      <c r="E218" s="66"/>
      <c r="F218" s="67"/>
      <c r="G218" s="45"/>
      <c r="H218" s="45"/>
      <c r="I218" s="45"/>
      <c r="J218" s="46"/>
      <c r="K218" s="46"/>
      <c r="L218" s="45"/>
      <c r="M218" s="45"/>
      <c r="N218" s="45"/>
    </row>
    <row r="219" spans="1:15" x14ac:dyDescent="0.25">
      <c r="A219" s="67"/>
      <c r="B219" s="44"/>
      <c r="C219" s="45"/>
      <c r="D219" s="45"/>
      <c r="E219" s="84"/>
      <c r="F219" s="46"/>
      <c r="G219" s="45"/>
      <c r="H219" s="45"/>
      <c r="I219" s="45"/>
      <c r="J219" s="45"/>
      <c r="K219" s="145"/>
      <c r="L219" s="108"/>
      <c r="M219" s="46"/>
      <c r="N219" s="49"/>
      <c r="O219" s="45"/>
    </row>
    <row r="220" spans="1:15" x14ac:dyDescent="0.25">
      <c r="A220" s="67"/>
      <c r="B220" s="44"/>
      <c r="C220" s="45"/>
      <c r="D220" s="45"/>
      <c r="E220" s="84"/>
      <c r="F220" s="46"/>
      <c r="G220" s="45"/>
      <c r="H220" s="45"/>
      <c r="I220" s="45"/>
      <c r="J220" s="45"/>
      <c r="K220" s="145"/>
      <c r="L220" s="108"/>
      <c r="M220" s="46"/>
      <c r="N220" s="49"/>
      <c r="O220" s="45"/>
    </row>
    <row r="221" spans="1:15" x14ac:dyDescent="0.25">
      <c r="A221" s="67"/>
      <c r="B221" s="44"/>
      <c r="C221" s="45"/>
      <c r="D221" s="45"/>
      <c r="E221" s="84"/>
      <c r="F221" s="46"/>
      <c r="G221" s="45"/>
      <c r="H221" s="45"/>
      <c r="I221" s="45"/>
      <c r="J221" s="45"/>
      <c r="K221" s="145"/>
      <c r="L221" s="108"/>
      <c r="M221" s="46"/>
      <c r="N221" s="49"/>
      <c r="O221" s="45"/>
    </row>
    <row r="222" spans="1:15" x14ac:dyDescent="0.25">
      <c r="A222" s="67"/>
      <c r="B222" s="44"/>
      <c r="C222" s="45"/>
      <c r="D222" s="45"/>
      <c r="E222" s="84"/>
      <c r="F222" s="46"/>
      <c r="G222" s="45"/>
      <c r="H222" s="45"/>
      <c r="I222" s="45"/>
      <c r="J222" s="45"/>
      <c r="K222" s="145"/>
      <c r="L222" s="108"/>
      <c r="M222" s="46"/>
      <c r="N222" s="49"/>
      <c r="O222" s="45"/>
    </row>
    <row r="223" spans="1:15" x14ac:dyDescent="0.25">
      <c r="A223" s="67"/>
      <c r="B223" s="44"/>
      <c r="C223" s="45"/>
      <c r="D223" s="45"/>
      <c r="E223" s="84"/>
      <c r="F223" s="46"/>
      <c r="G223" s="45"/>
      <c r="H223" s="45"/>
      <c r="I223" s="45"/>
      <c r="J223" s="45"/>
      <c r="K223" s="145"/>
      <c r="L223" s="108"/>
      <c r="M223" s="46"/>
      <c r="N223" s="49"/>
      <c r="O223" s="45"/>
    </row>
    <row r="224" spans="1:15" x14ac:dyDescent="0.25">
      <c r="A224" s="67"/>
      <c r="B224" s="44"/>
      <c r="C224" s="45"/>
      <c r="D224" s="45"/>
      <c r="E224" s="84"/>
      <c r="F224" s="46"/>
      <c r="G224" s="45"/>
      <c r="H224" s="45"/>
      <c r="I224" s="45"/>
      <c r="J224" s="45"/>
      <c r="K224" s="145"/>
      <c r="L224" s="108"/>
      <c r="M224" s="46"/>
      <c r="N224" s="49"/>
      <c r="O224" s="45"/>
    </row>
    <row r="225" spans="1:15" x14ac:dyDescent="0.25">
      <c r="A225" s="67"/>
      <c r="B225" s="44"/>
      <c r="C225" s="45"/>
      <c r="D225" s="45"/>
      <c r="E225" s="84"/>
      <c r="F225" s="46"/>
      <c r="G225" s="45"/>
      <c r="H225" s="45"/>
      <c r="I225" s="45"/>
      <c r="J225" s="45"/>
      <c r="K225" s="145"/>
      <c r="L225" s="108"/>
      <c r="M225" s="46"/>
      <c r="N225" s="49"/>
      <c r="O225" s="45"/>
    </row>
    <row r="226" spans="1:15" x14ac:dyDescent="0.25">
      <c r="A226" s="67"/>
      <c r="B226" s="44"/>
      <c r="C226" s="45"/>
      <c r="D226" s="45"/>
      <c r="E226" s="84"/>
      <c r="F226" s="46"/>
      <c r="G226" s="45"/>
      <c r="H226" s="45"/>
      <c r="I226" s="45"/>
      <c r="J226" s="45"/>
      <c r="K226" s="145"/>
      <c r="L226" s="108"/>
      <c r="M226" s="46"/>
      <c r="N226" s="49"/>
      <c r="O226" s="45"/>
    </row>
    <row r="227" spans="1:15" x14ac:dyDescent="0.25">
      <c r="A227" s="67"/>
      <c r="B227" s="44"/>
      <c r="C227" s="45"/>
      <c r="D227" s="45"/>
      <c r="E227" s="84"/>
      <c r="F227" s="46"/>
      <c r="G227" s="45"/>
      <c r="H227" s="45"/>
      <c r="I227" s="45"/>
      <c r="J227" s="45"/>
      <c r="K227" s="145"/>
      <c r="L227" s="108"/>
      <c r="M227" s="46"/>
      <c r="N227" s="49"/>
      <c r="O227" s="45"/>
    </row>
    <row r="228" spans="1:15" x14ac:dyDescent="0.25">
      <c r="A228" s="67"/>
      <c r="B228" s="44"/>
      <c r="C228" s="45"/>
      <c r="D228" s="45"/>
      <c r="E228" s="84"/>
      <c r="F228" s="46"/>
      <c r="G228" s="45"/>
      <c r="H228" s="45"/>
      <c r="I228" s="45"/>
      <c r="J228" s="45"/>
      <c r="K228" s="145"/>
      <c r="L228" s="108"/>
      <c r="M228" s="46"/>
      <c r="N228" s="49"/>
      <c r="O228" s="45"/>
    </row>
    <row r="229" spans="1:15" x14ac:dyDescent="0.25">
      <c r="A229" s="67"/>
      <c r="B229" s="44"/>
      <c r="C229" s="45"/>
      <c r="D229" s="45"/>
      <c r="E229" s="84"/>
      <c r="F229" s="46"/>
      <c r="G229" s="45"/>
      <c r="H229" s="45"/>
      <c r="I229" s="45"/>
      <c r="J229" s="45"/>
      <c r="K229" s="145"/>
      <c r="L229" s="108"/>
      <c r="M229" s="46"/>
      <c r="N229" s="49"/>
      <c r="O229" s="45"/>
    </row>
    <row r="230" spans="1:15" x14ac:dyDescent="0.25">
      <c r="A230" s="67"/>
      <c r="B230" s="44"/>
      <c r="C230" s="45"/>
      <c r="D230" s="45"/>
      <c r="E230" s="84"/>
      <c r="F230" s="46"/>
      <c r="G230" s="45"/>
      <c r="H230" s="45"/>
      <c r="I230" s="45"/>
      <c r="J230" s="45"/>
      <c r="K230" s="145"/>
      <c r="L230" s="108"/>
      <c r="M230" s="46"/>
      <c r="N230" s="49"/>
      <c r="O230" s="45"/>
    </row>
    <row r="231" spans="1:15" x14ac:dyDescent="0.25">
      <c r="A231" s="67"/>
      <c r="B231" s="44"/>
      <c r="C231" s="45"/>
      <c r="D231" s="45"/>
      <c r="E231" s="84"/>
      <c r="F231" s="46"/>
      <c r="G231" s="45"/>
      <c r="H231" s="45"/>
      <c r="I231" s="45"/>
      <c r="J231" s="45"/>
      <c r="K231" s="145"/>
      <c r="L231" s="108"/>
      <c r="M231" s="46"/>
      <c r="N231" s="49"/>
      <c r="O231" s="45"/>
    </row>
    <row r="232" spans="1:15" x14ac:dyDescent="0.25">
      <c r="A232" s="67"/>
      <c r="B232" s="44"/>
      <c r="C232" s="45"/>
      <c r="D232" s="45"/>
      <c r="E232" s="84"/>
      <c r="F232" s="46"/>
      <c r="G232" s="45"/>
      <c r="H232" s="45"/>
      <c r="I232" s="45"/>
      <c r="J232" s="45"/>
      <c r="K232" s="145"/>
      <c r="L232" s="108"/>
      <c r="M232" s="46"/>
      <c r="N232" s="49"/>
      <c r="O232" s="45"/>
    </row>
    <row r="233" spans="1:15" x14ac:dyDescent="0.25">
      <c r="A233" s="67"/>
      <c r="B233" s="44"/>
      <c r="C233" s="45"/>
      <c r="D233" s="45"/>
      <c r="E233" s="84"/>
      <c r="F233" s="46"/>
      <c r="G233" s="45"/>
      <c r="H233" s="45"/>
      <c r="I233" s="45"/>
      <c r="J233" s="45"/>
      <c r="K233" s="145"/>
      <c r="L233" s="108"/>
      <c r="M233" s="46"/>
      <c r="N233" s="49"/>
      <c r="O233" s="45"/>
    </row>
    <row r="234" spans="1:15" x14ac:dyDescent="0.25">
      <c r="A234" s="67"/>
      <c r="B234" s="44"/>
      <c r="C234" s="45"/>
      <c r="D234" s="45"/>
      <c r="E234" s="84"/>
      <c r="F234" s="46"/>
      <c r="G234" s="45"/>
      <c r="H234" s="45"/>
      <c r="I234" s="45"/>
      <c r="J234" s="45"/>
      <c r="K234" s="145"/>
      <c r="L234" s="108"/>
      <c r="M234" s="46"/>
      <c r="N234" s="49"/>
      <c r="O234" s="45"/>
    </row>
    <row r="235" spans="1:15" x14ac:dyDescent="0.25">
      <c r="A235" s="67"/>
      <c r="B235" s="44"/>
      <c r="C235" s="45"/>
      <c r="D235" s="45"/>
      <c r="E235" s="84"/>
      <c r="F235" s="46"/>
      <c r="G235" s="45"/>
      <c r="H235" s="45"/>
      <c r="I235" s="45"/>
      <c r="J235" s="45"/>
      <c r="K235" s="145"/>
      <c r="L235" s="108"/>
      <c r="M235" s="46"/>
      <c r="N235" s="49"/>
      <c r="O235" s="45"/>
    </row>
    <row r="236" spans="1:15" x14ac:dyDescent="0.25">
      <c r="A236" s="67"/>
      <c r="B236" s="44"/>
      <c r="C236" s="45"/>
      <c r="D236" s="45"/>
      <c r="E236" s="84"/>
      <c r="F236" s="46"/>
      <c r="G236" s="45"/>
      <c r="H236" s="45"/>
      <c r="I236" s="45"/>
      <c r="J236" s="45"/>
      <c r="K236" s="145"/>
      <c r="L236" s="108"/>
      <c r="M236" s="46"/>
      <c r="N236" s="49"/>
      <c r="O236" s="45"/>
    </row>
    <row r="237" spans="1:15" x14ac:dyDescent="0.25">
      <c r="A237" s="67"/>
      <c r="B237" s="44"/>
      <c r="C237" s="45"/>
      <c r="D237" s="45"/>
      <c r="E237" s="84"/>
      <c r="F237" s="46"/>
      <c r="G237" s="45"/>
      <c r="H237" s="45"/>
      <c r="I237" s="45"/>
      <c r="J237" s="45"/>
      <c r="K237" s="145"/>
      <c r="L237" s="108"/>
      <c r="M237" s="46"/>
      <c r="N237" s="49"/>
      <c r="O237" s="45"/>
    </row>
    <row r="238" spans="1:15" x14ac:dyDescent="0.25">
      <c r="A238" s="67"/>
      <c r="B238" s="44"/>
      <c r="C238" s="45"/>
      <c r="D238" s="45"/>
      <c r="E238" s="84"/>
      <c r="F238" s="46"/>
      <c r="G238" s="45"/>
      <c r="H238" s="45"/>
      <c r="I238" s="45"/>
      <c r="J238" s="45"/>
      <c r="K238" s="145"/>
      <c r="L238" s="108"/>
      <c r="M238" s="46"/>
      <c r="N238" s="49"/>
      <c r="O238" s="45"/>
    </row>
    <row r="239" spans="1:15" x14ac:dyDescent="0.25">
      <c r="A239" s="67"/>
      <c r="B239" s="44"/>
      <c r="C239" s="45"/>
      <c r="D239" s="45"/>
      <c r="E239" s="84"/>
      <c r="F239" s="46"/>
      <c r="G239" s="45"/>
      <c r="H239" s="45"/>
      <c r="I239" s="45"/>
      <c r="J239" s="45"/>
      <c r="K239" s="145"/>
      <c r="L239" s="108"/>
      <c r="M239" s="46"/>
      <c r="N239" s="49"/>
      <c r="O239" s="45"/>
    </row>
    <row r="240" spans="1:15" x14ac:dyDescent="0.25">
      <c r="A240" s="67"/>
      <c r="B240" s="44"/>
      <c r="C240" s="45"/>
      <c r="D240" s="45"/>
      <c r="E240" s="84"/>
      <c r="F240" s="46"/>
      <c r="G240" s="45"/>
      <c r="H240" s="45"/>
      <c r="I240" s="45"/>
      <c r="J240" s="45"/>
      <c r="K240" s="145"/>
      <c r="L240" s="108"/>
      <c r="M240" s="46"/>
      <c r="N240" s="49"/>
      <c r="O240" s="45"/>
    </row>
    <row r="241" spans="1:15" x14ac:dyDescent="0.25">
      <c r="A241" s="67"/>
      <c r="B241" s="44"/>
      <c r="C241" s="45"/>
      <c r="D241" s="45"/>
      <c r="E241" s="84"/>
      <c r="F241" s="46"/>
      <c r="G241" s="45"/>
      <c r="H241" s="45"/>
      <c r="I241" s="45"/>
      <c r="J241" s="45"/>
      <c r="K241" s="145"/>
      <c r="L241" s="108"/>
      <c r="M241" s="46"/>
      <c r="N241" s="49"/>
      <c r="O241" s="45"/>
    </row>
    <row r="242" spans="1:15" x14ac:dyDescent="0.25">
      <c r="A242" s="67"/>
      <c r="B242" s="44"/>
      <c r="C242" s="45"/>
      <c r="D242" s="45"/>
      <c r="E242" s="84"/>
      <c r="F242" s="46"/>
      <c r="G242" s="45"/>
      <c r="H242" s="45"/>
      <c r="I242" s="45"/>
      <c r="J242" s="45"/>
      <c r="K242" s="145"/>
      <c r="L242" s="108"/>
      <c r="M242" s="46"/>
      <c r="N242" s="49"/>
      <c r="O242" s="45"/>
    </row>
    <row r="243" spans="1:15" x14ac:dyDescent="0.25">
      <c r="A243" s="67"/>
      <c r="B243" s="44"/>
      <c r="C243" s="45"/>
      <c r="D243" s="45"/>
      <c r="E243" s="84"/>
      <c r="F243" s="46"/>
      <c r="G243" s="45"/>
      <c r="H243" s="45"/>
      <c r="I243" s="45"/>
      <c r="J243" s="45"/>
      <c r="K243" s="145"/>
      <c r="L243" s="108"/>
      <c r="M243" s="46"/>
      <c r="N243" s="49"/>
      <c r="O243" s="45"/>
    </row>
    <row r="244" spans="1:15" x14ac:dyDescent="0.25">
      <c r="A244" s="67"/>
      <c r="B244" s="44"/>
      <c r="C244" s="45"/>
      <c r="D244" s="45"/>
      <c r="E244" s="84"/>
      <c r="F244" s="46"/>
      <c r="G244" s="45"/>
      <c r="H244" s="45"/>
      <c r="I244" s="45"/>
      <c r="J244" s="45"/>
      <c r="K244" s="145"/>
      <c r="L244" s="108"/>
      <c r="M244" s="46"/>
      <c r="N244" s="49"/>
      <c r="O244" s="45"/>
    </row>
    <row r="245" spans="1:15" x14ac:dyDescent="0.25">
      <c r="A245" s="67"/>
      <c r="B245" s="44"/>
      <c r="C245" s="45"/>
      <c r="D245" s="45"/>
      <c r="E245" s="84"/>
      <c r="F245" s="46"/>
      <c r="G245" s="45"/>
      <c r="H245" s="45"/>
      <c r="I245" s="45"/>
      <c r="J245" s="45"/>
      <c r="K245" s="145"/>
      <c r="L245" s="108"/>
      <c r="M245" s="46"/>
      <c r="N245" s="49"/>
      <c r="O245" s="45"/>
    </row>
    <row r="246" spans="1:15" x14ac:dyDescent="0.25">
      <c r="A246" s="67"/>
      <c r="B246" s="44"/>
      <c r="C246" s="45"/>
      <c r="D246" s="45"/>
      <c r="E246" s="84"/>
      <c r="F246" s="46"/>
      <c r="G246" s="45"/>
      <c r="H246" s="45"/>
      <c r="I246" s="45"/>
      <c r="J246" s="45"/>
      <c r="K246" s="145"/>
      <c r="L246" s="108"/>
      <c r="M246" s="46"/>
      <c r="N246" s="49"/>
      <c r="O246" s="45"/>
    </row>
    <row r="247" spans="1:15" x14ac:dyDescent="0.25">
      <c r="A247" s="67"/>
      <c r="B247" s="44"/>
      <c r="C247" s="45"/>
      <c r="D247" s="45"/>
      <c r="E247" s="84"/>
      <c r="F247" s="46"/>
      <c r="G247" s="45"/>
      <c r="H247" s="45"/>
      <c r="I247" s="45"/>
      <c r="J247" s="45"/>
      <c r="K247" s="145"/>
      <c r="L247" s="108"/>
      <c r="M247" s="46"/>
      <c r="N247" s="49"/>
      <c r="O247" s="45"/>
    </row>
    <row r="248" spans="1:15" x14ac:dyDescent="0.25">
      <c r="A248" s="67"/>
      <c r="B248" s="44"/>
      <c r="C248" s="45"/>
      <c r="D248" s="45"/>
      <c r="E248" s="84"/>
      <c r="F248" s="46"/>
      <c r="G248" s="45"/>
      <c r="H248" s="45"/>
      <c r="I248" s="45"/>
      <c r="J248" s="45"/>
      <c r="K248" s="145"/>
      <c r="L248" s="108"/>
      <c r="M248" s="46"/>
      <c r="N248" s="49"/>
      <c r="O248" s="45"/>
    </row>
    <row r="249" spans="1:15" x14ac:dyDescent="0.25">
      <c r="A249" s="67"/>
      <c r="B249" s="44"/>
      <c r="C249" s="45"/>
      <c r="D249" s="45"/>
      <c r="E249" s="84"/>
      <c r="F249" s="46"/>
      <c r="G249" s="45"/>
      <c r="H249" s="45"/>
      <c r="I249" s="45"/>
      <c r="J249" s="45"/>
      <c r="K249" s="145"/>
      <c r="L249" s="108"/>
      <c r="M249" s="46"/>
      <c r="N249" s="49"/>
      <c r="O249" s="45"/>
    </row>
    <row r="250" spans="1:15" x14ac:dyDescent="0.25">
      <c r="A250" s="67"/>
      <c r="B250" s="44"/>
      <c r="C250" s="45"/>
      <c r="D250" s="45"/>
      <c r="E250" s="84"/>
      <c r="F250" s="46"/>
      <c r="G250" s="45"/>
      <c r="H250" s="45"/>
      <c r="I250" s="45"/>
      <c r="J250" s="45"/>
      <c r="K250" s="145"/>
      <c r="L250" s="108"/>
      <c r="M250" s="46"/>
      <c r="N250" s="49"/>
      <c r="O250" s="45"/>
    </row>
    <row r="251" spans="1:15" x14ac:dyDescent="0.25">
      <c r="A251" s="67"/>
      <c r="B251" s="44"/>
      <c r="C251" s="45"/>
      <c r="D251" s="45"/>
      <c r="E251" s="84"/>
      <c r="F251" s="46"/>
      <c r="G251" s="45"/>
      <c r="H251" s="45"/>
      <c r="I251" s="45"/>
      <c r="J251" s="45"/>
      <c r="K251" s="145"/>
      <c r="L251" s="108"/>
      <c r="M251" s="46"/>
      <c r="N251" s="49"/>
      <c r="O251" s="45"/>
    </row>
    <row r="252" spans="1:15" x14ac:dyDescent="0.25">
      <c r="A252" s="67"/>
      <c r="B252" s="44"/>
      <c r="C252" s="45"/>
      <c r="D252" s="45"/>
      <c r="E252" s="84"/>
      <c r="F252" s="46"/>
      <c r="G252" s="45"/>
      <c r="H252" s="45"/>
      <c r="I252" s="45"/>
      <c r="J252" s="45"/>
      <c r="K252" s="145"/>
      <c r="L252" s="108"/>
      <c r="M252" s="46"/>
      <c r="N252" s="49"/>
      <c r="O252" s="45"/>
    </row>
    <row r="253" spans="1:15" x14ac:dyDescent="0.25">
      <c r="A253" s="67"/>
      <c r="B253" s="44"/>
      <c r="C253" s="45"/>
      <c r="D253" s="45"/>
      <c r="E253" s="84"/>
      <c r="F253" s="46"/>
      <c r="G253" s="45"/>
      <c r="H253" s="45"/>
      <c r="I253" s="45"/>
      <c r="J253" s="45"/>
      <c r="K253" s="145"/>
      <c r="L253" s="108"/>
      <c r="M253" s="46"/>
      <c r="N253" s="49"/>
      <c r="O253" s="45"/>
    </row>
  </sheetData>
  <mergeCells count="84">
    <mergeCell ref="A6:O6"/>
    <mergeCell ref="A1:O1"/>
    <mergeCell ref="A2:O2"/>
    <mergeCell ref="A3:O3"/>
    <mergeCell ref="A4:O4"/>
    <mergeCell ref="A5:O5"/>
    <mergeCell ref="O15:O16"/>
    <mergeCell ref="A61:O61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8:N68"/>
    <mergeCell ref="J15:J16"/>
    <mergeCell ref="K15:L15"/>
    <mergeCell ref="M15:M16"/>
    <mergeCell ref="N15:N16"/>
    <mergeCell ref="A62:O62"/>
    <mergeCell ref="A63:O63"/>
    <mergeCell ref="A64:O64"/>
    <mergeCell ref="A65:O65"/>
    <mergeCell ref="A66:O66"/>
    <mergeCell ref="A121:O121"/>
    <mergeCell ref="G75:G76"/>
    <mergeCell ref="H75:H76"/>
    <mergeCell ref="I75:I76"/>
    <mergeCell ref="J75:J76"/>
    <mergeCell ref="K75:L75"/>
    <mergeCell ref="M75:M76"/>
    <mergeCell ref="A75:A76"/>
    <mergeCell ref="B75:B76"/>
    <mergeCell ref="C75:C76"/>
    <mergeCell ref="D75:D76"/>
    <mergeCell ref="E75:E76"/>
    <mergeCell ref="F75:F76"/>
    <mergeCell ref="N75:N76"/>
    <mergeCell ref="O75:O76"/>
    <mergeCell ref="A118:O118"/>
    <mergeCell ref="A119:O119"/>
    <mergeCell ref="A120:O120"/>
    <mergeCell ref="A122:O122"/>
    <mergeCell ref="A123:O123"/>
    <mergeCell ref="A125:N125"/>
    <mergeCell ref="A132:A133"/>
    <mergeCell ref="B132:B133"/>
    <mergeCell ref="C132:C133"/>
    <mergeCell ref="D132:D133"/>
    <mergeCell ref="E132:E133"/>
    <mergeCell ref="F132:F133"/>
    <mergeCell ref="G132:G133"/>
    <mergeCell ref="A178:O178"/>
    <mergeCell ref="H132:H133"/>
    <mergeCell ref="I132:I133"/>
    <mergeCell ref="J132:J133"/>
    <mergeCell ref="K132:L132"/>
    <mergeCell ref="M132:M133"/>
    <mergeCell ref="N132:N133"/>
    <mergeCell ref="O132:O133"/>
    <mergeCell ref="A174:O174"/>
    <mergeCell ref="A175:O175"/>
    <mergeCell ref="A176:O176"/>
    <mergeCell ref="A177:O177"/>
    <mergeCell ref="O188:O189"/>
    <mergeCell ref="A179:O179"/>
    <mergeCell ref="A181:N181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L188"/>
    <mergeCell ref="M188:M189"/>
    <mergeCell ref="N188:N18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zoomScale="80" zoomScaleNormal="80" workbookViewId="0">
      <selection activeCell="J9" sqref="J9"/>
    </sheetView>
  </sheetViews>
  <sheetFormatPr defaultRowHeight="15" x14ac:dyDescent="0.25"/>
  <cols>
    <col min="1" max="1" width="4.85546875" customWidth="1"/>
    <col min="2" max="2" width="6.140625" customWidth="1"/>
    <col min="3" max="3" width="15.28515625" customWidth="1"/>
    <col min="4" max="4" width="13.28515625" customWidth="1"/>
    <col min="5" max="5" width="12.85546875" customWidth="1"/>
    <col min="6" max="6" width="8.42578125" customWidth="1"/>
    <col min="7" max="7" width="24.7109375" customWidth="1"/>
    <col min="8" max="8" width="13.28515625" customWidth="1"/>
    <col min="9" max="9" width="12.42578125" customWidth="1"/>
    <col min="10" max="10" width="37.85546875" customWidth="1"/>
    <col min="11" max="11" width="5.7109375" style="14" customWidth="1"/>
    <col min="12" max="12" width="7.42578125" style="14" customWidth="1"/>
    <col min="13" max="13" width="6.5703125" customWidth="1"/>
    <col min="14" max="14" width="6.42578125" customWidth="1"/>
    <col min="15" max="15" width="32.1406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21" x14ac:dyDescent="0.35">
      <c r="A7" s="8"/>
      <c r="B7" s="8"/>
      <c r="C7" s="8"/>
      <c r="D7" s="8"/>
      <c r="E7" s="8"/>
      <c r="F7" s="8"/>
      <c r="G7" s="8"/>
      <c r="H7" s="8"/>
      <c r="I7" s="8"/>
      <c r="K7" s="8"/>
      <c r="L7" s="8"/>
      <c r="M7" s="8"/>
      <c r="N7" s="8"/>
      <c r="O7" s="1" t="s">
        <v>6</v>
      </c>
    </row>
    <row r="8" spans="1:15" ht="18.75" x14ac:dyDescent="0.3">
      <c r="A8" s="3"/>
      <c r="B8" s="4"/>
      <c r="C8" s="4"/>
      <c r="D8" s="4"/>
      <c r="E8" s="5"/>
      <c r="G8" s="50"/>
      <c r="H8" s="50"/>
      <c r="I8" s="50"/>
      <c r="K8" s="50"/>
      <c r="L8" s="50"/>
      <c r="M8" s="50"/>
      <c r="O8" s="2" t="s">
        <v>7</v>
      </c>
    </row>
    <row r="9" spans="1:15" ht="15.75" x14ac:dyDescent="0.25">
      <c r="A9" s="3"/>
      <c r="B9" s="4"/>
      <c r="C9" s="4"/>
      <c r="D9" s="4"/>
      <c r="E9" s="5"/>
      <c r="G9" s="6"/>
      <c r="H9" s="6"/>
      <c r="I9" s="6"/>
      <c r="K9" s="6"/>
      <c r="L9"/>
      <c r="O9" s="2" t="s">
        <v>8</v>
      </c>
    </row>
    <row r="10" spans="1:15" ht="21" x14ac:dyDescent="0.35">
      <c r="A10" s="7"/>
      <c r="K10" s="7"/>
      <c r="L10"/>
      <c r="M10" s="8"/>
      <c r="N10" s="8"/>
      <c r="O10" s="8" t="s">
        <v>9</v>
      </c>
    </row>
    <row r="11" spans="1:15" ht="18.75" x14ac:dyDescent="0.3">
      <c r="A11" s="3"/>
      <c r="B11" s="12"/>
      <c r="C11" s="4"/>
      <c r="D11" s="4"/>
      <c r="E11" s="9" t="s">
        <v>10</v>
      </c>
      <c r="F11" s="10">
        <v>0.70138888888888884</v>
      </c>
      <c r="G11" s="11" t="s">
        <v>64</v>
      </c>
      <c r="H11" s="11"/>
      <c r="I11" s="11"/>
      <c r="K11" s="13"/>
      <c r="L11" s="13"/>
      <c r="M11" s="14"/>
    </row>
    <row r="12" spans="1:15" ht="16.5" thickBot="1" x14ac:dyDescent="0.3">
      <c r="A12" s="15" t="s">
        <v>13</v>
      </c>
      <c r="B12" s="16"/>
      <c r="F12" s="3"/>
      <c r="G12" s="15" t="s">
        <v>65</v>
      </c>
      <c r="J12" s="3"/>
      <c r="K12" s="11"/>
      <c r="L12" s="11"/>
      <c r="M12" s="14"/>
    </row>
    <row r="13" spans="1:15" ht="15.75" thickBot="1" x14ac:dyDescent="0.3">
      <c r="A13" s="474" t="s">
        <v>66</v>
      </c>
      <c r="B13" s="476" t="s">
        <v>16</v>
      </c>
      <c r="C13" s="478" t="s">
        <v>17</v>
      </c>
      <c r="D13" s="478" t="s">
        <v>18</v>
      </c>
      <c r="E13" s="476" t="s">
        <v>19</v>
      </c>
      <c r="F13" s="476" t="s">
        <v>20</v>
      </c>
      <c r="G13" s="476" t="s">
        <v>21</v>
      </c>
      <c r="H13" s="476" t="s">
        <v>22</v>
      </c>
      <c r="I13" s="476" t="s">
        <v>23</v>
      </c>
      <c r="J13" s="477" t="s">
        <v>24</v>
      </c>
      <c r="K13" s="475" t="s">
        <v>25</v>
      </c>
      <c r="L13" s="475"/>
      <c r="M13" s="474" t="s">
        <v>26</v>
      </c>
      <c r="N13" s="474" t="s">
        <v>27</v>
      </c>
      <c r="O13" s="475" t="s">
        <v>28</v>
      </c>
    </row>
    <row r="14" spans="1:15" ht="15.75" thickBot="1" x14ac:dyDescent="0.3">
      <c r="A14" s="474"/>
      <c r="B14" s="476"/>
      <c r="C14" s="478"/>
      <c r="D14" s="478"/>
      <c r="E14" s="476"/>
      <c r="F14" s="476"/>
      <c r="G14" s="476"/>
      <c r="H14" s="476"/>
      <c r="I14" s="476"/>
      <c r="J14" s="477"/>
      <c r="K14" s="475" t="s">
        <v>29</v>
      </c>
      <c r="L14" s="475"/>
      <c r="M14" s="474"/>
      <c r="N14" s="474"/>
      <c r="O14" s="475"/>
    </row>
    <row r="15" spans="1:15" x14ac:dyDescent="0.25">
      <c r="A15" s="148">
        <v>1</v>
      </c>
      <c r="B15" s="79">
        <v>429</v>
      </c>
      <c r="C15" s="30" t="str">
        <f>IF(B15=0," ",VLOOKUP(B15,[1]Женщины!B$1:K$65536,2,FALSE))</f>
        <v>Леппянен</v>
      </c>
      <c r="D15" s="146" t="str">
        <f>IF(B15=0," ",VLOOKUP($B15,[1]Женщины!$B$1:$K$65536,3,FALSE))</f>
        <v>Алиса</v>
      </c>
      <c r="E15" s="75" t="str">
        <f>IF(B15=0," ",IF(VLOOKUP($B15,[1]Женщины!$B$1:$K$65536,4,FALSE)=0," ",VLOOKUP($B15,[1]Женщины!$B$1:$K$65536,4,FALSE)))</f>
        <v>16.12.2004</v>
      </c>
      <c r="F15" s="75" t="str">
        <f>IF(B15=0," ",VLOOKUP($B15,[1]Женщины!$B$1:$K$65536,5,FALSE))</f>
        <v>1</v>
      </c>
      <c r="G15" s="30" t="str">
        <f>IF(B15=0," ",VLOOKUP($B15,[1]Женщины!$B$1:$K$65536,6,FALSE))</f>
        <v>Республика Карелия</v>
      </c>
      <c r="H15" s="30" t="str">
        <f>IF(B15=0," ",VLOOKUP($B15,[1]Женщины!$B$1:$K$65536,7,FALSE))</f>
        <v/>
      </c>
      <c r="I15" s="30" t="str">
        <f>IF(B15=0," ",VLOOKUP($B15,[1]Женщины!$B$1:$K$65536,8,FALSE))</f>
        <v/>
      </c>
      <c r="J15" s="26" t="str">
        <f>IF(B15=0," ",VLOOKUP($B15,[1]Женщины!$B$1:$K$65536,9,FALSE))</f>
        <v>МУ "СШОР №3"</v>
      </c>
      <c r="K15" s="149"/>
      <c r="L15" s="150">
        <v>6.8958333333333328E-4</v>
      </c>
      <c r="M15" s="74" t="str">
        <f>IF(L15=0," ",IF(L15&lt;=[1]Разряды!$D$32,[1]Разряды!$D$3,IF(L15&lt;=[1]Разряды!$E$32,[1]Разряды!$E$3,IF(L15&lt;=[1]Разряды!$F$32,[1]Разряды!$F$3,IF(L15&lt;=[1]Разряды!$G$32,[1]Разряды!$G$3,IF(L15&lt;=[1]Разряды!$H$32,[1]Разряды!$H$3,IF(L15&lt;=[1]Разряды!$I$32,[1]Разряды!$I$3,IF(L15&lt;=[1]Разряды!$J$32,[1]Разряды!$J$3,"б/р"))))))))</f>
        <v>1р</v>
      </c>
      <c r="N15" s="75">
        <v>20</v>
      </c>
      <c r="O15" s="30" t="str">
        <f>IF(B15=0," ",VLOOKUP($B15,[1]Женщины!$B$1:$K$65536,10,FALSE))</f>
        <v>Сигарева А.Ю.</v>
      </c>
    </row>
    <row r="16" spans="1:15" x14ac:dyDescent="0.25">
      <c r="A16" s="21">
        <v>2</v>
      </c>
      <c r="B16" s="31">
        <v>340</v>
      </c>
      <c r="C16" s="69" t="str">
        <f>IF(B16=0," ",VLOOKUP(B16,[1]Женщины!B$1:K$65536,2,FALSE))</f>
        <v>Павлова</v>
      </c>
      <c r="D16" s="70" t="str">
        <f>IF(B16=0," ",VLOOKUP($B16,[1]Женщины!$B$1:$K$65536,3,FALSE))</f>
        <v>Елена</v>
      </c>
      <c r="E16" s="71" t="str">
        <f>IF(B16=0," ",IF(VLOOKUP($B16,[1]Женщины!$B$1:$K$65536,4,FALSE)=0," ",VLOOKUP($B16,[1]Женщины!$B$1:$K$65536,4,FALSE)))</f>
        <v>29.03.2004</v>
      </c>
      <c r="F16" s="71" t="str">
        <f>IF(B16=0," ",VLOOKUP($B16,[1]Женщины!$B$1:$K$65536,5,FALSE))</f>
        <v>1</v>
      </c>
      <c r="G16" s="30" t="str">
        <f>IF(B16=0," ",VLOOKUP($B16,[1]Женщины!$B$1:$K$65536,6,FALSE))</f>
        <v>Костромская область</v>
      </c>
      <c r="H16" s="30" t="str">
        <f>IF(B16=0," ",VLOOKUP($B16,[1]Женщины!$B$1:$K$65536,7,FALSE))</f>
        <v/>
      </c>
      <c r="I16" s="30" t="str">
        <f>IF(B16=0," ",VLOOKUP($B16,[1]Женщины!$B$1:$K$65536,8,FALSE))</f>
        <v/>
      </c>
      <c r="J16" s="26" t="str">
        <f>IF(B16=0," ",VLOOKUP($B16,[1]Женщины!$B$1:$K$65536,9,FALSE))</f>
        <v>ГБУ КО "СШОР им. А.В. Голубева"</v>
      </c>
      <c r="K16" s="97"/>
      <c r="L16" s="98">
        <v>6.8969907407407424E-4</v>
      </c>
      <c r="M16" s="82" t="str">
        <f>IF(L16=0," ",IF(L16&lt;=[1]Разряды!$D$32,[1]Разряды!$D$3,IF(L16&lt;=[1]Разряды!$E$32,[1]Разряды!$E$3,IF(L16&lt;=[1]Разряды!$F$32,[1]Разряды!$F$3,IF(L16&lt;=[1]Разряды!$G$32,[1]Разряды!$G$3,IF(L16&lt;=[1]Разряды!$H$32,[1]Разряды!$H$3,IF(L16&lt;=[1]Разряды!$I$32,[1]Разряды!$I$3,IF(L16&lt;=[1]Разряды!$J$32,[1]Разряды!$J$3,"б/р"))))))))</f>
        <v>1р</v>
      </c>
      <c r="N16" s="75">
        <v>17</v>
      </c>
      <c r="O16" s="30" t="str">
        <f>IF(B16=0," ",VLOOKUP($B16,[1]Женщины!$B$1:$K$65536,10,FALSE))</f>
        <v>Дружков А.Н.</v>
      </c>
    </row>
    <row r="17" spans="1:15" x14ac:dyDescent="0.25">
      <c r="A17" s="21">
        <v>3</v>
      </c>
      <c r="B17" s="31">
        <v>459</v>
      </c>
      <c r="C17" s="69" t="str">
        <f>IF(B17=0," ",VLOOKUP(B17,[1]Женщины!B$1:K$65536,2,FALSE))</f>
        <v>Торопова</v>
      </c>
      <c r="D17" s="70" t="str">
        <f>IF(B17=0," ",VLOOKUP($B17,[1]Женщины!$B$1:$K$65536,3,FALSE))</f>
        <v>Виктория</v>
      </c>
      <c r="E17" s="71" t="str">
        <f>IF(B17=0," ",IF(VLOOKUP($B17,[1]Женщины!$B$1:$K$65536,4,FALSE)=0," ",VLOOKUP($B17,[1]Женщины!$B$1:$K$65536,4,FALSE)))</f>
        <v>05.05.2005</v>
      </c>
      <c r="F17" s="71" t="str">
        <f>IF(B17=0," ",VLOOKUP($B17,[1]Женщины!$B$1:$K$65536,5,FALSE))</f>
        <v>КМС</v>
      </c>
      <c r="G17" s="30" t="str">
        <f>IF(B17=0," ",VLOOKUP($B17,[1]Женщины!$B$1:$K$65536,6,FALSE))</f>
        <v>Республика Коми</v>
      </c>
      <c r="H17" s="30" t="str">
        <f>IF(B17=0," ",VLOOKUP($B17,[1]Женщины!$B$1:$K$65536,7,FALSE))</f>
        <v/>
      </c>
      <c r="I17" s="30" t="str">
        <f>IF(B17=0," ",VLOOKUP($B17,[1]Женщины!$B$1:$K$65536,8,FALSE))</f>
        <v/>
      </c>
      <c r="J17" s="26" t="str">
        <f>IF(B17=0," ",VLOOKUP($B17,[1]Женщины!$B$1:$K$65536,9,FALSE))</f>
        <v>ГБУ РК "СШОР №1"</v>
      </c>
      <c r="K17" s="97"/>
      <c r="L17" s="98">
        <v>6.9375000000000003E-4</v>
      </c>
      <c r="M17" s="82" t="str">
        <f>IF(L17=0," ",IF(L17&lt;=[1]Разряды!$D$32,[1]Разряды!$D$3,IF(L17&lt;=[1]Разряды!$E$32,[1]Разряды!$E$3,IF(L17&lt;=[1]Разряды!$F$32,[1]Разряды!$F$3,IF(L17&lt;=[1]Разряды!$G$32,[1]Разряды!$G$3,IF(L17&lt;=[1]Разряды!$H$32,[1]Разряды!$H$3,IF(L17&lt;=[1]Разряды!$I$32,[1]Разряды!$I$3,IF(L17&lt;=[1]Разряды!$J$32,[1]Разряды!$J$3,"б/р"))))))))</f>
        <v>1р</v>
      </c>
      <c r="N17" s="75">
        <v>15</v>
      </c>
      <c r="O17" s="30" t="str">
        <f>IF(B17=0," ",VLOOKUP($B17,[1]Женщины!$B$1:$K$65536,10,FALSE))</f>
        <v>Филиппов М.И.</v>
      </c>
    </row>
    <row r="18" spans="1:15" x14ac:dyDescent="0.25">
      <c r="A18" s="31">
        <v>4</v>
      </c>
      <c r="B18" s="31">
        <v>21</v>
      </c>
      <c r="C18" s="69" t="str">
        <f>IF(B18=0," ",VLOOKUP(B18,[1]Женщины!B$1:K$65536,2,FALSE))</f>
        <v>Гаврилова</v>
      </c>
      <c r="D18" s="70" t="str">
        <f>IF(B18=0," ",VLOOKUP($B18,[1]Женщины!$B$1:$K$65536,3,FALSE))</f>
        <v>Анна</v>
      </c>
      <c r="E18" s="71" t="str">
        <f>IF(B18=0," ",IF(VLOOKUP($B18,[1]Женщины!$B$1:$K$65536,4,FALSE)=0," ",VLOOKUP($B18,[1]Женщины!$B$1:$K$65536,4,FALSE)))</f>
        <v>17.06.2003</v>
      </c>
      <c r="F18" s="71" t="str">
        <f>IF(B18=0," ",VLOOKUP($B18,[1]Женщины!$B$1:$K$65536,5,FALSE))</f>
        <v>КМС</v>
      </c>
      <c r="G18" s="30" t="str">
        <f>IF(B18=0," ",VLOOKUP($B18,[1]Женщины!$B$1:$K$65536,6,FALSE))</f>
        <v>Ярославская область</v>
      </c>
      <c r="H18" s="30" t="str">
        <f>IF(B18=0," ",VLOOKUP($B18,[1]Женщины!$B$1:$K$65536,7,FALSE))</f>
        <v/>
      </c>
      <c r="I18" s="30" t="str">
        <f>IF(B18=0," ",VLOOKUP($B18,[1]Женщины!$B$1:$K$65536,8,FALSE))</f>
        <v/>
      </c>
      <c r="J18" s="26" t="str">
        <f>IF(B18=0," ",VLOOKUP($B18,[1]Женщины!$B$1:$K$65536,9,FALSE))</f>
        <v>МУ СШОР №19</v>
      </c>
      <c r="K18" s="97"/>
      <c r="L18" s="151">
        <v>7.0069444444444432E-4</v>
      </c>
      <c r="M18" s="82" t="str">
        <f>IF(L18=0," ",IF(L18&lt;=[1]Разряды!$D$32,[1]Разряды!$D$3,IF(L18&lt;=[1]Разряды!$E$32,[1]Разряды!$E$3,IF(L18&lt;=[1]Разряды!$F$32,[1]Разряды!$F$3,IF(L18&lt;=[1]Разряды!$G$32,[1]Разряды!$G$3,IF(L18&lt;=[1]Разряды!$H$32,[1]Разряды!$H$3,IF(L18&lt;=[1]Разряды!$I$32,[1]Разряды!$I$3,IF(L18&lt;=[1]Разряды!$J$32,[1]Разряды!$J$3,"б/р"))))))))</f>
        <v>1р</v>
      </c>
      <c r="N18" s="75" t="s">
        <v>31</v>
      </c>
      <c r="O18" s="30" t="str">
        <f>IF(B18=0," ",VLOOKUP($B18,[1]Женщины!$B$1:$K$65536,10,FALSE))</f>
        <v>Сошников А.В.</v>
      </c>
    </row>
    <row r="19" spans="1:15" x14ac:dyDescent="0.25">
      <c r="A19" s="31">
        <v>5</v>
      </c>
      <c r="B19" s="31">
        <v>12</v>
      </c>
      <c r="C19" s="69" t="str">
        <f>IF(B19=0," ",VLOOKUP(B19,[1]Женщины!B$1:K$65536,2,FALSE))</f>
        <v>Благородова</v>
      </c>
      <c r="D19" s="70" t="str">
        <f>IF(B19=0," ",VLOOKUP($B19,[1]Женщины!$B$1:$K$65536,3,FALSE))</f>
        <v>Александра</v>
      </c>
      <c r="E19" s="71" t="str">
        <f>IF(B19=0," ",IF(VLOOKUP($B19,[1]Женщины!$B$1:$K$65536,4,FALSE)=0," ",VLOOKUP($B19,[1]Женщины!$B$1:$K$65536,4,FALSE)))</f>
        <v>10.07.2005</v>
      </c>
      <c r="F19" s="71" t="str">
        <f>IF(B19=0," ",VLOOKUP($B19,[1]Женщины!$B$1:$K$65536,5,FALSE))</f>
        <v>1</v>
      </c>
      <c r="G19" s="30" t="str">
        <f>IF(B19=0," ",VLOOKUP($B19,[1]Женщины!$B$1:$K$65536,6,FALSE))</f>
        <v>Ярославская область</v>
      </c>
      <c r="H19" s="30" t="str">
        <f>IF(B19=0," ",VLOOKUP($B19,[1]Женщины!$B$1:$K$65536,7,FALSE))</f>
        <v/>
      </c>
      <c r="I19" s="30" t="str">
        <f>IF(B19=0," ",VLOOKUP($B19,[1]Женщины!$B$1:$K$65536,8,FALSE))</f>
        <v/>
      </c>
      <c r="J19" s="26" t="str">
        <f>IF(B19=0," ",VLOOKUP($B19,[1]Женщины!$B$1:$K$65536,9,FALSE))</f>
        <v>МУ СШОР №19</v>
      </c>
      <c r="K19" s="97"/>
      <c r="L19" s="151">
        <v>7.0254629629629627E-4</v>
      </c>
      <c r="M19" s="82" t="str">
        <f>IF(L19=0," ",IF(L19&lt;=[1]Разряды!$D$32,[1]Разряды!$D$3,IF(L19&lt;=[1]Разряды!$E$32,[1]Разряды!$E$3,IF(L19&lt;=[1]Разряды!$F$32,[1]Разряды!$F$3,IF(L19&lt;=[1]Разряды!$G$32,[1]Разряды!$G$3,IF(L19&lt;=[1]Разряды!$H$32,[1]Разряды!$H$3,IF(L19&lt;=[1]Разряды!$I$32,[1]Разряды!$I$3,IF(L19&lt;=[1]Разряды!$J$32,[1]Разряды!$J$3,"б/р"))))))))</f>
        <v>1р</v>
      </c>
      <c r="N19" s="75">
        <v>14</v>
      </c>
      <c r="O19" s="30" t="str">
        <f>IF(B19=0," ",VLOOKUP($B19,[1]Женщины!$B$1:$K$65536,10,FALSE))</f>
        <v>Хрущева Л.В.</v>
      </c>
    </row>
    <row r="20" spans="1:15" x14ac:dyDescent="0.25">
      <c r="A20" s="31">
        <v>6</v>
      </c>
      <c r="B20" s="31">
        <v>249</v>
      </c>
      <c r="C20" s="69" t="str">
        <f>IF(B20=0," ",VLOOKUP(B20,[1]Женщины!B$1:K$65536,2,FALSE))</f>
        <v>Митрофанова</v>
      </c>
      <c r="D20" s="70" t="str">
        <f>IF(B20=0," ",VLOOKUP($B20,[1]Женщины!$B$1:$K$65536,3,FALSE))</f>
        <v>Анастасия</v>
      </c>
      <c r="E20" s="71" t="str">
        <f>IF(B20=0," ",IF(VLOOKUP($B20,[1]Женщины!$B$1:$K$65536,4,FALSE)=0," ",VLOOKUP($B20,[1]Женщины!$B$1:$K$65536,4,FALSE)))</f>
        <v>08.01.1999</v>
      </c>
      <c r="F20" s="71" t="str">
        <f>IF(B20=0," ",VLOOKUP($B20,[1]Женщины!$B$1:$K$65536,5,FALSE))</f>
        <v>1</v>
      </c>
      <c r="G20" s="30" t="str">
        <f>IF(B20=0," ",VLOOKUP($B20,[1]Женщины!$B$1:$K$65536,6,FALSE))</f>
        <v>Вологодская область</v>
      </c>
      <c r="H20" s="30" t="str">
        <f>IF(B20=0," ",VLOOKUP($B20,[1]Женщины!$B$1:$K$65536,7,FALSE))</f>
        <v/>
      </c>
      <c r="I20" s="30" t="str">
        <f>IF(B20=0," ",VLOOKUP($B20,[1]Женщины!$B$1:$K$65536,8,FALSE))</f>
        <v>Профсоюзы</v>
      </c>
      <c r="J20" s="26" t="str">
        <f>IF(B20=0," ",VLOOKUP($B20,[1]Женщины!$B$1:$K$65536,9,FALSE))</f>
        <v>АУ ФКиС  ВО "ЦСП"</v>
      </c>
      <c r="K20" s="97"/>
      <c r="L20" s="151">
        <v>7.0740740740740736E-4</v>
      </c>
      <c r="M20" s="82" t="str">
        <f>IF(L20=0," ",IF(L20&lt;=[1]Разряды!$D$32,[1]Разряды!$D$3,IF(L20&lt;=[1]Разряды!$E$32,[1]Разряды!$E$3,IF(L20&lt;=[1]Разряды!$F$32,[1]Разряды!$F$3,IF(L20&lt;=[1]Разряды!$G$32,[1]Разряды!$G$3,IF(L20&lt;=[1]Разряды!$H$32,[1]Разряды!$H$3,IF(L20&lt;=[1]Разряды!$I$32,[1]Разряды!$I$3,IF(L20&lt;=[1]Разряды!$J$32,[1]Разряды!$J$3,"б/р"))))))))</f>
        <v>1р</v>
      </c>
      <c r="N20" s="75" t="s">
        <v>31</v>
      </c>
      <c r="O20" s="30" t="str">
        <f>IF(B20=0," ",VLOOKUP($B20,[1]Женщины!$B$1:$K$65536,10,FALSE))</f>
        <v>Воробьева Н.Н., Франков А.А.</v>
      </c>
    </row>
    <row r="21" spans="1:15" x14ac:dyDescent="0.25">
      <c r="A21" s="31">
        <v>7</v>
      </c>
      <c r="B21" s="31">
        <v>11</v>
      </c>
      <c r="C21" s="69" t="str">
        <f>IF(B21=0," ",VLOOKUP(B21,[1]Женщины!B$1:K$65536,2,FALSE))</f>
        <v>Бессарабова</v>
      </c>
      <c r="D21" s="70" t="str">
        <f>IF(B21=0," ",VLOOKUP($B21,[1]Женщины!$B$1:$K$65536,3,FALSE))</f>
        <v>Диана</v>
      </c>
      <c r="E21" s="71" t="str">
        <f>IF(B21=0," ",IF(VLOOKUP($B21,[1]Женщины!$B$1:$K$65536,4,FALSE)=0," ",VLOOKUP($B21,[1]Женщины!$B$1:$K$65536,4,FALSE)))</f>
        <v>09.06.2005</v>
      </c>
      <c r="F21" s="71" t="str">
        <f>IF(B21=0," ",VLOOKUP($B21,[1]Женщины!$B$1:$K$65536,5,FALSE))</f>
        <v>1</v>
      </c>
      <c r="G21" s="30" t="str">
        <f>IF(B21=0," ",VLOOKUP($B21,[1]Женщины!$B$1:$K$65536,6,FALSE))</f>
        <v>Ярославская область</v>
      </c>
      <c r="H21" s="30" t="str">
        <f>IF(B21=0," ",VLOOKUP($B21,[1]Женщины!$B$1:$K$65536,7,FALSE))</f>
        <v/>
      </c>
      <c r="I21" s="30" t="str">
        <f>IF(B21=0," ",VLOOKUP($B21,[1]Женщины!$B$1:$K$65536,8,FALSE))</f>
        <v/>
      </c>
      <c r="J21" s="26" t="str">
        <f>IF(B21=0," ",VLOOKUP($B21,[1]Женщины!$B$1:$K$65536,9,FALSE))</f>
        <v>МУ СШОР №19</v>
      </c>
      <c r="K21" s="97"/>
      <c r="L21" s="140">
        <v>7.1122685185185189E-4</v>
      </c>
      <c r="M21" s="82" t="str">
        <f>IF(L21=0," ",IF(L21&lt;=[1]Разряды!$D$32,[1]Разряды!$D$3,IF(L21&lt;=[1]Разряды!$E$32,[1]Разряды!$E$3,IF(L21&lt;=[1]Разряды!$F$32,[1]Разряды!$F$3,IF(L21&lt;=[1]Разряды!$G$32,[1]Разряды!$G$3,IF(L21&lt;=[1]Разряды!$H$32,[1]Разряды!$H$3,IF(L21&lt;=[1]Разряды!$I$32,[1]Разряды!$I$3,IF(L21&lt;=[1]Разряды!$J$32,[1]Разряды!$J$3,"б/р"))))))))</f>
        <v>1р</v>
      </c>
      <c r="N21" s="75" t="s">
        <v>31</v>
      </c>
      <c r="O21" s="30" t="str">
        <f>IF(B21=0," ",VLOOKUP($B21,[1]Женщины!$B$1:$K$65536,10,FALSE))</f>
        <v>Видманова Ю.В.</v>
      </c>
    </row>
    <row r="22" spans="1:15" ht="26.25" x14ac:dyDescent="0.25">
      <c r="A22" s="31">
        <v>7</v>
      </c>
      <c r="B22" s="31">
        <v>149</v>
      </c>
      <c r="C22" s="69" t="str">
        <f>IF(B22=0," ",VLOOKUP(B22,[1]Женщины!B$1:K$65536,2,FALSE))</f>
        <v>Хабарова</v>
      </c>
      <c r="D22" s="70" t="str">
        <f>IF(B22=0," ",VLOOKUP($B22,[1]Женщины!$B$1:$K$65536,3,FALSE))</f>
        <v>Альбина</v>
      </c>
      <c r="E22" s="71" t="str">
        <f>IF(B22=0," ",IF(VLOOKUP($B22,[1]Женщины!$B$1:$K$65536,4,FALSE)=0," ",VLOOKUP($B22,[1]Женщины!$B$1:$K$65536,4,FALSE)))</f>
        <v>18.01.2005</v>
      </c>
      <c r="F22" s="71" t="str">
        <f>IF(B22=0," ",VLOOKUP($B22,[1]Женщины!$B$1:$K$65536,5,FALSE))</f>
        <v>1</v>
      </c>
      <c r="G22" s="30" t="str">
        <f>IF(B22=0," ",VLOOKUP($B22,[1]Женщины!$B$1:$K$65536,6,FALSE))</f>
        <v>Ярославская область</v>
      </c>
      <c r="H22" s="30" t="str">
        <f>IF(B22=0," ",VLOOKUP($B22,[1]Женщины!$B$1:$K$65536,7,FALSE))</f>
        <v/>
      </c>
      <c r="I22" s="30" t="str">
        <f>IF(B22=0," ",VLOOKUP($B22,[1]Женщины!$B$1:$K$65536,8,FALSE))</f>
        <v/>
      </c>
      <c r="J22" s="26" t="str">
        <f>IF(B22=0," ",VLOOKUP($B22,[1]Женщины!$B$1:$K$65536,9,FALSE))</f>
        <v>ГУ ЯО "СШОР по лёгкой атлетике и адаптивному спорту"</v>
      </c>
      <c r="K22" s="97"/>
      <c r="L22" s="151">
        <v>7.1168981481481474E-4</v>
      </c>
      <c r="M22" s="82" t="str">
        <f>IF(L22=0," ",IF(L22&lt;=[1]Разряды!$D$32,[1]Разряды!$D$3,IF(L22&lt;=[1]Разряды!$E$32,[1]Разряды!$E$3,IF(L22&lt;=[1]Разряды!$F$32,[1]Разряды!$F$3,IF(L22&lt;=[1]Разряды!$G$32,[1]Разряды!$G$3,IF(L22&lt;=[1]Разряды!$H$32,[1]Разряды!$H$3,IF(L22&lt;=[1]Разряды!$I$32,[1]Разряды!$I$3,IF(L22&lt;=[1]Разряды!$J$32,[1]Разряды!$J$3,"б/р"))))))))</f>
        <v>1р</v>
      </c>
      <c r="N22" s="75" t="s">
        <v>31</v>
      </c>
      <c r="O22" s="30" t="str">
        <f>IF(B22=0," ",VLOOKUP($B22,[1]Женщины!$B$1:$K$65536,10,FALSE))</f>
        <v>Лыкова О.В., Филинова С.К.</v>
      </c>
    </row>
    <row r="23" spans="1:15" x14ac:dyDescent="0.25">
      <c r="A23" s="31">
        <v>9</v>
      </c>
      <c r="B23" s="31">
        <v>234</v>
      </c>
      <c r="C23" s="69" t="str">
        <f>IF(B23=0," ",VLOOKUP(B23,[1]Женщины!B$1:K$65536,2,FALSE))</f>
        <v>Казакова</v>
      </c>
      <c r="D23" s="70" t="str">
        <f>IF(B23=0," ",VLOOKUP($B23,[1]Женщины!$B$1:$K$65536,3,FALSE))</f>
        <v>Юлия</v>
      </c>
      <c r="E23" s="71" t="str">
        <f>IF(B23=0," ",IF(VLOOKUP($B23,[1]Женщины!$B$1:$K$65536,4,FALSE)=0," ",VLOOKUP($B23,[1]Женщины!$B$1:$K$65536,4,FALSE)))</f>
        <v>24.05.2004</v>
      </c>
      <c r="F23" s="71" t="str">
        <f>IF(B23=0," ",VLOOKUP($B23,[1]Женщины!$B$1:$K$65536,5,FALSE))</f>
        <v>1</v>
      </c>
      <c r="G23" s="30" t="str">
        <f>IF(B23=0," ",VLOOKUP($B23,[1]Женщины!$B$1:$K$65536,6,FALSE))</f>
        <v>Вологодская область</v>
      </c>
      <c r="H23" s="30" t="str">
        <f>IF(B23=0," ",VLOOKUP($B23,[1]Женщины!$B$1:$K$65536,7,FALSE))</f>
        <v/>
      </c>
      <c r="I23" s="30" t="str">
        <f>IF(B23=0," ",VLOOKUP($B23,[1]Женщины!$B$1:$K$65536,8,FALSE))</f>
        <v/>
      </c>
      <c r="J23" s="26" t="str">
        <f>IF(B23=0," ",VLOOKUP($B23,[1]Женщины!$B$1:$K$65536,9,FALSE))</f>
        <v>СК "Череповец"</v>
      </c>
      <c r="K23" s="97"/>
      <c r="L23" s="140">
        <v>7.1574074074074075E-4</v>
      </c>
      <c r="M23" s="82" t="str">
        <f>IF(L23=0," ",IF(L23&lt;=[1]Разряды!$D$32,[1]Разряды!$D$3,IF(L23&lt;=[1]Разряды!$E$32,[1]Разряды!$E$3,IF(L23&lt;=[1]Разряды!$F$32,[1]Разряды!$F$3,IF(L23&lt;=[1]Разряды!$G$32,[1]Разряды!$G$3,IF(L23&lt;=[1]Разряды!$H$32,[1]Разряды!$H$3,IF(L23&lt;=[1]Разряды!$I$32,[1]Разряды!$I$3,IF(L23&lt;=[1]Разряды!$J$32,[1]Разряды!$J$3,"б/р"))))))))</f>
        <v>1р</v>
      </c>
      <c r="N23" s="75">
        <v>13</v>
      </c>
      <c r="O23" s="30" t="str">
        <f>IF(B23=0," ",VLOOKUP($B23,[1]Женщины!$B$1:$K$65536,10,FALSE))</f>
        <v>Столбова О.В.</v>
      </c>
    </row>
    <row r="24" spans="1:15" x14ac:dyDescent="0.25">
      <c r="A24" s="31">
        <v>10</v>
      </c>
      <c r="B24" s="31">
        <v>332</v>
      </c>
      <c r="C24" s="69" t="str">
        <f>IF(B24=0," ",VLOOKUP(B24,[1]Женщины!B$1:K$65536,2,FALSE))</f>
        <v>Зуева</v>
      </c>
      <c r="D24" s="70" t="str">
        <f>IF(B24=0," ",VLOOKUP($B24,[1]Женщины!$B$1:$K$65536,3,FALSE))</f>
        <v>Светлана</v>
      </c>
      <c r="E24" s="71" t="str">
        <f>IF(B24=0," ",IF(VLOOKUP($B24,[1]Женщины!$B$1:$K$65536,4,FALSE)=0," ",VLOOKUP($B24,[1]Женщины!$B$1:$K$65536,4,FALSE)))</f>
        <v>30.03.2003</v>
      </c>
      <c r="F24" s="71" t="str">
        <f>IF(B24=0," ",VLOOKUP($B24,[1]Женщины!$B$1:$K$65536,5,FALSE))</f>
        <v>1</v>
      </c>
      <c r="G24" s="30" t="str">
        <f>IF(B24=0," ",VLOOKUP($B24,[1]Женщины!$B$1:$K$65536,6,FALSE))</f>
        <v>Костромская область</v>
      </c>
      <c r="H24" s="30" t="str">
        <f>IF(B24=0," ",VLOOKUP($B24,[1]Женщины!$B$1:$K$65536,7,FALSE))</f>
        <v/>
      </c>
      <c r="I24" s="30" t="str">
        <f>IF(B24=0," ",VLOOKUP($B24,[1]Женщины!$B$1:$K$65536,8,FALSE))</f>
        <v/>
      </c>
      <c r="J24" s="26" t="str">
        <f>IF(B24=0," ",VLOOKUP($B24,[1]Женщины!$B$1:$K$65536,9,FALSE))</f>
        <v>ГБУ КО "СШОР им. А.В. Голубева"</v>
      </c>
      <c r="K24" s="97"/>
      <c r="L24" s="151">
        <v>7.1782407407407418E-4</v>
      </c>
      <c r="M24" s="82" t="str">
        <f>IF(L24=0," ",IF(L24&lt;=[1]Разряды!$D$32,[1]Разряды!$D$3,IF(L24&lt;=[1]Разряды!$E$32,[1]Разряды!$E$3,IF(L24&lt;=[1]Разряды!$F$32,[1]Разряды!$F$3,IF(L24&lt;=[1]Разряды!$G$32,[1]Разряды!$G$3,IF(L24&lt;=[1]Разряды!$H$32,[1]Разряды!$H$3,IF(L24&lt;=[1]Разряды!$I$32,[1]Разряды!$I$3,IF(L24&lt;=[1]Разряды!$J$32,[1]Разряды!$J$3,"б/р"))))))))</f>
        <v>1р</v>
      </c>
      <c r="N24" s="75">
        <v>12</v>
      </c>
      <c r="O24" s="30" t="str">
        <f>IF(B24=0," ",VLOOKUP($B24,[1]Женщины!$B$1:$K$65536,10,FALSE))</f>
        <v xml:space="preserve">Дружков А.Н. </v>
      </c>
    </row>
    <row r="25" spans="1:15" x14ac:dyDescent="0.25">
      <c r="A25" s="31">
        <v>11</v>
      </c>
      <c r="B25" s="31">
        <v>341</v>
      </c>
      <c r="C25" s="69" t="str">
        <f>IF(B25=0," ",VLOOKUP(B25,[1]Женщины!B$1:K$65536,2,FALSE))</f>
        <v>Пахтушкина</v>
      </c>
      <c r="D25" s="70" t="str">
        <f>IF(B25=0," ",VLOOKUP($B25,[1]Женщины!$B$1:$K$65536,3,FALSE))</f>
        <v>Василиса</v>
      </c>
      <c r="E25" s="71" t="str">
        <f>IF(B25=0," ",IF(VLOOKUP($B25,[1]Женщины!$B$1:$K$65536,4,FALSE)=0," ",VLOOKUP($B25,[1]Женщины!$B$1:$K$65536,4,FALSE)))</f>
        <v>11.10.2004</v>
      </c>
      <c r="F25" s="71" t="str">
        <f>IF(B25=0," ",VLOOKUP($B25,[1]Женщины!$B$1:$K$65536,5,FALSE))</f>
        <v>1</v>
      </c>
      <c r="G25" s="30" t="str">
        <f>IF(B25=0," ",VLOOKUP($B25,[1]Женщины!$B$1:$K$65536,6,FALSE))</f>
        <v>Костромская область</v>
      </c>
      <c r="H25" s="30" t="str">
        <f>IF(B25=0," ",VLOOKUP($B25,[1]Женщины!$B$1:$K$65536,7,FALSE))</f>
        <v/>
      </c>
      <c r="I25" s="30" t="str">
        <f>IF(B25=0," ",VLOOKUP($B25,[1]Женщины!$B$1:$K$65536,8,FALSE))</f>
        <v/>
      </c>
      <c r="J25" s="26" t="str">
        <f>IF(B25=0," ",VLOOKUP($B25,[1]Женщины!$B$1:$K$65536,9,FALSE))</f>
        <v>ГБУ КО "СШОР им. А.В. Голубева"</v>
      </c>
      <c r="K25" s="99"/>
      <c r="L25" s="152">
        <v>7.2071759259259268E-4</v>
      </c>
      <c r="M25" s="31" t="str">
        <f>IF(L25=0," ",IF(L25&lt;=[1]Разряды!$D$32,[1]Разряды!$D$3,IF(L25&lt;=[1]Разряды!$E$32,[1]Разряды!$E$3,IF(L25&lt;=[1]Разряды!$F$32,[1]Разряды!$F$3,IF(L25&lt;=[1]Разряды!$G$32,[1]Разряды!$G$3,IF(L25&lt;=[1]Разряды!$H$32,[1]Разряды!$H$3,IF(L25&lt;=[1]Разряды!$I$32,[1]Разряды!$I$3,IF(L25&lt;=[1]Разряды!$J$32,[1]Разряды!$J$3,"б/р"))))))))</f>
        <v>1р</v>
      </c>
      <c r="N25" s="78">
        <v>11</v>
      </c>
      <c r="O25" s="30" t="str">
        <f>IF(B25=0," ",VLOOKUP($B25,[1]Женщины!$B$1:$K$65536,10,FALSE))</f>
        <v>Лякин С.И.</v>
      </c>
    </row>
    <row r="26" spans="1:15" x14ac:dyDescent="0.25">
      <c r="A26" s="31">
        <v>12</v>
      </c>
      <c r="B26" s="31">
        <v>203</v>
      </c>
      <c r="C26" s="69" t="str">
        <f>IF(B26=0," ",VLOOKUP(B26,[1]Женщины!B$1:K$65536,2,FALSE))</f>
        <v>Скрипчук</v>
      </c>
      <c r="D26" s="70" t="str">
        <f>IF(B26=0," ",VLOOKUP($B26,[1]Женщины!$B$1:$K$65536,3,FALSE))</f>
        <v>Александра</v>
      </c>
      <c r="E26" s="71" t="str">
        <f>IF(B26=0," ",IF(VLOOKUP($B26,[1]Женщины!$B$1:$K$65536,4,FALSE)=0," ",VLOOKUP($B26,[1]Женщины!$B$1:$K$65536,4,FALSE)))</f>
        <v>26.01.2004</v>
      </c>
      <c r="F26" s="71" t="str">
        <f>IF(B26=0," ",VLOOKUP($B26,[1]Женщины!$B$1:$K$65536,5,FALSE))</f>
        <v>1</v>
      </c>
      <c r="G26" s="30" t="str">
        <f>IF(B26=0," ",VLOOKUP($B26,[1]Женщины!$B$1:$K$65536,6,FALSE))</f>
        <v>Архангельская область</v>
      </c>
      <c r="H26" s="30" t="str">
        <f>IF(B26=0," ",VLOOKUP($B26,[1]Женщины!$B$1:$K$65536,7,FALSE))</f>
        <v/>
      </c>
      <c r="I26" s="30" t="str">
        <f>IF(B26=0," ",VLOOKUP($B26,[1]Женщины!$B$1:$K$65536,8,FALSE))</f>
        <v/>
      </c>
      <c r="J26" s="26" t="str">
        <f>IF(B26=0," ",VLOOKUP($B26,[1]Женщины!$B$1:$K$65536,9,FALSE))</f>
        <v>ГАУ АО "СШОР "Поморье"</v>
      </c>
      <c r="K26" s="97"/>
      <c r="L26" s="140">
        <v>7.2141203703703701E-4</v>
      </c>
      <c r="M26" s="82" t="str">
        <f>IF(L26=0," ",IF(L26&lt;=[1]Разряды!$D$32,[1]Разряды!$D$3,IF(L26&lt;=[1]Разряды!$E$32,[1]Разряды!$E$3,IF(L26&lt;=[1]Разряды!$F$32,[1]Разряды!$F$3,IF(L26&lt;=[1]Разряды!$G$32,[1]Разряды!$G$3,IF(L26&lt;=[1]Разряды!$H$32,[1]Разряды!$H$3,IF(L26&lt;=[1]Разряды!$I$32,[1]Разряды!$I$3,IF(L26&lt;=[1]Разряды!$J$32,[1]Разряды!$J$3,"б/р"))))))))</f>
        <v>1р</v>
      </c>
      <c r="N26" s="71">
        <v>10</v>
      </c>
      <c r="O26" s="30" t="str">
        <f>IF(B26=0," ",VLOOKUP($B26,[1]Женщины!$B$1:$K$65536,10,FALSE))</f>
        <v>Чернов А.В.</v>
      </c>
    </row>
    <row r="27" spans="1:15" x14ac:dyDescent="0.25">
      <c r="A27" s="31">
        <v>13</v>
      </c>
      <c r="B27" s="31">
        <v>104</v>
      </c>
      <c r="C27" s="69" t="str">
        <f>IF(B27=0," ",VLOOKUP(B27,[1]Женщины!B$1:K$65536,2,FALSE))</f>
        <v>Першина</v>
      </c>
      <c r="D27" s="70" t="str">
        <f>IF(B27=0," ",VLOOKUP($B27,[1]Женщины!$B$1:$K$65536,3,FALSE))</f>
        <v>Анастасия</v>
      </c>
      <c r="E27" s="71" t="str">
        <f>IF(B27=0," ",IF(VLOOKUP($B27,[1]Женщины!$B$1:$K$65536,4,FALSE)=0," ",VLOOKUP($B27,[1]Женщины!$B$1:$K$65536,4,FALSE)))</f>
        <v>26.11.2005</v>
      </c>
      <c r="F27" s="71" t="str">
        <f>IF(B27=0," ",VLOOKUP($B27,[1]Женщины!$B$1:$K$65536,5,FALSE))</f>
        <v>1</v>
      </c>
      <c r="G27" s="30" t="str">
        <f>IF(B27=0," ",VLOOKUP($B27,[1]Женщины!$B$1:$K$65536,6,FALSE))</f>
        <v>Ярославская область</v>
      </c>
      <c r="H27" s="30" t="str">
        <f>IF(B27=0," ",VLOOKUP($B27,[1]Женщины!$B$1:$K$65536,7,FALSE))</f>
        <v/>
      </c>
      <c r="I27" s="30" t="str">
        <f>IF(B27=0," ",VLOOKUP($B27,[1]Женщины!$B$1:$K$65536,8,FALSE))</f>
        <v/>
      </c>
      <c r="J27" s="26" t="str">
        <f>IF(B27=0," ",VLOOKUP($B27,[1]Женщины!$B$1:$K$65536,9,FALSE))</f>
        <v>МУ СШОР №19</v>
      </c>
      <c r="K27" s="97"/>
      <c r="L27" s="151">
        <v>7.2303240740740737E-4</v>
      </c>
      <c r="M27" s="82" t="str">
        <f>IF(L27=0," ",IF(L27&lt;=[1]Разряды!$D$32,[1]Разряды!$D$3,IF(L27&lt;=[1]Разряды!$E$32,[1]Разряды!$E$3,IF(L27&lt;=[1]Разряды!$F$32,[1]Разряды!$F$3,IF(L27&lt;=[1]Разряды!$G$32,[1]Разряды!$G$3,IF(L27&lt;=[1]Разряды!$H$32,[1]Разряды!$H$3,IF(L27&lt;=[1]Разряды!$I$32,[1]Разряды!$I$3,IF(L27&lt;=[1]Разряды!$J$32,[1]Разряды!$J$3,"б/р"))))))))</f>
        <v>1р</v>
      </c>
      <c r="N27" s="71" t="s">
        <v>31</v>
      </c>
      <c r="O27" s="30" t="str">
        <f>IF(B27=0," ",VLOOKUP($B27,[1]Женщины!$B$1:$K$65536,10,FALSE))</f>
        <v>Тараканов А.В., Тараканова Ю.Ф.</v>
      </c>
    </row>
    <row r="28" spans="1:15" x14ac:dyDescent="0.25">
      <c r="A28" s="31">
        <v>14</v>
      </c>
      <c r="B28" s="31">
        <v>431</v>
      </c>
      <c r="C28" s="69" t="str">
        <f>IF(B28=0," ",VLOOKUP(B28,[1]Женщины!B$1:K$65536,2,FALSE))</f>
        <v>Михайлова</v>
      </c>
      <c r="D28" s="70" t="str">
        <f>IF(B28=0," ",VLOOKUP($B28,[1]Женщины!$B$1:$K$65536,3,FALSE))</f>
        <v>Елена</v>
      </c>
      <c r="E28" s="71" t="str">
        <f>IF(B28=0," ",IF(VLOOKUP($B28,[1]Женщины!$B$1:$K$65536,4,FALSE)=0," ",VLOOKUP($B28,[1]Женщины!$B$1:$K$65536,4,FALSE)))</f>
        <v>16.10.2004</v>
      </c>
      <c r="F28" s="71" t="str">
        <f>IF(B28=0," ",VLOOKUP($B28,[1]Женщины!$B$1:$K$65536,5,FALSE))</f>
        <v>1</v>
      </c>
      <c r="G28" s="30" t="str">
        <f>IF(B28=0," ",VLOOKUP($B28,[1]Женщины!$B$1:$K$65536,6,FALSE))</f>
        <v>Республика Карелия</v>
      </c>
      <c r="H28" s="30" t="str">
        <f>IF(B28=0," ",VLOOKUP($B28,[1]Женщины!$B$1:$K$65536,7,FALSE))</f>
        <v/>
      </c>
      <c r="I28" s="30" t="str">
        <f>IF(B28=0," ",VLOOKUP($B28,[1]Женщины!$B$1:$K$65536,8,FALSE))</f>
        <v/>
      </c>
      <c r="J28" s="26" t="str">
        <f>IF(B28=0," ",VLOOKUP($B28,[1]Женщины!$B$1:$K$65536,9,FALSE))</f>
        <v>МУ "СШОР №3"</v>
      </c>
      <c r="K28" s="97"/>
      <c r="L28" s="140">
        <v>7.2372685185185181E-4</v>
      </c>
      <c r="M28" s="82" t="str">
        <f>IF(L28=0," ",IF(L28&lt;=[1]Разряды!$D$32,[1]Разряды!$D$3,IF(L28&lt;=[1]Разряды!$E$32,[1]Разряды!$E$3,IF(L28&lt;=[1]Разряды!$F$32,[1]Разряды!$F$3,IF(L28&lt;=[1]Разряды!$G$32,[1]Разряды!$G$3,IF(L28&lt;=[1]Разряды!$H$32,[1]Разряды!$H$3,IF(L28&lt;=[1]Разряды!$I$32,[1]Разряды!$I$3,IF(L28&lt;=[1]Разряды!$J$32,[1]Разряды!$J$3,"б/р"))))))))</f>
        <v>1р</v>
      </c>
      <c r="N28" s="71">
        <v>9</v>
      </c>
      <c r="O28" s="30" t="str">
        <f>IF(B28=0," ",VLOOKUP($B28,[1]Женщины!$B$1:$K$65536,10,FALSE))</f>
        <v>Сигарева А.Ю.</v>
      </c>
    </row>
    <row r="29" spans="1:15" x14ac:dyDescent="0.25">
      <c r="A29" s="31">
        <v>15</v>
      </c>
      <c r="B29" s="31">
        <v>343</v>
      </c>
      <c r="C29" s="69" t="str">
        <f>IF(B29=0," ",VLOOKUP(B29,[1]Женщины!B$1:K$65536,2,FALSE))</f>
        <v>Разумова</v>
      </c>
      <c r="D29" s="70" t="str">
        <f>IF(B29=0," ",VLOOKUP($B29,[1]Женщины!$B$1:$K$65536,3,FALSE))</f>
        <v>Дарина</v>
      </c>
      <c r="E29" s="71" t="str">
        <f>IF(B29=0," ",IF(VLOOKUP($B29,[1]Женщины!$B$1:$K$65536,4,FALSE)=0," ",VLOOKUP($B29,[1]Женщины!$B$1:$K$65536,4,FALSE)))</f>
        <v>28.06.2005</v>
      </c>
      <c r="F29" s="71" t="str">
        <f>IF(B29=0," ",VLOOKUP($B29,[1]Женщины!$B$1:$K$65536,5,FALSE))</f>
        <v>1</v>
      </c>
      <c r="G29" s="30" t="str">
        <f>IF(B29=0," ",VLOOKUP($B29,[1]Женщины!$B$1:$K$65536,6,FALSE))</f>
        <v>Костромская область</v>
      </c>
      <c r="H29" s="30" t="str">
        <f>IF(B29=0," ",VLOOKUP($B29,[1]Женщины!$B$1:$K$65536,7,FALSE))</f>
        <v/>
      </c>
      <c r="I29" s="30" t="str">
        <f>IF(B29=0," ",VLOOKUP($B29,[1]Женщины!$B$1:$K$65536,8,FALSE))</f>
        <v/>
      </c>
      <c r="J29" s="26" t="str">
        <f>IF(B29=0," ",VLOOKUP($B29,[1]Женщины!$B$1:$K$65536,9,FALSE))</f>
        <v>МБУ СШ "Спартак" г.Буй</v>
      </c>
      <c r="K29" s="97"/>
      <c r="L29" s="140">
        <v>7.2708333333333338E-4</v>
      </c>
      <c r="M29" s="82" t="str">
        <f>IF(L29=0," ",IF(L29&lt;=[1]Разряды!$D$32,[1]Разряды!$D$3,IF(L29&lt;=[1]Разряды!$E$32,[1]Разряды!$E$3,IF(L29&lt;=[1]Разряды!$F$32,[1]Разряды!$F$3,IF(L29&lt;=[1]Разряды!$G$32,[1]Разряды!$G$3,IF(L29&lt;=[1]Разряды!$H$32,[1]Разряды!$H$3,IF(L29&lt;=[1]Разряды!$I$32,[1]Разряды!$I$3,IF(L29&lt;=[1]Разряды!$J$32,[1]Разряды!$J$3,"б/р"))))))))</f>
        <v>2р</v>
      </c>
      <c r="N29" s="71">
        <v>8</v>
      </c>
      <c r="O29" s="30" t="str">
        <f>IF(B29=0," ",VLOOKUP($B29,[1]Женщины!$B$1:$K$65536,10,FALSE))</f>
        <v>Федотов И.А.</v>
      </c>
    </row>
    <row r="30" spans="1:15" x14ac:dyDescent="0.25">
      <c r="A30" s="31">
        <v>16</v>
      </c>
      <c r="B30" s="31">
        <v>156</v>
      </c>
      <c r="C30" s="69" t="str">
        <f>IF(B30=0," ",VLOOKUP(B30,[1]Женщины!B$1:K$65536,2,FALSE))</f>
        <v>Чернова</v>
      </c>
      <c r="D30" s="70" t="str">
        <f>IF(B30=0," ",VLOOKUP($B30,[1]Женщины!$B$1:$K$65536,3,FALSE))</f>
        <v>Виктория</v>
      </c>
      <c r="E30" s="71" t="str">
        <f>IF(B30=0," ",IF(VLOOKUP($B30,[1]Женщины!$B$1:$K$65536,4,FALSE)=0," ",VLOOKUP($B30,[1]Женщины!$B$1:$K$65536,4,FALSE)))</f>
        <v>16.12.2005</v>
      </c>
      <c r="F30" s="71" t="str">
        <f>IF(B30=0," ",VLOOKUP($B30,[1]Женщины!$B$1:$K$65536,5,FALSE))</f>
        <v>1</v>
      </c>
      <c r="G30" s="30" t="str">
        <f>IF(B30=0," ",VLOOKUP($B30,[1]Женщины!$B$1:$K$65536,6,FALSE))</f>
        <v>Ярославская область</v>
      </c>
      <c r="H30" s="30" t="str">
        <f>IF(B30=0," ",VLOOKUP($B30,[1]Женщины!$B$1:$K$65536,7,FALSE))</f>
        <v/>
      </c>
      <c r="I30" s="30" t="str">
        <f>IF(B30=0," ",VLOOKUP($B30,[1]Женщины!$B$1:$K$65536,8,FALSE))</f>
        <v/>
      </c>
      <c r="J30" s="26" t="str">
        <f>IF(B30=0," ",VLOOKUP($B30,[1]Женщины!$B$1:$K$65536,9,FALSE))</f>
        <v>МАУ СШОР №2</v>
      </c>
      <c r="K30" s="97"/>
      <c r="L30" s="140">
        <v>7.2928240740740733E-4</v>
      </c>
      <c r="M30" s="82" t="str">
        <f>IF(L30=0," ",IF(L30&lt;=[1]Разряды!$D$32,[1]Разряды!$D$3,IF(L30&lt;=[1]Разряды!$E$32,[1]Разряды!$E$3,IF(L30&lt;=[1]Разряды!$F$32,[1]Разряды!$F$3,IF(L30&lt;=[1]Разряды!$G$32,[1]Разряды!$G$3,IF(L30&lt;=[1]Разряды!$H$32,[1]Разряды!$H$3,IF(L30&lt;=[1]Разряды!$I$32,[1]Разряды!$I$3,IF(L30&lt;=[1]Разряды!$J$32,[1]Разряды!$J$3,"б/р"))))))))</f>
        <v>2р</v>
      </c>
      <c r="N30" s="71" t="s">
        <v>31</v>
      </c>
      <c r="O30" s="30" t="str">
        <f>IF(B30=0," ",VLOOKUP($B30,[1]Женщины!$B$1:$K$65536,10,FALSE))</f>
        <v>Бордукова Н.А.</v>
      </c>
    </row>
    <row r="31" spans="1:15" x14ac:dyDescent="0.25">
      <c r="A31" s="31">
        <v>17</v>
      </c>
      <c r="B31" s="31">
        <v>229</v>
      </c>
      <c r="C31" s="69" t="str">
        <f>IF(B31=0," ",VLOOKUP(B31,[1]Женщины!B$1:K$65536,2,FALSE))</f>
        <v>Долгих</v>
      </c>
      <c r="D31" s="70" t="str">
        <f>IF(B31=0," ",VLOOKUP($B31,[1]Женщины!$B$1:$K$65536,3,FALSE))</f>
        <v>Екатерина</v>
      </c>
      <c r="E31" s="71" t="str">
        <f>IF(B31=0," ",IF(VLOOKUP($B31,[1]Женщины!$B$1:$K$65536,4,FALSE)=0," ",VLOOKUP($B31,[1]Женщины!$B$1:$K$65536,4,FALSE)))</f>
        <v>24.01.2005</v>
      </c>
      <c r="F31" s="71" t="str">
        <f>IF(B31=0," ",VLOOKUP($B31,[1]Женщины!$B$1:$K$65536,5,FALSE))</f>
        <v>2</v>
      </c>
      <c r="G31" s="30" t="str">
        <f>IF(B31=0," ",VLOOKUP($B31,[1]Женщины!$B$1:$K$65536,6,FALSE))</f>
        <v>Вологодская область</v>
      </c>
      <c r="H31" s="30" t="str">
        <f>IF(B31=0," ",VLOOKUP($B31,[1]Женщины!$B$1:$K$65536,7,FALSE))</f>
        <v/>
      </c>
      <c r="I31" s="30" t="str">
        <f>IF(B31=0," ",VLOOKUP($B31,[1]Женщины!$B$1:$K$65536,8,FALSE))</f>
        <v/>
      </c>
      <c r="J31" s="26" t="str">
        <f>IF(B31=0," ",VLOOKUP($B31,[1]Женщины!$B$1:$K$65536,9,FALSE))</f>
        <v>СК "Череповец"</v>
      </c>
      <c r="K31" s="99"/>
      <c r="L31" s="153">
        <v>7.3020833333333347E-4</v>
      </c>
      <c r="M31" s="31" t="str">
        <f>IF(L31=0," ",IF(L31&lt;=[1]Разряды!$D$32,[1]Разряды!$D$3,IF(L31&lt;=[1]Разряды!$E$32,[1]Разряды!$E$3,IF(L31&lt;=[1]Разряды!$F$32,[1]Разряды!$F$3,IF(L31&lt;=[1]Разряды!$G$32,[1]Разряды!$G$3,IF(L31&lt;=[1]Разряды!$H$32,[1]Разряды!$H$3,IF(L31&lt;=[1]Разряды!$I$32,[1]Разряды!$I$3,IF(L31&lt;=[1]Разряды!$J$32,[1]Разряды!$J$3,"б/р"))))))))</f>
        <v>2р</v>
      </c>
      <c r="N31" s="78">
        <v>7</v>
      </c>
      <c r="O31" s="30" t="str">
        <f>IF(B31=0," ",VLOOKUP($B31,[1]Женщины!$B$1:$K$65536,10,FALSE))</f>
        <v>Столбова О.В.</v>
      </c>
    </row>
    <row r="32" spans="1:15" x14ac:dyDescent="0.25">
      <c r="A32" s="31">
        <v>18</v>
      </c>
      <c r="B32" s="31">
        <v>392</v>
      </c>
      <c r="C32" s="69" t="str">
        <f>IF(B32=0," ",VLOOKUP(B32,[1]Женщины!B$1:K$65536,2,FALSE))</f>
        <v>Кондратьева</v>
      </c>
      <c r="D32" s="70" t="str">
        <f>IF(B32=0," ",VLOOKUP($B32,[1]Женщины!$B$1:$K$65536,3,FALSE))</f>
        <v>Анастасия</v>
      </c>
      <c r="E32" s="71" t="str">
        <f>IF(B32=0," ",IF(VLOOKUP($B32,[1]Женщины!$B$1:$K$65536,4,FALSE)=0," ",VLOOKUP($B32,[1]Женщины!$B$1:$K$65536,4,FALSE)))</f>
        <v>26.12.2005</v>
      </c>
      <c r="F32" s="71" t="str">
        <f>IF(B32=0," ",VLOOKUP($B32,[1]Женщины!$B$1:$K$65536,5,FALSE))</f>
        <v>2</v>
      </c>
      <c r="G32" s="30" t="str">
        <f>IF(B32=0," ",VLOOKUP($B32,[1]Женщины!$B$1:$K$65536,6,FALSE))</f>
        <v>Новгородская область</v>
      </c>
      <c r="H32" s="30" t="str">
        <f>IF(B32=0," ",VLOOKUP($B32,[1]Женщины!$B$1:$K$65536,7,FALSE))</f>
        <v/>
      </c>
      <c r="I32" s="30" t="str">
        <f>IF(B32=0," ",VLOOKUP($B32,[1]Женщины!$B$1:$K$65536,8,FALSE))</f>
        <v/>
      </c>
      <c r="J32" s="26" t="str">
        <f>IF(B32=0," ",VLOOKUP($B32,[1]Женщины!$B$1:$K$65536,9,FALSE))</f>
        <v>МАУ "СШ №2"</v>
      </c>
      <c r="K32" s="97"/>
      <c r="L32" s="151">
        <v>7.3148148148148139E-4</v>
      </c>
      <c r="M32" s="82" t="str">
        <f>IF(L32=0," ",IF(L32&lt;=[1]Разряды!$D$32,[1]Разряды!$D$3,IF(L32&lt;=[1]Разряды!$E$32,[1]Разряды!$E$3,IF(L32&lt;=[1]Разряды!$F$32,[1]Разряды!$F$3,IF(L32&lt;=[1]Разряды!$G$32,[1]Разряды!$G$3,IF(L32&lt;=[1]Разряды!$H$32,[1]Разряды!$H$3,IF(L32&lt;=[1]Разряды!$I$32,[1]Разряды!$I$3,IF(L32&lt;=[1]Разряды!$J$32,[1]Разряды!$J$3,"б/р"))))))))</f>
        <v>2р</v>
      </c>
      <c r="N32" s="71">
        <v>6</v>
      </c>
      <c r="O32" s="30"/>
    </row>
    <row r="33" spans="1:15" x14ac:dyDescent="0.25">
      <c r="A33" s="31">
        <v>19</v>
      </c>
      <c r="B33" s="31">
        <v>462</v>
      </c>
      <c r="C33" s="69" t="str">
        <f>IF(B33=0," ",VLOOKUP(B33,[1]Женщины!B$1:K$65536,2,FALSE))</f>
        <v>Шварц</v>
      </c>
      <c r="D33" s="70" t="str">
        <f>IF(B33=0," ",VLOOKUP($B33,[1]Женщины!$B$1:$K$65536,3,FALSE))</f>
        <v>Елизавета</v>
      </c>
      <c r="E33" s="71" t="str">
        <f>IF(B33=0," ",IF(VLOOKUP($B33,[1]Женщины!$B$1:$K$65536,4,FALSE)=0," ",VLOOKUP($B33,[1]Женщины!$B$1:$K$65536,4,FALSE)))</f>
        <v>03.07.2005</v>
      </c>
      <c r="F33" s="71" t="str">
        <f>IF(B33=0," ",VLOOKUP($B33,[1]Женщины!$B$1:$K$65536,5,FALSE))</f>
        <v>2</v>
      </c>
      <c r="G33" s="30" t="str">
        <f>IF(B33=0," ",VLOOKUP($B33,[1]Женщины!$B$1:$K$65536,6,FALSE))</f>
        <v>Республика Коми</v>
      </c>
      <c r="H33" s="30" t="str">
        <f>IF(B33=0," ",VLOOKUP($B33,[1]Женщины!$B$1:$K$65536,7,FALSE))</f>
        <v/>
      </c>
      <c r="I33" s="30" t="str">
        <f>IF(B33=0," ",VLOOKUP($B33,[1]Женщины!$B$1:$K$65536,8,FALSE))</f>
        <v/>
      </c>
      <c r="J33" s="26" t="str">
        <f>IF(B33=0," ",VLOOKUP($B33,[1]Женщины!$B$1:$K$65536,9,FALSE))</f>
        <v>ГБУ РК "СШОР №1"</v>
      </c>
      <c r="K33" s="97"/>
      <c r="L33" s="151">
        <v>7.3414351851851852E-4</v>
      </c>
      <c r="M33" s="82" t="str">
        <f>IF(L33=0," ",IF(L33&lt;=[1]Разряды!$D$32,[1]Разряды!$D$3,IF(L33&lt;=[1]Разряды!$E$32,[1]Разряды!$E$3,IF(L33&lt;=[1]Разряды!$F$32,[1]Разряды!$F$3,IF(L33&lt;=[1]Разряды!$G$32,[1]Разряды!$G$3,IF(L33&lt;=[1]Разряды!$H$32,[1]Разряды!$H$3,IF(L33&lt;=[1]Разряды!$I$32,[1]Разряды!$I$3,IF(L33&lt;=[1]Разряды!$J$32,[1]Разряды!$J$3,"б/р"))))))))</f>
        <v>2р</v>
      </c>
      <c r="N33" s="71">
        <v>5</v>
      </c>
      <c r="O33" s="30" t="str">
        <f>IF(B33=0," ",VLOOKUP($B33,[1]Женщины!$B$1:$K$65536,10,FALSE))</f>
        <v>Филиппов М.И.</v>
      </c>
    </row>
    <row r="34" spans="1:15" x14ac:dyDescent="0.25">
      <c r="A34" s="31">
        <v>20</v>
      </c>
      <c r="B34" s="31">
        <v>173</v>
      </c>
      <c r="C34" s="69" t="str">
        <f>IF(B34=0," ",VLOOKUP(B34,[1]Женщины!B$1:K$65536,2,FALSE))</f>
        <v>Агеева</v>
      </c>
      <c r="D34" s="70" t="str">
        <f>IF(B34=0," ",VLOOKUP($B34,[1]Женщины!$B$1:$K$65536,3,FALSE))</f>
        <v>Ульяна</v>
      </c>
      <c r="E34" s="71" t="str">
        <f>IF(B34=0," ",IF(VLOOKUP($B34,[1]Женщины!$B$1:$K$65536,4,FALSE)=0," ",VLOOKUP($B34,[1]Женщины!$B$1:$K$65536,4,FALSE)))</f>
        <v>15.06.2005</v>
      </c>
      <c r="F34" s="71" t="str">
        <f>IF(B34=0," ",VLOOKUP($B34,[1]Женщины!$B$1:$K$65536,5,FALSE))</f>
        <v>2</v>
      </c>
      <c r="G34" s="30" t="str">
        <f>IF(B34=0," ",VLOOKUP($B34,[1]Женщины!$B$1:$K$65536,6,FALSE))</f>
        <v>Архангельская область</v>
      </c>
      <c r="H34" s="30"/>
      <c r="I34" s="30"/>
      <c r="J34" s="26" t="str">
        <f>IF(B34=0," ",VLOOKUP($B34,[1]Женщины!$B$1:$K$65536,9,FALSE))</f>
        <v>МБУ СШ №1</v>
      </c>
      <c r="K34" s="97"/>
      <c r="L34" s="151">
        <v>7.3449074074074085E-4</v>
      </c>
      <c r="M34" s="82" t="str">
        <f>IF(L34=0," ",IF(L34&lt;=[1]Разряды!$D$32,[1]Разряды!$D$3,IF(L34&lt;=[1]Разряды!$E$32,[1]Разряды!$E$3,IF(L34&lt;=[1]Разряды!$F$32,[1]Разряды!$F$3,IF(L34&lt;=[1]Разряды!$G$32,[1]Разряды!$G$3,IF(L34&lt;=[1]Разряды!$H$32,[1]Разряды!$H$3,IF(L34&lt;=[1]Разряды!$I$32,[1]Разряды!$I$3,IF(L34&lt;=[1]Разряды!$J$32,[1]Разряды!$J$3,"б/р"))))))))</f>
        <v>2р</v>
      </c>
      <c r="N34" s="71">
        <v>4</v>
      </c>
      <c r="O34" s="30" t="str">
        <f>IF(B34=0," ",VLOOKUP($B34,[1]Женщины!$B$1:$K$65536,10,FALSE))</f>
        <v>Брюхова О.Б.</v>
      </c>
    </row>
    <row r="35" spans="1:15" x14ac:dyDescent="0.25">
      <c r="A35" s="31">
        <v>21</v>
      </c>
      <c r="B35" s="31">
        <v>52</v>
      </c>
      <c r="C35" s="69" t="str">
        <f>IF(B35=0," ",VLOOKUP(B35,[1]Женщины!B$1:K$65536,2,FALSE))</f>
        <v>Ипатова</v>
      </c>
      <c r="D35" s="70" t="str">
        <f>IF(B35=0," ",VLOOKUP($B35,[1]Женщины!$B$1:$K$65536,3,FALSE))</f>
        <v>Алина</v>
      </c>
      <c r="E35" s="71" t="str">
        <f>IF(B35=0," ",IF(VLOOKUP($B35,[1]Женщины!$B$1:$K$65536,4,FALSE)=0," ",VLOOKUP($B35,[1]Женщины!$B$1:$K$65536,4,FALSE)))</f>
        <v>25.08.2003</v>
      </c>
      <c r="F35" s="71" t="str">
        <f>IF(B35=0," ",VLOOKUP($B35,[1]Женщины!$B$1:$K$65536,5,FALSE))</f>
        <v>1</v>
      </c>
      <c r="G35" s="30" t="str">
        <f>IF(B35=0," ",VLOOKUP($B35,[1]Женщины!$B$1:$K$65536,6,FALSE))</f>
        <v>Ярославская область</v>
      </c>
      <c r="H35" s="30" t="str">
        <f>IF(B35=0," ",VLOOKUP($B35,[1]Женщины!$B$1:$K$65536,7,FALSE))</f>
        <v/>
      </c>
      <c r="I35" s="30" t="str">
        <f>IF(B35=0," ",VLOOKUP($B35,[1]Женщины!$B$1:$K$65536,8,FALSE))</f>
        <v/>
      </c>
      <c r="J35" s="26" t="str">
        <f>IF(B35=0," ",VLOOKUP($B35,[1]Женщины!$B$1:$K$65536,9,FALSE))</f>
        <v>МУ СШОР №19</v>
      </c>
      <c r="K35" s="97"/>
      <c r="L35" s="151">
        <v>7.355324074074074E-4</v>
      </c>
      <c r="M35" s="82" t="str">
        <f>IF(L35=0," ",IF(L35&lt;=[1]Разряды!$D$32,[1]Разряды!$D$3,IF(L35&lt;=[1]Разряды!$E$32,[1]Разряды!$E$3,IF(L35&lt;=[1]Разряды!$F$32,[1]Разряды!$F$3,IF(L35&lt;=[1]Разряды!$G$32,[1]Разряды!$G$3,IF(L35&lt;=[1]Разряды!$H$32,[1]Разряды!$H$3,IF(L35&lt;=[1]Разряды!$I$32,[1]Разряды!$I$3,IF(L35&lt;=[1]Разряды!$J$32,[1]Разряды!$J$3,"б/р"))))))))</f>
        <v>2р</v>
      </c>
      <c r="N35" s="71" t="s">
        <v>31</v>
      </c>
      <c r="O35" s="30" t="str">
        <f>IF(B35=0," ",VLOOKUP($B35,[1]Женщины!$B$1:$K$65536,10,FALSE))</f>
        <v>Сошников А.В.</v>
      </c>
    </row>
    <row r="36" spans="1:15" x14ac:dyDescent="0.25">
      <c r="A36" s="31">
        <v>22</v>
      </c>
      <c r="B36" s="31">
        <v>411</v>
      </c>
      <c r="C36" s="69" t="str">
        <f>IF(B36=0," ",VLOOKUP(B36,[1]Женщины!B$1:K$65536,2,FALSE))</f>
        <v>Рубенкова</v>
      </c>
      <c r="D36" s="70" t="str">
        <f>IF(B36=0," ",VLOOKUP($B36,[1]Женщины!$B$1:$K$65536,3,FALSE))</f>
        <v>Софья</v>
      </c>
      <c r="E36" s="71" t="str">
        <f>IF(B36=0," ",IF(VLOOKUP($B36,[1]Женщины!$B$1:$K$65536,4,FALSE)=0," ",VLOOKUP($B36,[1]Женщины!$B$1:$K$65536,4,FALSE)))</f>
        <v>22.08.2004</v>
      </c>
      <c r="F36" s="71" t="str">
        <f>IF(B36=0," ",VLOOKUP($B36,[1]Женщины!$B$1:$K$65536,5,FALSE))</f>
        <v>1</v>
      </c>
      <c r="G36" s="30" t="str">
        <f>IF(B36=0," ",VLOOKUP($B36,[1]Женщины!$B$1:$K$65536,6,FALSE))</f>
        <v>Псковская область</v>
      </c>
      <c r="H36" s="30" t="str">
        <f>IF(B36=0," ",VLOOKUP($B36,[1]Женщины!$B$1:$K$65536,7,FALSE))</f>
        <v/>
      </c>
      <c r="I36" s="30" t="str">
        <f>IF(B36=0," ",VLOOKUP($B36,[1]Женщины!$B$1:$K$65536,8,FALSE))</f>
        <v/>
      </c>
      <c r="J36" s="26" t="str">
        <f>IF(B36=0," ",VLOOKUP($B36,[1]Женщины!$B$1:$K$65536,9,FALSE))</f>
        <v>МБУДО ДЮСШ №1 "Атлетика"</v>
      </c>
      <c r="K36" s="99"/>
      <c r="L36" s="152">
        <v>7.395833333333333E-4</v>
      </c>
      <c r="M36" s="31" t="str">
        <f>IF(L36=0," ",IF(L36&lt;=[1]Разряды!$D$32,[1]Разряды!$D$3,IF(L36&lt;=[1]Разряды!$E$32,[1]Разряды!$E$3,IF(L36&lt;=[1]Разряды!$F$32,[1]Разряды!$F$3,IF(L36&lt;=[1]Разряды!$G$32,[1]Разряды!$G$3,IF(L36&lt;=[1]Разряды!$H$32,[1]Разряды!$H$3,IF(L36&lt;=[1]Разряды!$I$32,[1]Разряды!$I$3,IF(L36&lt;=[1]Разряды!$J$32,[1]Разряды!$J$3,"б/р"))))))))</f>
        <v>2р</v>
      </c>
      <c r="N36" s="78">
        <v>3</v>
      </c>
      <c r="O36" s="30" t="str">
        <f>IF(B36=0," ",VLOOKUP($B36,[1]Женщины!$B$1:$K$65536,10,FALSE))</f>
        <v>Богданова А.И.</v>
      </c>
    </row>
    <row r="37" spans="1:15" x14ac:dyDescent="0.25">
      <c r="A37" s="31">
        <v>23</v>
      </c>
      <c r="B37" s="31">
        <v>67</v>
      </c>
      <c r="C37" s="69" t="str">
        <f>IF(B37=0," ",VLOOKUP(B37,[1]Женщины!B$1:K$65536,2,FALSE))</f>
        <v>Коршунова</v>
      </c>
      <c r="D37" s="70" t="str">
        <f>IF(B37=0," ",VLOOKUP($B37,[1]Женщины!$B$1:$K$65536,3,FALSE))</f>
        <v>Кристина</v>
      </c>
      <c r="E37" s="71" t="str">
        <f>IF(B37=0," ",IF(VLOOKUP($B37,[1]Женщины!$B$1:$K$65536,4,FALSE)=0," ",VLOOKUP($B37,[1]Женщины!$B$1:$K$65536,4,FALSE)))</f>
        <v>18.02.2003</v>
      </c>
      <c r="F37" s="71" t="str">
        <f>IF(B37=0," ",VLOOKUP($B37,[1]Женщины!$B$1:$K$65536,5,FALSE))</f>
        <v>2</v>
      </c>
      <c r="G37" s="30" t="str">
        <f>IF(B37=0," ",VLOOKUP($B37,[1]Женщины!$B$1:$K$65536,6,FALSE))</f>
        <v>Ярославская область</v>
      </c>
      <c r="H37" s="30" t="str">
        <f>IF(B37=0," ",VLOOKUP($B37,[1]Женщины!$B$1:$K$65536,7,FALSE))</f>
        <v/>
      </c>
      <c r="I37" s="30" t="str">
        <f>IF(B37=0," ",VLOOKUP($B37,[1]Женщины!$B$1:$K$65536,8,FALSE))</f>
        <v/>
      </c>
      <c r="J37" s="26" t="str">
        <f>IF(B37=0," ",VLOOKUP($B37,[1]Женщины!$B$1:$K$65536,9,FALSE))</f>
        <v>МУ СШОР №19</v>
      </c>
      <c r="K37" s="97"/>
      <c r="L37" s="151">
        <v>7.4641203703703707E-4</v>
      </c>
      <c r="M37" s="82" t="str">
        <f>IF(L37=0," ",IF(L37&lt;=[1]Разряды!$D$32,[1]Разряды!$D$3,IF(L37&lt;=[1]Разряды!$E$32,[1]Разряды!$E$3,IF(L37&lt;=[1]Разряды!$F$32,[1]Разряды!$F$3,IF(L37&lt;=[1]Разряды!$G$32,[1]Разряды!$G$3,IF(L37&lt;=[1]Разряды!$H$32,[1]Разряды!$H$3,IF(L37&lt;=[1]Разряды!$I$32,[1]Разряды!$I$3,IF(L37&lt;=[1]Разряды!$J$32,[1]Разряды!$J$3,"б/р"))))))))</f>
        <v>2р</v>
      </c>
      <c r="N37" s="71" t="s">
        <v>31</v>
      </c>
      <c r="O37" s="30" t="str">
        <f>IF(B37=0," ",VLOOKUP($B37,[1]Женщины!$B$1:$K$65536,10,FALSE))</f>
        <v>Круговой К.Н.</v>
      </c>
    </row>
    <row r="38" spans="1:15" x14ac:dyDescent="0.25">
      <c r="A38" s="31">
        <v>24</v>
      </c>
      <c r="B38" s="31">
        <v>183</v>
      </c>
      <c r="C38" s="69" t="str">
        <f>IF(B38=0," ",VLOOKUP(B38,[1]Женщины!B$1:K$65536,2,FALSE))</f>
        <v>Кашина</v>
      </c>
      <c r="D38" s="70" t="str">
        <f>IF(B38=0," ",VLOOKUP($B38,[1]Женщины!$B$1:$K$65536,3,FALSE))</f>
        <v>Диана</v>
      </c>
      <c r="E38" s="71" t="str">
        <f>IF(B38=0," ",IF(VLOOKUP($B38,[1]Женщины!$B$1:$K$65536,4,FALSE)=0," ",VLOOKUP($B38,[1]Женщины!$B$1:$K$65536,4,FALSE)))</f>
        <v>06.01.2003</v>
      </c>
      <c r="F38" s="71" t="str">
        <f>IF(B38=0," ",VLOOKUP($B38,[1]Женщины!$B$1:$K$65536,5,FALSE))</f>
        <v>2</v>
      </c>
      <c r="G38" s="30" t="str">
        <f>IF(B38=0," ",VLOOKUP($B38,[1]Женщины!$B$1:$K$65536,6,FALSE))</f>
        <v>Архангельская область</v>
      </c>
      <c r="H38" s="30" t="str">
        <f>IF(B38=0," ",VLOOKUP($B38,[1]Женщины!$B$1:$K$65536,7,FALSE))</f>
        <v/>
      </c>
      <c r="I38" s="30" t="str">
        <f>IF(B38=0," ",VLOOKUP($B38,[1]Женщины!$B$1:$K$65536,8,FALSE))</f>
        <v/>
      </c>
      <c r="J38" s="26" t="str">
        <f>IF(B38=0," ",VLOOKUP($B38,[1]Женщины!$B$1:$K$65536,9,FALSE))</f>
        <v>МБУ СШ №1</v>
      </c>
      <c r="K38" s="97"/>
      <c r="L38" s="151">
        <v>7.502314814814815E-4</v>
      </c>
      <c r="M38" s="82" t="str">
        <f>IF(L38=0," ",IF(L38&lt;=[1]Разряды!$D$32,[1]Разряды!$D$3,IF(L38&lt;=[1]Разряды!$E$32,[1]Разряды!$E$3,IF(L38&lt;=[1]Разряды!$F$32,[1]Разряды!$F$3,IF(L38&lt;=[1]Разряды!$G$32,[1]Разряды!$G$3,IF(L38&lt;=[1]Разряды!$H$32,[1]Разряды!$H$3,IF(L38&lt;=[1]Разряды!$I$32,[1]Разряды!$I$3,IF(L38&lt;=[1]Разряды!$J$32,[1]Разряды!$J$3,"б/р"))))))))</f>
        <v>2р</v>
      </c>
      <c r="N38" s="71">
        <v>2</v>
      </c>
      <c r="O38" s="30" t="str">
        <f>IF(B38=0," ",VLOOKUP($B38,[1]Женщины!$B$1:$K$65536,10,FALSE))</f>
        <v>Ушанов С.А.</v>
      </c>
    </row>
    <row r="39" spans="1:15" x14ac:dyDescent="0.25">
      <c r="A39" s="31">
        <v>25</v>
      </c>
      <c r="B39" s="31">
        <v>47</v>
      </c>
      <c r="C39" s="69" t="str">
        <f>IF(B39=0," ",VLOOKUP(B39,[1]Женщины!B$1:K$65536,2,FALSE))</f>
        <v>Зеленцова</v>
      </c>
      <c r="D39" s="70" t="str">
        <f>IF(B39=0," ",VLOOKUP($B39,[1]Женщины!$B$1:$K$65536,3,FALSE))</f>
        <v>Алена</v>
      </c>
      <c r="E39" s="71" t="str">
        <f>IF(B39=0," ",IF(VLOOKUP($B39,[1]Женщины!$B$1:$K$65536,4,FALSE)=0," ",VLOOKUP($B39,[1]Женщины!$B$1:$K$65536,4,FALSE)))</f>
        <v>01.04.2003</v>
      </c>
      <c r="F39" s="71" t="str">
        <f>IF(B39=0," ",VLOOKUP($B39,[1]Женщины!$B$1:$K$65536,5,FALSE))</f>
        <v>2</v>
      </c>
      <c r="G39" s="30" t="str">
        <f>IF(B39=0," ",VLOOKUP($B39,[1]Женщины!$B$1:$K$65536,6,FALSE))</f>
        <v>Ярославская область</v>
      </c>
      <c r="H39" s="30" t="str">
        <f>IF(B39=0," ",VLOOKUP($B39,[1]Женщины!$B$1:$K$65536,7,FALSE))</f>
        <v/>
      </c>
      <c r="I39" s="30" t="str">
        <f>IF(B39=0," ",VLOOKUP($B39,[1]Женщины!$B$1:$K$65536,8,FALSE))</f>
        <v/>
      </c>
      <c r="J39" s="26" t="str">
        <f>IF(B39=0," ",VLOOKUP($B39,[1]Женщины!$B$1:$K$65536,9,FALSE))</f>
        <v>МАУ СШОР №2</v>
      </c>
      <c r="K39" s="97"/>
      <c r="L39" s="140">
        <v>7.5671296296296294E-4</v>
      </c>
      <c r="M39" s="82" t="str">
        <f>IF(L39=0," ",IF(L39&lt;=[1]Разряды!$D$32,[1]Разряды!$D$3,IF(L39&lt;=[1]Разряды!$E$32,[1]Разряды!$E$3,IF(L39&lt;=[1]Разряды!$F$32,[1]Разряды!$F$3,IF(L39&lt;=[1]Разряды!$G$32,[1]Разряды!$G$3,IF(L39&lt;=[1]Разряды!$H$32,[1]Разряды!$H$3,IF(L39&lt;=[1]Разряды!$I$32,[1]Разряды!$I$3,IF(L39&lt;=[1]Разряды!$J$32,[1]Разряды!$J$3,"б/р"))))))))</f>
        <v>2р</v>
      </c>
      <c r="N39" s="71" t="s">
        <v>31</v>
      </c>
      <c r="O39" s="30" t="str">
        <f>IF(B39=0," ",VLOOKUP($B39,[1]Женщины!$B$1:$K$65536,10,FALSE))</f>
        <v>Коротков М.Э.</v>
      </c>
    </row>
    <row r="40" spans="1:15" x14ac:dyDescent="0.25">
      <c r="A40" s="31">
        <v>25</v>
      </c>
      <c r="B40" s="31">
        <v>144</v>
      </c>
      <c r="C40" s="69" t="str">
        <f>IF(B40=0," ",VLOOKUP(B40,[1]Женщины!B$1:K$65536,2,FALSE))</f>
        <v>Ушакова</v>
      </c>
      <c r="D40" s="70" t="str">
        <f>IF(B40=0," ",VLOOKUP($B40,[1]Женщины!$B$1:$K$65536,3,FALSE))</f>
        <v>Ксения</v>
      </c>
      <c r="E40" s="71" t="str">
        <f>IF(B40=0," ",IF(VLOOKUP($B40,[1]Женщины!$B$1:$K$65536,4,FALSE)=0," ",VLOOKUP($B40,[1]Женщины!$B$1:$K$65536,4,FALSE)))</f>
        <v>20.02.2004</v>
      </c>
      <c r="F40" s="71" t="str">
        <f>IF(B40=0," ",VLOOKUP($B40,[1]Женщины!$B$1:$K$65536,5,FALSE))</f>
        <v>2</v>
      </c>
      <c r="G40" s="30" t="str">
        <f>IF(B40=0," ",VLOOKUP($B40,[1]Женщины!$B$1:$K$65536,6,FALSE))</f>
        <v>Ярославская область</v>
      </c>
      <c r="H40" s="30" t="str">
        <f>IF(B40=0," ",VLOOKUP($B40,[1]Женщины!$B$1:$K$65536,7,FALSE))</f>
        <v/>
      </c>
      <c r="I40" s="30" t="str">
        <f>IF(B40=0," ",VLOOKUP($B40,[1]Женщины!$B$1:$K$65536,8,FALSE))</f>
        <v/>
      </c>
      <c r="J40" s="26" t="str">
        <f>IF(B40=0," ",VLOOKUP($B40,[1]Женщины!$B$1:$K$65536,9,FALSE))</f>
        <v>МУ СШОР №19</v>
      </c>
      <c r="K40" s="97"/>
      <c r="L40" s="140">
        <v>7.5844907407407415E-4</v>
      </c>
      <c r="M40" s="82" t="str">
        <f>IF(L40=0," ",IF(L40&lt;=[1]Разряды!$D$32,[1]Разряды!$D$3,IF(L40&lt;=[1]Разряды!$E$32,[1]Разряды!$E$3,IF(L40&lt;=[1]Разряды!$F$32,[1]Разряды!$F$3,IF(L40&lt;=[1]Разряды!$G$32,[1]Разряды!$G$3,IF(L40&lt;=[1]Разряды!$H$32,[1]Разряды!$H$3,IF(L40&lt;=[1]Разряды!$I$32,[1]Разряды!$I$3,IF(L40&lt;=[1]Разряды!$J$32,[1]Разряды!$J$3,"б/р"))))))))</f>
        <v>2р</v>
      </c>
      <c r="N40" s="71" t="s">
        <v>31</v>
      </c>
      <c r="O40" s="30" t="str">
        <f>IF(B40=0," ",VLOOKUP($B40,[1]Женщины!$B$1:$K$65536,10,FALSE))</f>
        <v>Хрущева Л.В.</v>
      </c>
    </row>
    <row r="41" spans="1:15" x14ac:dyDescent="0.25">
      <c r="A41" s="31">
        <v>27</v>
      </c>
      <c r="B41" s="31">
        <v>413</v>
      </c>
      <c r="C41" s="69" t="str">
        <f>IF(B41=0," ",VLOOKUP(B41,[1]Женщины!B$1:K$65536,2,FALSE))</f>
        <v>Юрченко</v>
      </c>
      <c r="D41" s="70" t="str">
        <f>IF(B41=0," ",VLOOKUP($B41,[1]Женщины!$B$1:$K$65536,3,FALSE))</f>
        <v>Дарья</v>
      </c>
      <c r="E41" s="71" t="str">
        <f>IF(B41=0," ",IF(VLOOKUP($B41,[1]Женщины!$B$1:$K$65536,4,FALSE)=0," ",VLOOKUP($B41,[1]Женщины!$B$1:$K$65536,4,FALSE)))</f>
        <v>23.06.2003</v>
      </c>
      <c r="F41" s="71" t="str">
        <f>IF(B41=0," ",VLOOKUP($B41,[1]Женщины!$B$1:$K$65536,5,FALSE))</f>
        <v>1</v>
      </c>
      <c r="G41" s="30" t="str">
        <f>IF(B41=0," ",VLOOKUP($B41,[1]Женщины!$B$1:$K$65536,6,FALSE))</f>
        <v>Псковская область</v>
      </c>
      <c r="H41" s="30" t="str">
        <f>IF(B41=0," ",VLOOKUP($B41,[1]Женщины!$B$1:$K$65536,7,FALSE))</f>
        <v/>
      </c>
      <c r="I41" s="30" t="str">
        <f>IF(B41=0," ",VLOOKUP($B41,[1]Женщины!$B$1:$K$65536,8,FALSE))</f>
        <v/>
      </c>
      <c r="J41" s="26" t="str">
        <f>IF(B41=0," ",VLOOKUP($B41,[1]Женщины!$B$1:$K$65536,9,FALSE))</f>
        <v>МБУ ДО ДЮСШ г.Невеля</v>
      </c>
      <c r="K41" s="97"/>
      <c r="L41" s="151">
        <v>7.58912037037037E-4</v>
      </c>
      <c r="M41" s="82" t="str">
        <f>IF(L41=0," ",IF(L41&lt;=[1]Разряды!$D$32,[1]Разряды!$D$3,IF(L41&lt;=[1]Разряды!$E$32,[1]Разряды!$E$3,IF(L41&lt;=[1]Разряды!$F$32,[1]Разряды!$F$3,IF(L41&lt;=[1]Разряды!$G$32,[1]Разряды!$G$3,IF(L41&lt;=[1]Разряды!$H$32,[1]Разряды!$H$3,IF(L41&lt;=[1]Разряды!$I$32,[1]Разряды!$I$3,IF(L41&lt;=[1]Разряды!$J$32,[1]Разряды!$J$3,"б/р"))))))))</f>
        <v>2р</v>
      </c>
      <c r="N41" s="71">
        <v>1</v>
      </c>
      <c r="O41" s="30"/>
    </row>
    <row r="42" spans="1:15" x14ac:dyDescent="0.25">
      <c r="A42" s="31">
        <v>29</v>
      </c>
      <c r="B42" s="31">
        <v>39</v>
      </c>
      <c r="C42" s="69" t="str">
        <f>IF(B42=0," ",VLOOKUP(B42,[1]Женщины!B$1:K$65536,2,FALSE))</f>
        <v>Дяченко</v>
      </c>
      <c r="D42" s="70" t="str">
        <f>IF(B42=0," ",VLOOKUP($B42,[1]Женщины!$B$1:$K$65536,3,FALSE))</f>
        <v>Олеся</v>
      </c>
      <c r="E42" s="71" t="str">
        <f>IF(B42=0," ",IF(VLOOKUP($B42,[1]Женщины!$B$1:$K$65536,4,FALSE)=0," ",VLOOKUP($B42,[1]Женщины!$B$1:$K$65536,4,FALSE)))</f>
        <v>28.11.2003</v>
      </c>
      <c r="F42" s="71">
        <f>IF(B42=0," ",VLOOKUP($B42,[1]Женщины!$B$1:$K$65536,5,FALSE))</f>
        <v>2</v>
      </c>
      <c r="G42" s="30" t="str">
        <f>IF(B42=0," ",VLOOKUP($B42,[1]Женщины!$B$1:$K$65536,6,FALSE))</f>
        <v>Ярославская область</v>
      </c>
      <c r="H42" s="30" t="str">
        <f>IF(B42=0," ",VLOOKUP($B42,[1]Женщины!$B$1:$K$65536,7,FALSE))</f>
        <v/>
      </c>
      <c r="I42" s="30" t="str">
        <f>IF(B42=0," ",VLOOKUP($B42,[1]Женщины!$B$1:$K$65536,8,FALSE))</f>
        <v/>
      </c>
      <c r="J42" s="26" t="str">
        <f>IF(B42=0," ",VLOOKUP($B42,[1]Женщины!$B$1:$K$65536,9,FALSE))</f>
        <v>МУ СШОР №19</v>
      </c>
      <c r="K42" s="97"/>
      <c r="L42" s="140">
        <v>7.6053240740740736E-4</v>
      </c>
      <c r="M42" s="82" t="str">
        <f>IF(L42=0," ",IF(L42&lt;=[1]Разряды!$D$32,[1]Разряды!$D$3,IF(L42&lt;=[1]Разряды!$E$32,[1]Разряды!$E$3,IF(L42&lt;=[1]Разряды!$F$32,[1]Разряды!$F$3,IF(L42&lt;=[1]Разряды!$G$32,[1]Разряды!$G$3,IF(L42&lt;=[1]Разряды!$H$32,[1]Разряды!$H$3,IF(L42&lt;=[1]Разряды!$I$32,[1]Разряды!$I$3,IF(L42&lt;=[1]Разряды!$J$32,[1]Разряды!$J$3,"б/р"))))))))</f>
        <v>2р</v>
      </c>
      <c r="N42" s="71" t="s">
        <v>31</v>
      </c>
      <c r="O42" s="30" t="str">
        <f>IF(B42=0," ",VLOOKUP($B42,[1]Женщины!$B$1:$K$65536,10,FALSE))</f>
        <v>Видманова Ю.В.</v>
      </c>
    </row>
    <row r="43" spans="1:15" x14ac:dyDescent="0.25">
      <c r="A43" s="31">
        <v>31</v>
      </c>
      <c r="B43" s="31">
        <v>116</v>
      </c>
      <c r="C43" s="69" t="str">
        <f>IF(B43=0," ",VLOOKUP(B43,[1]Женщины!B$1:K$65536,2,FALSE))</f>
        <v>Салимзянова</v>
      </c>
      <c r="D43" s="70" t="str">
        <f>IF(B43=0," ",VLOOKUP($B43,[1]Женщины!$B$1:$K$65536,3,FALSE))</f>
        <v>Карина</v>
      </c>
      <c r="E43" s="71" t="str">
        <f>IF(B43=0," ",IF(VLOOKUP($B43,[1]Женщины!$B$1:$K$65536,4,FALSE)=0," ",VLOOKUP($B43,[1]Женщины!$B$1:$K$65536,4,FALSE)))</f>
        <v>30.08.2003</v>
      </c>
      <c r="F43" s="71" t="str">
        <f>IF(B43=0," ",VLOOKUP($B43,[1]Женщины!$B$1:$K$65536,5,FALSE))</f>
        <v>2</v>
      </c>
      <c r="G43" s="30" t="str">
        <f>IF(B43=0," ",VLOOKUP($B43,[1]Женщины!$B$1:$K$65536,6,FALSE))</f>
        <v>Ярославская область</v>
      </c>
      <c r="H43" s="30" t="str">
        <f>IF(B43=0," ",VLOOKUP($B43,[1]Женщины!$B$1:$K$65536,7,FALSE))</f>
        <v/>
      </c>
      <c r="I43" s="30" t="str">
        <f>IF(B43=0," ",VLOOKUP($B43,[1]Женщины!$B$1:$K$65536,8,FALSE))</f>
        <v/>
      </c>
      <c r="J43" s="26" t="str">
        <f>IF(B43=0," ",VLOOKUP($B43,[1]Женщины!$B$1:$K$65536,9,FALSE))</f>
        <v>МУ СШОР №19</v>
      </c>
      <c r="K43" s="97"/>
      <c r="L43" s="151">
        <v>7.6759259259259261E-4</v>
      </c>
      <c r="M43" s="82" t="str">
        <f>IF(L43=0," ",IF(L43&lt;=[1]Разряды!$D$32,[1]Разряды!$D$3,IF(L43&lt;=[1]Разряды!$E$32,[1]Разряды!$E$3,IF(L43&lt;=[1]Разряды!$F$32,[1]Разряды!$F$3,IF(L43&lt;=[1]Разряды!$G$32,[1]Разряды!$G$3,IF(L43&lt;=[1]Разряды!$H$32,[1]Разряды!$H$3,IF(L43&lt;=[1]Разряды!$I$32,[1]Разряды!$I$3,IF(L43&lt;=[1]Разряды!$J$32,[1]Разряды!$J$3,"б/р"))))))))</f>
        <v>2р</v>
      </c>
      <c r="N43" s="71" t="s">
        <v>31</v>
      </c>
      <c r="O43" s="30" t="str">
        <f>IF(B43=0," ",VLOOKUP($B43,[1]Женщины!$B$1:$K$65536,10,FALSE))</f>
        <v>Тараканов А.В., Тараканова Ю.Ф.</v>
      </c>
    </row>
    <row r="44" spans="1:15" x14ac:dyDescent="0.25">
      <c r="A44" s="31">
        <v>33</v>
      </c>
      <c r="B44" s="31">
        <v>169</v>
      </c>
      <c r="C44" s="69" t="str">
        <f>IF(B44=0," ",VLOOKUP(B44,[1]Женщины!B$1:K$65536,2,FALSE))</f>
        <v>Яковлева</v>
      </c>
      <c r="D44" s="70" t="str">
        <f>IF(B44=0," ",VLOOKUP($B44,[1]Женщины!$B$1:$K$65536,3,FALSE))</f>
        <v>Олеся</v>
      </c>
      <c r="E44" s="71" t="str">
        <f>IF(B44=0," ",IF(VLOOKUP($B44,[1]Женщины!$B$1:$K$65536,4,FALSE)=0," ",VLOOKUP($B44,[1]Женщины!$B$1:$K$65536,4,FALSE)))</f>
        <v>21.07.2003</v>
      </c>
      <c r="F44" s="71" t="str">
        <f>IF(B44=0," ",VLOOKUP($B44,[1]Женщины!$B$1:$K$65536,5,FALSE))</f>
        <v>2</v>
      </c>
      <c r="G44" s="30" t="str">
        <f>IF(B44=0," ",VLOOKUP($B44,[1]Женщины!$B$1:$K$65536,6,FALSE))</f>
        <v>Ярославская область</v>
      </c>
      <c r="H44" s="30" t="str">
        <f>IF(B44=0," ",VLOOKUP($B44,[1]Женщины!$B$1:$K$65536,7,FALSE))</f>
        <v/>
      </c>
      <c r="I44" s="30" t="str">
        <f>IF(B44=0," ",VLOOKUP($B44,[1]Женщины!$B$1:$K$65536,8,FALSE))</f>
        <v/>
      </c>
      <c r="J44" s="26" t="str">
        <f>IF(B44=0," ",VLOOKUP($B44,[1]Женщины!$B$1:$K$65536,9,FALSE))</f>
        <v>МАУ СШОР №2</v>
      </c>
      <c r="K44" s="97"/>
      <c r="L44" s="140">
        <v>7.7187499999999999E-4</v>
      </c>
      <c r="M44" s="82" t="str">
        <f>IF(L44=0," ",IF(L44&lt;=[1]Разряды!$D$32,[1]Разряды!$D$3,IF(L44&lt;=[1]Разряды!$E$32,[1]Разряды!$E$3,IF(L44&lt;=[1]Разряды!$F$32,[1]Разряды!$F$3,IF(L44&lt;=[1]Разряды!$G$32,[1]Разряды!$G$3,IF(L44&lt;=[1]Разряды!$H$32,[1]Разряды!$H$3,IF(L44&lt;=[1]Разряды!$I$32,[1]Разряды!$I$3,IF(L44&lt;=[1]Разряды!$J$32,[1]Разряды!$J$3,"б/р"))))))))</f>
        <v>2р</v>
      </c>
      <c r="N44" s="71" t="s">
        <v>31</v>
      </c>
      <c r="O44" s="30" t="str">
        <f>IF(B44=0," ",VLOOKUP($B44,[1]Женщины!$B$1:$K$65536,10,FALSE))</f>
        <v>Мицик Ю.И.</v>
      </c>
    </row>
    <row r="45" spans="1:15" x14ac:dyDescent="0.25">
      <c r="A45" s="31">
        <v>35</v>
      </c>
      <c r="B45" s="31">
        <v>177</v>
      </c>
      <c r="C45" s="69" t="str">
        <f>IF(B45=0," ",VLOOKUP(B45,[1]Женщины!B$1:K$65536,2,FALSE))</f>
        <v>Горбунова</v>
      </c>
      <c r="D45" s="70" t="str">
        <f>IF(B45=0," ",VLOOKUP($B45,[1]Женщины!$B$1:$K$65536,3,FALSE))</f>
        <v>Екатерина</v>
      </c>
      <c r="E45" s="71" t="str">
        <f>IF(B45=0," ",IF(VLOOKUP($B45,[1]Женщины!$B$1:$K$65536,4,FALSE)=0," ",VLOOKUP($B45,[1]Женщины!$B$1:$K$65536,4,FALSE)))</f>
        <v>24.12.2005</v>
      </c>
      <c r="F45" s="71" t="str">
        <f>IF(B45=0," ",VLOOKUP($B45,[1]Женщины!$B$1:$K$65536,5,FALSE))</f>
        <v>2</v>
      </c>
      <c r="G45" s="30" t="str">
        <f>IF(B45=0," ",VLOOKUP($B45,[1]Женщины!$B$1:$K$65536,6,FALSE))</f>
        <v>Архангельская область</v>
      </c>
      <c r="H45" s="30" t="str">
        <f>IF(B45=0," ",VLOOKUP($B45,[1]Женщины!$B$1:$K$65536,7,FALSE))</f>
        <v/>
      </c>
      <c r="I45" s="30" t="str">
        <f>IF(B45=0," ",VLOOKUP($B45,[1]Женщины!$B$1:$K$65536,8,FALSE))</f>
        <v/>
      </c>
      <c r="J45" s="26" t="str">
        <f>IF(B45=0," ",VLOOKUP($B45,[1]Женщины!$B$1:$K$65536,9,FALSE))</f>
        <v>МБУ СШ №1</v>
      </c>
      <c r="K45" s="97"/>
      <c r="L45" s="140">
        <v>7.7233796296296295E-4</v>
      </c>
      <c r="M45" s="82" t="str">
        <f>IF(L45=0," ",IF(L45&lt;=[1]Разряды!$D$32,[1]Разряды!$D$3,IF(L45&lt;=[1]Разряды!$E$32,[1]Разряды!$E$3,IF(L45&lt;=[1]Разряды!$F$32,[1]Разряды!$F$3,IF(L45&lt;=[1]Разряды!$G$32,[1]Разряды!$G$3,IF(L45&lt;=[1]Разряды!$H$32,[1]Разряды!$H$3,IF(L45&lt;=[1]Разряды!$I$32,[1]Разряды!$I$3,IF(L45&lt;=[1]Разряды!$J$32,[1]Разряды!$J$3,"б/р"))))))))</f>
        <v>2р</v>
      </c>
      <c r="N45" s="82">
        <v>1</v>
      </c>
      <c r="O45" s="30" t="str">
        <f>IF(B45=0," ",VLOOKUP($B45,[1]Женщины!$B$1:$K$65536,10,FALSE))</f>
        <v>Брюхова О.Б.</v>
      </c>
    </row>
    <row r="46" spans="1:15" x14ac:dyDescent="0.25">
      <c r="A46" s="31">
        <v>37</v>
      </c>
      <c r="B46" s="31">
        <v>15</v>
      </c>
      <c r="C46" s="69" t="str">
        <f>IF(B46=0," ",VLOOKUP(B46,[1]Женщины!B$1:K$65536,2,FALSE))</f>
        <v>Бубнова</v>
      </c>
      <c r="D46" s="70" t="str">
        <f>IF(B46=0," ",VLOOKUP($B46,[1]Женщины!$B$1:$K$65536,3,FALSE))</f>
        <v>Анастасия</v>
      </c>
      <c r="E46" s="71" t="str">
        <f>IF(B46=0," ",IF(VLOOKUP($B46,[1]Женщины!$B$1:$K$65536,4,FALSE)=0," ",VLOOKUP($B46,[1]Женщины!$B$1:$K$65536,4,FALSE)))</f>
        <v>05.11.2004</v>
      </c>
      <c r="F46" s="71" t="str">
        <f>IF(B46=0," ",VLOOKUP($B46,[1]Женщины!$B$1:$K$65536,5,FALSE))</f>
        <v>2</v>
      </c>
      <c r="G46" s="30" t="str">
        <f>IF(B46=0," ",VLOOKUP($B46,[1]Женщины!$B$1:$K$65536,6,FALSE))</f>
        <v>Ярославская область</v>
      </c>
      <c r="H46" s="30" t="str">
        <f>IF(B46=0," ",VLOOKUP($B46,[1]Женщины!$B$1:$K$65536,7,FALSE))</f>
        <v/>
      </c>
      <c r="I46" s="30" t="str">
        <f>IF(B46=0," ",VLOOKUP($B46,[1]Женщины!$B$1:$K$65536,8,FALSE))</f>
        <v/>
      </c>
      <c r="J46" s="26" t="str">
        <f>IF(B46=0," ",VLOOKUP($B46,[1]Женщины!$B$1:$K$65536,9,FALSE))</f>
        <v>МАУ СШОР №2</v>
      </c>
      <c r="K46" s="97"/>
      <c r="L46" s="140">
        <v>7.7453703703703701E-4</v>
      </c>
      <c r="M46" s="82" t="str">
        <f>IF(L46=0," ",IF(L46&lt;=[1]Разряды!$D$32,[1]Разряды!$D$3,IF(L46&lt;=[1]Разряды!$E$32,[1]Разряды!$E$3,IF(L46&lt;=[1]Разряды!$F$32,[1]Разряды!$F$3,IF(L46&lt;=[1]Разряды!$G$32,[1]Разряды!$G$3,IF(L46&lt;=[1]Разряды!$H$32,[1]Разряды!$H$3,IF(L46&lt;=[1]Разряды!$I$32,[1]Разряды!$I$3,IF(L46&lt;=[1]Разряды!$J$32,[1]Разряды!$J$3,"б/р"))))))))</f>
        <v>2р</v>
      </c>
      <c r="N46" s="71" t="s">
        <v>31</v>
      </c>
      <c r="O46" s="30" t="str">
        <f>IF(B46=0," ",VLOOKUP($B46,[1]Женщины!$B$1:$K$65536,10,FALSE))</f>
        <v>Мицик Ю.И.</v>
      </c>
    </row>
    <row r="47" spans="1:15" x14ac:dyDescent="0.25">
      <c r="A47" s="31">
        <v>39</v>
      </c>
      <c r="B47" s="31">
        <v>367</v>
      </c>
      <c r="C47" s="69" t="str">
        <f>IF(B47=0," ",VLOOKUP(B47,[1]Женщины!B$1:K$65536,2,FALSE))</f>
        <v>Скоробогатова</v>
      </c>
      <c r="D47" s="70" t="str">
        <f>IF(B47=0," ",VLOOKUP($B47,[1]Женщины!$B$1:$K$65536,3,FALSE))</f>
        <v>Полина</v>
      </c>
      <c r="E47" s="71" t="str">
        <f>IF(B47=0," ",IF(VLOOKUP($B47,[1]Женщины!$B$1:$K$65536,4,FALSE)=0," ",VLOOKUP($B47,[1]Женщины!$B$1:$K$65536,4,FALSE)))</f>
        <v>24.06.2003</v>
      </c>
      <c r="F47" s="71" t="str">
        <f>IF(B47=0," ",VLOOKUP($B47,[1]Женщины!$B$1:$K$65536,5,FALSE))</f>
        <v>2</v>
      </c>
      <c r="G47" s="30" t="str">
        <f>IF(B47=0," ",VLOOKUP($B47,[1]Женщины!$B$1:$K$65536,6,FALSE))</f>
        <v>Ленинградская область</v>
      </c>
      <c r="H47" s="30" t="str">
        <f>IF(B47=0," ",VLOOKUP($B47,[1]Женщины!$B$1:$K$65536,7,FALSE))</f>
        <v/>
      </c>
      <c r="I47" s="30" t="str">
        <f>IF(B47=0," ",VLOOKUP($B47,[1]Женщины!$B$1:$K$65536,8,FALSE))</f>
        <v/>
      </c>
      <c r="J47" s="26" t="str">
        <f>IF(B47=0," ",VLOOKUP($B47,[1]Женщины!$B$1:$K$65536,9,FALSE))</f>
        <v>МБУ "СШОР "Фаворит" г.Выборг</v>
      </c>
      <c r="K47" s="97"/>
      <c r="L47" s="151">
        <v>7.7893518518518513E-4</v>
      </c>
      <c r="M47" s="82" t="str">
        <f>IF(L47=0," ",IF(L47&lt;=[1]Разряды!$D$32,[1]Разряды!$D$3,IF(L47&lt;=[1]Разряды!$E$32,[1]Разряды!$E$3,IF(L47&lt;=[1]Разряды!$F$32,[1]Разряды!$F$3,IF(L47&lt;=[1]Разряды!$G$32,[1]Разряды!$G$3,IF(L47&lt;=[1]Разряды!$H$32,[1]Разряды!$H$3,IF(L47&lt;=[1]Разряды!$I$32,[1]Разряды!$I$3,IF(L47&lt;=[1]Разряды!$J$32,[1]Разряды!$J$3,"б/р"))))))))</f>
        <v>3р</v>
      </c>
      <c r="N47" s="71">
        <v>1</v>
      </c>
      <c r="O47" s="30" t="str">
        <f>IF(B47=0," ",VLOOKUP($B47,[1]Женщины!$B$1:$K$65536,10,FALSE))</f>
        <v xml:space="preserve">Волков А.В., Волкова Е.В. </v>
      </c>
    </row>
    <row r="48" spans="1:15" x14ac:dyDescent="0.25">
      <c r="A48" s="31">
        <v>41</v>
      </c>
      <c r="B48" s="31">
        <v>129</v>
      </c>
      <c r="C48" s="69" t="str">
        <f>IF(B48=0," ",VLOOKUP(B48,[1]Женщины!B$1:K$65536,2,FALSE))</f>
        <v>Соколова</v>
      </c>
      <c r="D48" s="70" t="str">
        <f>IF(B48=0," ",VLOOKUP($B48,[1]Женщины!$B$1:$K$65536,3,FALSE))</f>
        <v>Екатерина</v>
      </c>
      <c r="E48" s="71" t="str">
        <f>IF(B48=0," ",IF(VLOOKUP($B48,[1]Женщины!$B$1:$K$65536,4,FALSE)=0," ",VLOOKUP($B48,[1]Женщины!$B$1:$K$65536,4,FALSE)))</f>
        <v>11.04.2003</v>
      </c>
      <c r="F48" s="71">
        <f>IF(B48=0," ",VLOOKUP($B48,[1]Женщины!$B$1:$K$65536,5,FALSE))</f>
        <v>2</v>
      </c>
      <c r="G48" s="30" t="str">
        <f>IF(B48=0," ",VLOOKUP($B48,[1]Женщины!$B$1:$K$65536,6,FALSE))</f>
        <v>Ярославская область</v>
      </c>
      <c r="H48" s="30" t="str">
        <f>IF(B48=0," ",VLOOKUP($B48,[1]Женщины!$B$1:$K$65536,7,FALSE))</f>
        <v/>
      </c>
      <c r="I48" s="30" t="str">
        <f>IF(B48=0," ",VLOOKUP($B48,[1]Женщины!$B$1:$K$65536,8,FALSE))</f>
        <v/>
      </c>
      <c r="J48" s="26" t="str">
        <f>IF(B48=0," ",VLOOKUP($B48,[1]Женщины!$B$1:$K$65536,9,FALSE))</f>
        <v>МАУ СШОР №2</v>
      </c>
      <c r="K48" s="97"/>
      <c r="L48" s="140">
        <v>7.9270833333333331E-4</v>
      </c>
      <c r="M48" s="82" t="str">
        <f>IF(L48=0," ",IF(L48&lt;=[1]Разряды!$D$32,[1]Разряды!$D$3,IF(L48&lt;=[1]Разряды!$E$32,[1]Разряды!$E$3,IF(L48&lt;=[1]Разряды!$F$32,[1]Разряды!$F$3,IF(L48&lt;=[1]Разряды!$G$32,[1]Разряды!$G$3,IF(L48&lt;=[1]Разряды!$H$32,[1]Разряды!$H$3,IF(L48&lt;=[1]Разряды!$I$32,[1]Разряды!$I$3,IF(L48&lt;=[1]Разряды!$J$32,[1]Разряды!$J$3,"б/р"))))))))</f>
        <v>3р</v>
      </c>
      <c r="N48" s="71" t="s">
        <v>31</v>
      </c>
      <c r="O48" s="30" t="str">
        <f>IF(B48=0," ",VLOOKUP($B48,[1]Женщины!$B$1:$K$65536,10,FALSE))</f>
        <v>Мицик Ю.И.</v>
      </c>
    </row>
    <row r="49" spans="1:15" x14ac:dyDescent="0.25">
      <c r="A49" s="31">
        <v>43</v>
      </c>
      <c r="B49" s="31">
        <v>465</v>
      </c>
      <c r="C49" s="69" t="str">
        <f>IF(B49=0," ",VLOOKUP(B49,[1]Женщины!B$1:K$65536,2,FALSE))</f>
        <v>Воронина</v>
      </c>
      <c r="D49" s="70" t="str">
        <f>IF(B49=0," ",VLOOKUP($B49,[1]Женщины!$B$1:$K$65536,3,FALSE))</f>
        <v>Анастасия</v>
      </c>
      <c r="E49" s="71" t="str">
        <f>IF(B49=0," ",IF(VLOOKUP($B49,[1]Женщины!$B$1:$K$65536,4,FALSE)=0," ",VLOOKUP($B49,[1]Женщины!$B$1:$K$65536,4,FALSE)))</f>
        <v>14.12.2003</v>
      </c>
      <c r="F49" s="71" t="str">
        <f>IF(B49=0," ",VLOOKUP($B49,[1]Женщины!$B$1:$K$65536,5,FALSE))</f>
        <v>2</v>
      </c>
      <c r="G49" s="30" t="str">
        <f>IF(B49=0," ",VLOOKUP($B49,[1]Женщины!$B$1:$K$65536,6,FALSE))</f>
        <v>Ленинградская область</v>
      </c>
      <c r="H49" s="30" t="str">
        <f>IF(B49=0," ",VLOOKUP($B49,[1]Женщины!$B$1:$K$65536,7,FALSE))</f>
        <v/>
      </c>
      <c r="I49" s="30" t="str">
        <f>IF(B49=0," ",VLOOKUP($B49,[1]Женщины!$B$1:$K$65536,8,FALSE))</f>
        <v/>
      </c>
      <c r="J49" s="26" t="str">
        <f>IF(B49=0," ",VLOOKUP($B49,[1]Женщины!$B$1:$K$65536,9,FALSE))</f>
        <v>МБУ "СШОР "Фаворит" г.Выборг</v>
      </c>
      <c r="K49" s="97"/>
      <c r="L49" s="151">
        <v>7.9502314814814811E-4</v>
      </c>
      <c r="M49" s="82" t="str">
        <f>IF(L49=0," ",IF(L49&lt;=[1]Разряды!$D$32,[1]Разряды!$D$3,IF(L49&lt;=[1]Разряды!$E$32,[1]Разряды!$E$3,IF(L49&lt;=[1]Разряды!$F$32,[1]Разряды!$F$3,IF(L49&lt;=[1]Разряды!$G$32,[1]Разряды!$G$3,IF(L49&lt;=[1]Разряды!$H$32,[1]Разряды!$H$3,IF(L49&lt;=[1]Разряды!$I$32,[1]Разряды!$I$3,IF(L49&lt;=[1]Разряды!$J$32,[1]Разряды!$J$3,"б/р"))))))))</f>
        <v>3р</v>
      </c>
      <c r="N49" s="71">
        <v>1</v>
      </c>
      <c r="O49" s="30" t="str">
        <f>IF(B49=0," ",VLOOKUP($B49,[1]Женщины!$B$1:$K$65536,10,FALSE))</f>
        <v>Волков А.В., Волкова Е.В.</v>
      </c>
    </row>
    <row r="50" spans="1:15" x14ac:dyDescent="0.25">
      <c r="A50" s="31">
        <v>45</v>
      </c>
      <c r="B50" s="31">
        <v>113</v>
      </c>
      <c r="C50" s="69" t="str">
        <f>IF(B50=0," ",VLOOKUP(B50,[1]Женщины!B$1:K$65536,2,FALSE))</f>
        <v>Романько</v>
      </c>
      <c r="D50" s="70" t="str">
        <f>IF(B50=0," ",VLOOKUP($B50,[1]Женщины!$B$1:$K$65536,3,FALSE))</f>
        <v>Мария</v>
      </c>
      <c r="E50" s="71" t="str">
        <f>IF(B50=0," ",IF(VLOOKUP($B50,[1]Женщины!$B$1:$K$65536,4,FALSE)=0," ",VLOOKUP($B50,[1]Женщины!$B$1:$K$65536,4,FALSE)))</f>
        <v>30.01.2005</v>
      </c>
      <c r="F50" s="71" t="str">
        <f>IF(B50=0," ",VLOOKUP($B50,[1]Женщины!$B$1:$K$65536,5,FALSE))</f>
        <v>3</v>
      </c>
      <c r="G50" s="30" t="str">
        <f>IF(B50=0," ",VLOOKUP($B50,[1]Женщины!$B$1:$K$65536,6,FALSE))</f>
        <v>Ярославская область</v>
      </c>
      <c r="H50" s="30" t="str">
        <f>IF(B50=0," ",VLOOKUP($B50,[1]Женщины!$B$1:$K$65536,7,FALSE))</f>
        <v/>
      </c>
      <c r="I50" s="30" t="str">
        <f>IF(B50=0," ",VLOOKUP($B50,[1]Женщины!$B$1:$K$65536,8,FALSE))</f>
        <v/>
      </c>
      <c r="J50" s="26" t="str">
        <f>IF(B50=0," ",VLOOKUP($B50,[1]Женщины!$B$1:$K$65536,9,FALSE))</f>
        <v>МУ СШОР №19</v>
      </c>
      <c r="K50" s="97"/>
      <c r="L50" s="140">
        <v>7.9560185185185192E-4</v>
      </c>
      <c r="M50" s="82" t="str">
        <f>IF(L50=0," ",IF(L50&lt;=[1]Разряды!$D$32,[1]Разряды!$D$3,IF(L50&lt;=[1]Разряды!$E$32,[1]Разряды!$E$3,IF(L50&lt;=[1]Разряды!$F$32,[1]Разряды!$F$3,IF(L50&lt;=[1]Разряды!$G$32,[1]Разряды!$G$3,IF(L50&lt;=[1]Разряды!$H$32,[1]Разряды!$H$3,IF(L50&lt;=[1]Разряды!$I$32,[1]Разряды!$I$3,IF(L50&lt;=[1]Разряды!$J$32,[1]Разряды!$J$3,"б/р"))))))))</f>
        <v>3р</v>
      </c>
      <c r="N50" s="71" t="s">
        <v>31</v>
      </c>
      <c r="O50" s="30" t="str">
        <f>IF(B50=0," ",VLOOKUP($B50,[1]Женщины!$B$1:$K$65536,10,FALSE))</f>
        <v>Тараканов А.В., Тараканова Ю.Ф.</v>
      </c>
    </row>
    <row r="51" spans="1:15" x14ac:dyDescent="0.25">
      <c r="A51" s="31">
        <v>47</v>
      </c>
      <c r="B51" s="31">
        <v>19</v>
      </c>
      <c r="C51" s="69" t="str">
        <f>IF(B51=0," ",VLOOKUP(B51,[1]Женщины!B$1:K$65536,2,FALSE))</f>
        <v>Ведищева</v>
      </c>
      <c r="D51" s="70" t="str">
        <f>IF(B51=0," ",VLOOKUP($B51,[1]Женщины!$B$1:$K$65536,3,FALSE))</f>
        <v>Виктория</v>
      </c>
      <c r="E51" s="71" t="str">
        <f>IF(B51=0," ",IF(VLOOKUP($B51,[1]Женщины!$B$1:$K$65536,4,FALSE)=0," ",VLOOKUP($B51,[1]Женщины!$B$1:$K$65536,4,FALSE)))</f>
        <v>24.05.2003</v>
      </c>
      <c r="F51" s="71" t="str">
        <f>IF(B51=0," ",VLOOKUP($B51,[1]Женщины!$B$1:$K$65536,5,FALSE))</f>
        <v>2</v>
      </c>
      <c r="G51" s="30" t="str">
        <f>IF(B51=0," ",VLOOKUP($B51,[1]Женщины!$B$1:$K$65536,6,FALSE))</f>
        <v>Ярославская область</v>
      </c>
      <c r="H51" s="30" t="str">
        <f>IF(B51=0," ",VLOOKUP($B51,[1]Женщины!$B$1:$K$65536,7,FALSE))</f>
        <v/>
      </c>
      <c r="I51" s="30" t="str">
        <f>IF(B51=0," ",VLOOKUP($B51,[1]Женщины!$B$1:$K$65536,8,FALSE))</f>
        <v/>
      </c>
      <c r="J51" s="26" t="str">
        <f>IF(B51=0," ",VLOOKUP($B51,[1]Женщины!$B$1:$K$65536,9,FALSE))</f>
        <v>МАУ СШОР №2</v>
      </c>
      <c r="K51" s="97"/>
      <c r="L51" s="151">
        <v>7.9710648148148143E-4</v>
      </c>
      <c r="M51" s="82" t="str">
        <f>IF(L51=0," ",IF(L51&lt;=[1]Разряды!$D$32,[1]Разряды!$D$3,IF(L51&lt;=[1]Разряды!$E$32,[1]Разряды!$E$3,IF(L51&lt;=[1]Разряды!$F$32,[1]Разряды!$F$3,IF(L51&lt;=[1]Разряды!$G$32,[1]Разряды!$G$3,IF(L51&lt;=[1]Разряды!$H$32,[1]Разряды!$H$3,IF(L51&lt;=[1]Разряды!$I$32,[1]Разряды!$I$3,IF(L51&lt;=[1]Разряды!$J$32,[1]Разряды!$J$3,"б/р"))))))))</f>
        <v>3р</v>
      </c>
      <c r="N51" s="71" t="s">
        <v>31</v>
      </c>
      <c r="O51" s="30" t="str">
        <f>IF(B51=0," ",VLOOKUP($B51,[1]Женщины!$B$1:$K$65536,10,FALSE))</f>
        <v>Кузнецова А.Л., Степанова Е.Д.</v>
      </c>
    </row>
    <row r="52" spans="1:15" x14ac:dyDescent="0.25">
      <c r="A52" s="31">
        <v>49</v>
      </c>
      <c r="B52" s="31">
        <v>148</v>
      </c>
      <c r="C52" s="69" t="str">
        <f>IF(B52=0," ",VLOOKUP(B52,[1]Женщины!B$1:K$65536,2,FALSE))</f>
        <v>Фоминская</v>
      </c>
      <c r="D52" s="70" t="str">
        <f>IF(B52=0," ",VLOOKUP($B52,[1]Женщины!$B$1:$K$65536,3,FALSE))</f>
        <v>София</v>
      </c>
      <c r="E52" s="71" t="str">
        <f>IF(B52=0," ",IF(VLOOKUP($B52,[1]Женщины!$B$1:$K$65536,4,FALSE)=0," ",VLOOKUP($B52,[1]Женщины!$B$1:$K$65536,4,FALSE)))</f>
        <v>09.10.2005</v>
      </c>
      <c r="F52" s="71" t="str">
        <f>IF(B52=0," ",VLOOKUP($B52,[1]Женщины!$B$1:$K$65536,5,FALSE))</f>
        <v>3</v>
      </c>
      <c r="G52" s="30" t="str">
        <f>IF(B52=0," ",VLOOKUP($B52,[1]Женщины!$B$1:$K$65536,6,FALSE))</f>
        <v>Ярославская область</v>
      </c>
      <c r="H52" s="30" t="str">
        <f>IF(B52=0," ",VLOOKUP($B52,[1]Женщины!$B$1:$K$65536,7,FALSE))</f>
        <v/>
      </c>
      <c r="I52" s="30" t="str">
        <f>IF(B52=0," ",VLOOKUP($B52,[1]Женщины!$B$1:$K$65536,8,FALSE))</f>
        <v/>
      </c>
      <c r="J52" s="52" t="str">
        <f>IF(B52=0," ",VLOOKUP($B52,[1]Женщины!$B$1:$K$65536,9,FALSE))</f>
        <v>ГУ ЯО "СШОР по лёгкой атлетике и адаптивному спорту"</v>
      </c>
      <c r="K52" s="99"/>
      <c r="L52" s="153">
        <v>8.0173611111111114E-4</v>
      </c>
      <c r="M52" s="31" t="str">
        <f>IF(L52=0," ",IF(L52&lt;=[1]Разряды!$D$32,[1]Разряды!$D$3,IF(L52&lt;=[1]Разряды!$E$32,[1]Разряды!$E$3,IF(L52&lt;=[1]Разряды!$F$32,[1]Разряды!$F$3,IF(L52&lt;=[1]Разряды!$G$32,[1]Разряды!$G$3,IF(L52&lt;=[1]Разряды!$H$32,[1]Разряды!$H$3,IF(L52&lt;=[1]Разряды!$I$32,[1]Разряды!$I$3,IF(L52&lt;=[1]Разряды!$J$32,[1]Разряды!$J$3,"б/р"))))))))</f>
        <v>3р</v>
      </c>
      <c r="N52" s="78" t="s">
        <v>31</v>
      </c>
      <c r="O52" s="30" t="str">
        <f>IF(B52=0," ",VLOOKUP($B52,[1]Женщины!$B$1:$K$65536,10,FALSE))</f>
        <v>Филинова С.К., Лыкова О.В.</v>
      </c>
    </row>
    <row r="53" spans="1:15" x14ac:dyDescent="0.25">
      <c r="A53" s="154"/>
      <c r="B53" s="154">
        <v>59</v>
      </c>
      <c r="C53" s="69" t="str">
        <f>IF(B53=0," ",VLOOKUP(B53,[1]Женщины!B$1:K$65536,2,FALSE))</f>
        <v>Козлова</v>
      </c>
      <c r="D53" s="70" t="str">
        <f>IF(B53=0," ",VLOOKUP($B53,[1]Женщины!$B$1:$K$65536,3,FALSE))</f>
        <v>Екатерина</v>
      </c>
      <c r="E53" s="71" t="str">
        <f>IF(B53=0," ",IF(VLOOKUP($B53,[1]Женщины!$B$1:$K$65536,4,FALSE)=0," ",VLOOKUP($B53,[1]Женщины!$B$1:$K$65536,4,FALSE)))</f>
        <v>20.11.2003</v>
      </c>
      <c r="F53" s="71" t="str">
        <f>IF(B53=0," ",VLOOKUP($B53,[1]Женщины!$B$1:$K$65536,5,FALSE))</f>
        <v>1</v>
      </c>
      <c r="G53" s="30" t="str">
        <f>IF(B53=0," ",VLOOKUP($B53,[1]Женщины!$B$1:$K$65536,6,FALSE))</f>
        <v>Ярославская область</v>
      </c>
      <c r="H53" s="30" t="str">
        <f>IF(B53=0," ",VLOOKUP($B53,[1]Женщины!$B$1:$K$65536,7,FALSE))</f>
        <v/>
      </c>
      <c r="I53" s="30" t="str">
        <f>IF(B53=0," ",VLOOKUP($B53,[1]Женщины!$B$1:$K$65536,8,FALSE))</f>
        <v/>
      </c>
      <c r="J53" s="26" t="str">
        <f>IF(B53=0," ",VLOOKUP($B53,[1]Женщины!$B$1:$K$65536,9,FALSE))</f>
        <v>МАУ СШОР №2</v>
      </c>
      <c r="K53" s="97"/>
      <c r="L53" s="155" t="s">
        <v>67</v>
      </c>
      <c r="M53" s="82"/>
      <c r="N53" s="71" t="s">
        <v>31</v>
      </c>
      <c r="O53" s="37" t="str">
        <f>IF(B53=0," ",VLOOKUP($B53,[1]Женщины!$B$1:$K$65536,10,FALSE))</f>
        <v>Дорожкина О.Н., Дорожкин В.В., Дорожкин В.К.</v>
      </c>
    </row>
    <row r="54" spans="1:15" x14ac:dyDescent="0.25">
      <c r="A54" s="154"/>
      <c r="B54" s="154">
        <v>41</v>
      </c>
      <c r="C54" s="69" t="str">
        <f>IF(B54=0," ",VLOOKUP(B54,[1]Женщины!B$1:K$65536,2,FALSE))</f>
        <v>Егорова</v>
      </c>
      <c r="D54" s="70" t="str">
        <f>IF(B54=0," ",VLOOKUP($B54,[1]Женщины!$B$1:$K$65536,3,FALSE))</f>
        <v>Яна</v>
      </c>
      <c r="E54" s="71" t="str">
        <f>IF(B54=0," ",IF(VLOOKUP($B54,[1]Женщины!$B$1:$K$65536,4,FALSE)=0," ",VLOOKUP($B54,[1]Женщины!$B$1:$K$65536,4,FALSE)))</f>
        <v>11.01.2003</v>
      </c>
      <c r="F54" s="71" t="str">
        <f>IF(B54=0," ",VLOOKUP($B54,[1]Женщины!$B$1:$K$65536,5,FALSE))</f>
        <v>2</v>
      </c>
      <c r="G54" s="30" t="str">
        <f>IF(B54=0," ",VLOOKUP($B54,[1]Женщины!$B$1:$K$65536,6,FALSE))</f>
        <v>Ярославская область</v>
      </c>
      <c r="H54" s="30" t="str">
        <f>IF(B54=0," ",VLOOKUP($B54,[1]Женщины!$B$1:$K$65536,7,FALSE))</f>
        <v/>
      </c>
      <c r="I54" s="30" t="str">
        <f>IF(B54=0," ",VLOOKUP($B54,[1]Женщины!$B$1:$K$65536,8,FALSE))</f>
        <v/>
      </c>
      <c r="J54" s="26" t="str">
        <f>IF(B54=0," ",VLOOKUP($B54,[1]Женщины!$B$1:$K$65536,9,FALSE))</f>
        <v>МУ СШОР №19</v>
      </c>
      <c r="K54" s="97"/>
      <c r="L54" s="151" t="s">
        <v>56</v>
      </c>
      <c r="M54" s="82"/>
      <c r="N54" s="71" t="s">
        <v>31</v>
      </c>
      <c r="O54" s="30" t="str">
        <f>IF(B54=0," ",VLOOKUP($B54,[1]Женщины!$B$1:$K$65536,10,FALSE))</f>
        <v>Валяева С.П.</v>
      </c>
    </row>
    <row r="55" spans="1:15" ht="15.75" thickBot="1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7"/>
      <c r="M55" s="156"/>
      <c r="N55" s="156"/>
      <c r="O55" s="156"/>
    </row>
    <row r="56" spans="1:15" ht="15.75" thickTop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x14ac:dyDescent="0.25">
      <c r="A57" s="64"/>
      <c r="B57" s="65"/>
      <c r="C57" s="66"/>
      <c r="D57" s="66"/>
      <c r="E57" s="66"/>
      <c r="F57" s="67"/>
      <c r="G57" s="45" t="s">
        <v>32</v>
      </c>
      <c r="H57" s="45"/>
      <c r="I57" s="45"/>
      <c r="J57" s="46"/>
      <c r="K57" s="46"/>
      <c r="L57" s="45"/>
      <c r="M57" s="45" t="s">
        <v>33</v>
      </c>
      <c r="N57" s="45"/>
    </row>
    <row r="58" spans="1:15" x14ac:dyDescent="0.25">
      <c r="A58" s="64"/>
      <c r="B58" s="67"/>
      <c r="C58" s="66"/>
      <c r="D58" s="66"/>
      <c r="E58" s="66"/>
      <c r="F58" s="67"/>
      <c r="G58" s="45"/>
      <c r="H58" s="45"/>
      <c r="I58" s="45"/>
      <c r="J58" s="46"/>
      <c r="K58" s="46"/>
      <c r="L58" s="45"/>
      <c r="M58" s="45"/>
      <c r="N58" s="45"/>
    </row>
    <row r="59" spans="1:15" x14ac:dyDescent="0.25">
      <c r="A59" s="64"/>
      <c r="B59" s="67"/>
      <c r="C59" s="66"/>
      <c r="D59" s="66"/>
      <c r="E59" s="66"/>
      <c r="F59" s="67"/>
      <c r="G59" s="45"/>
      <c r="H59" s="45"/>
      <c r="I59" s="45"/>
      <c r="J59" s="46"/>
      <c r="K59" s="46"/>
      <c r="L59" s="45"/>
      <c r="M59" s="45"/>
      <c r="N59" s="45"/>
    </row>
    <row r="60" spans="1:15" x14ac:dyDescent="0.25">
      <c r="A60" s="64"/>
      <c r="B60" s="67"/>
      <c r="C60" s="66"/>
      <c r="D60" s="66"/>
      <c r="E60" s="66"/>
      <c r="F60" s="67"/>
      <c r="G60" s="45" t="s">
        <v>34</v>
      </c>
      <c r="H60" s="45"/>
      <c r="I60" s="45"/>
      <c r="J60" s="46"/>
      <c r="K60" s="46"/>
      <c r="L60" s="45"/>
      <c r="M60" s="45" t="s">
        <v>35</v>
      </c>
      <c r="N60" s="45"/>
    </row>
    <row r="61" spans="1:15" x14ac:dyDescent="0.25">
      <c r="A61" s="64"/>
      <c r="B61" s="67"/>
      <c r="C61" s="66"/>
      <c r="D61" s="66"/>
      <c r="E61" s="66"/>
      <c r="F61" s="67"/>
      <c r="G61" s="45"/>
      <c r="H61" s="45"/>
      <c r="I61" s="45"/>
      <c r="J61" s="46"/>
      <c r="K61" s="46"/>
      <c r="L61" s="45"/>
      <c r="M61" s="45"/>
      <c r="N61" s="45"/>
    </row>
    <row r="62" spans="1:15" ht="17.25" x14ac:dyDescent="0.3">
      <c r="A62" s="459" t="s">
        <v>0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1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2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59" t="s">
        <v>3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</row>
    <row r="66" spans="1:15" ht="17.25" x14ac:dyDescent="0.3">
      <c r="A66" s="459" t="s">
        <v>4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</row>
    <row r="67" spans="1:15" ht="17.25" x14ac:dyDescent="0.3">
      <c r="A67" s="460" t="s">
        <v>58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</row>
    <row r="68" spans="1:15" ht="21" x14ac:dyDescent="0.35">
      <c r="A68" s="8"/>
      <c r="B68" s="8"/>
      <c r="C68" s="8"/>
      <c r="D68" s="8"/>
      <c r="E68" s="8"/>
      <c r="F68" s="8"/>
      <c r="G68" s="8"/>
      <c r="H68" s="8"/>
      <c r="I68" s="8"/>
      <c r="K68" s="8"/>
      <c r="L68" s="8"/>
      <c r="M68" s="8"/>
      <c r="N68" s="8"/>
      <c r="O68" s="1" t="s">
        <v>6</v>
      </c>
    </row>
    <row r="69" spans="1:15" ht="18.75" x14ac:dyDescent="0.3">
      <c r="A69" s="3"/>
      <c r="B69" s="4"/>
      <c r="C69" s="4"/>
      <c r="D69" s="4"/>
      <c r="E69" s="5"/>
      <c r="G69" s="50"/>
      <c r="H69" s="50"/>
      <c r="I69" s="50"/>
      <c r="K69" s="50"/>
      <c r="L69" s="50"/>
      <c r="M69" s="50"/>
      <c r="O69" s="2" t="s">
        <v>7</v>
      </c>
    </row>
    <row r="70" spans="1:15" ht="15.75" x14ac:dyDescent="0.25">
      <c r="A70" s="3"/>
      <c r="B70" s="4"/>
      <c r="C70" s="4"/>
      <c r="D70" s="4"/>
      <c r="E70" s="5"/>
      <c r="G70" s="6"/>
      <c r="H70" s="6"/>
      <c r="I70" s="6"/>
      <c r="K70" s="6"/>
      <c r="L70"/>
      <c r="O70" s="2" t="s">
        <v>8</v>
      </c>
    </row>
    <row r="71" spans="1:15" ht="21" x14ac:dyDescent="0.35">
      <c r="A71" s="7"/>
      <c r="K71" s="7"/>
      <c r="L71"/>
      <c r="M71" s="8"/>
      <c r="N71" s="8"/>
      <c r="O71" s="8" t="s">
        <v>9</v>
      </c>
    </row>
    <row r="72" spans="1:15" ht="18.75" x14ac:dyDescent="0.3">
      <c r="A72" s="3"/>
      <c r="B72" s="12"/>
      <c r="C72" s="4"/>
      <c r="D72" s="4"/>
      <c r="E72" s="9" t="s">
        <v>10</v>
      </c>
      <c r="F72" s="10">
        <v>0.72569444444444453</v>
      </c>
      <c r="G72" s="11" t="s">
        <v>64</v>
      </c>
      <c r="H72" s="11"/>
      <c r="I72" s="11"/>
      <c r="K72" s="13"/>
      <c r="L72" s="13"/>
      <c r="M72" s="14"/>
    </row>
    <row r="73" spans="1:15" ht="16.5" thickBot="1" x14ac:dyDescent="0.3">
      <c r="A73" s="15" t="s">
        <v>37</v>
      </c>
      <c r="B73" s="16"/>
      <c r="F73" s="3"/>
      <c r="G73" s="15" t="s">
        <v>65</v>
      </c>
      <c r="J73" s="3"/>
      <c r="K73" s="11"/>
      <c r="L73" s="11"/>
      <c r="M73" s="14"/>
    </row>
    <row r="74" spans="1:15" ht="15.75" thickBot="1" x14ac:dyDescent="0.3">
      <c r="A74" s="474" t="s">
        <v>66</v>
      </c>
      <c r="B74" s="476" t="s">
        <v>16</v>
      </c>
      <c r="C74" s="478" t="s">
        <v>17</v>
      </c>
      <c r="D74" s="478" t="s">
        <v>18</v>
      </c>
      <c r="E74" s="476" t="s">
        <v>19</v>
      </c>
      <c r="F74" s="476" t="s">
        <v>20</v>
      </c>
      <c r="G74" s="476" t="s">
        <v>21</v>
      </c>
      <c r="H74" s="476" t="s">
        <v>22</v>
      </c>
      <c r="I74" s="476" t="s">
        <v>23</v>
      </c>
      <c r="J74" s="477" t="s">
        <v>24</v>
      </c>
      <c r="K74" s="475" t="s">
        <v>25</v>
      </c>
      <c r="L74" s="475"/>
      <c r="M74" s="474" t="s">
        <v>26</v>
      </c>
      <c r="N74" s="474" t="s">
        <v>27</v>
      </c>
      <c r="O74" s="475" t="s">
        <v>28</v>
      </c>
    </row>
    <row r="75" spans="1:15" ht="15.75" thickBot="1" x14ac:dyDescent="0.3">
      <c r="A75" s="474"/>
      <c r="B75" s="476"/>
      <c r="C75" s="478"/>
      <c r="D75" s="478"/>
      <c r="E75" s="476"/>
      <c r="F75" s="476"/>
      <c r="G75" s="476"/>
      <c r="H75" s="476"/>
      <c r="I75" s="476"/>
      <c r="J75" s="477"/>
      <c r="K75" s="475" t="s">
        <v>29</v>
      </c>
      <c r="L75" s="475"/>
      <c r="M75" s="474"/>
      <c r="N75" s="474"/>
      <c r="O75" s="475"/>
    </row>
    <row r="76" spans="1:15" x14ac:dyDescent="0.25">
      <c r="A76" s="148">
        <v>1</v>
      </c>
      <c r="B76" s="79">
        <v>326</v>
      </c>
      <c r="C76" s="30" t="str">
        <f>IF(B76=0," ",VLOOKUP(B76,[1]Женщины!B$1:K$65536,2,FALSE))</f>
        <v>Белкина</v>
      </c>
      <c r="D76" s="146" t="str">
        <f>IF(B76=0," ",VLOOKUP($B76,[1]Женщины!$B$1:$K$65536,3,FALSE))</f>
        <v>Вера</v>
      </c>
      <c r="E76" s="75" t="str">
        <f>IF(B76=0," ",IF(VLOOKUP($B76,[1]Женщины!$B$1:$K$65536,4,FALSE)=0," ",VLOOKUP($B76,[1]Женщины!$B$1:$K$65536,4,FALSE)))</f>
        <v>27.01.2000</v>
      </c>
      <c r="F76" s="75" t="str">
        <f>IF(B76=0," ",VLOOKUP($B76,[1]Женщины!$B$1:$K$65536,5,FALSE))</f>
        <v>1</v>
      </c>
      <c r="G76" s="30" t="str">
        <f>IF(B76=0," ",VLOOKUP($B76,[1]Женщины!$B$1:$K$65536,6,FALSE))</f>
        <v>Костромская область</v>
      </c>
      <c r="H76" s="30" t="str">
        <f>IF(B76=0," ",VLOOKUP($B76,[1]Женщины!$B$1:$K$65536,7,FALSE))</f>
        <v/>
      </c>
      <c r="I76" s="30" t="str">
        <f>IF(B76=0," ",VLOOKUP($B76,[1]Женщины!$B$1:$K$65536,8,FALSE))</f>
        <v/>
      </c>
      <c r="J76" s="26" t="str">
        <f>IF(B76=0," ",VLOOKUP($B76,[1]Женщины!$B$1:$K$65536,9,FALSE))</f>
        <v>ГБУ КО "СШОР им. А.В. Голубева"</v>
      </c>
      <c r="K76" s="149"/>
      <c r="L76" s="149">
        <v>6.7743055555555558E-4</v>
      </c>
      <c r="M76" s="74" t="str">
        <f>IF(L76=0," ",IF(L76&lt;=[1]Разряды!$D$32,[1]Разряды!$D$3,IF(L76&lt;=[1]Разряды!$E$32,[1]Разряды!$E$3,IF(L76&lt;=[1]Разряды!$F$32,[1]Разряды!$F$3,IF(L76&lt;=[1]Разряды!$G$32,[1]Разряды!$G$3,IF(L76&lt;=[1]Разряды!$H$32,[1]Разряды!$H$3,IF(L76&lt;=[1]Разряды!$I$32,[1]Разряды!$I$3,IF(L76&lt;=[1]Разряды!$J$32,[1]Разряды!$J$3,"б/р"))))))))</f>
        <v>кмс</v>
      </c>
      <c r="N76" s="75">
        <v>20</v>
      </c>
      <c r="O76" s="30" t="str">
        <f>IF(B76=0," ",VLOOKUP($B76,[1]Женщины!$B$1:$K$65536,10,FALSE))</f>
        <v>Куликов В.П., Павлов Е.А.</v>
      </c>
    </row>
    <row r="77" spans="1:15" x14ac:dyDescent="0.25">
      <c r="A77" s="21">
        <v>2</v>
      </c>
      <c r="B77" s="31">
        <v>127</v>
      </c>
      <c r="C77" s="69" t="str">
        <f>IF(B77=0," ",VLOOKUP(B77,[1]Женщины!B$1:K$65536,2,FALSE))</f>
        <v>Смирнова</v>
      </c>
      <c r="D77" s="70" t="str">
        <f>IF(B77=0," ",VLOOKUP($B77,[1]Женщины!$B$1:$K$65536,3,FALSE))</f>
        <v>Анна</v>
      </c>
      <c r="E77" s="71" t="str">
        <f>IF(B77=0," ",IF(VLOOKUP($B77,[1]Женщины!$B$1:$K$65536,4,FALSE)=0," ",VLOOKUP($B77,[1]Женщины!$B$1:$K$65536,4,FALSE)))</f>
        <v>08.04.2002</v>
      </c>
      <c r="F77" s="71" t="str">
        <f>IF(B77=0," ",VLOOKUP($B77,[1]Женщины!$B$1:$K$65536,5,FALSE))</f>
        <v>КМС</v>
      </c>
      <c r="G77" s="30" t="str">
        <f>IF(B77=0," ",VLOOKUP($B77,[1]Женщины!$B$1:$K$65536,6,FALSE))</f>
        <v>Ярославская область</v>
      </c>
      <c r="H77" s="30" t="str">
        <f>IF(B77=0," ",VLOOKUP($B77,[1]Женщины!$B$1:$K$65536,7,FALSE))</f>
        <v/>
      </c>
      <c r="I77" s="30" t="str">
        <f>IF(B77=0," ",VLOOKUP($B77,[1]Женщины!$B$1:$K$65536,8,FALSE))</f>
        <v/>
      </c>
      <c r="J77" s="26" t="str">
        <f>IF(B77=0," ",VLOOKUP($B77,[1]Женщины!$B$1:$K$65536,9,FALSE))</f>
        <v>МУ СШОР №19</v>
      </c>
      <c r="K77" s="99"/>
      <c r="L77" s="99">
        <v>6.858796296296296E-4</v>
      </c>
      <c r="M77" s="31" t="str">
        <f>IF(L77=0," ",IF(L77&lt;=[1]Разряды!$D$32,[1]Разряды!$D$3,IF(L77&lt;=[1]Разряды!$E$32,[1]Разряды!$E$3,IF(L77&lt;=[1]Разряды!$F$32,[1]Разряды!$F$3,IF(L77&lt;=[1]Разряды!$G$32,[1]Разряды!$G$3,IF(L77&lt;=[1]Разряды!$H$32,[1]Разряды!$H$3,IF(L77&lt;=[1]Разряды!$I$32,[1]Разряды!$I$3,IF(L77&lt;=[1]Разряды!$J$32,[1]Разряды!$J$3,"б/р"))))))))</f>
        <v>1р</v>
      </c>
      <c r="N77" s="80">
        <v>17</v>
      </c>
      <c r="O77" s="30" t="str">
        <f>IF(B77=0," ",VLOOKUP($B77,[1]Женщины!$B$1:$K$65536,10,FALSE))</f>
        <v>Хрущева Л.В., Хрущев И.Е.</v>
      </c>
    </row>
    <row r="78" spans="1:15" x14ac:dyDescent="0.25">
      <c r="A78" s="21">
        <v>3</v>
      </c>
      <c r="B78" s="31">
        <v>417</v>
      </c>
      <c r="C78" s="69" t="str">
        <f>IF(B78=0," ",VLOOKUP(B78,[1]Женщины!B$1:K$65536,2,FALSE))</f>
        <v>Васина</v>
      </c>
      <c r="D78" s="70" t="str">
        <f>IF(B78=0," ",VLOOKUP($B78,[1]Женщины!$B$1:$K$65536,3,FALSE))</f>
        <v>Ксения</v>
      </c>
      <c r="E78" s="71" t="str">
        <f>IF(B78=0," ",IF(VLOOKUP($B78,[1]Женщины!$B$1:$K$65536,4,FALSE)=0," ",VLOOKUP($B78,[1]Женщины!$B$1:$K$65536,4,FALSE)))</f>
        <v>20.05.2002</v>
      </c>
      <c r="F78" s="71" t="str">
        <f>IF(B78=0," ",VLOOKUP($B78,[1]Женщины!$B$1:$K$65536,5,FALSE))</f>
        <v>КМС</v>
      </c>
      <c r="G78" s="30" t="str">
        <f>IF(B78=0," ",VLOOKUP($B78,[1]Женщины!$B$1:$K$65536,6,FALSE))</f>
        <v>Республика Карелия</v>
      </c>
      <c r="H78" s="30" t="str">
        <f>IF(B78=0," ",VLOOKUP($B78,[1]Женщины!$B$1:$K$65536,7,FALSE))</f>
        <v/>
      </c>
      <c r="I78" s="30" t="str">
        <f>IF(B78=0," ",VLOOKUP($B78,[1]Женщины!$B$1:$K$65536,8,FALSE))</f>
        <v/>
      </c>
      <c r="J78" s="26" t="str">
        <f>IF(B78=0," ",VLOOKUP($B78,[1]Женщины!$B$1:$K$65536,9,FALSE))</f>
        <v>МУ "СШОР №3"</v>
      </c>
      <c r="K78" s="97"/>
      <c r="L78" s="140">
        <v>6.9456018518518521E-4</v>
      </c>
      <c r="M78" s="82" t="str">
        <f>IF(L78=0," ",IF(L78&lt;=[1]Разряды!$D$32,[1]Разряды!$D$3,IF(L78&lt;=[1]Разряды!$E$32,[1]Разряды!$E$3,IF(L78&lt;=[1]Разряды!$F$32,[1]Разряды!$F$3,IF(L78&lt;=[1]Разряды!$G$32,[1]Разряды!$G$3,IF(L78&lt;=[1]Разряды!$H$32,[1]Разряды!$H$3,IF(L78&lt;=[1]Разряды!$I$32,[1]Разряды!$I$3,IF(L78&lt;=[1]Разряды!$J$32,[1]Разряды!$J$3,"б/р"))))))))</f>
        <v>1р</v>
      </c>
      <c r="N78" s="75">
        <v>15</v>
      </c>
      <c r="O78" s="30" t="str">
        <f>IF(B78=0," ",VLOOKUP($B78,[1]Женщины!$B$1:$K$65536,10,FALSE))</f>
        <v>Кишкин А.Ю., Воробьев С.А.</v>
      </c>
    </row>
    <row r="79" spans="1:15" x14ac:dyDescent="0.25">
      <c r="A79" s="31">
        <v>4</v>
      </c>
      <c r="B79" s="31">
        <v>4</v>
      </c>
      <c r="C79" s="69" t="str">
        <f>IF(B79=0," ",VLOOKUP(B79,[1]Женщины!B$1:K$65536,2,FALSE))</f>
        <v>Александрова</v>
      </c>
      <c r="D79" s="70" t="str">
        <f>IF(B79=0," ",VLOOKUP($B79,[1]Женщины!$B$1:$K$65536,3,FALSE))</f>
        <v>Вероника</v>
      </c>
      <c r="E79" s="71" t="str">
        <f>IF(B79=0," ",IF(VLOOKUP($B79,[1]Женщины!$B$1:$K$65536,4,FALSE)=0," ",VLOOKUP($B79,[1]Женщины!$B$1:$K$65536,4,FALSE)))</f>
        <v>25.12.2002</v>
      </c>
      <c r="F79" s="71" t="str">
        <f>IF(B79=0," ",VLOOKUP($B79,[1]Женщины!$B$1:$K$65536,5,FALSE))</f>
        <v>1</v>
      </c>
      <c r="G79" s="30" t="str">
        <f>IF(B79=0," ",VLOOKUP($B79,[1]Женщины!$B$1:$K$65536,6,FALSE))</f>
        <v>Ярославская область</v>
      </c>
      <c r="H79" s="30" t="str">
        <f>IF(B79=0," ",VLOOKUP($B79,[1]Женщины!$B$1:$K$65536,7,FALSE))</f>
        <v/>
      </c>
      <c r="I79" s="30" t="str">
        <f>IF(B79=0," ",VLOOKUP($B79,[1]Женщины!$B$1:$K$65536,8,FALSE))</f>
        <v/>
      </c>
      <c r="J79" s="26" t="str">
        <f>IF(B79=0," ",VLOOKUP($B79,[1]Женщины!$B$1:$K$65536,9,FALSE))</f>
        <v>МУ СШОР №19</v>
      </c>
      <c r="K79" s="97"/>
      <c r="L79" s="151">
        <v>6.994212962962964E-4</v>
      </c>
      <c r="M79" s="82" t="str">
        <f>IF(L79=0," ",IF(L79&lt;=[1]Разряды!$D$32,[1]Разряды!$D$3,IF(L79&lt;=[1]Разряды!$E$32,[1]Разряды!$E$3,IF(L79&lt;=[1]Разряды!$F$32,[1]Разряды!$F$3,IF(L79&lt;=[1]Разряды!$G$32,[1]Разряды!$G$3,IF(L79&lt;=[1]Разряды!$H$32,[1]Разряды!$H$3,IF(L79&lt;=[1]Разряды!$I$32,[1]Разряды!$I$3,IF(L79&lt;=[1]Разряды!$J$32,[1]Разряды!$J$3,"б/р"))))))))</f>
        <v>1р</v>
      </c>
      <c r="N79" s="75">
        <v>14</v>
      </c>
      <c r="O79" s="30" t="str">
        <f>IF(B79=0," ",VLOOKUP($B79,[1]Женщины!$B$1:$K$65536,10,FALSE))</f>
        <v>Сошников А.В., Хрущев И.Е.</v>
      </c>
    </row>
    <row r="80" spans="1:15" x14ac:dyDescent="0.25">
      <c r="A80" s="31">
        <v>5</v>
      </c>
      <c r="B80" s="31">
        <v>457</v>
      </c>
      <c r="C80" s="69" t="str">
        <f>IF(B80=0," ",VLOOKUP(B80,[1]Женщины!B$1:K$65536,2,FALSE))</f>
        <v>Сагитова</v>
      </c>
      <c r="D80" s="70" t="str">
        <f>IF(B80=0," ",VLOOKUP($B80,[1]Женщины!$B$1:$K$65536,3,FALSE))</f>
        <v>Екатерина</v>
      </c>
      <c r="E80" s="71" t="str">
        <f>IF(B80=0," ",IF(VLOOKUP($B80,[1]Женщины!$B$1:$K$65536,4,FALSE)=0," ",VLOOKUP($B80,[1]Женщины!$B$1:$K$65536,4,FALSE)))</f>
        <v>11.06.2002</v>
      </c>
      <c r="F80" s="71" t="str">
        <f>IF(B80=0," ",VLOOKUP($B80,[1]Женщины!$B$1:$K$65536,5,FALSE))</f>
        <v>КМС</v>
      </c>
      <c r="G80" s="30" t="str">
        <f>IF(B80=0," ",VLOOKUP($B80,[1]Женщины!$B$1:$K$65536,6,FALSE))</f>
        <v>Республика Коми</v>
      </c>
      <c r="H80" s="30" t="str">
        <f>IF(B80=0," ",VLOOKUP($B80,[1]Женщины!$B$1:$K$65536,7,FALSE))</f>
        <v/>
      </c>
      <c r="I80" s="30" t="str">
        <f>IF(B80=0," ",VLOOKUP($B80,[1]Женщины!$B$1:$K$65536,8,FALSE))</f>
        <v/>
      </c>
      <c r="J80" s="26" t="str">
        <f>IF(B80=0," ",VLOOKUP($B80,[1]Женщины!$B$1:$K$65536,9,FALSE))</f>
        <v>ГБУ РК "СШОР №1"</v>
      </c>
      <c r="K80" s="97"/>
      <c r="L80" s="140">
        <v>7.0324074074074071E-4</v>
      </c>
      <c r="M80" s="82" t="str">
        <f>IF(L80=0," ",IF(L80&lt;=[1]Разряды!$D$32,[1]Разряды!$D$3,IF(L80&lt;=[1]Разряды!$E$32,[1]Разряды!$E$3,IF(L80&lt;=[1]Разряды!$F$32,[1]Разряды!$F$3,IF(L80&lt;=[1]Разряды!$G$32,[1]Разряды!$G$3,IF(L80&lt;=[1]Разряды!$H$32,[1]Разряды!$H$3,IF(L80&lt;=[1]Разряды!$I$32,[1]Разряды!$I$3,IF(L80&lt;=[1]Разряды!$J$32,[1]Разряды!$J$3,"б/р"))))))))</f>
        <v>1р</v>
      </c>
      <c r="N80" s="75">
        <v>13</v>
      </c>
      <c r="O80" s="30" t="str">
        <f>IF(B80=0," ",VLOOKUP($B80,[1]Женщины!$B$1:$K$65536,10,FALSE))</f>
        <v>Балясников И.Н.</v>
      </c>
    </row>
    <row r="81" spans="1:15" x14ac:dyDescent="0.25">
      <c r="A81" s="31">
        <v>6</v>
      </c>
      <c r="B81" s="31">
        <v>197</v>
      </c>
      <c r="C81" s="69" t="str">
        <f>IF(B81=0," ",VLOOKUP(B81,[1]Женщины!B$1:K$65536,2,FALSE))</f>
        <v>Пожилова</v>
      </c>
      <c r="D81" s="70" t="str">
        <f>IF(B81=0," ",VLOOKUP($B81,[1]Женщины!$B$1:$K$65536,3,FALSE))</f>
        <v>Валерия</v>
      </c>
      <c r="E81" s="71" t="str">
        <f>IF(B81=0," ",IF(VLOOKUP($B81,[1]Женщины!$B$1:$K$65536,4,FALSE)=0," ",VLOOKUP($B81,[1]Женщины!$B$1:$K$65536,4,FALSE)))</f>
        <v>18.01.2001</v>
      </c>
      <c r="F81" s="71" t="str">
        <f>IF(B81=0," ",VLOOKUP($B81,[1]Женщины!$B$1:$K$65536,5,FALSE))</f>
        <v>2</v>
      </c>
      <c r="G81" s="30" t="str">
        <f>IF(B81=0," ",VLOOKUP($B81,[1]Женщины!$B$1:$K$65536,6,FALSE))</f>
        <v>Архангельская область</v>
      </c>
      <c r="H81" s="30" t="str">
        <f>IF(B81=0," ",VLOOKUP($B81,[1]Женщины!$B$1:$K$65536,7,FALSE))</f>
        <v/>
      </c>
      <c r="I81" s="30" t="str">
        <f>IF(B81=0," ",VLOOKUP($B81,[1]Женщины!$B$1:$K$65536,8,FALSE))</f>
        <v/>
      </c>
      <c r="J81" s="26" t="str">
        <f>IF(B81=0," ",VLOOKUP($B81,[1]Женщины!$B$1:$K$65536,9,FALSE))</f>
        <v>ФОК "Севмаш"</v>
      </c>
      <c r="K81" s="97"/>
      <c r="L81" s="151">
        <v>7.2013888888888876E-4</v>
      </c>
      <c r="M81" s="82" t="str">
        <f>IF(L81=0," ",IF(L81&lt;=[1]Разряды!$D$32,[1]Разряды!$D$3,IF(L81&lt;=[1]Разряды!$E$32,[1]Разряды!$E$3,IF(L81&lt;=[1]Разряды!$F$32,[1]Разряды!$F$3,IF(L81&lt;=[1]Разряды!$G$32,[1]Разряды!$G$3,IF(L81&lt;=[1]Разряды!$H$32,[1]Разряды!$H$3,IF(L81&lt;=[1]Разряды!$I$32,[1]Разряды!$I$3,IF(L81&lt;=[1]Разряды!$J$32,[1]Разряды!$J$3,"б/р"))))))))</f>
        <v>1р</v>
      </c>
      <c r="N81" s="75">
        <v>12</v>
      </c>
      <c r="O81" s="30" t="str">
        <f>IF(B81=0," ",VLOOKUP($B81,[1]Женщины!$B$1:$K$65536,10,FALSE))</f>
        <v>Литвиненко А.И.</v>
      </c>
    </row>
    <row r="82" spans="1:15" x14ac:dyDescent="0.25">
      <c r="A82" s="31">
        <v>7</v>
      </c>
      <c r="B82" s="31">
        <v>427</v>
      </c>
      <c r="C82" s="69" t="str">
        <f>IF(B82=0," ",VLOOKUP(B82,[1]Женщины!B$1:K$65536,2,FALSE))</f>
        <v>Кураш</v>
      </c>
      <c r="D82" s="70" t="str">
        <f>IF(B82=0," ",VLOOKUP($B82,[1]Женщины!$B$1:$K$65536,3,FALSE))</f>
        <v>Екатерина</v>
      </c>
      <c r="E82" s="71" t="str">
        <f>IF(B82=0," ",IF(VLOOKUP($B82,[1]Женщины!$B$1:$K$65536,4,FALSE)=0," ",VLOOKUP($B82,[1]Женщины!$B$1:$K$65536,4,FALSE)))</f>
        <v>04.01.2001</v>
      </c>
      <c r="F82" s="71" t="str">
        <f>IF(B82=0," ",VLOOKUP($B82,[1]Женщины!$B$1:$K$65536,5,FALSE))</f>
        <v>1</v>
      </c>
      <c r="G82" s="30" t="str">
        <f>IF(B82=0," ",VLOOKUP($B82,[1]Женщины!$B$1:$K$65536,6,FALSE))</f>
        <v>Республика Карелия</v>
      </c>
      <c r="H82" s="30" t="str">
        <f>IF(B82=0," ",VLOOKUP($B82,[1]Женщины!$B$1:$K$65536,7,FALSE))</f>
        <v/>
      </c>
      <c r="I82" s="30" t="str">
        <f>IF(B82=0," ",VLOOKUP($B82,[1]Женщины!$B$1:$K$65536,8,FALSE))</f>
        <v/>
      </c>
      <c r="J82" s="26" t="str">
        <f>IF(B82=0," ",VLOOKUP($B82,[1]Женщины!$B$1:$K$65536,9,FALSE))</f>
        <v>МУ "СШОР №3"</v>
      </c>
      <c r="K82" s="97"/>
      <c r="L82" s="151">
        <v>7.2372685185185181E-4</v>
      </c>
      <c r="M82" s="82" t="str">
        <f>IF(L82=0," ",IF(L82&lt;=[1]Разряды!$D$32,[1]Разряды!$D$3,IF(L82&lt;=[1]Разряды!$E$32,[1]Разряды!$E$3,IF(L82&lt;=[1]Разряды!$F$32,[1]Разряды!$F$3,IF(L82&lt;=[1]Разряды!$G$32,[1]Разряды!$G$3,IF(L82&lt;=[1]Разряды!$H$32,[1]Разряды!$H$3,IF(L82&lt;=[1]Разряды!$I$32,[1]Разряды!$I$3,IF(L82&lt;=[1]Разряды!$J$32,[1]Разряды!$J$3,"б/р"))))))))</f>
        <v>1р</v>
      </c>
      <c r="N82" s="75">
        <v>11</v>
      </c>
      <c r="O82" s="30" t="str">
        <f>IF(B82=0," ",VLOOKUP($B82,[1]Женщины!$B$1:$K$65536,10,FALSE))</f>
        <v>Кишкин А.Ю.</v>
      </c>
    </row>
    <row r="83" spans="1:15" x14ac:dyDescent="0.25">
      <c r="A83" s="31">
        <v>7</v>
      </c>
      <c r="B83" s="31">
        <v>145</v>
      </c>
      <c r="C83" s="69" t="str">
        <f>IF(B83=0," ",VLOOKUP(B83,[1]Женщины!B$1:K$65536,2,FALSE))</f>
        <v>Ушкова</v>
      </c>
      <c r="D83" s="70" t="str">
        <f>IF(B83=0," ",VLOOKUP($B83,[1]Женщины!$B$1:$K$65536,3,FALSE))</f>
        <v>Арина</v>
      </c>
      <c r="E83" s="71" t="str">
        <f>IF(B83=0," ",IF(VLOOKUP($B83,[1]Женщины!$B$1:$K$65536,4,FALSE)=0," ",VLOOKUP($B83,[1]Женщины!$B$1:$K$65536,4,FALSE)))</f>
        <v>18.07.2002</v>
      </c>
      <c r="F83" s="71" t="str">
        <f>IF(B83=0," ",VLOOKUP($B83,[1]Женщины!$B$1:$K$65536,5,FALSE))</f>
        <v>2</v>
      </c>
      <c r="G83" s="30" t="str">
        <f>IF(B83=0," ",VLOOKUP($B83,[1]Женщины!$B$1:$K$65536,6,FALSE))</f>
        <v>Ярославская область</v>
      </c>
      <c r="H83" s="30" t="str">
        <f>IF(B83=0," ",VLOOKUP($B83,[1]Женщины!$B$1:$K$65536,7,FALSE))</f>
        <v/>
      </c>
      <c r="I83" s="30" t="str">
        <f>IF(B83=0," ",VLOOKUP($B83,[1]Женщины!$B$1:$K$65536,8,FALSE))</f>
        <v/>
      </c>
      <c r="J83" s="52" t="str">
        <f>IF(B83=0," ",VLOOKUP($B83,[1]Женщины!$B$1:$K$65536,9,FALSE))</f>
        <v>ГУ ЯО "СШОР по лёгкой атлетике и адаптивному спорту"</v>
      </c>
      <c r="K83" s="97"/>
      <c r="L83" s="151">
        <v>7.3159722222222235E-4</v>
      </c>
      <c r="M83" s="82" t="str">
        <f>IF(L83=0," ",IF(L83&lt;=[1]Разряды!$D$32,[1]Разряды!$D$3,IF(L83&lt;=[1]Разряды!$E$32,[1]Разряды!$E$3,IF(L83&lt;=[1]Разряды!$F$32,[1]Разряды!$F$3,IF(L83&lt;=[1]Разряды!$G$32,[1]Разряды!$G$3,IF(L83&lt;=[1]Разряды!$H$32,[1]Разряды!$H$3,IF(L83&lt;=[1]Разряды!$I$32,[1]Разряды!$I$3,IF(L83&lt;=[1]Разряды!$J$32,[1]Разряды!$J$3,"б/р"))))))))</f>
        <v>2р</v>
      </c>
      <c r="N83" s="75" t="s">
        <v>31</v>
      </c>
      <c r="O83" s="30" t="str">
        <f>IF(B83=0," ",VLOOKUP($B83,[1]Женщины!$B$1:$K$65536,10,FALSE))</f>
        <v>Лыкова О.В., Филинова С.К.</v>
      </c>
    </row>
    <row r="84" spans="1:15" x14ac:dyDescent="0.25">
      <c r="A84" s="31">
        <v>9</v>
      </c>
      <c r="B84" s="31">
        <v>240</v>
      </c>
      <c r="C84" s="69" t="str">
        <f>IF(B84=0," ",VLOOKUP(B84,[1]Женщины!B$1:K$65536,2,FALSE))</f>
        <v>Кошелева</v>
      </c>
      <c r="D84" s="70" t="str">
        <f>IF(B84=0," ",VLOOKUP($B84,[1]Женщины!$B$1:$K$65536,3,FALSE))</f>
        <v>Светлана</v>
      </c>
      <c r="E84" s="71" t="str">
        <f>IF(B84=0," ",IF(VLOOKUP($B84,[1]Женщины!$B$1:$K$65536,4,FALSE)=0," ",VLOOKUP($B84,[1]Женщины!$B$1:$K$65536,4,FALSE)))</f>
        <v>15.12.2001</v>
      </c>
      <c r="F84" s="71" t="str">
        <f>IF(B84=0," ",VLOOKUP($B84,[1]Женщины!$B$1:$K$65536,5,FALSE))</f>
        <v>2</v>
      </c>
      <c r="G84" s="30" t="str">
        <f>IF(B84=0," ",VLOOKUP($B84,[1]Женщины!$B$1:$K$65536,6,FALSE))</f>
        <v>Вологодская область</v>
      </c>
      <c r="H84" s="30" t="str">
        <f>IF(B84=0," ",VLOOKUP($B84,[1]Женщины!$B$1:$K$65536,7,FALSE))</f>
        <v/>
      </c>
      <c r="I84" s="30" t="str">
        <f>IF(B84=0," ",VLOOKUP($B84,[1]Женщины!$B$1:$K$65536,8,FALSE))</f>
        <v/>
      </c>
      <c r="J84" s="26" t="str">
        <f>IF(B84=0," ",VLOOKUP($B84,[1]Женщины!$B$1:$K$65536,9,FALSE))</f>
        <v>СК "Череповец"</v>
      </c>
      <c r="K84" s="97"/>
      <c r="L84" s="151">
        <v>7.424768518518518E-4</v>
      </c>
      <c r="M84" s="82" t="str">
        <f>IF(L84=0," ",IF(L84&lt;=[1]Разряды!$D$32,[1]Разряды!$D$3,IF(L84&lt;=[1]Разряды!$E$32,[1]Разряды!$E$3,IF(L84&lt;=[1]Разряды!$F$32,[1]Разряды!$F$3,IF(L84&lt;=[1]Разряды!$G$32,[1]Разряды!$G$3,IF(L84&lt;=[1]Разряды!$H$32,[1]Разряды!$H$3,IF(L84&lt;=[1]Разряды!$I$32,[1]Разряды!$I$3,IF(L84&lt;=[1]Разряды!$J$32,[1]Разряды!$J$3,"б/р"))))))))</f>
        <v>2р</v>
      </c>
      <c r="N84" s="75">
        <v>10</v>
      </c>
      <c r="O84" s="30" t="str">
        <f>IF(B84=0," ",VLOOKUP($B84,[1]Женщины!$B$1:$K$65536,10,FALSE))</f>
        <v>Полторацкий С.В.</v>
      </c>
    </row>
    <row r="85" spans="1:15" x14ac:dyDescent="0.25">
      <c r="A85" s="31">
        <v>10</v>
      </c>
      <c r="B85" s="31">
        <v>174</v>
      </c>
      <c r="C85" s="69" t="str">
        <f>IF(B85=0," ",VLOOKUP(B85,[1]Женщины!B$1:K$65536,2,FALSE))</f>
        <v>Амахина</v>
      </c>
      <c r="D85" s="70" t="str">
        <f>IF(B85=0," ",VLOOKUP($B85,[1]Женщины!$B$1:$K$65536,3,FALSE))</f>
        <v>Ирина</v>
      </c>
      <c r="E85" s="71" t="str">
        <f>IF(B85=0," ",IF(VLOOKUP($B85,[1]Женщины!$B$1:$K$65536,4,FALSE)=0," ",VLOOKUP($B85,[1]Женщины!$B$1:$K$65536,4,FALSE)))</f>
        <v>05.10.2001</v>
      </c>
      <c r="F85" s="71" t="str">
        <f>IF(B85=0," ",VLOOKUP($B85,[1]Женщины!$B$1:$K$65536,5,FALSE))</f>
        <v>2</v>
      </c>
      <c r="G85" s="30" t="str">
        <f>IF(B85=0," ",VLOOKUP($B85,[1]Женщины!$B$1:$K$65536,6,FALSE))</f>
        <v>Архангельская область</v>
      </c>
      <c r="H85" s="30" t="str">
        <f>IF(B85=0," ",VLOOKUP($B85,[1]Женщины!$B$1:$K$65536,7,FALSE))</f>
        <v/>
      </c>
      <c r="I85" s="30" t="str">
        <f>IF(B85=0," ",VLOOKUP($B85,[1]Женщины!$B$1:$K$65536,8,FALSE))</f>
        <v/>
      </c>
      <c r="J85" s="26" t="str">
        <f>IF(B85=0," ",VLOOKUP($B85,[1]Женщины!$B$1:$K$65536,9,FALSE))</f>
        <v>ФОК "Севмаш"</v>
      </c>
      <c r="K85" s="97"/>
      <c r="L85" s="151">
        <v>7.5081018518518509E-4</v>
      </c>
      <c r="M85" s="82" t="str">
        <f>IF(L85=0," ",IF(L85&lt;=[1]Разряды!$D$32,[1]Разряды!$D$3,IF(L85&lt;=[1]Разряды!$E$32,[1]Разряды!$E$3,IF(L85&lt;=[1]Разряды!$F$32,[1]Разряды!$F$3,IF(L85&lt;=[1]Разряды!$G$32,[1]Разряды!$G$3,IF(L85&lt;=[1]Разряды!$H$32,[1]Разряды!$H$3,IF(L85&lt;=[1]Разряды!$I$32,[1]Разряды!$I$3,IF(L85&lt;=[1]Разряды!$J$32,[1]Разряды!$J$3,"б/р"))))))))</f>
        <v>2р</v>
      </c>
      <c r="N85" s="75">
        <v>9</v>
      </c>
      <c r="O85" s="30" t="str">
        <f>IF(B85=0," ",VLOOKUP($B85,[1]Женщины!$B$1:$K$65536,10,FALSE))</f>
        <v>Литвиненко А.И., Бородулин А.М.</v>
      </c>
    </row>
    <row r="86" spans="1:15" x14ac:dyDescent="0.25">
      <c r="A86" s="31">
        <v>11</v>
      </c>
      <c r="B86" s="31">
        <v>119</v>
      </c>
      <c r="C86" s="69" t="str">
        <f>IF(B86=0," ",VLOOKUP(B86,[1]Женщины!B$1:K$65536,2,FALSE))</f>
        <v>Свербеева</v>
      </c>
      <c r="D86" s="70" t="str">
        <f>IF(B86=0," ",VLOOKUP($B86,[1]Женщины!$B$1:$K$65536,3,FALSE))</f>
        <v>Надежда</v>
      </c>
      <c r="E86" s="71" t="str">
        <f>IF(B86=0," ",IF(VLOOKUP($B86,[1]Женщины!$B$1:$K$65536,4,FALSE)=0," ",VLOOKUP($B86,[1]Женщины!$B$1:$K$65536,4,FALSE)))</f>
        <v>26.07.2002</v>
      </c>
      <c r="F86" s="71" t="str">
        <f>IF(B86=0," ",VLOOKUP($B86,[1]Женщины!$B$1:$K$65536,5,FALSE))</f>
        <v>1</v>
      </c>
      <c r="G86" s="30" t="str">
        <f>IF(B86=0," ",VLOOKUP($B86,[1]Женщины!$B$1:$K$65536,6,FALSE))</f>
        <v>Ярославская область</v>
      </c>
      <c r="H86" s="30" t="str">
        <f>IF(B86=0," ",VLOOKUP($B86,[1]Женщины!$B$1:$K$65536,7,FALSE))</f>
        <v/>
      </c>
      <c r="I86" s="30" t="str">
        <f>IF(B86=0," ",VLOOKUP($B86,[1]Женщины!$B$1:$K$65536,8,FALSE))</f>
        <v/>
      </c>
      <c r="J86" s="26" t="str">
        <f>IF(B86=0," ",VLOOKUP($B86,[1]Женщины!$B$1:$K$65536,9,FALSE))</f>
        <v>МАУ СШОР №2</v>
      </c>
      <c r="K86" s="97"/>
      <c r="L86" s="151">
        <v>7.6550925925925929E-4</v>
      </c>
      <c r="M86" s="82" t="str">
        <f>IF(L86=0," ",IF(L86&lt;=[1]Разряды!$D$32,[1]Разряды!$D$3,IF(L86&lt;=[1]Разряды!$E$32,[1]Разряды!$E$3,IF(L86&lt;=[1]Разряды!$F$32,[1]Разряды!$F$3,IF(L86&lt;=[1]Разряды!$G$32,[1]Разряды!$G$3,IF(L86&lt;=[1]Разряды!$H$32,[1]Разряды!$H$3,IF(L86&lt;=[1]Разряды!$I$32,[1]Разряды!$I$3,IF(L86&lt;=[1]Разряды!$J$32,[1]Разряды!$J$3,"б/р"))))))))</f>
        <v>2р</v>
      </c>
      <c r="N86" s="71" t="s">
        <v>31</v>
      </c>
      <c r="O86" s="30" t="str">
        <f>IF(B86=0," ",VLOOKUP($B86,[1]Женщины!$B$1:$K$65536,10,FALSE))</f>
        <v>Мокроусов А.Ю., Смирнова Н.С.</v>
      </c>
    </row>
    <row r="87" spans="1:15" x14ac:dyDescent="0.25">
      <c r="A87" s="31">
        <v>12</v>
      </c>
      <c r="B87" s="31">
        <v>137</v>
      </c>
      <c r="C87" s="69" t="str">
        <f>IF(B87=0," ",VLOOKUP(B87,[1]Женщины!B$1:K$65536,2,FALSE))</f>
        <v>Тараскина</v>
      </c>
      <c r="D87" s="70" t="str">
        <f>IF(B87=0," ",VLOOKUP($B87,[1]Женщины!$B$1:$K$65536,3,FALSE))</f>
        <v>Валерия</v>
      </c>
      <c r="E87" s="71" t="str">
        <f>IF(B87=0," ",IF(VLOOKUP($B87,[1]Женщины!$B$1:$K$65536,4,FALSE)=0," ",VLOOKUP($B87,[1]Женщины!$B$1:$K$65536,4,FALSE)))</f>
        <v>21.11.2002</v>
      </c>
      <c r="F87" s="71" t="str">
        <f>IF(B87=0," ",VLOOKUP($B87,[1]Женщины!$B$1:$K$65536,5,FALSE))</f>
        <v>3</v>
      </c>
      <c r="G87" s="30" t="str">
        <f>IF(B87=0," ",VLOOKUP($B87,[1]Женщины!$B$1:$K$65536,6,FALSE))</f>
        <v>Ярославская область</v>
      </c>
      <c r="H87" s="30" t="str">
        <f>IF(B87=0," ",VLOOKUP($B87,[1]Женщины!$B$1:$K$65536,7,FALSE))</f>
        <v/>
      </c>
      <c r="I87" s="30" t="str">
        <f>IF(B87=0," ",VLOOKUP($B87,[1]Женщины!$B$1:$K$65536,8,FALSE))</f>
        <v/>
      </c>
      <c r="J87" s="26" t="str">
        <f>IF(B87=0," ",VLOOKUP($B87,[1]Женщины!$B$1:$K$65536,9,FALSE))</f>
        <v>МУ СШОР №19</v>
      </c>
      <c r="K87" s="97"/>
      <c r="L87" s="151">
        <v>7.9490740740740748E-4</v>
      </c>
      <c r="M87" s="82" t="str">
        <f>IF(L87=0," ",IF(L87&lt;=[1]Разряды!$D$32,[1]Разряды!$D$3,IF(L87&lt;=[1]Разряды!$E$32,[1]Разряды!$E$3,IF(L87&lt;=[1]Разряды!$F$32,[1]Разряды!$F$3,IF(L87&lt;=[1]Разряды!$G$32,[1]Разряды!$G$3,IF(L87&lt;=[1]Разряды!$H$32,[1]Разряды!$H$3,IF(L87&lt;=[1]Разряды!$I$32,[1]Разряды!$I$3,IF(L87&lt;=[1]Разряды!$J$32,[1]Разряды!$J$3,"б/р"))))))))</f>
        <v>3р</v>
      </c>
      <c r="N87" s="71" t="s">
        <v>31</v>
      </c>
      <c r="O87" s="30" t="str">
        <f>IF(B87=0," ",VLOOKUP($B87,[1]Женщины!$B$1:$K$65536,10,FALSE))</f>
        <v>Валяева С.П.</v>
      </c>
    </row>
    <row r="88" spans="1:15" ht="15.75" thickBot="1" x14ac:dyDescent="0.3">
      <c r="A88" s="38"/>
      <c r="B88" s="38"/>
      <c r="C88" s="39"/>
      <c r="D88" s="39"/>
      <c r="E88" s="61"/>
      <c r="F88" s="40"/>
      <c r="G88" s="39"/>
      <c r="H88" s="39"/>
      <c r="I88" s="39"/>
      <c r="J88" s="39"/>
      <c r="K88" s="105"/>
      <c r="L88" s="158"/>
      <c r="M88" s="43"/>
      <c r="N88" s="43"/>
      <c r="O88" s="39"/>
    </row>
    <row r="89" spans="1:15" ht="15.75" thickTop="1" x14ac:dyDescent="0.25">
      <c r="A89" s="44"/>
      <c r="B89" s="44"/>
      <c r="C89" s="45"/>
      <c r="D89" s="45"/>
      <c r="E89" s="92"/>
      <c r="F89" s="46"/>
      <c r="G89" s="45"/>
      <c r="H89" s="45"/>
      <c r="I89" s="45"/>
      <c r="J89" s="45"/>
      <c r="K89" s="108"/>
      <c r="L89" s="159"/>
      <c r="M89" s="49"/>
      <c r="N89" s="49"/>
      <c r="O89" s="45"/>
    </row>
    <row r="90" spans="1:15" x14ac:dyDescent="0.25">
      <c r="A90" s="44"/>
      <c r="B90" s="44"/>
      <c r="C90" s="45"/>
      <c r="D90" s="45"/>
      <c r="E90" s="92"/>
      <c r="F90" s="46"/>
      <c r="G90" s="45"/>
      <c r="H90" s="45"/>
      <c r="I90" s="45"/>
      <c r="J90" s="45"/>
      <c r="K90" s="108"/>
      <c r="L90" s="159"/>
      <c r="M90" s="49"/>
      <c r="N90" s="49"/>
      <c r="O90" s="45"/>
    </row>
    <row r="91" spans="1:15" x14ac:dyDescent="0.25">
      <c r="A91" s="44"/>
      <c r="B91" s="44"/>
      <c r="C91" s="45"/>
      <c r="D91" s="45"/>
      <c r="E91" s="92"/>
      <c r="F91" s="46"/>
      <c r="G91" s="45"/>
      <c r="H91" s="45"/>
      <c r="I91" s="45"/>
      <c r="J91" s="45"/>
      <c r="K91" s="108"/>
      <c r="L91" s="159"/>
      <c r="M91" s="49"/>
      <c r="N91" s="49"/>
      <c r="O91" s="45"/>
    </row>
    <row r="92" spans="1:15" x14ac:dyDescent="0.25">
      <c r="A92" s="44"/>
      <c r="B92" s="44"/>
      <c r="C92" s="45"/>
      <c r="D92" s="45"/>
      <c r="E92" s="92"/>
      <c r="F92" s="46"/>
      <c r="G92" s="45"/>
      <c r="H92" s="45"/>
      <c r="I92" s="45"/>
      <c r="J92" s="45"/>
      <c r="K92" s="108"/>
      <c r="L92" s="159"/>
      <c r="M92" s="49"/>
      <c r="N92" s="49"/>
      <c r="O92" s="45"/>
    </row>
    <row r="93" spans="1:15" x14ac:dyDescent="0.25">
      <c r="A93" s="44"/>
      <c r="B93" s="44"/>
      <c r="C93" s="45"/>
      <c r="D93" s="45"/>
      <c r="E93" s="92"/>
      <c r="F93" s="46"/>
      <c r="G93" s="45"/>
      <c r="H93" s="45"/>
      <c r="I93" s="45"/>
      <c r="J93" s="45"/>
      <c r="K93" s="108"/>
      <c r="L93" s="159"/>
      <c r="M93" s="49"/>
      <c r="N93" s="49"/>
      <c r="O93" s="45"/>
    </row>
    <row r="94" spans="1:15" x14ac:dyDescent="0.25">
      <c r="A94" s="64"/>
      <c r="B94" s="65"/>
      <c r="C94" s="66"/>
      <c r="D94" s="66"/>
      <c r="E94" s="66"/>
      <c r="F94" s="67"/>
      <c r="G94" s="45" t="s">
        <v>32</v>
      </c>
      <c r="H94" s="45"/>
      <c r="I94" s="45"/>
      <c r="J94" s="46"/>
      <c r="K94" s="46"/>
      <c r="L94" s="45"/>
      <c r="M94" s="45" t="s">
        <v>33</v>
      </c>
      <c r="N94" s="45"/>
    </row>
    <row r="95" spans="1:15" x14ac:dyDescent="0.25">
      <c r="A95" s="64"/>
      <c r="B95" s="67"/>
      <c r="C95" s="66"/>
      <c r="D95" s="66"/>
      <c r="E95" s="66"/>
      <c r="F95" s="67"/>
      <c r="G95" s="45"/>
      <c r="H95" s="45"/>
      <c r="I95" s="45"/>
      <c r="J95" s="46"/>
      <c r="K95" s="46"/>
      <c r="L95" s="45"/>
      <c r="M95" s="45"/>
      <c r="N95" s="45"/>
    </row>
    <row r="96" spans="1:15" x14ac:dyDescent="0.25">
      <c r="A96" s="64"/>
      <c r="B96" s="67"/>
      <c r="C96" s="66"/>
      <c r="D96" s="66"/>
      <c r="E96" s="66"/>
      <c r="F96" s="67"/>
      <c r="G96" s="45"/>
      <c r="H96" s="45"/>
      <c r="I96" s="45"/>
      <c r="J96" s="46"/>
      <c r="K96" s="46"/>
      <c r="L96" s="45"/>
      <c r="M96" s="45"/>
      <c r="N96" s="45"/>
    </row>
    <row r="97" spans="1:15" x14ac:dyDescent="0.25">
      <c r="A97" s="64"/>
      <c r="B97" s="67"/>
      <c r="C97" s="66"/>
      <c r="D97" s="66"/>
      <c r="E97" s="66"/>
      <c r="F97" s="67"/>
      <c r="G97" s="45" t="s">
        <v>34</v>
      </c>
      <c r="H97" s="45"/>
      <c r="I97" s="45"/>
      <c r="J97" s="46"/>
      <c r="K97" s="46"/>
      <c r="L97" s="45"/>
      <c r="M97" s="45" t="s">
        <v>35</v>
      </c>
      <c r="N97" s="45"/>
    </row>
    <row r="98" spans="1:15" x14ac:dyDescent="0.25">
      <c r="A98" s="44"/>
      <c r="B98" s="44"/>
      <c r="C98" s="45"/>
      <c r="D98" s="45"/>
      <c r="E98" s="92"/>
      <c r="F98" s="46"/>
      <c r="G98" s="45"/>
      <c r="H98" s="45"/>
      <c r="I98" s="45"/>
      <c r="J98" s="45"/>
      <c r="K98" s="108"/>
      <c r="L98" s="159"/>
      <c r="M98" s="49"/>
      <c r="N98" s="49"/>
      <c r="O98" s="45"/>
    </row>
    <row r="99" spans="1:15" x14ac:dyDescent="0.25">
      <c r="A99" s="44"/>
      <c r="B99" s="44"/>
      <c r="C99" s="45"/>
      <c r="D99" s="45"/>
      <c r="E99" s="92"/>
      <c r="F99" s="46"/>
      <c r="G99" s="45"/>
      <c r="H99" s="45"/>
      <c r="I99" s="45"/>
      <c r="J99" s="45"/>
      <c r="K99" s="108"/>
      <c r="L99" s="159"/>
      <c r="M99" s="49"/>
      <c r="N99" s="49"/>
      <c r="O99" s="45"/>
    </row>
    <row r="100" spans="1:15" x14ac:dyDescent="0.25">
      <c r="A100" s="44"/>
      <c r="B100" s="44"/>
      <c r="C100" s="45"/>
      <c r="D100" s="45"/>
      <c r="E100" s="92"/>
      <c r="F100" s="46"/>
      <c r="G100" s="45"/>
      <c r="H100" s="45"/>
      <c r="I100" s="45"/>
      <c r="J100" s="45"/>
      <c r="K100" s="108"/>
      <c r="L100" s="159"/>
      <c r="M100" s="49"/>
      <c r="N100" s="49"/>
      <c r="O100" s="45"/>
    </row>
    <row r="101" spans="1:15" x14ac:dyDescent="0.25">
      <c r="A101" s="44"/>
      <c r="B101" s="44"/>
      <c r="C101" s="45"/>
      <c r="D101" s="45"/>
      <c r="E101" s="92"/>
      <c r="F101" s="46"/>
      <c r="G101" s="45"/>
      <c r="H101" s="45"/>
      <c r="I101" s="45"/>
      <c r="J101" s="45"/>
      <c r="K101" s="108"/>
      <c r="L101" s="159"/>
      <c r="M101" s="49"/>
      <c r="N101" s="49"/>
      <c r="O101" s="45"/>
    </row>
    <row r="102" spans="1:15" x14ac:dyDescent="0.25">
      <c r="A102" s="44"/>
      <c r="B102" s="44"/>
      <c r="C102" s="45"/>
      <c r="D102" s="45"/>
      <c r="E102" s="92"/>
      <c r="F102" s="46"/>
      <c r="G102" s="45"/>
      <c r="H102" s="45"/>
      <c r="I102" s="45"/>
      <c r="J102" s="45"/>
      <c r="K102" s="108"/>
      <c r="L102" s="159"/>
      <c r="M102" s="49"/>
      <c r="N102" s="49"/>
      <c r="O102" s="45"/>
    </row>
    <row r="103" spans="1:15" x14ac:dyDescent="0.25">
      <c r="A103" s="44"/>
      <c r="B103" s="44"/>
      <c r="C103" s="45"/>
      <c r="D103" s="45"/>
      <c r="E103" s="92"/>
      <c r="F103" s="46"/>
      <c r="G103" s="45"/>
      <c r="H103" s="45"/>
      <c r="I103" s="45"/>
      <c r="J103" s="45"/>
      <c r="K103" s="108"/>
      <c r="L103" s="159"/>
      <c r="M103" s="49"/>
      <c r="N103" s="49"/>
      <c r="O103" s="45"/>
    </row>
    <row r="104" spans="1:15" x14ac:dyDescent="0.25">
      <c r="A104" s="44"/>
      <c r="B104" s="44"/>
      <c r="C104" s="45"/>
      <c r="D104" s="45"/>
      <c r="E104" s="92"/>
      <c r="F104" s="46"/>
      <c r="G104" s="45"/>
      <c r="H104" s="45"/>
      <c r="I104" s="45"/>
      <c r="J104" s="45"/>
      <c r="K104" s="108"/>
      <c r="L104" s="159"/>
      <c r="M104" s="49"/>
      <c r="N104" s="49"/>
      <c r="O104" s="45"/>
    </row>
    <row r="105" spans="1:15" x14ac:dyDescent="0.25">
      <c r="A105" s="44"/>
      <c r="B105" s="44"/>
      <c r="C105" s="45"/>
      <c r="D105" s="45"/>
      <c r="E105" s="92"/>
      <c r="F105" s="46"/>
      <c r="G105" s="45"/>
      <c r="H105" s="45"/>
      <c r="I105" s="45"/>
      <c r="J105" s="45"/>
      <c r="K105" s="108"/>
      <c r="L105" s="159"/>
      <c r="M105" s="49"/>
      <c r="N105" s="49"/>
      <c r="O105" s="45"/>
    </row>
    <row r="106" spans="1:15" x14ac:dyDescent="0.25">
      <c r="A106" s="44"/>
      <c r="B106" s="44"/>
      <c r="C106" s="45"/>
      <c r="D106" s="45"/>
      <c r="E106" s="92"/>
      <c r="F106" s="46"/>
      <c r="G106" s="45"/>
      <c r="H106" s="45"/>
      <c r="I106" s="45"/>
      <c r="J106" s="45"/>
      <c r="K106" s="108"/>
      <c r="L106" s="159"/>
      <c r="M106" s="49"/>
      <c r="N106" s="49"/>
      <c r="O106" s="45"/>
    </row>
    <row r="107" spans="1:15" x14ac:dyDescent="0.25">
      <c r="A107" s="44"/>
      <c r="B107" s="44"/>
      <c r="C107" s="45"/>
      <c r="D107" s="45"/>
      <c r="E107" s="92"/>
      <c r="F107" s="46"/>
      <c r="G107" s="45"/>
      <c r="H107" s="45"/>
      <c r="I107" s="45"/>
      <c r="J107" s="45"/>
      <c r="K107" s="108"/>
      <c r="L107" s="159"/>
      <c r="M107" s="49"/>
      <c r="N107" s="49"/>
      <c r="O107" s="45"/>
    </row>
    <row r="108" spans="1:15" x14ac:dyDescent="0.25">
      <c r="A108" s="44"/>
      <c r="B108" s="44"/>
      <c r="C108" s="45"/>
      <c r="D108" s="45"/>
      <c r="E108" s="92"/>
      <c r="F108" s="46"/>
      <c r="G108" s="45"/>
      <c r="H108" s="45"/>
      <c r="I108" s="45"/>
      <c r="J108" s="45"/>
      <c r="K108" s="108"/>
      <c r="L108" s="159"/>
      <c r="M108" s="49"/>
      <c r="N108" s="49"/>
      <c r="O108" s="45"/>
    </row>
    <row r="109" spans="1:15" x14ac:dyDescent="0.25">
      <c r="A109" s="44"/>
      <c r="B109" s="44"/>
      <c r="C109" s="45"/>
      <c r="D109" s="45"/>
      <c r="E109" s="92"/>
      <c r="F109" s="46"/>
      <c r="G109" s="45"/>
      <c r="H109" s="45"/>
      <c r="I109" s="45"/>
      <c r="J109" s="45"/>
      <c r="K109" s="108"/>
      <c r="L109" s="159"/>
      <c r="M109" s="49"/>
      <c r="N109" s="49"/>
      <c r="O109" s="45"/>
    </row>
    <row r="110" spans="1:15" x14ac:dyDescent="0.25">
      <c r="A110" s="44"/>
      <c r="B110" s="44"/>
      <c r="C110" s="45"/>
      <c r="D110" s="45"/>
      <c r="E110" s="92"/>
      <c r="F110" s="46"/>
      <c r="G110" s="45"/>
      <c r="H110" s="45"/>
      <c r="I110" s="45"/>
      <c r="J110" s="45"/>
      <c r="K110" s="108"/>
      <c r="L110" s="159"/>
      <c r="M110" s="49"/>
      <c r="N110" s="49"/>
      <c r="O110" s="45"/>
    </row>
    <row r="111" spans="1:15" x14ac:dyDescent="0.25">
      <c r="A111" s="44"/>
      <c r="B111" s="44"/>
      <c r="C111" s="45"/>
      <c r="D111" s="45"/>
      <c r="E111" s="92"/>
      <c r="F111" s="46"/>
      <c r="G111" s="45"/>
      <c r="H111" s="45"/>
      <c r="I111" s="45"/>
      <c r="J111" s="45"/>
      <c r="K111" s="108"/>
      <c r="L111" s="159"/>
      <c r="M111" s="49"/>
      <c r="N111" s="49"/>
      <c r="O111" s="45"/>
    </row>
    <row r="112" spans="1:15" x14ac:dyDescent="0.25">
      <c r="A112" s="44"/>
      <c r="B112" s="44"/>
      <c r="C112" s="45"/>
      <c r="D112" s="45"/>
      <c r="E112" s="92"/>
      <c r="F112" s="46"/>
      <c r="G112" s="45"/>
      <c r="H112" s="45"/>
      <c r="I112" s="45"/>
      <c r="J112" s="45"/>
      <c r="K112" s="108"/>
      <c r="L112" s="159"/>
      <c r="M112" s="49"/>
      <c r="N112" s="49"/>
      <c r="O112" s="45"/>
    </row>
    <row r="113" spans="1:15" x14ac:dyDescent="0.25">
      <c r="A113" s="44"/>
      <c r="B113" s="44"/>
      <c r="C113" s="45"/>
      <c r="D113" s="45"/>
      <c r="E113" s="92"/>
      <c r="F113" s="46"/>
      <c r="G113" s="45"/>
      <c r="H113" s="45"/>
      <c r="I113" s="45"/>
      <c r="J113" s="45"/>
      <c r="K113" s="108"/>
      <c r="L113" s="159"/>
      <c r="M113" s="49"/>
      <c r="N113" s="49"/>
      <c r="O113" s="45"/>
    </row>
    <row r="114" spans="1:15" x14ac:dyDescent="0.25">
      <c r="A114" s="44"/>
      <c r="B114" s="44"/>
      <c r="C114" s="45"/>
      <c r="D114" s="45"/>
      <c r="E114" s="92"/>
      <c r="F114" s="46"/>
      <c r="G114" s="45"/>
      <c r="H114" s="45"/>
      <c r="I114" s="45"/>
      <c r="J114" s="45"/>
      <c r="K114" s="108"/>
      <c r="L114" s="159"/>
      <c r="M114" s="49"/>
      <c r="N114" s="49"/>
      <c r="O114" s="45"/>
    </row>
    <row r="115" spans="1:15" x14ac:dyDescent="0.25">
      <c r="A115" s="44"/>
      <c r="B115" s="44"/>
      <c r="C115" s="45"/>
      <c r="D115" s="45"/>
      <c r="E115" s="92"/>
      <c r="F115" s="46"/>
      <c r="G115" s="45"/>
      <c r="H115" s="45"/>
      <c r="I115" s="45"/>
      <c r="J115" s="45"/>
      <c r="K115" s="108"/>
      <c r="L115" s="159"/>
      <c r="M115" s="49"/>
      <c r="N115" s="49"/>
      <c r="O115" s="45"/>
    </row>
    <row r="116" spans="1:15" x14ac:dyDescent="0.25">
      <c r="A116" s="44"/>
      <c r="B116" s="44"/>
      <c r="C116" s="45"/>
      <c r="D116" s="45"/>
      <c r="E116" s="92"/>
      <c r="F116" s="46"/>
      <c r="G116" s="45"/>
      <c r="H116" s="45"/>
      <c r="I116" s="45"/>
      <c r="J116" s="45"/>
      <c r="K116" s="108"/>
      <c r="L116" s="159"/>
      <c r="M116" s="49"/>
      <c r="N116" s="49"/>
      <c r="O116" s="45"/>
    </row>
    <row r="117" spans="1:15" x14ac:dyDescent="0.25">
      <c r="A117" s="44"/>
      <c r="B117" s="44"/>
      <c r="C117" s="45"/>
      <c r="D117" s="45"/>
      <c r="E117" s="92"/>
      <c r="F117" s="46"/>
      <c r="G117" s="45"/>
      <c r="H117" s="45"/>
      <c r="I117" s="45"/>
      <c r="J117" s="45"/>
      <c r="K117" s="108"/>
      <c r="L117" s="159"/>
      <c r="M117" s="49"/>
      <c r="N117" s="49"/>
      <c r="O117" s="45"/>
    </row>
    <row r="118" spans="1:15" x14ac:dyDescent="0.25">
      <c r="A118" s="44"/>
      <c r="B118" s="44"/>
      <c r="C118" s="45"/>
      <c r="D118" s="45"/>
      <c r="E118" s="92"/>
      <c r="F118" s="46"/>
      <c r="G118" s="45"/>
      <c r="H118" s="45"/>
      <c r="I118" s="45"/>
      <c r="J118" s="45"/>
      <c r="K118" s="108"/>
      <c r="L118" s="159"/>
      <c r="M118" s="49"/>
      <c r="N118" s="49"/>
      <c r="O118" s="45"/>
    </row>
    <row r="119" spans="1:15" ht="17.25" x14ac:dyDescent="0.3">
      <c r="A119" s="459" t="s">
        <v>0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</row>
    <row r="120" spans="1:15" ht="17.25" x14ac:dyDescent="0.3">
      <c r="A120" s="459" t="s">
        <v>1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</row>
    <row r="121" spans="1:15" ht="17.25" x14ac:dyDescent="0.3">
      <c r="A121" s="459" t="s">
        <v>2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59" t="s">
        <v>3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</row>
    <row r="123" spans="1:15" ht="17.25" x14ac:dyDescent="0.3">
      <c r="A123" s="459" t="s">
        <v>4</v>
      </c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</row>
    <row r="124" spans="1:15" ht="17.25" x14ac:dyDescent="0.3">
      <c r="A124" s="460" t="s">
        <v>59</v>
      </c>
      <c r="B124" s="460"/>
      <c r="C124" s="460"/>
      <c r="D124" s="460"/>
      <c r="E124" s="460"/>
      <c r="F124" s="460"/>
      <c r="G124" s="460"/>
      <c r="H124" s="460"/>
      <c r="I124" s="460"/>
      <c r="J124" s="460"/>
      <c r="K124" s="460"/>
      <c r="L124" s="460"/>
      <c r="M124" s="460"/>
      <c r="N124" s="460"/>
      <c r="O124" s="460"/>
    </row>
    <row r="125" spans="1:15" ht="21" x14ac:dyDescent="0.35">
      <c r="A125" s="8"/>
      <c r="B125" s="8"/>
      <c r="C125" s="8"/>
      <c r="D125" s="8"/>
      <c r="E125" s="8"/>
      <c r="F125" s="8"/>
      <c r="G125" s="8"/>
      <c r="H125" s="8"/>
      <c r="I125" s="8"/>
      <c r="K125" s="8"/>
      <c r="L125" s="8"/>
      <c r="M125" s="8"/>
      <c r="N125" s="8"/>
      <c r="O125" s="1" t="s">
        <v>6</v>
      </c>
    </row>
    <row r="126" spans="1:15" ht="18.75" x14ac:dyDescent="0.3">
      <c r="A126" s="3"/>
      <c r="B126" s="4"/>
      <c r="C126" s="4"/>
      <c r="D126" s="4"/>
      <c r="E126" s="5"/>
      <c r="G126" s="50"/>
      <c r="H126" s="50"/>
      <c r="I126" s="50"/>
      <c r="K126" s="50"/>
      <c r="L126" s="50"/>
      <c r="M126" s="50"/>
      <c r="O126" s="2" t="s">
        <v>7</v>
      </c>
    </row>
    <row r="127" spans="1:15" ht="15.75" x14ac:dyDescent="0.25">
      <c r="A127" s="3"/>
      <c r="B127" s="4"/>
      <c r="C127" s="4"/>
      <c r="D127" s="4"/>
      <c r="E127" s="5"/>
      <c r="G127" s="6"/>
      <c r="H127" s="6"/>
      <c r="I127" s="6"/>
      <c r="K127" s="6"/>
      <c r="L127"/>
      <c r="O127" s="2" t="s">
        <v>8</v>
      </c>
    </row>
    <row r="128" spans="1:15" ht="21" x14ac:dyDescent="0.35">
      <c r="A128" s="7"/>
      <c r="K128" s="7"/>
      <c r="L128"/>
      <c r="M128" s="8"/>
      <c r="N128" s="8"/>
      <c r="O128" s="8" t="s">
        <v>9</v>
      </c>
    </row>
    <row r="129" spans="1:15" ht="18.75" x14ac:dyDescent="0.3">
      <c r="A129" s="3"/>
      <c r="B129" s="12"/>
      <c r="C129" s="4"/>
      <c r="D129" s="4"/>
      <c r="E129" s="9" t="s">
        <v>10</v>
      </c>
      <c r="F129" s="10">
        <v>0.73611111111111116</v>
      </c>
      <c r="G129" s="11" t="s">
        <v>64</v>
      </c>
      <c r="H129" s="11"/>
      <c r="I129" s="11"/>
      <c r="K129" s="13"/>
      <c r="L129" s="13"/>
      <c r="M129" s="14"/>
    </row>
    <row r="130" spans="1:15" ht="16.5" thickBot="1" x14ac:dyDescent="0.3">
      <c r="A130" s="15" t="s">
        <v>39</v>
      </c>
      <c r="B130" s="16"/>
      <c r="F130" s="3"/>
      <c r="G130" s="15" t="s">
        <v>65</v>
      </c>
      <c r="J130" s="3"/>
      <c r="K130" s="11"/>
      <c r="L130" s="11"/>
      <c r="M130" s="14"/>
    </row>
    <row r="131" spans="1:15" ht="15.75" thickBot="1" x14ac:dyDescent="0.3">
      <c r="A131" s="474" t="s">
        <v>66</v>
      </c>
      <c r="B131" s="476" t="s">
        <v>16</v>
      </c>
      <c r="C131" s="478" t="s">
        <v>17</v>
      </c>
      <c r="D131" s="478" t="s">
        <v>18</v>
      </c>
      <c r="E131" s="476" t="s">
        <v>19</v>
      </c>
      <c r="F131" s="476" t="s">
        <v>20</v>
      </c>
      <c r="G131" s="476" t="s">
        <v>21</v>
      </c>
      <c r="H131" s="476" t="s">
        <v>22</v>
      </c>
      <c r="I131" s="476" t="s">
        <v>23</v>
      </c>
      <c r="J131" s="477" t="s">
        <v>24</v>
      </c>
      <c r="K131" s="475" t="s">
        <v>25</v>
      </c>
      <c r="L131" s="475"/>
      <c r="M131" s="474" t="s">
        <v>26</v>
      </c>
      <c r="N131" s="474" t="s">
        <v>27</v>
      </c>
      <c r="O131" s="475" t="s">
        <v>28</v>
      </c>
    </row>
    <row r="132" spans="1:15" ht="15.75" thickBot="1" x14ac:dyDescent="0.3">
      <c r="A132" s="474"/>
      <c r="B132" s="476"/>
      <c r="C132" s="478"/>
      <c r="D132" s="478"/>
      <c r="E132" s="476"/>
      <c r="F132" s="476"/>
      <c r="G132" s="476"/>
      <c r="H132" s="476"/>
      <c r="I132" s="476"/>
      <c r="J132" s="477"/>
      <c r="K132" s="475" t="s">
        <v>29</v>
      </c>
      <c r="L132" s="475"/>
      <c r="M132" s="474"/>
      <c r="N132" s="474"/>
      <c r="O132" s="475"/>
    </row>
    <row r="133" spans="1:15" x14ac:dyDescent="0.25">
      <c r="A133" s="148">
        <v>1</v>
      </c>
      <c r="B133" s="79">
        <v>419</v>
      </c>
      <c r="C133" s="30" t="str">
        <f>IF(B133=0," ",VLOOKUP(B133,[1]Женщины!B$1:K$65536,2,FALSE))</f>
        <v>Дмитриева</v>
      </c>
      <c r="D133" s="146" t="str">
        <f>IF(B133=0," ",VLOOKUP($B133,[1]Женщины!$B$1:$K$65536,3,FALSE))</f>
        <v>Виктория</v>
      </c>
      <c r="E133" s="75" t="str">
        <f>IF(B133=0," ",IF(VLOOKUP($B133,[1]Женщины!$B$1:$K$65536,4,FALSE)=0," ",VLOOKUP($B133,[1]Женщины!$B$1:$K$65536,4,FALSE)))</f>
        <v>25.11.1999</v>
      </c>
      <c r="F133" s="75" t="str">
        <f>IF(B133=0," ",VLOOKUP($B133,[1]Женщины!$B$1:$K$65536,5,FALSE))</f>
        <v>1</v>
      </c>
      <c r="G133" s="30" t="str">
        <f>IF(B133=0," ",VLOOKUP($B133,[1]Женщины!$B$1:$K$65536,6,FALSE))</f>
        <v>Республика Карелия</v>
      </c>
      <c r="H133" s="30" t="str">
        <f>IF(B133=0," ",VLOOKUP($B133,[1]Женщины!$B$1:$K$65536,7,FALSE))</f>
        <v/>
      </c>
      <c r="I133" s="30" t="str">
        <f>IF(B133=0," ",VLOOKUP($B133,[1]Женщины!$B$1:$K$65536,8,FALSE))</f>
        <v/>
      </c>
      <c r="J133" s="26" t="str">
        <f>IF(B133=0," ",VLOOKUP($B133,[1]Женщины!$B$1:$K$65536,9,FALSE))</f>
        <v>МУ "СШОР №3"</v>
      </c>
      <c r="K133" s="149"/>
      <c r="L133" s="150">
        <v>6.881944444444444E-4</v>
      </c>
      <c r="M133" s="74" t="str">
        <f>IF(L133=0," ",IF(L133&lt;=[1]Разряды!$D$32,[1]Разряды!$D$3,IF(L133&lt;=[1]Разряды!$E$32,[1]Разряды!$E$3,IF(L133&lt;=[1]Разряды!$F$32,[1]Разряды!$F$3,IF(L133&lt;=[1]Разряды!$G$32,[1]Разряды!$G$3,IF(L133&lt;=[1]Разряды!$H$32,[1]Разряды!$H$3,IF(L133&lt;=[1]Разряды!$I$32,[1]Разряды!$I$3,IF(L133&lt;=[1]Разряды!$J$32,[1]Разряды!$J$3,"б/р"))))))))</f>
        <v>1р</v>
      </c>
      <c r="N133" s="75">
        <v>20</v>
      </c>
      <c r="O133" s="30" t="str">
        <f>IF(B133=0," ",VLOOKUP($B133,[1]Женщины!$B$1:$K$65536,10,FALSE))</f>
        <v>Вологдина Т.П.</v>
      </c>
    </row>
    <row r="134" spans="1:15" x14ac:dyDescent="0.25">
      <c r="A134" s="21">
        <v>2</v>
      </c>
      <c r="B134" s="31">
        <v>184</v>
      </c>
      <c r="C134" s="69" t="str">
        <f>IF(B134=0," ",VLOOKUP(B134,[1]Женщины!B$1:K$65536,2,FALSE))</f>
        <v>Кирина</v>
      </c>
      <c r="D134" s="70" t="str">
        <f>IF(B134=0," ",VLOOKUP($B134,[1]Женщины!$B$1:$K$65536,3,FALSE))</f>
        <v>Кристина</v>
      </c>
      <c r="E134" s="71" t="str">
        <f>IF(B134=0," ",IF(VLOOKUP($B134,[1]Женщины!$B$1:$K$65536,4,FALSE)=0," ",VLOOKUP($B134,[1]Женщины!$B$1:$K$65536,4,FALSE)))</f>
        <v>28.03.2000</v>
      </c>
      <c r="F134" s="71" t="str">
        <f>IF(B134=0," ",VLOOKUP($B134,[1]Женщины!$B$1:$K$65536,5,FALSE))</f>
        <v>1</v>
      </c>
      <c r="G134" s="30" t="str">
        <f>IF(B134=0," ",VLOOKUP($B134,[1]Женщины!$B$1:$K$65536,6,FALSE))</f>
        <v>Архангельская область</v>
      </c>
      <c r="H134" s="30" t="str">
        <f>IF(B134=0," ",VLOOKUP($B134,[1]Женщины!$B$1:$K$65536,7,FALSE))</f>
        <v/>
      </c>
      <c r="I134" s="30" t="str">
        <f>IF(B134=0," ",VLOOKUP($B134,[1]Женщины!$B$1:$K$65536,8,FALSE))</f>
        <v/>
      </c>
      <c r="J134" s="26" t="str">
        <f>IF(B134=0," ",VLOOKUP($B134,[1]Женщины!$B$1:$K$65536,9,FALSE))</f>
        <v>САФУ имени М.В.Ломоносова</v>
      </c>
      <c r="K134" s="97"/>
      <c r="L134" s="97">
        <v>6.9224537037037041E-4</v>
      </c>
      <c r="M134" s="82" t="str">
        <f>IF(L134=0," ",IF(L134&lt;=[1]Разряды!$D$32,[1]Разряды!$D$3,IF(L134&lt;=[1]Разряды!$E$32,[1]Разряды!$E$3,IF(L134&lt;=[1]Разряды!$F$32,[1]Разряды!$F$3,IF(L134&lt;=[1]Разряды!$G$32,[1]Разряды!$G$3,IF(L134&lt;=[1]Разряды!$H$32,[1]Разряды!$H$3,IF(L134&lt;=[1]Разряды!$I$32,[1]Разряды!$I$3,IF(L134&lt;=[1]Разряды!$J$32,[1]Разряды!$J$3,"б/р"))))))))</f>
        <v>1р</v>
      </c>
      <c r="N134" s="75">
        <v>17</v>
      </c>
      <c r="O134" s="30" t="str">
        <f>IF(B134=0," ",VLOOKUP($B134,[1]Женщины!$B$1:$K$65536,10,FALSE))</f>
        <v>Мингалева А.Г.</v>
      </c>
    </row>
    <row r="135" spans="1:15" x14ac:dyDescent="0.25">
      <c r="A135" s="21">
        <v>3</v>
      </c>
      <c r="B135" s="31">
        <v>298</v>
      </c>
      <c r="C135" s="69" t="str">
        <f>IF(B135=0," ",VLOOKUP(B135,[1]Женщины!B$1:K$65536,2,FALSE))</f>
        <v>Решетова</v>
      </c>
      <c r="D135" s="70" t="str">
        <f>IF(B135=0," ",VLOOKUP($B135,[1]Женщины!$B$1:$K$65536,3,FALSE))</f>
        <v>Мария</v>
      </c>
      <c r="E135" s="71" t="str">
        <f>IF(B135=0," ",IF(VLOOKUP($B135,[1]Женщины!$B$1:$K$65536,4,FALSE)=0," ",VLOOKUP($B135,[1]Женщины!$B$1:$K$65536,4,FALSE)))</f>
        <v>24.03.2000</v>
      </c>
      <c r="F135" s="71" t="str">
        <f>IF(B135=0," ",VLOOKUP($B135,[1]Женщины!$B$1:$K$65536,5,FALSE))</f>
        <v>1</v>
      </c>
      <c r="G135" s="30" t="str">
        <f>IF(B135=0," ",VLOOKUP($B135,[1]Женщины!$B$1:$K$65536,6,FALSE))</f>
        <v>Ивановская область</v>
      </c>
      <c r="H135" s="30" t="str">
        <f>IF(B135=0," ",VLOOKUP($B135,[1]Женщины!$B$1:$K$65536,7,FALSE))</f>
        <v/>
      </c>
      <c r="I135" s="30" t="str">
        <f>IF(B135=0," ",VLOOKUP($B135,[1]Женщины!$B$1:$K$65536,8,FALSE))</f>
        <v>ИРО РССС</v>
      </c>
      <c r="J135" s="26" t="str">
        <f>IF(B135=0," ",VLOOKUP($B135,[1]Женщины!$B$1:$K$65536,9,FALSE))</f>
        <v>ФГБОУ ВО "ИГЭУ"</v>
      </c>
      <c r="K135" s="97"/>
      <c r="L135" s="160">
        <v>7.0081018518518528E-4</v>
      </c>
      <c r="M135" s="82" t="str">
        <f>IF(L135=0," ",IF(L135&lt;=[1]Разряды!$D$32,[1]Разряды!$D$3,IF(L135&lt;=[1]Разряды!$E$32,[1]Разряды!$E$3,IF(L135&lt;=[1]Разряды!$F$32,[1]Разряды!$F$3,IF(L135&lt;=[1]Разряды!$G$32,[1]Разряды!$G$3,IF(L135&lt;=[1]Разряды!$H$32,[1]Разряды!$H$3,IF(L135&lt;=[1]Разряды!$I$32,[1]Разряды!$I$3,IF(L135&lt;=[1]Разряды!$J$32,[1]Разряды!$J$3,"б/р"))))))))</f>
        <v>1р</v>
      </c>
      <c r="N135" s="75">
        <v>15</v>
      </c>
      <c r="O135" s="30" t="str">
        <f>IF(B135=0," ",VLOOKUP($B135,[1]Женщины!$B$1:$K$65536,10,FALSE))</f>
        <v>Кузнецов В.А.</v>
      </c>
    </row>
    <row r="136" spans="1:15" x14ac:dyDescent="0.25">
      <c r="A136" s="31">
        <v>4</v>
      </c>
      <c r="B136" s="31">
        <v>395</v>
      </c>
      <c r="C136" s="69" t="str">
        <f>IF(B136=0," ",VLOOKUP(B136,[1]Женщины!B$1:K$65536,2,FALSE))</f>
        <v>Новомлинская</v>
      </c>
      <c r="D136" s="70" t="str">
        <f>IF(B136=0," ",VLOOKUP($B136,[1]Женщины!$B$1:$K$65536,3,FALSE))</f>
        <v>Алина</v>
      </c>
      <c r="E136" s="71" t="str">
        <f>IF(B136=0," ",IF(VLOOKUP($B136,[1]Женщины!$B$1:$K$65536,4,FALSE)=0," ",VLOOKUP($B136,[1]Женщины!$B$1:$K$65536,4,FALSE)))</f>
        <v>28.02.2000</v>
      </c>
      <c r="F136" s="71" t="str">
        <f>IF(B136=0," ",VLOOKUP($B136,[1]Женщины!$B$1:$K$65536,5,FALSE))</f>
        <v>1</v>
      </c>
      <c r="G136" s="30" t="str">
        <f>IF(B136=0," ",VLOOKUP($B136,[1]Женщины!$B$1:$K$65536,6,FALSE))</f>
        <v>Новгородская область</v>
      </c>
      <c r="H136" s="30" t="str">
        <f>IF(B136=0," ",VLOOKUP($B136,[1]Женщины!$B$1:$K$65536,7,FALSE))</f>
        <v/>
      </c>
      <c r="I136" s="30" t="str">
        <f>IF(B136=0," ",VLOOKUP($B136,[1]Женщины!$B$1:$K$65536,8,FALSE))</f>
        <v/>
      </c>
      <c r="J136" s="26" t="str">
        <f>IF(B136=0," ",VLOOKUP($B136,[1]Женщины!$B$1:$K$65536,9,FALSE))</f>
        <v>МАУ "СШ №2"</v>
      </c>
      <c r="K136" s="97"/>
      <c r="L136" s="160">
        <v>7.0219907407407416E-4</v>
      </c>
      <c r="M136" s="82" t="str">
        <f>IF(L136=0," ",IF(L136&lt;=[1]Разряды!$D$32,[1]Разряды!$D$3,IF(L136&lt;=[1]Разряды!$E$32,[1]Разряды!$E$3,IF(L136&lt;=[1]Разряды!$F$32,[1]Разряды!$F$3,IF(L136&lt;=[1]Разряды!$G$32,[1]Разряды!$G$3,IF(L136&lt;=[1]Разряды!$H$32,[1]Разряды!$H$3,IF(L136&lt;=[1]Разряды!$I$32,[1]Разряды!$I$3,IF(L136&lt;=[1]Разряды!$J$32,[1]Разряды!$J$3,"б/р"))))))))</f>
        <v>1р</v>
      </c>
      <c r="N136" s="75">
        <v>14</v>
      </c>
      <c r="O136" s="30" t="str">
        <f>IF(B136=0," ",VLOOKUP($B136,[1]Женщины!$B$1:$K$65536,10,FALSE))</f>
        <v>Савенков П.А.</v>
      </c>
    </row>
    <row r="137" spans="1:15" x14ac:dyDescent="0.25">
      <c r="A137" s="31">
        <v>5</v>
      </c>
      <c r="B137" s="31">
        <v>318</v>
      </c>
      <c r="C137" s="69" t="str">
        <f>IF(B137=0," ",VLOOKUP(B137,[1]Женщины!B$1:K$65536,2,FALSE))</f>
        <v>Максименко</v>
      </c>
      <c r="D137" s="70" t="str">
        <f>IF(B137=0," ",VLOOKUP($B137,[1]Женщины!$B$1:$K$65536,3,FALSE))</f>
        <v>Диана</v>
      </c>
      <c r="E137" s="71" t="str">
        <f>IF(B137=0," ",IF(VLOOKUP($B137,[1]Женщины!$B$1:$K$65536,4,FALSE)=0," ",VLOOKUP($B137,[1]Женщины!$B$1:$K$65536,4,FALSE)))</f>
        <v>22.08.2000</v>
      </c>
      <c r="F137" s="71" t="str">
        <f>IF(B137=0," ",VLOOKUP($B137,[1]Женщины!$B$1:$K$65536,5,FALSE))</f>
        <v>КМС</v>
      </c>
      <c r="G137" s="30" t="str">
        <f>IF(B137=0," ",VLOOKUP($B137,[1]Женщины!$B$1:$K$65536,6,FALSE))</f>
        <v>Калининградская область</v>
      </c>
      <c r="H137" s="30" t="str">
        <f>IF(B137=0," ",VLOOKUP($B137,[1]Женщины!$B$1:$K$65536,7,FALSE))</f>
        <v/>
      </c>
      <c r="I137" s="30" t="str">
        <f>IF(B137=0," ",VLOOKUP($B137,[1]Женщины!$B$1:$K$65536,8,FALSE))</f>
        <v/>
      </c>
      <c r="J137" s="26" t="str">
        <f>IF(B137=0," ",VLOOKUP($B137,[1]Женщины!$B$1:$K$65536,9,FALSE))</f>
        <v>ГБПОУ КО УОР</v>
      </c>
      <c r="K137" s="97"/>
      <c r="L137" s="160">
        <v>7.0358796296296304E-4</v>
      </c>
      <c r="M137" s="82" t="str">
        <f>IF(L137=0," ",IF(L137&lt;=[1]Разряды!$D$32,[1]Разряды!$D$3,IF(L137&lt;=[1]Разряды!$E$32,[1]Разряды!$E$3,IF(L137&lt;=[1]Разряды!$F$32,[1]Разряды!$F$3,IF(L137&lt;=[1]Разряды!$G$32,[1]Разряды!$G$3,IF(L137&lt;=[1]Разряды!$H$32,[1]Разряды!$H$3,IF(L137&lt;=[1]Разряды!$I$32,[1]Разряды!$I$3,IF(L137&lt;=[1]Разряды!$J$32,[1]Разряды!$J$3,"б/р"))))))))</f>
        <v>1р</v>
      </c>
      <c r="N137" s="75">
        <v>13</v>
      </c>
      <c r="O137" s="30" t="str">
        <f>IF(B137=0," ",VLOOKUP($B137,[1]Женщины!$B$1:$K$65536,10,FALSE))</f>
        <v>Ардакова Е.И.</v>
      </c>
    </row>
    <row r="138" spans="1:15" x14ac:dyDescent="0.25">
      <c r="A138" s="31">
        <v>6</v>
      </c>
      <c r="B138" s="31">
        <v>249</v>
      </c>
      <c r="C138" s="69" t="str">
        <f>IF(B138=0," ",VLOOKUP(B138,[1]Женщины!B$1:K$65536,2,FALSE))</f>
        <v>Митрофанова</v>
      </c>
      <c r="D138" s="70" t="str">
        <f>IF(B138=0," ",VLOOKUP($B138,[1]Женщины!$B$1:$K$65536,3,FALSE))</f>
        <v>Анастасия</v>
      </c>
      <c r="E138" s="71" t="str">
        <f>IF(B138=0," ",IF(VLOOKUP($B138,[1]Женщины!$B$1:$K$65536,4,FALSE)=0," ",VLOOKUP($B138,[1]Женщины!$B$1:$K$65536,4,FALSE)))</f>
        <v>08.01.1999</v>
      </c>
      <c r="F138" s="71" t="str">
        <f>IF(B138=0," ",VLOOKUP($B138,[1]Женщины!$B$1:$K$65536,5,FALSE))</f>
        <v>1</v>
      </c>
      <c r="G138" s="30" t="str">
        <f>IF(B138=0," ",VLOOKUP($B138,[1]Женщины!$B$1:$K$65536,6,FALSE))</f>
        <v>Вологодская область</v>
      </c>
      <c r="H138" s="30" t="str">
        <f>IF(B138=0," ",VLOOKUP($B138,[1]Женщины!$B$1:$K$65536,7,FALSE))</f>
        <v/>
      </c>
      <c r="I138" s="30" t="str">
        <f>IF(B138=0," ",VLOOKUP($B138,[1]Женщины!$B$1:$K$65536,8,FALSE))</f>
        <v>Профсоюзы</v>
      </c>
      <c r="J138" s="26" t="str">
        <f>IF(B138=0," ",VLOOKUP($B138,[1]Женщины!$B$1:$K$65536,9,FALSE))</f>
        <v>АУ ФКиС  ВО "ЦСП"</v>
      </c>
      <c r="K138" s="97"/>
      <c r="L138" s="161">
        <v>7.0740740740740736E-4</v>
      </c>
      <c r="M138" s="82" t="str">
        <f>IF(L138=0," ",IF(L138&lt;=[1]Разряды!$D$32,[1]Разряды!$D$3,IF(L138&lt;=[1]Разряды!$E$32,[1]Разряды!$E$3,IF(L138&lt;=[1]Разряды!$F$32,[1]Разряды!$F$3,IF(L138&lt;=[1]Разряды!$G$32,[1]Разряды!$G$3,IF(L138&lt;=[1]Разряды!$H$32,[1]Разряды!$H$3,IF(L138&lt;=[1]Разряды!$I$32,[1]Разряды!$I$3,IF(L138&lt;=[1]Разряды!$J$32,[1]Разряды!$J$3,"б/р"))))))))</f>
        <v>1р</v>
      </c>
      <c r="N138" s="75">
        <v>12</v>
      </c>
      <c r="O138" s="30" t="str">
        <f>IF(B138=0," ",VLOOKUP($B138,[1]Женщины!$B$1:$K$65536,10,FALSE))</f>
        <v>Воробьева Н.Н., Франков А.А.</v>
      </c>
    </row>
    <row r="139" spans="1:15" x14ac:dyDescent="0.25">
      <c r="A139" s="31">
        <v>7</v>
      </c>
      <c r="B139" s="31">
        <v>176</v>
      </c>
      <c r="C139" s="69" t="str">
        <f>IF(B139=0," ",VLOOKUP(B139,[1]Женщины!B$1:K$65536,2,FALSE))</f>
        <v>Верещагина</v>
      </c>
      <c r="D139" s="70" t="str">
        <f>IF(B139=0," ",VLOOKUP($B139,[1]Женщины!$B$1:$K$65536,3,FALSE))</f>
        <v>Алина</v>
      </c>
      <c r="E139" s="71" t="str">
        <f>IF(B139=0," ",IF(VLOOKUP($B139,[1]Женщины!$B$1:$K$65536,4,FALSE)=0," ",VLOOKUP($B139,[1]Женщины!$B$1:$K$65536,4,FALSE)))</f>
        <v>25.06.1998</v>
      </c>
      <c r="F139" s="71" t="str">
        <f>IF(B139=0," ",VLOOKUP($B139,[1]Женщины!$B$1:$K$65536,5,FALSE))</f>
        <v>2</v>
      </c>
      <c r="G139" s="30" t="str">
        <f>IF(B139=0," ",VLOOKUP($B139,[1]Женщины!$B$1:$K$65536,6,FALSE))</f>
        <v>Архангельская область</v>
      </c>
      <c r="H139" s="30" t="str">
        <f>IF(B139=0," ",VLOOKUP($B139,[1]Женщины!$B$1:$K$65536,7,FALSE))</f>
        <v/>
      </c>
      <c r="I139" s="30" t="str">
        <f>IF(B139=0," ",VLOOKUP($B139,[1]Женщины!$B$1:$K$65536,8,FALSE))</f>
        <v/>
      </c>
      <c r="J139" s="26" t="str">
        <f>IF(B139=0," ",VLOOKUP($B139,[1]Женщины!$B$1:$K$65536,9,FALSE))</f>
        <v>ГАУ АО "СШОР "Поморье"</v>
      </c>
      <c r="K139" s="97"/>
      <c r="L139" s="160">
        <v>7.4212962962962958E-4</v>
      </c>
      <c r="M139" s="82" t="str">
        <f>IF(L139=0," ",IF(L139&lt;=[1]Разряды!$D$32,[1]Разряды!$D$3,IF(L139&lt;=[1]Разряды!$E$32,[1]Разряды!$E$3,IF(L139&lt;=[1]Разряды!$F$32,[1]Разряды!$F$3,IF(L139&lt;=[1]Разряды!$G$32,[1]Разряды!$G$3,IF(L139&lt;=[1]Разряды!$H$32,[1]Разряды!$H$3,IF(L139&lt;=[1]Разряды!$I$32,[1]Разряды!$I$3,IF(L139&lt;=[1]Разряды!$J$32,[1]Разряды!$J$3,"б/р"))))))))</f>
        <v>2р</v>
      </c>
      <c r="N139" s="75">
        <v>11</v>
      </c>
      <c r="O139" s="30" t="str">
        <f>IF(B139=0," ",VLOOKUP($B139,[1]Женщины!$B$1:$K$65536,10,FALSE))</f>
        <v>Чернов А.В.</v>
      </c>
    </row>
    <row r="140" spans="1:15" x14ac:dyDescent="0.25">
      <c r="A140" s="31">
        <v>7</v>
      </c>
      <c r="B140" s="31">
        <v>179</v>
      </c>
      <c r="C140" s="69" t="str">
        <f>IF(B140=0," ",VLOOKUP(B140,[1]Женщины!B$1:K$65536,2,FALSE))</f>
        <v>Дроздова</v>
      </c>
      <c r="D140" s="70" t="str">
        <f>IF(B140=0," ",VLOOKUP($B140,[1]Женщины!$B$1:$K$65536,3,FALSE))</f>
        <v>Алина</v>
      </c>
      <c r="E140" s="71" t="str">
        <f>IF(B140=0," ",IF(VLOOKUP($B140,[1]Женщины!$B$1:$K$65536,4,FALSE)=0," ",VLOOKUP($B140,[1]Женщины!$B$1:$K$65536,4,FALSE)))</f>
        <v>09.10.2000</v>
      </c>
      <c r="F140" s="71" t="str">
        <f>IF(B140=0," ",VLOOKUP($B140,[1]Женщины!$B$1:$K$65536,5,FALSE))</f>
        <v>2</v>
      </c>
      <c r="G140" s="30" t="str">
        <f>IF(B140=0," ",VLOOKUP($B140,[1]Женщины!$B$1:$K$65536,6,FALSE))</f>
        <v>Архангельская область</v>
      </c>
      <c r="H140" s="30" t="str">
        <f>IF(B140=0," ",VLOOKUP($B140,[1]Женщины!$B$1:$K$65536,7,FALSE))</f>
        <v/>
      </c>
      <c r="I140" s="30" t="str">
        <f>IF(B140=0," ",VLOOKUP($B140,[1]Женщины!$B$1:$K$65536,8,FALSE))</f>
        <v/>
      </c>
      <c r="J140" s="26" t="str">
        <f>IF(B140=0," ",VLOOKUP($B140,[1]Женщины!$B$1:$K$65536,9,FALSE))</f>
        <v>САФУ имени М.В.Ломоносова</v>
      </c>
      <c r="K140" s="97"/>
      <c r="L140" s="161">
        <v>7.7280092592592591E-4</v>
      </c>
      <c r="M140" s="82" t="str">
        <f>IF(L140=0," ",IF(L140&lt;=[1]Разряды!$D$32,[1]Разряды!$D$3,IF(L140&lt;=[1]Разряды!$E$32,[1]Разряды!$E$3,IF(L140&lt;=[1]Разряды!$F$32,[1]Разряды!$F$3,IF(L140&lt;=[1]Разряды!$G$32,[1]Разряды!$G$3,IF(L140&lt;=[1]Разряды!$H$32,[1]Разряды!$H$3,IF(L140&lt;=[1]Разряды!$I$32,[1]Разряды!$I$3,IF(L140&lt;=[1]Разряды!$J$32,[1]Разряды!$J$3,"б/р"))))))))</f>
        <v>2р</v>
      </c>
      <c r="N140" s="75">
        <v>10</v>
      </c>
      <c r="O140" s="30" t="str">
        <f>IF(B140=0," ",VLOOKUP($B140,[1]Женщины!$B$1:$K$65536,10,FALSE))</f>
        <v>Мингалева А.Г.</v>
      </c>
    </row>
    <row r="141" spans="1:15" x14ac:dyDescent="0.25">
      <c r="A141" s="31">
        <v>9</v>
      </c>
      <c r="B141" s="31">
        <v>18</v>
      </c>
      <c r="C141" s="69" t="str">
        <f>IF(B141=0," ",VLOOKUP(B141,[1]Женщины!B$1:K$65536,2,FALSE))</f>
        <v>Васильева</v>
      </c>
      <c r="D141" s="70" t="str">
        <f>IF(B141=0," ",VLOOKUP($B141,[1]Женщины!$B$1:$K$65536,3,FALSE))</f>
        <v>Екатерина</v>
      </c>
      <c r="E141" s="71" t="str">
        <f>IF(B141=0," ",IF(VLOOKUP($B141,[1]Женщины!$B$1:$K$65536,4,FALSE)=0," ",VLOOKUP($B141,[1]Женщины!$B$1:$K$65536,4,FALSE)))</f>
        <v>21.07.1998</v>
      </c>
      <c r="F141" s="71" t="str">
        <f>IF(B141=0," ",VLOOKUP($B141,[1]Женщины!$B$1:$K$65536,5,FALSE))</f>
        <v>2</v>
      </c>
      <c r="G141" s="30" t="str">
        <f>IF(B141=0," ",VLOOKUP($B141,[1]Женщины!$B$1:$K$65536,6,FALSE))</f>
        <v>Ярославская область</v>
      </c>
      <c r="H141" s="30" t="str">
        <f>IF(B141=0," ",VLOOKUP($B141,[1]Женщины!$B$1:$K$65536,7,FALSE))</f>
        <v/>
      </c>
      <c r="I141" s="30" t="str">
        <f>IF(B141=0," ",VLOOKUP($B141,[1]Женщины!$B$1:$K$65536,8,FALSE))</f>
        <v/>
      </c>
      <c r="J141" s="26" t="str">
        <f>IF(B141=0," ",VLOOKUP($B141,[1]Женщины!$B$1:$K$65536,9,FALSE))</f>
        <v>МУ СШОР №19</v>
      </c>
      <c r="K141" s="97"/>
      <c r="L141" s="160">
        <v>7.7372685185185194E-4</v>
      </c>
      <c r="M141" s="82" t="str">
        <f>IF(L141=0," ",IF(L141&lt;=[1]Разряды!$D$32,[1]Разряды!$D$3,IF(L141&lt;=[1]Разряды!$E$32,[1]Разряды!$E$3,IF(L141&lt;=[1]Разряды!$F$32,[1]Разряды!$F$3,IF(L141&lt;=[1]Разряды!$G$32,[1]Разряды!$G$3,IF(L141&lt;=[1]Разряды!$H$32,[1]Разряды!$H$3,IF(L141&lt;=[1]Разряды!$I$32,[1]Разряды!$I$3,IF(L141&lt;=[1]Разряды!$J$32,[1]Разряды!$J$3,"б/р"))))))))</f>
        <v>2р</v>
      </c>
      <c r="N141" s="75" t="s">
        <v>31</v>
      </c>
      <c r="O141" s="30" t="str">
        <f>IF(B141=0," ",VLOOKUP($B141,[1]Женщины!$B$1:$K$65536,10,FALSE))</f>
        <v>Круговой К.Н.</v>
      </c>
    </row>
    <row r="142" spans="1:15" x14ac:dyDescent="0.25">
      <c r="A142" s="31"/>
      <c r="B142" s="31">
        <v>243</v>
      </c>
      <c r="C142" s="69" t="str">
        <f>IF(B142=0," ",VLOOKUP(B142,[1]Женщины!B$1:K$65536,2,FALSE))</f>
        <v>Лебедева</v>
      </c>
      <c r="D142" s="70" t="str">
        <f>IF(B142=0," ",VLOOKUP($B142,[1]Женщины!$B$1:$K$65536,3,FALSE))</f>
        <v>Алёна</v>
      </c>
      <c r="E142" s="71" t="str">
        <f>IF(B142=0," ",IF(VLOOKUP($B142,[1]Женщины!$B$1:$K$65536,4,FALSE)=0," ",VLOOKUP($B142,[1]Женщины!$B$1:$K$65536,4,FALSE)))</f>
        <v>29.07.1998</v>
      </c>
      <c r="F142" s="71" t="str">
        <f>IF(B142=0," ",VLOOKUP($B142,[1]Женщины!$B$1:$K$65536,5,FALSE))</f>
        <v>2</v>
      </c>
      <c r="G142" s="30" t="str">
        <f>IF(B142=0," ",VLOOKUP($B142,[1]Женщины!$B$1:$K$65536,6,FALSE))</f>
        <v>Вологодская область</v>
      </c>
      <c r="H142" s="30" t="str">
        <f>IF(B142=0," ",VLOOKUP($B142,[1]Женщины!$B$1:$K$65536,7,FALSE))</f>
        <v/>
      </c>
      <c r="I142" s="30" t="str">
        <f>IF(B142=0," ",VLOOKUP($B142,[1]Женщины!$B$1:$K$65536,8,FALSE))</f>
        <v/>
      </c>
      <c r="J142" s="26" t="str">
        <f>IF(B142=0," ",VLOOKUP($B142,[1]Женщины!$B$1:$K$65536,9,FALSE))</f>
        <v>АУ ФКиС  ВО "ЦСП"</v>
      </c>
      <c r="K142" s="99"/>
      <c r="L142" s="155" t="s">
        <v>67</v>
      </c>
      <c r="M142" s="31"/>
      <c r="N142" s="80" t="s">
        <v>31</v>
      </c>
      <c r="O142" s="30" t="str">
        <f>IF(B142=0," ",VLOOKUP($B142,[1]Женщины!$B$1:$K$65536,10,FALSE))</f>
        <v>Синицкий А.Д.</v>
      </c>
    </row>
    <row r="143" spans="1:15" ht="15.75" thickBot="1" x14ac:dyDescent="0.3">
      <c r="A143" s="38"/>
      <c r="B143" s="38"/>
      <c r="C143" s="39"/>
      <c r="D143" s="39"/>
      <c r="E143" s="61"/>
      <c r="F143" s="40"/>
      <c r="G143" s="39"/>
      <c r="H143" s="39"/>
      <c r="I143" s="39"/>
      <c r="J143" s="39"/>
      <c r="K143" s="105"/>
      <c r="L143" s="158"/>
      <c r="M143" s="43"/>
      <c r="N143" s="43"/>
      <c r="O143" s="39"/>
    </row>
    <row r="144" spans="1:15" ht="15.75" thickTop="1" x14ac:dyDescent="0.25">
      <c r="A144" s="44"/>
      <c r="B144" s="44"/>
      <c r="C144" s="45"/>
      <c r="D144" s="45"/>
      <c r="E144" s="92"/>
      <c r="F144" s="46"/>
      <c r="G144" s="45"/>
      <c r="H144" s="45"/>
      <c r="I144" s="45"/>
      <c r="J144" s="45"/>
      <c r="K144" s="108"/>
      <c r="L144" s="159"/>
      <c r="M144" s="49"/>
      <c r="N144" s="49"/>
      <c r="O144" s="45"/>
    </row>
    <row r="145" spans="1:15" x14ac:dyDescent="0.25">
      <c r="A145" s="44"/>
      <c r="B145" s="44"/>
      <c r="C145" s="45"/>
      <c r="D145" s="45"/>
      <c r="E145" s="92"/>
      <c r="F145" s="46"/>
      <c r="G145" s="45"/>
      <c r="H145" s="45"/>
      <c r="I145" s="45"/>
      <c r="J145" s="45"/>
      <c r="K145" s="108"/>
      <c r="L145" s="159"/>
      <c r="M145" s="49"/>
      <c r="N145" s="49"/>
      <c r="O145" s="45"/>
    </row>
    <row r="146" spans="1:15" x14ac:dyDescent="0.25">
      <c r="A146" s="44"/>
      <c r="B146" s="44"/>
      <c r="C146" s="45"/>
      <c r="D146" s="45"/>
      <c r="E146" s="92"/>
      <c r="F146" s="46"/>
      <c r="G146" s="45"/>
      <c r="H146" s="45"/>
      <c r="I146" s="45"/>
      <c r="J146" s="45"/>
      <c r="K146" s="108"/>
      <c r="L146" s="159"/>
      <c r="M146" s="49"/>
      <c r="N146" s="49"/>
      <c r="O146" s="45"/>
    </row>
    <row r="147" spans="1:15" x14ac:dyDescent="0.25">
      <c r="A147" s="44"/>
      <c r="B147" s="44"/>
      <c r="C147" s="45"/>
      <c r="D147" s="45"/>
      <c r="E147" s="92"/>
      <c r="F147" s="46"/>
      <c r="G147" s="45"/>
      <c r="H147" s="45"/>
      <c r="I147" s="45"/>
      <c r="J147" s="45"/>
      <c r="K147" s="108"/>
      <c r="L147" s="159"/>
      <c r="M147" s="49"/>
      <c r="N147" s="49"/>
      <c r="O147" s="45"/>
    </row>
    <row r="148" spans="1:15" x14ac:dyDescent="0.25">
      <c r="A148" s="44"/>
      <c r="B148" s="44"/>
      <c r="C148" s="45"/>
      <c r="D148" s="45"/>
      <c r="E148" s="92"/>
      <c r="F148" s="46"/>
      <c r="G148" s="45"/>
      <c r="H148" s="45"/>
      <c r="I148" s="45"/>
      <c r="J148" s="45"/>
      <c r="K148" s="108"/>
      <c r="L148" s="159"/>
      <c r="M148" s="49"/>
      <c r="N148" s="49"/>
      <c r="O148" s="45"/>
    </row>
    <row r="149" spans="1:15" x14ac:dyDescent="0.25">
      <c r="A149" s="64"/>
      <c r="B149" s="65"/>
      <c r="C149" s="66"/>
      <c r="D149" s="66"/>
      <c r="E149" s="66"/>
      <c r="F149" s="67"/>
      <c r="G149" s="45" t="s">
        <v>32</v>
      </c>
      <c r="H149" s="45"/>
      <c r="I149" s="45"/>
      <c r="J149" s="46"/>
      <c r="K149" s="46"/>
      <c r="L149" s="45"/>
      <c r="M149" s="45" t="s">
        <v>33</v>
      </c>
      <c r="N149" s="45"/>
    </row>
    <row r="150" spans="1:15" x14ac:dyDescent="0.25">
      <c r="A150" s="64"/>
      <c r="B150" s="67"/>
      <c r="C150" s="66"/>
      <c r="D150" s="66"/>
      <c r="E150" s="66"/>
      <c r="F150" s="67"/>
      <c r="G150" s="45"/>
      <c r="H150" s="45"/>
      <c r="I150" s="45"/>
      <c r="J150" s="46"/>
      <c r="K150" s="46"/>
      <c r="L150" s="45"/>
      <c r="M150" s="45"/>
      <c r="N150" s="45"/>
    </row>
    <row r="151" spans="1:15" x14ac:dyDescent="0.25">
      <c r="A151" s="64"/>
      <c r="B151" s="67"/>
      <c r="C151" s="66"/>
      <c r="D151" s="66"/>
      <c r="E151" s="66"/>
      <c r="F151" s="67"/>
      <c r="G151" s="45"/>
      <c r="H151" s="45"/>
      <c r="I151" s="45"/>
      <c r="J151" s="46"/>
      <c r="K151" s="46"/>
      <c r="L151" s="45"/>
      <c r="M151" s="45"/>
      <c r="N151" s="45"/>
    </row>
    <row r="152" spans="1:15" x14ac:dyDescent="0.25">
      <c r="A152" s="64"/>
      <c r="B152" s="67"/>
      <c r="C152" s="66"/>
      <c r="D152" s="66"/>
      <c r="E152" s="66"/>
      <c r="F152" s="67"/>
      <c r="G152" s="45" t="s">
        <v>34</v>
      </c>
      <c r="H152" s="45"/>
      <c r="I152" s="45"/>
      <c r="J152" s="46"/>
      <c r="K152" s="46"/>
      <c r="L152" s="45"/>
      <c r="M152" s="45" t="s">
        <v>35</v>
      </c>
      <c r="N152" s="45"/>
    </row>
    <row r="153" spans="1:15" x14ac:dyDescent="0.25">
      <c r="A153" s="44"/>
      <c r="B153" s="44"/>
      <c r="C153" s="45"/>
      <c r="D153" s="45"/>
      <c r="E153" s="92"/>
      <c r="F153" s="46"/>
      <c r="G153" s="45"/>
      <c r="H153" s="45"/>
      <c r="I153" s="45"/>
      <c r="J153" s="45"/>
      <c r="K153" s="108"/>
      <c r="L153" s="159"/>
      <c r="M153" s="49"/>
      <c r="N153" s="49"/>
      <c r="O153" s="45"/>
    </row>
    <row r="154" spans="1:15" x14ac:dyDescent="0.25">
      <c r="A154" s="44"/>
      <c r="B154" s="44"/>
      <c r="C154" s="45"/>
      <c r="D154" s="45"/>
      <c r="E154" s="92"/>
      <c r="F154" s="46"/>
      <c r="G154" s="45"/>
      <c r="H154" s="45"/>
      <c r="I154" s="45"/>
      <c r="J154" s="45"/>
      <c r="K154" s="108"/>
      <c r="L154" s="159"/>
      <c r="M154" s="49"/>
      <c r="N154" s="49"/>
      <c r="O154" s="45"/>
    </row>
    <row r="155" spans="1:15" x14ac:dyDescent="0.25">
      <c r="A155" s="44"/>
      <c r="B155" s="44"/>
      <c r="C155" s="45"/>
      <c r="D155" s="45"/>
      <c r="E155" s="92"/>
      <c r="F155" s="46"/>
      <c r="G155" s="45"/>
      <c r="H155" s="45"/>
      <c r="I155" s="45"/>
      <c r="J155" s="45"/>
      <c r="K155" s="108"/>
      <c r="L155" s="159"/>
      <c r="M155" s="49"/>
      <c r="N155" s="49"/>
      <c r="O155" s="45"/>
    </row>
    <row r="156" spans="1:15" x14ac:dyDescent="0.25">
      <c r="A156" s="44"/>
      <c r="B156" s="44"/>
      <c r="C156" s="45"/>
      <c r="D156" s="45"/>
      <c r="E156" s="92"/>
      <c r="F156" s="46"/>
      <c r="G156" s="45"/>
      <c r="H156" s="45"/>
      <c r="I156" s="45"/>
      <c r="J156" s="45"/>
      <c r="K156" s="108"/>
      <c r="L156" s="159"/>
      <c r="M156" s="49"/>
      <c r="N156" s="49"/>
      <c r="O156" s="45"/>
    </row>
    <row r="157" spans="1:15" x14ac:dyDescent="0.25">
      <c r="A157" s="44"/>
      <c r="B157" s="44"/>
      <c r="C157" s="45"/>
      <c r="D157" s="45"/>
      <c r="E157" s="92"/>
      <c r="F157" s="46"/>
      <c r="G157" s="45"/>
      <c r="H157" s="45"/>
      <c r="I157" s="45"/>
      <c r="J157" s="45"/>
      <c r="K157" s="108"/>
      <c r="L157" s="159"/>
      <c r="M157" s="49"/>
      <c r="N157" s="49"/>
      <c r="O157" s="45"/>
    </row>
    <row r="158" spans="1:15" x14ac:dyDescent="0.25">
      <c r="A158" s="44"/>
      <c r="B158" s="44"/>
      <c r="C158" s="45"/>
      <c r="D158" s="45"/>
      <c r="E158" s="92"/>
      <c r="F158" s="46"/>
      <c r="G158" s="45"/>
      <c r="H158" s="45"/>
      <c r="I158" s="45"/>
      <c r="J158" s="45"/>
      <c r="K158" s="108"/>
      <c r="L158" s="159"/>
      <c r="M158" s="49"/>
      <c r="N158" s="49"/>
      <c r="O158" s="45"/>
    </row>
    <row r="159" spans="1:15" x14ac:dyDescent="0.25">
      <c r="A159" s="44"/>
      <c r="B159" s="44"/>
      <c r="C159" s="45"/>
      <c r="D159" s="45"/>
      <c r="E159" s="92"/>
      <c r="F159" s="46"/>
      <c r="G159" s="45"/>
      <c r="H159" s="45"/>
      <c r="I159" s="45"/>
      <c r="J159" s="45"/>
      <c r="K159" s="108"/>
      <c r="L159" s="159"/>
      <c r="M159" s="49"/>
      <c r="N159" s="49"/>
      <c r="O159" s="45"/>
    </row>
    <row r="160" spans="1:15" x14ac:dyDescent="0.25">
      <c r="A160" s="44"/>
      <c r="B160" s="44"/>
      <c r="C160" s="45"/>
      <c r="D160" s="45"/>
      <c r="E160" s="92"/>
      <c r="F160" s="46"/>
      <c r="G160" s="45"/>
      <c r="H160" s="45"/>
      <c r="I160" s="45"/>
      <c r="J160" s="45"/>
      <c r="K160" s="108"/>
      <c r="L160" s="159"/>
      <c r="M160" s="49"/>
      <c r="N160" s="49"/>
      <c r="O160" s="45"/>
    </row>
    <row r="161" spans="1:15" x14ac:dyDescent="0.25">
      <c r="A161" s="44"/>
      <c r="B161" s="44"/>
      <c r="C161" s="45"/>
      <c r="D161" s="45"/>
      <c r="E161" s="92"/>
      <c r="F161" s="46"/>
      <c r="G161" s="45"/>
      <c r="H161" s="45"/>
      <c r="I161" s="45"/>
      <c r="J161" s="45"/>
      <c r="K161" s="108"/>
      <c r="L161" s="159"/>
      <c r="M161" s="49"/>
      <c r="N161" s="49"/>
      <c r="O161" s="45"/>
    </row>
    <row r="162" spans="1:15" x14ac:dyDescent="0.25">
      <c r="A162" s="44"/>
      <c r="B162" s="44"/>
      <c r="C162" s="45"/>
      <c r="D162" s="45"/>
      <c r="E162" s="92"/>
      <c r="F162" s="46"/>
      <c r="G162" s="45"/>
      <c r="H162" s="45"/>
      <c r="I162" s="45"/>
      <c r="J162" s="45"/>
      <c r="K162" s="108"/>
      <c r="L162" s="159"/>
      <c r="M162" s="49"/>
      <c r="N162" s="49"/>
      <c r="O162" s="45"/>
    </row>
    <row r="163" spans="1:15" x14ac:dyDescent="0.25">
      <c r="A163" s="44"/>
      <c r="B163" s="44"/>
      <c r="C163" s="45"/>
      <c r="D163" s="45"/>
      <c r="E163" s="92"/>
      <c r="F163" s="46"/>
      <c r="G163" s="45"/>
      <c r="H163" s="45"/>
      <c r="I163" s="45"/>
      <c r="J163" s="45"/>
      <c r="K163" s="108"/>
      <c r="L163" s="159"/>
      <c r="M163" s="49"/>
      <c r="N163" s="49"/>
      <c r="O163" s="45"/>
    </row>
    <row r="164" spans="1:15" x14ac:dyDescent="0.25">
      <c r="A164" s="44"/>
      <c r="B164" s="44"/>
      <c r="C164" s="45"/>
      <c r="D164" s="45"/>
      <c r="E164" s="92"/>
      <c r="F164" s="46"/>
      <c r="G164" s="45"/>
      <c r="H164" s="45"/>
      <c r="I164" s="45"/>
      <c r="J164" s="45"/>
      <c r="K164" s="108"/>
      <c r="L164" s="159"/>
      <c r="M164" s="49"/>
      <c r="N164" s="49"/>
      <c r="O164" s="45"/>
    </row>
    <row r="165" spans="1:15" x14ac:dyDescent="0.25">
      <c r="A165" s="44"/>
      <c r="B165" s="44"/>
      <c r="C165" s="45"/>
      <c r="D165" s="45"/>
      <c r="E165" s="92"/>
      <c r="F165" s="46"/>
      <c r="G165" s="45"/>
      <c r="H165" s="45"/>
      <c r="I165" s="45"/>
      <c r="J165" s="45"/>
      <c r="K165" s="108"/>
      <c r="L165" s="159"/>
      <c r="M165" s="49"/>
      <c r="N165" s="49"/>
      <c r="O165" s="45"/>
    </row>
    <row r="166" spans="1:15" x14ac:dyDescent="0.25">
      <c r="A166" s="44"/>
      <c r="B166" s="44"/>
      <c r="C166" s="45"/>
      <c r="D166" s="45"/>
      <c r="E166" s="92"/>
      <c r="F166" s="46"/>
      <c r="G166" s="45"/>
      <c r="H166" s="45"/>
      <c r="I166" s="45"/>
      <c r="J166" s="45"/>
      <c r="K166" s="108"/>
      <c r="L166" s="159"/>
      <c r="M166" s="49"/>
      <c r="N166" s="49"/>
      <c r="O166" s="45"/>
    </row>
    <row r="167" spans="1:15" x14ac:dyDescent="0.25">
      <c r="A167" s="44"/>
      <c r="B167" s="44"/>
      <c r="C167" s="45"/>
      <c r="D167" s="45"/>
      <c r="E167" s="92"/>
      <c r="F167" s="46"/>
      <c r="G167" s="45"/>
      <c r="H167" s="45"/>
      <c r="I167" s="45"/>
      <c r="J167" s="45"/>
      <c r="K167" s="108"/>
      <c r="L167" s="159"/>
      <c r="M167" s="49"/>
      <c r="N167" s="49"/>
      <c r="O167" s="45"/>
    </row>
    <row r="168" spans="1:15" x14ac:dyDescent="0.25">
      <c r="A168" s="44"/>
      <c r="B168" s="44"/>
      <c r="C168" s="45"/>
      <c r="D168" s="45"/>
      <c r="E168" s="92"/>
      <c r="F168" s="46"/>
      <c r="G168" s="45"/>
      <c r="H168" s="45"/>
      <c r="I168" s="45"/>
      <c r="J168" s="45"/>
      <c r="K168" s="108"/>
      <c r="L168" s="159"/>
      <c r="M168" s="49"/>
      <c r="N168" s="49"/>
      <c r="O168" s="45"/>
    </row>
    <row r="169" spans="1:15" x14ac:dyDescent="0.25">
      <c r="A169" s="44"/>
      <c r="B169" s="44"/>
      <c r="C169" s="45"/>
      <c r="D169" s="45"/>
      <c r="E169" s="92"/>
      <c r="F169" s="46"/>
      <c r="G169" s="45"/>
      <c r="H169" s="45"/>
      <c r="I169" s="45"/>
      <c r="J169" s="45"/>
      <c r="K169" s="108"/>
      <c r="L169" s="159"/>
      <c r="M169" s="49"/>
      <c r="N169" s="49"/>
      <c r="O169" s="45"/>
    </row>
    <row r="170" spans="1:15" x14ac:dyDescent="0.25">
      <c r="A170" s="44"/>
      <c r="B170" s="44"/>
      <c r="C170" s="45"/>
      <c r="D170" s="45"/>
      <c r="E170" s="92"/>
      <c r="F170" s="46"/>
      <c r="G170" s="45"/>
      <c r="H170" s="45"/>
      <c r="I170" s="45"/>
      <c r="J170" s="45"/>
      <c r="K170" s="108"/>
      <c r="L170" s="159"/>
      <c r="M170" s="49"/>
      <c r="N170" s="49"/>
      <c r="O170" s="45"/>
    </row>
    <row r="171" spans="1:15" x14ac:dyDescent="0.25">
      <c r="A171" s="44"/>
      <c r="B171" s="44"/>
      <c r="C171" s="45"/>
      <c r="D171" s="45"/>
      <c r="E171" s="92"/>
      <c r="F171" s="46"/>
      <c r="G171" s="45"/>
      <c r="H171" s="45"/>
      <c r="I171" s="45"/>
      <c r="J171" s="45"/>
      <c r="K171" s="108"/>
      <c r="L171" s="159"/>
      <c r="M171" s="49"/>
      <c r="N171" s="49"/>
      <c r="O171" s="45"/>
    </row>
    <row r="172" spans="1:15" x14ac:dyDescent="0.25">
      <c r="A172" s="44"/>
      <c r="B172" s="44"/>
      <c r="C172" s="45"/>
      <c r="D172" s="45"/>
      <c r="E172" s="92"/>
      <c r="F172" s="46"/>
      <c r="G172" s="45"/>
      <c r="H172" s="45"/>
      <c r="I172" s="45"/>
      <c r="J172" s="45"/>
      <c r="K172" s="108"/>
      <c r="L172" s="159"/>
      <c r="M172" s="49"/>
      <c r="N172" s="49"/>
      <c r="O172" s="45"/>
    </row>
    <row r="173" spans="1:15" x14ac:dyDescent="0.25">
      <c r="A173" s="44"/>
      <c r="B173" s="44"/>
      <c r="C173" s="45"/>
      <c r="D173" s="45"/>
      <c r="E173" s="92"/>
      <c r="F173" s="46"/>
      <c r="G173" s="45"/>
      <c r="H173" s="45"/>
      <c r="I173" s="45"/>
      <c r="J173" s="45"/>
      <c r="K173" s="108"/>
      <c r="L173" s="159"/>
      <c r="M173" s="49"/>
      <c r="N173" s="49"/>
      <c r="O173" s="45"/>
    </row>
    <row r="174" spans="1:15" x14ac:dyDescent="0.25">
      <c r="A174" s="44"/>
      <c r="B174" s="44"/>
      <c r="C174" s="45"/>
      <c r="D174" s="45"/>
      <c r="E174" s="92"/>
      <c r="F174" s="46"/>
      <c r="G174" s="45"/>
      <c r="H174" s="45"/>
      <c r="I174" s="45"/>
      <c r="J174" s="45"/>
      <c r="K174" s="108"/>
      <c r="L174" s="159"/>
      <c r="M174" s="49"/>
      <c r="N174" s="49"/>
      <c r="O174" s="45"/>
    </row>
    <row r="175" spans="1:15" ht="17.25" x14ac:dyDescent="0.3">
      <c r="A175" s="459" t="s">
        <v>0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</row>
    <row r="176" spans="1:15" ht="17.25" x14ac:dyDescent="0.3">
      <c r="A176" s="459" t="s">
        <v>1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</row>
    <row r="177" spans="1:15" ht="17.25" x14ac:dyDescent="0.3">
      <c r="A177" s="459" t="s">
        <v>2</v>
      </c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</row>
    <row r="178" spans="1:15" ht="17.25" x14ac:dyDescent="0.3">
      <c r="A178" s="459" t="s">
        <v>3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</row>
    <row r="179" spans="1:15" ht="17.25" x14ac:dyDescent="0.3">
      <c r="A179" s="459" t="s">
        <v>4</v>
      </c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</row>
    <row r="180" spans="1:15" ht="17.25" x14ac:dyDescent="0.3">
      <c r="A180" s="460" t="s">
        <v>41</v>
      </c>
      <c r="B180" s="460"/>
      <c r="C180" s="460"/>
      <c r="D180" s="460"/>
      <c r="E180" s="460"/>
      <c r="F180" s="460"/>
      <c r="G180" s="460"/>
      <c r="H180" s="460"/>
      <c r="I180" s="460"/>
      <c r="J180" s="460"/>
      <c r="K180" s="460"/>
      <c r="L180" s="460"/>
      <c r="M180" s="460"/>
      <c r="N180" s="460"/>
      <c r="O180" s="460"/>
    </row>
    <row r="181" spans="1:15" ht="21" x14ac:dyDescent="0.35">
      <c r="A181" s="8"/>
      <c r="B181" s="8"/>
      <c r="C181" s="8"/>
      <c r="D181" s="8"/>
      <c r="E181" s="8"/>
      <c r="F181" s="8"/>
      <c r="G181" s="8"/>
      <c r="H181" s="8"/>
      <c r="I181" s="8"/>
      <c r="K181" s="8"/>
      <c r="L181" s="8"/>
      <c r="M181" s="8"/>
      <c r="N181" s="8"/>
      <c r="O181" s="1" t="s">
        <v>6</v>
      </c>
    </row>
    <row r="182" spans="1:15" ht="18.75" x14ac:dyDescent="0.3">
      <c r="A182" s="3"/>
      <c r="B182" s="4"/>
      <c r="C182" s="4"/>
      <c r="D182" s="4"/>
      <c r="E182" s="5"/>
      <c r="G182" s="50"/>
      <c r="H182" s="50"/>
      <c r="I182" s="50"/>
      <c r="K182" s="50"/>
      <c r="L182" s="50"/>
      <c r="M182" s="50"/>
      <c r="O182" s="2" t="s">
        <v>7</v>
      </c>
    </row>
    <row r="183" spans="1:15" ht="15.75" x14ac:dyDescent="0.25">
      <c r="A183" s="3"/>
      <c r="B183" s="4"/>
      <c r="C183" s="4"/>
      <c r="D183" s="4"/>
      <c r="E183" s="5"/>
      <c r="G183" s="6"/>
      <c r="H183" s="6"/>
      <c r="I183" s="6"/>
      <c r="K183" s="6"/>
      <c r="L183"/>
      <c r="O183" s="2" t="s">
        <v>8</v>
      </c>
    </row>
    <row r="184" spans="1:15" ht="21" x14ac:dyDescent="0.35">
      <c r="A184" s="7"/>
      <c r="K184" s="7"/>
      <c r="L184"/>
      <c r="M184" s="8"/>
      <c r="N184" s="8"/>
      <c r="O184" s="8" t="s">
        <v>9</v>
      </c>
    </row>
    <row r="185" spans="1:15" ht="18.75" x14ac:dyDescent="0.3">
      <c r="A185" s="3"/>
      <c r="B185" s="12"/>
      <c r="C185" s="4"/>
      <c r="D185" s="4"/>
      <c r="E185" s="9" t="s">
        <v>10</v>
      </c>
      <c r="F185" s="10">
        <v>0.74305555555555547</v>
      </c>
      <c r="G185" s="11" t="s">
        <v>64</v>
      </c>
      <c r="H185" s="11"/>
      <c r="I185" s="11"/>
      <c r="K185" s="13"/>
      <c r="L185" s="13"/>
      <c r="M185" s="14"/>
    </row>
    <row r="186" spans="1:15" ht="16.5" thickBot="1" x14ac:dyDescent="0.3">
      <c r="A186" s="15" t="s">
        <v>42</v>
      </c>
      <c r="B186" s="16"/>
      <c r="F186" s="3"/>
      <c r="G186" s="15" t="s">
        <v>65</v>
      </c>
      <c r="J186" s="3"/>
      <c r="K186" s="11"/>
      <c r="L186" s="11"/>
      <c r="M186" s="14"/>
    </row>
    <row r="187" spans="1:15" ht="15.75" thickBot="1" x14ac:dyDescent="0.3">
      <c r="A187" s="474" t="s">
        <v>66</v>
      </c>
      <c r="B187" s="476" t="s">
        <v>16</v>
      </c>
      <c r="C187" s="478" t="s">
        <v>17</v>
      </c>
      <c r="D187" s="478" t="s">
        <v>18</v>
      </c>
      <c r="E187" s="476" t="s">
        <v>19</v>
      </c>
      <c r="F187" s="476" t="s">
        <v>20</v>
      </c>
      <c r="G187" s="476" t="s">
        <v>21</v>
      </c>
      <c r="H187" s="476" t="s">
        <v>22</v>
      </c>
      <c r="I187" s="476" t="s">
        <v>23</v>
      </c>
      <c r="J187" s="477" t="s">
        <v>24</v>
      </c>
      <c r="K187" s="475" t="s">
        <v>25</v>
      </c>
      <c r="L187" s="475"/>
      <c r="M187" s="474" t="s">
        <v>26</v>
      </c>
      <c r="N187" s="474" t="s">
        <v>27</v>
      </c>
      <c r="O187" s="475" t="s">
        <v>28</v>
      </c>
    </row>
    <row r="188" spans="1:15" ht="15.75" thickBot="1" x14ac:dyDescent="0.3">
      <c r="A188" s="474"/>
      <c r="B188" s="476"/>
      <c r="C188" s="478"/>
      <c r="D188" s="478"/>
      <c r="E188" s="476"/>
      <c r="F188" s="476"/>
      <c r="G188" s="476"/>
      <c r="H188" s="476"/>
      <c r="I188" s="476"/>
      <c r="J188" s="477"/>
      <c r="K188" s="475" t="s">
        <v>29</v>
      </c>
      <c r="L188" s="475"/>
      <c r="M188" s="474"/>
      <c r="N188" s="474"/>
      <c r="O188" s="475"/>
    </row>
    <row r="189" spans="1:15" x14ac:dyDescent="0.25">
      <c r="A189" s="148">
        <v>1</v>
      </c>
      <c r="B189" s="79">
        <v>315</v>
      </c>
      <c r="C189" s="30" t="str">
        <f>IF(B189=0," ",VLOOKUP(B189,[1]Женщины!B$1:K$65536,2,FALSE))</f>
        <v>Кононович</v>
      </c>
      <c r="D189" s="146" t="str">
        <f>IF(B189=0," ",VLOOKUP($B189,[1]Женщины!$B$1:$K$65536,3,FALSE))</f>
        <v>Алёна</v>
      </c>
      <c r="E189" s="75" t="str">
        <f>IF(B189=0," ",IF(VLOOKUP($B189,[1]Женщины!$B$1:$K$65536,4,FALSE)=0," ",VLOOKUP($B189,[1]Женщины!$B$1:$K$65536,4,FALSE)))</f>
        <v>17.02.1991</v>
      </c>
      <c r="F189" s="75" t="str">
        <f>IF(B189=0," ",VLOOKUP($B189,[1]Женщины!$B$1:$K$65536,5,FALSE))</f>
        <v>КМС</v>
      </c>
      <c r="G189" s="30" t="str">
        <f>IF(B189=0," ",VLOOKUP($B189,[1]Женщины!$B$1:$K$65536,6,FALSE))</f>
        <v>Калининградская область</v>
      </c>
      <c r="H189" s="30" t="str">
        <f>IF(B189=0," ",VLOOKUP($B189,[1]Женщины!$B$1:$K$65536,7,FALSE))</f>
        <v/>
      </c>
      <c r="I189" s="30" t="str">
        <f>IF(B189=0," ",VLOOKUP($B189,[1]Женщины!$B$1:$K$65536,8,FALSE))</f>
        <v/>
      </c>
      <c r="J189" s="26" t="str">
        <f>IF(B189=0," ",VLOOKUP($B189,[1]Женщины!$B$1:$K$65536,9,FALSE))</f>
        <v>КРО ОГО ВФСО "Динамо"</v>
      </c>
      <c r="K189" s="149"/>
      <c r="L189" s="150">
        <v>6.7361111111111126E-4</v>
      </c>
      <c r="M189" s="74" t="str">
        <f>IF(L189=0," ",IF(L189&lt;=[1]Разряды!$D$32,[1]Разряды!$D$3,IF(L189&lt;=[1]Разряды!$E$32,[1]Разряды!$E$3,IF(L189&lt;=[1]Разряды!$F$32,[1]Разряды!$F$3,IF(L189&lt;=[1]Разряды!$G$32,[1]Разряды!$G$3,IF(L189&lt;=[1]Разряды!$H$32,[1]Разряды!$H$3,IF(L189&lt;=[1]Разряды!$I$32,[1]Разряды!$I$3,IF(L189&lt;=[1]Разряды!$J$32,[1]Разряды!$J$3,"б/р"))))))))</f>
        <v>кмс</v>
      </c>
      <c r="N189" s="75">
        <v>20</v>
      </c>
      <c r="O189" s="30" t="str">
        <f>IF(B189=0," ",VLOOKUP($B189,[1]Женщины!$B$1:$K$65536,10,FALSE))</f>
        <v>Антунович Г.П.</v>
      </c>
    </row>
    <row r="190" spans="1:15" x14ac:dyDescent="0.25">
      <c r="A190" s="21">
        <v>2</v>
      </c>
      <c r="B190" s="31">
        <v>382</v>
      </c>
      <c r="C190" s="69" t="str">
        <f>IF(B190=0," ",VLOOKUP(B190,[1]Женщины!B$1:K$65536,2,FALSE))</f>
        <v>Толмачёва</v>
      </c>
      <c r="D190" s="70" t="str">
        <f>IF(B190=0," ",VLOOKUP($B190,[1]Женщины!$B$1:$K$65536,3,FALSE))</f>
        <v>Екатерина</v>
      </c>
      <c r="E190" s="71" t="str">
        <f>IF(B190=0," ",IF(VLOOKUP($B190,[1]Женщины!$B$1:$K$65536,4,FALSE)=0," ",VLOOKUP($B190,[1]Женщины!$B$1:$K$65536,4,FALSE)))</f>
        <v>13.11.1997</v>
      </c>
      <c r="F190" s="71" t="str">
        <f>IF(B190=0," ",VLOOKUP($B190,[1]Женщины!$B$1:$K$65536,5,FALSE))</f>
        <v>КМС</v>
      </c>
      <c r="G190" s="30" t="str">
        <f>IF(B190=0," ",VLOOKUP($B190,[1]Женщины!$B$1:$K$65536,6,FALSE))</f>
        <v>Мурманская область</v>
      </c>
      <c r="H190" s="30" t="str">
        <f>IF(B190=0," ",VLOOKUP($B190,[1]Женщины!$B$1:$K$65536,7,FALSE))</f>
        <v/>
      </c>
      <c r="I190" s="30" t="str">
        <f>IF(B190=0," ",VLOOKUP($B190,[1]Женщины!$B$1:$K$65536,8,FALSE))</f>
        <v/>
      </c>
      <c r="J190" s="26" t="str">
        <f>IF(B190=0," ",VLOOKUP($B190,[1]Женщины!$B$1:$K$65536,9,FALSE))</f>
        <v>МАУ СШОР №4, ГАУ МО "ЦСП"</v>
      </c>
      <c r="K190" s="97"/>
      <c r="L190" s="98">
        <v>6.8344907407407406E-4</v>
      </c>
      <c r="M190" s="82" t="str">
        <f>IF(L190=0," ",IF(L190&lt;=[1]Разряды!$D$32,[1]Разряды!$D$3,IF(L190&lt;=[1]Разряды!$E$32,[1]Разряды!$E$3,IF(L190&lt;=[1]Разряды!$F$32,[1]Разряды!$F$3,IF(L190&lt;=[1]Разряды!$G$32,[1]Разряды!$G$3,IF(L190&lt;=[1]Разряды!$H$32,[1]Разряды!$H$3,IF(L190&lt;=[1]Разряды!$I$32,[1]Разряды!$I$3,IF(L190&lt;=[1]Разряды!$J$32,[1]Разряды!$J$3,"б/р"))))))))</f>
        <v>1р</v>
      </c>
      <c r="N190" s="75">
        <v>17</v>
      </c>
      <c r="O190" s="30" t="str">
        <f>IF(B190=0," ",VLOOKUP($B190,[1]Женщины!$B$1:$K$65536,10,FALSE))</f>
        <v>Кацан Т.Н., Толмачёв А.С.</v>
      </c>
    </row>
    <row r="191" spans="1:15" x14ac:dyDescent="0.25">
      <c r="A191" s="21">
        <v>3</v>
      </c>
      <c r="B191" s="31">
        <v>208</v>
      </c>
      <c r="C191" s="69" t="str">
        <f>IF(B191=0," ",VLOOKUP(B191,[1]Женщины!B$1:K$65536,2,FALSE))</f>
        <v>Ткачева</v>
      </c>
      <c r="D191" s="70" t="str">
        <f>IF(B191=0," ",VLOOKUP($B191,[1]Женщины!$B$1:$K$65536,3,FALSE))</f>
        <v>Мария</v>
      </c>
      <c r="E191" s="71" t="str">
        <f>IF(B191=0," ",IF(VLOOKUP($B191,[1]Женщины!$B$1:$K$65536,4,FALSE)=0," ",VLOOKUP($B191,[1]Женщины!$B$1:$K$65536,4,FALSE)))</f>
        <v>05.04.1995</v>
      </c>
      <c r="F191" s="71" t="str">
        <f>IF(B191=0," ",VLOOKUP($B191,[1]Женщины!$B$1:$K$65536,5,FALSE))</f>
        <v>КМС</v>
      </c>
      <c r="G191" s="30" t="str">
        <f>IF(B191=0," ",VLOOKUP($B191,[1]Женщины!$B$1:$K$65536,6,FALSE))</f>
        <v>Архангельская область</v>
      </c>
      <c r="H191" s="30" t="str">
        <f>IF(B191=0," ",VLOOKUP($B191,[1]Женщины!$B$1:$K$65536,7,FALSE))</f>
        <v/>
      </c>
      <c r="I191" s="30" t="str">
        <f>IF(B191=0," ",VLOOKUP($B191,[1]Женщины!$B$1:$K$65536,8,FALSE))</f>
        <v/>
      </c>
      <c r="J191" s="26" t="str">
        <f>IF(B191=0," ",VLOOKUP($B191,[1]Женщины!$B$1:$K$65536,9,FALSE))</f>
        <v>ГАУ АО "СШОР "Поморье"</v>
      </c>
      <c r="K191" s="97"/>
      <c r="L191" s="97">
        <v>6.9247685185185178E-4</v>
      </c>
      <c r="M191" s="82" t="str">
        <f>IF(L191=0," ",IF(L191&lt;=[1]Разряды!$D$32,[1]Разряды!$D$3,IF(L191&lt;=[1]Разряды!$E$32,[1]Разряды!$E$3,IF(L191&lt;=[1]Разряды!$F$32,[1]Разряды!$F$3,IF(L191&lt;=[1]Разряды!$G$32,[1]Разряды!$G$3,IF(L191&lt;=[1]Разряды!$H$32,[1]Разряды!$H$3,IF(L191&lt;=[1]Разряды!$I$32,[1]Разряды!$I$3,IF(L191&lt;=[1]Разряды!$J$32,[1]Разряды!$J$3,"б/р"))))))))</f>
        <v>1р</v>
      </c>
      <c r="N191" s="75">
        <v>15</v>
      </c>
      <c r="O191" s="30" t="str">
        <f>IF(B191=0," ",VLOOKUP($B191,[1]Женщины!$B$1:$K$65536,10,FALSE))</f>
        <v>Мингалева А.Г.</v>
      </c>
    </row>
    <row r="192" spans="1:15" x14ac:dyDescent="0.25">
      <c r="A192" s="31">
        <v>4</v>
      </c>
      <c r="B192" s="31">
        <v>307</v>
      </c>
      <c r="C192" s="69" t="str">
        <f>IF(B192=0," ",VLOOKUP(B192,[1]Женщины!B$1:K$65536,2,FALSE))</f>
        <v>Чувакова</v>
      </c>
      <c r="D192" s="70" t="str">
        <f>IF(B192=0," ",VLOOKUP($B192,[1]Женщины!$B$1:$K$65536,3,FALSE))</f>
        <v>Алена</v>
      </c>
      <c r="E192" s="71" t="str">
        <f>IF(B192=0," ",IF(VLOOKUP($B192,[1]Женщины!$B$1:$K$65536,4,FALSE)=0," ",VLOOKUP($B192,[1]Женщины!$B$1:$K$65536,4,FALSE)))</f>
        <v>24.11.1995</v>
      </c>
      <c r="F192" s="71" t="str">
        <f>IF(B192=0," ",VLOOKUP($B192,[1]Женщины!$B$1:$K$65536,5,FALSE))</f>
        <v>1</v>
      </c>
      <c r="G192" s="30" t="str">
        <f>IF(B192=0," ",VLOOKUP($B192,[1]Женщины!$B$1:$K$65536,6,FALSE))</f>
        <v>Ивановская область</v>
      </c>
      <c r="H192" s="30" t="str">
        <f>IF(B192=0," ",VLOOKUP($B192,[1]Женщины!$B$1:$K$65536,7,FALSE))</f>
        <v/>
      </c>
      <c r="I192" s="30" t="str">
        <f>IF(B192=0," ",VLOOKUP($B192,[1]Женщины!$B$1:$K$65536,8,FALSE))</f>
        <v/>
      </c>
      <c r="J192" s="26" t="str">
        <f>IF(B192=0," ",VLOOKUP($B192,[1]Женщины!$B$1:$K$65536,9,FALSE))</f>
        <v>ФГБОУ ВО ИГСХА им. Д.К. Беляева</v>
      </c>
      <c r="K192" s="97"/>
      <c r="L192" s="151">
        <v>7.0393518518518515E-4</v>
      </c>
      <c r="M192" s="82" t="str">
        <f>IF(L192=0," ",IF(L192&lt;=[1]Разряды!$D$32,[1]Разряды!$D$3,IF(L192&lt;=[1]Разряды!$E$32,[1]Разряды!$E$3,IF(L192&lt;=[1]Разряды!$F$32,[1]Разряды!$F$3,IF(L192&lt;=[1]Разряды!$G$32,[1]Разряды!$G$3,IF(L192&lt;=[1]Разряды!$H$32,[1]Разряды!$H$3,IF(L192&lt;=[1]Разряды!$I$32,[1]Разряды!$I$3,IF(L192&lt;=[1]Разряды!$J$32,[1]Разряды!$J$3,"б/р"))))))))</f>
        <v>1р</v>
      </c>
      <c r="N192" s="75">
        <v>14</v>
      </c>
      <c r="O192" s="30" t="str">
        <f>IF(B192=0," ",VLOOKUP($B192,[1]Женщины!$B$1:$K$65536,10,FALSE))</f>
        <v>Левичева М., Дряннов В.А.</v>
      </c>
    </row>
    <row r="193" spans="1:15" x14ac:dyDescent="0.25">
      <c r="A193" s="31">
        <v>5</v>
      </c>
      <c r="B193" s="31">
        <v>38</v>
      </c>
      <c r="C193" s="69" t="str">
        <f>IF(B193=0," ",VLOOKUP(B193,[1]Женщины!B$1:K$65536,2,FALSE))</f>
        <v>Дуркина</v>
      </c>
      <c r="D193" s="70" t="str">
        <f>IF(B193=0," ",VLOOKUP($B193,[1]Женщины!$B$1:$K$65536,3,FALSE))</f>
        <v>Галина</v>
      </c>
      <c r="E193" s="71" t="str">
        <f>IF(B193=0," ",IF(VLOOKUP($B193,[1]Женщины!$B$1:$K$65536,4,FALSE)=0," ",VLOOKUP($B193,[1]Женщины!$B$1:$K$65536,4,FALSE)))</f>
        <v>04.10.1995</v>
      </c>
      <c r="F193" s="71" t="str">
        <f>IF(B193=0," ",VLOOKUP($B193,[1]Женщины!$B$1:$K$65536,5,FALSE))</f>
        <v>2</v>
      </c>
      <c r="G193" s="30" t="str">
        <f>IF(B193=0," ",VLOOKUP($B193,[1]Женщины!$B$1:$K$65536,6,FALSE))</f>
        <v>Ярославская область</v>
      </c>
      <c r="H193" s="30" t="str">
        <f>IF(B193=0," ",VLOOKUP($B193,[1]Женщины!$B$1:$K$65536,7,FALSE))</f>
        <v/>
      </c>
      <c r="I193" s="30" t="str">
        <f>IF(B193=0," ",VLOOKUP($B193,[1]Женщины!$B$1:$K$65536,8,FALSE))</f>
        <v/>
      </c>
      <c r="J193" s="26" t="str">
        <f>IF(B193=0," ",VLOOKUP($B193,[1]Женщины!$B$1:$K$65536,9,FALSE))</f>
        <v>МУ СШОР № 19</v>
      </c>
      <c r="K193" s="97"/>
      <c r="L193" s="140">
        <v>7.1145833333333337E-4</v>
      </c>
      <c r="M193" s="82" t="str">
        <f>IF(L193=0," ",IF(L193&lt;=[1]Разряды!$D$32,[1]Разряды!$D$3,IF(L193&lt;=[1]Разряды!$E$32,[1]Разряды!$E$3,IF(L193&lt;=[1]Разряды!$F$32,[1]Разряды!$F$3,IF(L193&lt;=[1]Разряды!$G$32,[1]Разряды!$G$3,IF(L193&lt;=[1]Разряды!$H$32,[1]Разряды!$H$3,IF(L193&lt;=[1]Разряды!$I$32,[1]Разряды!$I$3,IF(L193&lt;=[1]Разряды!$J$32,[1]Разряды!$J$3,"б/р"))))))))</f>
        <v>1р</v>
      </c>
      <c r="N193" s="75">
        <v>13</v>
      </c>
      <c r="O193" s="30" t="str">
        <f>IF(B193=0," ",VLOOKUP($B193,[1]Женщины!$B$1:$K$65536,10,FALSE))</f>
        <v>Круговой К.Н.</v>
      </c>
    </row>
    <row r="194" spans="1:15" x14ac:dyDescent="0.25">
      <c r="A194" s="31">
        <v>6</v>
      </c>
      <c r="B194" s="31">
        <v>186</v>
      </c>
      <c r="C194" s="69" t="str">
        <f>IF(B194=0," ",VLOOKUP(B194,[1]Женщины!B$1:K$65536,2,FALSE))</f>
        <v>Козяева</v>
      </c>
      <c r="D194" s="70" t="str">
        <f>IF(B194=0," ",VLOOKUP($B194,[1]Женщины!$B$1:$K$65536,3,FALSE))</f>
        <v>Марина</v>
      </c>
      <c r="E194" s="71" t="str">
        <f>IF(B194=0," ",IF(VLOOKUP($B194,[1]Женщины!$B$1:$K$65536,4,FALSE)=0," ",VLOOKUP($B194,[1]Женщины!$B$1:$K$65536,4,FALSE)))</f>
        <v>11.02.1997</v>
      </c>
      <c r="F194" s="71" t="str">
        <f>IF(B194=0," ",VLOOKUP($B194,[1]Женщины!$B$1:$K$65536,5,FALSE))</f>
        <v>1</v>
      </c>
      <c r="G194" s="30" t="str">
        <f>IF(B194=0," ",VLOOKUP($B194,[1]Женщины!$B$1:$K$65536,6,FALSE))</f>
        <v>Архангельская область</v>
      </c>
      <c r="H194" s="30" t="str">
        <f>IF(B194=0," ",VLOOKUP($B194,[1]Женщины!$B$1:$K$65536,7,FALSE))</f>
        <v/>
      </c>
      <c r="I194" s="30" t="str">
        <f>IF(B194=0," ",VLOOKUP($B194,[1]Женщины!$B$1:$K$65536,8,FALSE))</f>
        <v/>
      </c>
      <c r="J194" s="26" t="str">
        <f>IF(B194=0," ",VLOOKUP($B194,[1]Женщины!$B$1:$K$65536,9,FALSE))</f>
        <v>САФУ имени М.В.Ломоносова</v>
      </c>
      <c r="K194" s="97"/>
      <c r="L194" s="140">
        <v>7.1782407407407418E-4</v>
      </c>
      <c r="M194" s="82" t="str">
        <f>IF(L194=0," ",IF(L194&lt;=[1]Разряды!$D$32,[1]Разряды!$D$3,IF(L194&lt;=[1]Разряды!$E$32,[1]Разряды!$E$3,IF(L194&lt;=[1]Разряды!$F$32,[1]Разряды!$F$3,IF(L194&lt;=[1]Разряды!$G$32,[1]Разряды!$G$3,IF(L194&lt;=[1]Разряды!$H$32,[1]Разряды!$H$3,IF(L194&lt;=[1]Разряды!$I$32,[1]Разряды!$I$3,IF(L194&lt;=[1]Разряды!$J$32,[1]Разряды!$J$3,"б/р"))))))))</f>
        <v>1р</v>
      </c>
      <c r="N194" s="75">
        <v>12</v>
      </c>
      <c r="O194" s="30" t="str">
        <f>IF(B194=0," ",VLOOKUP($B194,[1]Женщины!$B$1:$K$65536,10,FALSE))</f>
        <v>Мингалева А.Г.</v>
      </c>
    </row>
    <row r="195" spans="1:15" x14ac:dyDescent="0.25">
      <c r="A195" s="31">
        <v>7</v>
      </c>
      <c r="B195" s="31">
        <v>175</v>
      </c>
      <c r="C195" s="69" t="str">
        <f>IF(B195=0," ",VLOOKUP(B195,[1]Женщины!B$1:K$65536,2,FALSE))</f>
        <v>Антонова</v>
      </c>
      <c r="D195" s="70" t="str">
        <f>IF(B195=0," ",VLOOKUP($B195,[1]Женщины!$B$1:$K$65536,3,FALSE))</f>
        <v>Юлия</v>
      </c>
      <c r="E195" s="71" t="str">
        <f>IF(B195=0," ",IF(VLOOKUP($B195,[1]Женщины!$B$1:$K$65536,4,FALSE)=0," ",VLOOKUP($B195,[1]Женщины!$B$1:$K$65536,4,FALSE)))</f>
        <v>11.10.1996</v>
      </c>
      <c r="F195" s="71" t="str">
        <f>IF(B195=0," ",VLOOKUP($B195,[1]Женщины!$B$1:$K$65536,5,FALSE))</f>
        <v>1</v>
      </c>
      <c r="G195" s="30" t="str">
        <f>IF(B195=0," ",VLOOKUP($B195,[1]Женщины!$B$1:$K$65536,6,FALSE))</f>
        <v>Архангельская область</v>
      </c>
      <c r="H195" s="30" t="str">
        <f>IF(B195=0," ",VLOOKUP($B195,[1]Женщины!$B$1:$K$65536,7,FALSE))</f>
        <v/>
      </c>
      <c r="I195" s="30" t="str">
        <f>IF(B195=0," ",VLOOKUP($B195,[1]Женщины!$B$1:$K$65536,8,FALSE))</f>
        <v/>
      </c>
      <c r="J195" s="26" t="str">
        <f>IF(B195=0," ",VLOOKUP($B195,[1]Женщины!$B$1:$K$65536,9,FALSE))</f>
        <v>САФУ имени М.В.Ломоносова</v>
      </c>
      <c r="K195" s="97"/>
      <c r="L195" s="151">
        <v>7.1874999999999988E-4</v>
      </c>
      <c r="M195" s="82" t="str">
        <f>IF(L195=0," ",IF(L195&lt;=[1]Разряды!$D$32,[1]Разряды!$D$3,IF(L195&lt;=[1]Разряды!$E$32,[1]Разряды!$E$3,IF(L195&lt;=[1]Разряды!$F$32,[1]Разряды!$F$3,IF(L195&lt;=[1]Разряды!$G$32,[1]Разряды!$G$3,IF(L195&lt;=[1]Разряды!$H$32,[1]Разряды!$H$3,IF(L195&lt;=[1]Разряды!$I$32,[1]Разряды!$I$3,IF(L195&lt;=[1]Разряды!$J$32,[1]Разряды!$J$3,"б/р"))))))))</f>
        <v>1р</v>
      </c>
      <c r="N195" s="75">
        <v>11</v>
      </c>
      <c r="O195" s="30" t="str">
        <f>IF(B195=0," ",VLOOKUP($B195,[1]Женщины!$B$1:$K$65536,10,FALSE))</f>
        <v>Мингалева А.Г.</v>
      </c>
    </row>
    <row r="196" spans="1:15" x14ac:dyDescent="0.25">
      <c r="A196" s="31">
        <v>8</v>
      </c>
      <c r="B196" s="31">
        <v>210</v>
      </c>
      <c r="C196" s="69" t="str">
        <f>IF(B196=0," ",VLOOKUP(B196,[1]Женщины!B$1:K$65536,2,FALSE))</f>
        <v>Федорова</v>
      </c>
      <c r="D196" s="70" t="str">
        <f>IF(B196=0," ",VLOOKUP($B196,[1]Женщины!$B$1:$K$65536,3,FALSE))</f>
        <v>Ольга</v>
      </c>
      <c r="E196" s="71" t="str">
        <f>IF(B196=0," ",IF(VLOOKUP($B196,[1]Женщины!$B$1:$K$65536,4,FALSE)=0," ",VLOOKUP($B196,[1]Женщины!$B$1:$K$65536,4,FALSE)))</f>
        <v>29.08.1996</v>
      </c>
      <c r="F196" s="71" t="str">
        <f>IF(B196=0," ",VLOOKUP($B196,[1]Женщины!$B$1:$K$65536,5,FALSE))</f>
        <v>1</v>
      </c>
      <c r="G196" s="30" t="str">
        <f>IF(B196=0," ",VLOOKUP($B196,[1]Женщины!$B$1:$K$65536,6,FALSE))</f>
        <v>Архангельская область</v>
      </c>
      <c r="H196" s="30" t="str">
        <f>IF(B196=0," ",VLOOKUP($B196,[1]Женщины!$B$1:$K$65536,7,FALSE))</f>
        <v/>
      </c>
      <c r="I196" s="30" t="str">
        <f>IF(B196=0," ",VLOOKUP($B196,[1]Женщины!$B$1:$K$65536,8,FALSE))</f>
        <v/>
      </c>
      <c r="J196" s="26" t="str">
        <f>IF(B196=0," ",VLOOKUP($B196,[1]Женщины!$B$1:$K$65536,9,FALSE))</f>
        <v>САФУ имени М.В.Ломоносова</v>
      </c>
      <c r="K196" s="97"/>
      <c r="L196" s="151">
        <v>7.2002314814814813E-4</v>
      </c>
      <c r="M196" s="82" t="str">
        <f>IF(L196=0," ",IF(L196&lt;=[1]Разряды!$D$32,[1]Разряды!$D$3,IF(L196&lt;=[1]Разряды!$E$32,[1]Разряды!$E$3,IF(L196&lt;=[1]Разряды!$F$32,[1]Разряды!$F$3,IF(L196&lt;=[1]Разряды!$G$32,[1]Разряды!$G$3,IF(L196&lt;=[1]Разряды!$H$32,[1]Разряды!$H$3,IF(L196&lt;=[1]Разряды!$I$32,[1]Разряды!$I$3,IF(L196&lt;=[1]Разряды!$J$32,[1]Разряды!$J$3,"б/р"))))))))</f>
        <v>1р</v>
      </c>
      <c r="N196" s="75">
        <v>10</v>
      </c>
      <c r="O196" s="30" t="str">
        <f>IF(B196=0," ",VLOOKUP($B196,[1]Женщины!$B$1:$K$65536,10,FALSE))</f>
        <v>Мингалева А.Г.</v>
      </c>
    </row>
    <row r="197" spans="1:15" ht="15.75" thickBot="1" x14ac:dyDescent="0.3">
      <c r="A197" s="38"/>
      <c r="B197" s="38"/>
      <c r="C197" s="39"/>
      <c r="D197" s="39"/>
      <c r="E197" s="61"/>
      <c r="F197" s="40"/>
      <c r="G197" s="39"/>
      <c r="H197" s="39"/>
      <c r="I197" s="39"/>
      <c r="J197" s="39"/>
      <c r="K197" s="105"/>
      <c r="L197" s="158"/>
      <c r="M197" s="43"/>
      <c r="N197" s="43"/>
      <c r="O197" s="39"/>
    </row>
    <row r="198" spans="1:15" ht="15.75" thickTop="1" x14ac:dyDescent="0.25">
      <c r="A198" s="44"/>
      <c r="B198" s="44"/>
      <c r="C198" s="45"/>
      <c r="D198" s="45"/>
      <c r="E198" s="92"/>
      <c r="F198" s="46"/>
      <c r="G198" s="45"/>
      <c r="H198" s="45"/>
      <c r="I198" s="45"/>
      <c r="J198" s="45"/>
      <c r="K198" s="108"/>
      <c r="L198" s="159"/>
      <c r="M198" s="49"/>
      <c r="N198" s="49"/>
      <c r="O198" s="45"/>
    </row>
    <row r="199" spans="1:15" x14ac:dyDescent="0.25">
      <c r="A199" s="44"/>
      <c r="B199" s="44"/>
      <c r="C199" s="45"/>
      <c r="D199" s="45"/>
      <c r="E199" s="92"/>
      <c r="F199" s="46"/>
      <c r="G199" s="45"/>
      <c r="H199" s="45"/>
      <c r="I199" s="45"/>
      <c r="J199" s="45"/>
      <c r="K199" s="108"/>
      <c r="L199" s="159"/>
      <c r="M199" s="49"/>
      <c r="N199" s="49"/>
      <c r="O199" s="45"/>
    </row>
    <row r="200" spans="1:15" x14ac:dyDescent="0.25">
      <c r="A200" s="44"/>
      <c r="B200" s="44"/>
      <c r="C200" s="45"/>
      <c r="D200" s="45"/>
      <c r="E200" s="92"/>
      <c r="F200" s="46"/>
      <c r="G200" s="45"/>
      <c r="H200" s="45"/>
      <c r="I200" s="45"/>
      <c r="J200" s="45"/>
      <c r="K200" s="108"/>
      <c r="L200" s="159"/>
      <c r="M200" s="49"/>
      <c r="N200" s="49"/>
      <c r="O200" s="45"/>
    </row>
    <row r="201" spans="1:15" x14ac:dyDescent="0.25">
      <c r="A201" s="44"/>
      <c r="B201" s="44"/>
      <c r="C201" s="45"/>
      <c r="D201" s="45"/>
      <c r="E201" s="92"/>
      <c r="F201" s="46"/>
      <c r="G201" s="45"/>
      <c r="H201" s="45"/>
      <c r="I201" s="45"/>
      <c r="J201" s="45"/>
      <c r="K201" s="108"/>
      <c r="L201" s="159"/>
      <c r="M201" s="49"/>
      <c r="N201" s="49"/>
      <c r="O201" s="45"/>
    </row>
    <row r="202" spans="1:15" x14ac:dyDescent="0.25">
      <c r="A202" s="44"/>
      <c r="B202" s="44"/>
      <c r="C202" s="45"/>
      <c r="D202" s="45"/>
      <c r="E202" s="92"/>
      <c r="F202" s="46"/>
      <c r="G202" s="45"/>
      <c r="H202" s="45"/>
      <c r="I202" s="45"/>
      <c r="J202" s="45"/>
      <c r="K202" s="108"/>
      <c r="L202" s="159"/>
      <c r="M202" s="49"/>
      <c r="N202" s="49"/>
      <c r="O202" s="45"/>
    </row>
    <row r="203" spans="1:15" x14ac:dyDescent="0.25">
      <c r="A203" s="64"/>
      <c r="B203" s="65"/>
      <c r="C203" s="66"/>
      <c r="D203" s="66"/>
      <c r="E203" s="66"/>
      <c r="F203" s="67"/>
      <c r="G203" s="45" t="s">
        <v>32</v>
      </c>
      <c r="H203" s="45"/>
      <c r="I203" s="45"/>
      <c r="J203" s="46"/>
      <c r="K203" s="46"/>
      <c r="L203" s="45"/>
      <c r="M203" s="45" t="s">
        <v>33</v>
      </c>
      <c r="N203" s="45"/>
    </row>
    <row r="204" spans="1:15" x14ac:dyDescent="0.25">
      <c r="A204" s="64"/>
      <c r="B204" s="67"/>
      <c r="C204" s="66"/>
      <c r="D204" s="66"/>
      <c r="E204" s="66"/>
      <c r="F204" s="67"/>
      <c r="G204" s="45"/>
      <c r="H204" s="45"/>
      <c r="I204" s="45"/>
      <c r="J204" s="46"/>
      <c r="K204" s="46"/>
      <c r="L204" s="45"/>
      <c r="M204" s="45"/>
      <c r="N204" s="45"/>
    </row>
    <row r="205" spans="1:15" x14ac:dyDescent="0.25">
      <c r="A205" s="64"/>
      <c r="B205" s="67"/>
      <c r="C205" s="66"/>
      <c r="D205" s="66"/>
      <c r="E205" s="66"/>
      <c r="F205" s="67"/>
      <c r="G205" s="45"/>
      <c r="H205" s="45"/>
      <c r="I205" s="45"/>
      <c r="J205" s="46"/>
      <c r="K205" s="46"/>
      <c r="L205" s="45"/>
      <c r="M205" s="45"/>
      <c r="N205" s="45"/>
    </row>
    <row r="206" spans="1:15" x14ac:dyDescent="0.25">
      <c r="A206" s="64"/>
      <c r="B206" s="67"/>
      <c r="C206" s="66"/>
      <c r="D206" s="66"/>
      <c r="E206" s="66"/>
      <c r="F206" s="67"/>
      <c r="G206" s="45" t="s">
        <v>34</v>
      </c>
      <c r="H206" s="45"/>
      <c r="I206" s="45"/>
      <c r="J206" s="46"/>
      <c r="K206" s="46"/>
      <c r="L206" s="45"/>
      <c r="M206" s="45" t="s">
        <v>35</v>
      </c>
      <c r="N206" s="45"/>
    </row>
    <row r="207" spans="1:15" x14ac:dyDescent="0.25">
      <c r="A207" s="44"/>
      <c r="B207" s="44"/>
      <c r="C207" s="45"/>
      <c r="D207" s="45"/>
      <c r="E207" s="92"/>
      <c r="F207" s="46"/>
      <c r="G207" s="45"/>
      <c r="H207" s="45"/>
      <c r="I207" s="45"/>
      <c r="J207" s="45"/>
      <c r="K207" s="108"/>
      <c r="L207" s="159"/>
      <c r="M207" s="49"/>
      <c r="N207" s="49"/>
      <c r="O207" s="45"/>
    </row>
    <row r="208" spans="1:15" x14ac:dyDescent="0.25">
      <c r="A208" s="64"/>
      <c r="B208" s="65"/>
      <c r="C208" s="66"/>
      <c r="D208" s="66"/>
      <c r="E208" s="66"/>
      <c r="F208" s="67"/>
      <c r="G208" s="45"/>
      <c r="H208" s="45"/>
      <c r="I208" s="45"/>
      <c r="J208" s="46"/>
      <c r="K208" s="46"/>
      <c r="L208" s="45"/>
      <c r="M208" s="45"/>
      <c r="N208" s="45"/>
    </row>
    <row r="209" spans="1:15" x14ac:dyDescent="0.25">
      <c r="A209" s="64"/>
      <c r="B209" s="67"/>
      <c r="C209" s="66"/>
      <c r="D209" s="66"/>
      <c r="E209" s="66"/>
      <c r="F209" s="67"/>
      <c r="G209" s="45"/>
      <c r="H209" s="45"/>
      <c r="I209" s="45"/>
      <c r="J209" s="46"/>
      <c r="K209" s="46"/>
      <c r="L209" s="45"/>
      <c r="M209" s="45"/>
      <c r="N209" s="45"/>
    </row>
    <row r="210" spans="1:15" x14ac:dyDescent="0.25">
      <c r="A210" s="64"/>
      <c r="B210" s="67"/>
      <c r="C210" s="66"/>
      <c r="D210" s="66"/>
      <c r="E210" s="66"/>
      <c r="F210" s="67"/>
      <c r="G210" s="45"/>
      <c r="H210" s="45"/>
      <c r="I210" s="45"/>
      <c r="J210" s="46"/>
      <c r="K210" s="46"/>
      <c r="L210" s="45"/>
      <c r="M210" s="45"/>
      <c r="N210" s="45"/>
    </row>
    <row r="211" spans="1:15" x14ac:dyDescent="0.25">
      <c r="A211" s="44"/>
      <c r="B211" s="44"/>
      <c r="C211" s="45"/>
      <c r="D211" s="45"/>
      <c r="E211" s="92"/>
      <c r="F211" s="46"/>
      <c r="G211" s="45"/>
      <c r="H211" s="45"/>
      <c r="I211" s="45"/>
      <c r="J211" s="45"/>
      <c r="K211" s="108"/>
      <c r="L211" s="159"/>
      <c r="M211" s="49"/>
      <c r="N211" s="49"/>
      <c r="O211" s="45"/>
    </row>
    <row r="212" spans="1:15" x14ac:dyDescent="0.25">
      <c r="A212" s="44"/>
      <c r="B212" s="44"/>
      <c r="C212" s="45"/>
      <c r="D212" s="45"/>
      <c r="E212" s="92"/>
      <c r="F212" s="46"/>
      <c r="G212" s="45"/>
      <c r="H212" s="45"/>
      <c r="I212" s="45"/>
      <c r="J212" s="45"/>
      <c r="K212" s="108"/>
      <c r="L212" s="159"/>
      <c r="M212" s="49"/>
      <c r="N212" s="49"/>
      <c r="O212" s="45"/>
    </row>
    <row r="213" spans="1:15" x14ac:dyDescent="0.25">
      <c r="A213" s="44"/>
      <c r="B213" s="44"/>
      <c r="C213" s="45"/>
      <c r="D213" s="45"/>
      <c r="E213" s="92"/>
      <c r="F213" s="46"/>
      <c r="G213" s="45"/>
      <c r="H213" s="45"/>
      <c r="I213" s="45"/>
      <c r="J213" s="45"/>
      <c r="K213" s="108"/>
      <c r="L213" s="159"/>
      <c r="M213" s="49"/>
      <c r="N213" s="49"/>
      <c r="O213" s="45"/>
    </row>
    <row r="214" spans="1:15" x14ac:dyDescent="0.25">
      <c r="A214" s="44"/>
      <c r="B214" s="44"/>
      <c r="C214" s="45"/>
      <c r="D214" s="45"/>
      <c r="E214" s="92"/>
      <c r="F214" s="46"/>
      <c r="G214" s="45"/>
      <c r="H214" s="45"/>
      <c r="I214" s="45"/>
      <c r="J214" s="45"/>
      <c r="K214" s="108"/>
      <c r="L214" s="159"/>
      <c r="M214" s="49"/>
      <c r="N214" s="49"/>
      <c r="O214" s="45"/>
    </row>
    <row r="215" spans="1:15" x14ac:dyDescent="0.25">
      <c r="A215" s="44"/>
      <c r="B215" s="44"/>
      <c r="C215" s="45"/>
      <c r="D215" s="45"/>
      <c r="E215" s="92"/>
      <c r="F215" s="46"/>
      <c r="G215" s="45"/>
      <c r="H215" s="45"/>
      <c r="I215" s="45"/>
      <c r="J215" s="45"/>
      <c r="K215" s="108"/>
      <c r="L215" s="159"/>
      <c r="M215" s="49"/>
      <c r="N215" s="49"/>
      <c r="O215" s="45"/>
    </row>
    <row r="216" spans="1:15" x14ac:dyDescent="0.25">
      <c r="A216" s="44"/>
      <c r="B216" s="44"/>
      <c r="C216" s="45"/>
      <c r="D216" s="45"/>
      <c r="E216" s="92"/>
      <c r="F216" s="46"/>
      <c r="G216" s="45"/>
      <c r="H216" s="45"/>
      <c r="I216" s="45"/>
      <c r="J216" s="45"/>
      <c r="K216" s="108"/>
      <c r="L216" s="159"/>
      <c r="M216" s="49"/>
      <c r="N216" s="49"/>
      <c r="O216" s="45"/>
    </row>
    <row r="217" spans="1:15" x14ac:dyDescent="0.25">
      <c r="A217" s="44"/>
      <c r="B217" s="44"/>
      <c r="C217" s="45"/>
      <c r="D217" s="45"/>
      <c r="E217" s="92"/>
      <c r="F217" s="46"/>
      <c r="G217" s="45"/>
      <c r="H217" s="45"/>
      <c r="I217" s="45"/>
      <c r="J217" s="45"/>
      <c r="K217" s="108"/>
      <c r="L217" s="159"/>
      <c r="M217" s="49"/>
      <c r="N217" s="49"/>
      <c r="O217" s="45"/>
    </row>
    <row r="218" spans="1:15" x14ac:dyDescent="0.25">
      <c r="A218" s="44"/>
      <c r="B218" s="44"/>
      <c r="C218" s="45"/>
      <c r="D218" s="45"/>
      <c r="E218" s="92"/>
      <c r="F218" s="46"/>
      <c r="G218" s="45"/>
      <c r="H218" s="45"/>
      <c r="I218" s="45"/>
      <c r="J218" s="45"/>
      <c r="K218" s="108"/>
      <c r="L218" s="159"/>
      <c r="M218" s="49"/>
      <c r="N218" s="49"/>
      <c r="O218" s="45"/>
    </row>
    <row r="219" spans="1:15" x14ac:dyDescent="0.25">
      <c r="A219" s="44"/>
      <c r="B219" s="44"/>
      <c r="C219" s="45"/>
      <c r="D219" s="45"/>
      <c r="E219" s="92"/>
      <c r="F219" s="46"/>
      <c r="G219" s="45"/>
      <c r="H219" s="45"/>
      <c r="I219" s="45"/>
      <c r="J219" s="45"/>
      <c r="K219" s="108"/>
      <c r="L219" s="159"/>
      <c r="M219" s="49"/>
      <c r="N219" s="49"/>
      <c r="O219" s="45"/>
    </row>
    <row r="220" spans="1:15" x14ac:dyDescent="0.25">
      <c r="A220" s="44"/>
      <c r="B220" s="44"/>
      <c r="C220" s="45"/>
      <c r="D220" s="45"/>
      <c r="E220" s="92"/>
      <c r="F220" s="46"/>
      <c r="G220" s="45"/>
      <c r="H220" s="45"/>
      <c r="I220" s="45"/>
      <c r="J220" s="45"/>
      <c r="K220" s="108"/>
      <c r="L220" s="159"/>
      <c r="M220" s="49"/>
      <c r="N220" s="49"/>
      <c r="O220" s="45"/>
    </row>
    <row r="221" spans="1:15" x14ac:dyDescent="0.25">
      <c r="A221" s="44"/>
      <c r="B221" s="44"/>
      <c r="C221" s="45"/>
      <c r="D221" s="45"/>
      <c r="E221" s="92"/>
      <c r="F221" s="46"/>
      <c r="G221" s="45"/>
      <c r="H221" s="45"/>
      <c r="I221" s="45"/>
      <c r="J221" s="45"/>
      <c r="K221" s="108"/>
      <c r="L221" s="159"/>
      <c r="M221" s="49"/>
      <c r="N221" s="49"/>
      <c r="O221" s="45"/>
    </row>
    <row r="222" spans="1:15" x14ac:dyDescent="0.25">
      <c r="A222" s="44"/>
      <c r="B222" s="44"/>
      <c r="C222" s="45"/>
      <c r="D222" s="45"/>
      <c r="E222" s="92"/>
      <c r="F222" s="46"/>
      <c r="G222" s="45"/>
      <c r="H222" s="45"/>
      <c r="I222" s="45"/>
      <c r="J222" s="45"/>
      <c r="K222" s="108"/>
      <c r="L222" s="159"/>
      <c r="M222" s="49"/>
      <c r="N222" s="49"/>
      <c r="O222" s="45"/>
    </row>
    <row r="223" spans="1:15" x14ac:dyDescent="0.25">
      <c r="A223" s="44"/>
      <c r="B223" s="44"/>
      <c r="C223" s="45"/>
      <c r="D223" s="45"/>
      <c r="E223" s="92"/>
      <c r="F223" s="46"/>
      <c r="G223" s="45"/>
      <c r="H223" s="45"/>
      <c r="I223" s="45"/>
      <c r="J223" s="45"/>
      <c r="K223" s="108"/>
      <c r="L223" s="159"/>
      <c r="M223" s="49"/>
      <c r="N223" s="49"/>
      <c r="O223" s="45"/>
    </row>
    <row r="224" spans="1:15" x14ac:dyDescent="0.25">
      <c r="A224" s="44"/>
      <c r="B224" s="44"/>
      <c r="C224" s="45"/>
      <c r="D224" s="45"/>
      <c r="E224" s="92"/>
      <c r="F224" s="46"/>
      <c r="G224" s="45"/>
      <c r="H224" s="45"/>
      <c r="I224" s="45"/>
      <c r="J224" s="45"/>
      <c r="K224" s="108"/>
      <c r="L224" s="159"/>
      <c r="M224" s="49"/>
      <c r="N224" s="49"/>
      <c r="O224" s="45"/>
    </row>
    <row r="225" spans="1:15" x14ac:dyDescent="0.25">
      <c r="A225" s="44"/>
      <c r="B225" s="44"/>
      <c r="C225" s="45"/>
      <c r="D225" s="45"/>
      <c r="E225" s="92"/>
      <c r="F225" s="46"/>
      <c r="G225" s="45"/>
      <c r="H225" s="45"/>
      <c r="I225" s="45"/>
      <c r="J225" s="45"/>
      <c r="K225" s="108"/>
      <c r="L225" s="159"/>
      <c r="M225" s="49"/>
      <c r="N225" s="49"/>
      <c r="O225" s="45"/>
    </row>
    <row r="226" spans="1:15" x14ac:dyDescent="0.25">
      <c r="A226" s="44"/>
      <c r="B226" s="44"/>
      <c r="C226" s="45"/>
      <c r="D226" s="45"/>
      <c r="E226" s="92"/>
      <c r="F226" s="46"/>
      <c r="G226" s="45"/>
      <c r="H226" s="45"/>
      <c r="I226" s="45"/>
      <c r="J226" s="45"/>
      <c r="K226" s="108"/>
      <c r="L226" s="159"/>
      <c r="M226" s="49"/>
      <c r="N226" s="49"/>
      <c r="O226" s="45"/>
    </row>
    <row r="227" spans="1:15" x14ac:dyDescent="0.25">
      <c r="A227" s="44"/>
      <c r="B227" s="44"/>
      <c r="C227" s="45"/>
      <c r="D227" s="45"/>
      <c r="E227" s="92"/>
      <c r="F227" s="46"/>
      <c r="G227" s="45"/>
      <c r="H227" s="45"/>
      <c r="I227" s="45"/>
      <c r="J227" s="45"/>
      <c r="K227" s="108"/>
      <c r="L227" s="159"/>
      <c r="M227" s="49"/>
      <c r="N227" s="49"/>
      <c r="O227" s="45"/>
    </row>
    <row r="228" spans="1:15" x14ac:dyDescent="0.25">
      <c r="A228" s="44"/>
      <c r="B228" s="44"/>
      <c r="C228" s="45"/>
      <c r="D228" s="45"/>
      <c r="E228" s="92"/>
      <c r="F228" s="46"/>
      <c r="G228" s="45"/>
      <c r="H228" s="45"/>
      <c r="I228" s="45"/>
      <c r="J228" s="45"/>
      <c r="K228" s="108"/>
      <c r="L228" s="159"/>
      <c r="M228" s="49"/>
      <c r="N228" s="49"/>
      <c r="O228" s="45"/>
    </row>
    <row r="229" spans="1:15" x14ac:dyDescent="0.25">
      <c r="A229" s="44"/>
      <c r="B229" s="44"/>
      <c r="C229" s="45"/>
      <c r="D229" s="45"/>
      <c r="E229" s="92"/>
      <c r="F229" s="46"/>
      <c r="G229" s="45"/>
      <c r="H229" s="45"/>
      <c r="I229" s="45"/>
      <c r="J229" s="45"/>
      <c r="K229" s="108"/>
      <c r="L229" s="159"/>
      <c r="M229" s="49"/>
      <c r="N229" s="49"/>
      <c r="O229" s="45"/>
    </row>
    <row r="230" spans="1:15" x14ac:dyDescent="0.25">
      <c r="A230" s="44"/>
      <c r="B230" s="44"/>
      <c r="C230" s="45"/>
      <c r="D230" s="45"/>
      <c r="E230" s="92"/>
      <c r="F230" s="46"/>
      <c r="G230" s="45"/>
      <c r="H230" s="45"/>
      <c r="I230" s="45"/>
      <c r="J230" s="45"/>
      <c r="K230" s="108"/>
      <c r="L230" s="159"/>
      <c r="M230" s="49"/>
      <c r="N230" s="49"/>
      <c r="O230" s="45"/>
    </row>
    <row r="231" spans="1:15" x14ac:dyDescent="0.25">
      <c r="A231" s="44"/>
      <c r="B231" s="44"/>
      <c r="C231" s="45"/>
      <c r="D231" s="45"/>
      <c r="E231" s="92"/>
      <c r="F231" s="46"/>
      <c r="G231" s="45"/>
      <c r="H231" s="45"/>
      <c r="I231" s="45"/>
      <c r="J231" s="45"/>
      <c r="K231" s="108"/>
      <c r="L231" s="159"/>
      <c r="M231" s="49"/>
      <c r="N231" s="49"/>
      <c r="O231" s="45"/>
    </row>
    <row r="232" spans="1:15" x14ac:dyDescent="0.25">
      <c r="A232" s="44"/>
      <c r="B232" s="44"/>
      <c r="C232" s="45"/>
      <c r="D232" s="45"/>
      <c r="E232" s="92"/>
      <c r="F232" s="46"/>
      <c r="G232" s="45"/>
      <c r="H232" s="45"/>
      <c r="I232" s="45"/>
      <c r="J232" s="45"/>
      <c r="K232" s="108"/>
      <c r="L232" s="159"/>
      <c r="M232" s="49"/>
      <c r="N232" s="49"/>
      <c r="O232" s="45"/>
    </row>
    <row r="233" spans="1:15" x14ac:dyDescent="0.25">
      <c r="A233" s="44"/>
      <c r="B233" s="44"/>
      <c r="C233" s="45"/>
      <c r="D233" s="45"/>
      <c r="E233" s="92"/>
      <c r="F233" s="46"/>
      <c r="G233" s="45"/>
      <c r="H233" s="45"/>
      <c r="I233" s="45"/>
      <c r="J233" s="45"/>
      <c r="K233" s="108"/>
      <c r="L233" s="159"/>
      <c r="M233" s="49"/>
      <c r="N233" s="49"/>
      <c r="O233" s="45"/>
    </row>
    <row r="234" spans="1:15" x14ac:dyDescent="0.25">
      <c r="A234" s="44"/>
      <c r="B234" s="44"/>
      <c r="C234" s="45"/>
      <c r="D234" s="45"/>
      <c r="E234" s="92"/>
      <c r="F234" s="46"/>
      <c r="G234" s="45"/>
      <c r="H234" s="45"/>
      <c r="I234" s="45"/>
      <c r="J234" s="45"/>
      <c r="K234" s="108"/>
      <c r="L234" s="159"/>
      <c r="M234" s="49"/>
      <c r="N234" s="49"/>
      <c r="O234" s="45"/>
    </row>
    <row r="235" spans="1:15" x14ac:dyDescent="0.25">
      <c r="A235" s="44"/>
      <c r="B235" s="44"/>
      <c r="C235" s="45"/>
      <c r="D235" s="45"/>
      <c r="E235" s="92"/>
      <c r="F235" s="46"/>
      <c r="G235" s="45"/>
      <c r="H235" s="45"/>
      <c r="I235" s="45"/>
      <c r="J235" s="45"/>
      <c r="K235" s="108"/>
      <c r="L235" s="159"/>
      <c r="M235" s="49"/>
      <c r="N235" s="49"/>
      <c r="O235" s="45"/>
    </row>
    <row r="236" spans="1:15" x14ac:dyDescent="0.25">
      <c r="A236" s="44"/>
      <c r="B236" s="44"/>
      <c r="C236" s="45"/>
      <c r="D236" s="45"/>
      <c r="E236" s="92"/>
      <c r="F236" s="46"/>
      <c r="G236" s="45"/>
      <c r="H236" s="45"/>
      <c r="I236" s="45"/>
      <c r="J236" s="45"/>
      <c r="K236" s="108"/>
      <c r="L236" s="159"/>
      <c r="M236" s="49"/>
      <c r="N236" s="49"/>
      <c r="O236" s="45"/>
    </row>
    <row r="237" spans="1:15" x14ac:dyDescent="0.25">
      <c r="A237" s="44"/>
      <c r="B237" s="44"/>
      <c r="C237" s="45"/>
      <c r="D237" s="45"/>
      <c r="E237" s="92"/>
      <c r="F237" s="46"/>
      <c r="G237" s="45"/>
      <c r="H237" s="45"/>
      <c r="I237" s="45"/>
      <c r="J237" s="45"/>
      <c r="K237" s="108"/>
      <c r="L237" s="159"/>
      <c r="M237" s="49"/>
      <c r="N237" s="49"/>
      <c r="O237" s="45"/>
    </row>
  </sheetData>
  <mergeCells count="84">
    <mergeCell ref="A6:O6"/>
    <mergeCell ref="A1:O1"/>
    <mergeCell ref="A2:O2"/>
    <mergeCell ref="A3:O3"/>
    <mergeCell ref="A4:O4"/>
    <mergeCell ref="A5:O5"/>
    <mergeCell ref="A64:O64"/>
    <mergeCell ref="G13:G14"/>
    <mergeCell ref="H13:H14"/>
    <mergeCell ref="I13:I14"/>
    <mergeCell ref="J13:J14"/>
    <mergeCell ref="K13:L13"/>
    <mergeCell ref="M13:M14"/>
    <mergeCell ref="A13:A14"/>
    <mergeCell ref="B13:B14"/>
    <mergeCell ref="C13:C14"/>
    <mergeCell ref="D13:D14"/>
    <mergeCell ref="E13:E14"/>
    <mergeCell ref="F13:F14"/>
    <mergeCell ref="N13:N14"/>
    <mergeCell ref="O13:O14"/>
    <mergeCell ref="K14:L14"/>
    <mergeCell ref="A62:O62"/>
    <mergeCell ref="A63:O63"/>
    <mergeCell ref="A65:O65"/>
    <mergeCell ref="A66:O66"/>
    <mergeCell ref="A67:O67"/>
    <mergeCell ref="A74:A75"/>
    <mergeCell ref="B74:B75"/>
    <mergeCell ref="C74:C75"/>
    <mergeCell ref="D74:D75"/>
    <mergeCell ref="E74:E75"/>
    <mergeCell ref="F74:F75"/>
    <mergeCell ref="G74:G75"/>
    <mergeCell ref="A122:O122"/>
    <mergeCell ref="H74:H75"/>
    <mergeCell ref="I74:I75"/>
    <mergeCell ref="J74:J75"/>
    <mergeCell ref="K74:L74"/>
    <mergeCell ref="M74:M75"/>
    <mergeCell ref="N74:N75"/>
    <mergeCell ref="O74:O75"/>
    <mergeCell ref="K75:L75"/>
    <mergeCell ref="A119:O119"/>
    <mergeCell ref="A120:O120"/>
    <mergeCell ref="A121:O121"/>
    <mergeCell ref="O131:O132"/>
    <mergeCell ref="K132:L132"/>
    <mergeCell ref="A123:O123"/>
    <mergeCell ref="A124:O124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L131"/>
    <mergeCell ref="M131:M132"/>
    <mergeCell ref="N131:N132"/>
    <mergeCell ref="F187:F188"/>
    <mergeCell ref="A175:O175"/>
    <mergeCell ref="A176:O176"/>
    <mergeCell ref="A177:O177"/>
    <mergeCell ref="A178:O178"/>
    <mergeCell ref="A179:O179"/>
    <mergeCell ref="A180:O180"/>
    <mergeCell ref="A187:A188"/>
    <mergeCell ref="B187:B188"/>
    <mergeCell ref="C187:C188"/>
    <mergeCell ref="D187:D188"/>
    <mergeCell ref="E187:E188"/>
    <mergeCell ref="N187:N188"/>
    <mergeCell ref="O187:O188"/>
    <mergeCell ref="K188:L188"/>
    <mergeCell ref="G187:G188"/>
    <mergeCell ref="H187:H188"/>
    <mergeCell ref="I187:I188"/>
    <mergeCell ref="J187:J188"/>
    <mergeCell ref="K187:L187"/>
    <mergeCell ref="M187:M18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zoomScale="80" zoomScaleNormal="80" workbookViewId="0">
      <selection activeCell="H10" sqref="H10"/>
    </sheetView>
  </sheetViews>
  <sheetFormatPr defaultRowHeight="15" x14ac:dyDescent="0.25"/>
  <cols>
    <col min="1" max="1" width="4.85546875" customWidth="1"/>
    <col min="2" max="2" width="7.42578125" customWidth="1"/>
    <col min="3" max="3" width="15.85546875" customWidth="1"/>
    <col min="4" max="4" width="14.85546875" customWidth="1"/>
    <col min="5" max="5" width="11" customWidth="1"/>
    <col min="6" max="6" width="7.85546875" customWidth="1"/>
    <col min="7" max="7" width="23.28515625" customWidth="1"/>
    <col min="8" max="8" width="13.7109375" customWidth="1"/>
    <col min="9" max="9" width="10" customWidth="1"/>
    <col min="10" max="10" width="44.85546875" customWidth="1"/>
    <col min="11" max="11" width="7" style="14" customWidth="1"/>
    <col min="12" max="12" width="7.42578125" style="14" customWidth="1"/>
    <col min="13" max="13" width="5.140625" customWidth="1"/>
    <col min="14" max="14" width="7.5703125" customWidth="1"/>
    <col min="15" max="15" width="29.8554687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21" x14ac:dyDescent="0.35">
      <c r="A7" s="8"/>
      <c r="B7" s="8"/>
      <c r="C7" s="8"/>
      <c r="D7" s="8"/>
      <c r="E7" s="8"/>
      <c r="F7" s="8"/>
      <c r="G7" s="8"/>
      <c r="H7" s="8"/>
      <c r="I7" s="8"/>
      <c r="K7" s="8"/>
      <c r="L7" s="8"/>
      <c r="M7" s="8"/>
      <c r="N7" s="8"/>
      <c r="O7" s="1" t="s">
        <v>6</v>
      </c>
    </row>
    <row r="8" spans="1:15" ht="18.75" x14ac:dyDescent="0.3">
      <c r="A8" s="3"/>
      <c r="B8" s="4"/>
      <c r="C8" s="4"/>
      <c r="D8" s="4"/>
      <c r="E8" s="5"/>
      <c r="G8" s="50"/>
      <c r="H8" s="50"/>
      <c r="I8" s="50"/>
      <c r="K8" s="50"/>
      <c r="L8" s="50"/>
      <c r="M8" s="50"/>
      <c r="O8" s="2" t="s">
        <v>7</v>
      </c>
    </row>
    <row r="9" spans="1:15" ht="15.75" x14ac:dyDescent="0.25">
      <c r="A9" s="3"/>
      <c r="B9" s="4"/>
      <c r="C9" s="4"/>
      <c r="D9" s="4"/>
      <c r="E9" s="5"/>
      <c r="G9" s="6"/>
      <c r="H9" s="6"/>
      <c r="I9" s="6"/>
      <c r="K9" s="6"/>
      <c r="L9"/>
      <c r="O9" s="2" t="s">
        <v>8</v>
      </c>
    </row>
    <row r="10" spans="1:15" ht="21" x14ac:dyDescent="0.35">
      <c r="A10" s="7"/>
      <c r="K10" s="7"/>
      <c r="L10"/>
      <c r="M10" s="8"/>
      <c r="N10" s="8"/>
      <c r="O10" s="8" t="s">
        <v>9</v>
      </c>
    </row>
    <row r="11" spans="1:15" ht="18.75" x14ac:dyDescent="0.3">
      <c r="A11" s="3"/>
      <c r="B11" s="12"/>
      <c r="C11" s="4"/>
      <c r="D11" s="4"/>
      <c r="E11" s="9" t="s">
        <v>10</v>
      </c>
      <c r="F11" s="10">
        <v>0.76041666666666663</v>
      </c>
      <c r="G11" s="11" t="s">
        <v>64</v>
      </c>
      <c r="H11" s="11"/>
      <c r="I11" s="11"/>
      <c r="K11" s="13"/>
      <c r="L11" s="13"/>
      <c r="M11" s="14"/>
    </row>
    <row r="12" spans="1:15" ht="16.5" thickBot="1" x14ac:dyDescent="0.3">
      <c r="A12" s="15" t="s">
        <v>44</v>
      </c>
      <c r="B12" s="16"/>
      <c r="F12" s="3"/>
      <c r="G12" s="15" t="s">
        <v>65</v>
      </c>
      <c r="J12" s="3"/>
      <c r="K12" s="11"/>
      <c r="L12" s="11"/>
      <c r="M12" s="14"/>
    </row>
    <row r="13" spans="1:15" ht="15.75" thickBot="1" x14ac:dyDescent="0.3">
      <c r="A13" s="474" t="s">
        <v>66</v>
      </c>
      <c r="B13" s="476" t="s">
        <v>16</v>
      </c>
      <c r="C13" s="478" t="s">
        <v>17</v>
      </c>
      <c r="D13" s="478" t="s">
        <v>18</v>
      </c>
      <c r="E13" s="476" t="s">
        <v>19</v>
      </c>
      <c r="F13" s="476" t="s">
        <v>20</v>
      </c>
      <c r="G13" s="476" t="s">
        <v>21</v>
      </c>
      <c r="H13" s="476" t="s">
        <v>22</v>
      </c>
      <c r="I13" s="476" t="s">
        <v>23</v>
      </c>
      <c r="J13" s="477" t="s">
        <v>24</v>
      </c>
      <c r="K13" s="475" t="s">
        <v>25</v>
      </c>
      <c r="L13" s="475"/>
      <c r="M13" s="474" t="s">
        <v>26</v>
      </c>
      <c r="N13" s="474" t="s">
        <v>27</v>
      </c>
      <c r="O13" s="475" t="s">
        <v>28</v>
      </c>
    </row>
    <row r="14" spans="1:15" ht="15.75" thickBot="1" x14ac:dyDescent="0.3">
      <c r="A14" s="474"/>
      <c r="B14" s="476"/>
      <c r="C14" s="478"/>
      <c r="D14" s="478"/>
      <c r="E14" s="476"/>
      <c r="F14" s="476"/>
      <c r="G14" s="476"/>
      <c r="H14" s="476"/>
      <c r="I14" s="476"/>
      <c r="J14" s="477"/>
      <c r="K14" s="475" t="s">
        <v>29</v>
      </c>
      <c r="L14" s="475"/>
      <c r="M14" s="474"/>
      <c r="N14" s="474"/>
      <c r="O14" s="475"/>
    </row>
    <row r="15" spans="1:15" x14ac:dyDescent="0.25">
      <c r="A15" s="21">
        <v>1</v>
      </c>
      <c r="B15" s="31">
        <v>386</v>
      </c>
      <c r="C15" s="69" t="str">
        <f>IF(B15=0," ",VLOOKUP(B15,[1]Спортсмены!B$1:K$65536,2,FALSE))</f>
        <v>Баранов</v>
      </c>
      <c r="D15" s="70" t="str">
        <f>IF(B15=0," ",VLOOKUP($B15,[1]Спортсмены!$B$1:$K$65536,3,FALSE))</f>
        <v>Егор</v>
      </c>
      <c r="E15" s="71" t="str">
        <f>IF(B15=0," ",IF(VLOOKUP($B15,[1]Спортсмены!$B$1:$K$65536,4,FALSE)=0," ",VLOOKUP($B15,[1]Спортсмены!$B$1:$K$65536,4,FALSE)))</f>
        <v>07.10.2003</v>
      </c>
      <c r="F15" s="71" t="str">
        <f>IF(B15=0," ",VLOOKUP($B15,[1]Спортсмены!$B$1:$K$65536,5,FALSE))</f>
        <v>1</v>
      </c>
      <c r="G15" s="69" t="str">
        <f>IF(B15=0," ",VLOOKUP($B15,[1]Спортсмены!$B$1:$K$65536,6,FALSE))</f>
        <v>Новгородская область</v>
      </c>
      <c r="H15" s="69" t="str">
        <f>IF(C15=0," ",VLOOKUP($B15,[1]Спортсмены!$B$1:$K$65536,7,FALSE))</f>
        <v/>
      </c>
      <c r="I15" s="69" t="str">
        <f>IF(D15=0," ",VLOOKUP($B15,[1]Спортсмены!$B$1:$K$65536,8,FALSE))</f>
        <v/>
      </c>
      <c r="J15" s="69" t="str">
        <f>IF(B15=0," ",VLOOKUP($B15,[1]Спортсмены!$B$1:$K$65536,9,FALSE))</f>
        <v>МАУ "СШ №2"</v>
      </c>
      <c r="K15" s="98"/>
      <c r="L15" s="97">
        <v>5.97800925925926E-4</v>
      </c>
      <c r="M15" s="71" t="str">
        <f>IF(L15=0," ",IF(L15&lt;=[1]Разряды!$D$6,[1]Разряды!$D$3,IF(L15&lt;=[1]Разряды!$E$6,[1]Разряды!$E$3,IF(L15&lt;=[1]Разряды!$F$6,[1]Разряды!$F$3,IF(L15&lt;=[1]Разряды!$G$6,[1]Разряды!$G$3,IF(L15&lt;=[1]Разряды!$H$6,[1]Разряды!$H$3,IF(L15&lt;=[1]Разряды!$I$6,[1]Разряды!$I$3,IF(L15&lt;=[1]Разряды!$J$6,[1]Разряды!$J$3,"б/р"))))))))</f>
        <v>1р</v>
      </c>
      <c r="N15" s="71">
        <v>20</v>
      </c>
      <c r="O15" s="76"/>
    </row>
    <row r="16" spans="1:15" x14ac:dyDescent="0.25">
      <c r="A16" s="21">
        <v>2</v>
      </c>
      <c r="B16" s="31">
        <v>375</v>
      </c>
      <c r="C16" s="69" t="str">
        <f>IF(B16=0," ",VLOOKUP(B16,[1]Спортсмены!B$1:K$65536,2,FALSE))</f>
        <v>Кузнецов</v>
      </c>
      <c r="D16" s="70" t="str">
        <f>IF(B16=0," ",VLOOKUP($B16,[1]Спортсмены!$B$1:$K$65536,3,FALSE))</f>
        <v>Игорь</v>
      </c>
      <c r="E16" s="71" t="str">
        <f>IF(B16=0," ",IF(VLOOKUP($B16,[1]Спортсмены!$B$1:$K$65536,4,FALSE)=0," ",VLOOKUP($B16,[1]Спортсмены!$B$1:$K$65536,4,FALSE)))</f>
        <v>09.05.2004</v>
      </c>
      <c r="F16" s="71" t="str">
        <f>IF(B16=0," ",VLOOKUP($B16,[1]Спортсмены!$B$1:$K$65536,5,FALSE))</f>
        <v>1</v>
      </c>
      <c r="G16" s="69" t="str">
        <f>IF(B16=0," ",VLOOKUP($B16,[1]Спортсмены!$B$1:$K$65536,6,FALSE))</f>
        <v>Мурманская область</v>
      </c>
      <c r="H16" s="69" t="str">
        <f>IF(C16=0," ",VLOOKUP($B16,[1]Спортсмены!$B$1:$K$65536,7,FALSE))</f>
        <v/>
      </c>
      <c r="I16" s="69" t="str">
        <f>IF(D16=0," ",VLOOKUP($B16,[1]Спортсмены!$B$1:$K$65536,8,FALSE))</f>
        <v/>
      </c>
      <c r="J16" s="69" t="str">
        <f>IF(B16=0," ",VLOOKUP($B16,[1]Спортсмены!$B$1:$K$65536,9,FALSE))</f>
        <v>МАУ СШОР №4</v>
      </c>
      <c r="K16" s="98"/>
      <c r="L16" s="97">
        <v>6.0717592592592583E-4</v>
      </c>
      <c r="M16" s="71" t="str">
        <f>IF(L16=0," ",IF(L16&lt;=[1]Разряды!$D$6,[1]Разряды!$D$3,IF(L16&lt;=[1]Разряды!$E$6,[1]Разряды!$E$3,IF(L16&lt;=[1]Разряды!$F$6,[1]Разряды!$F$3,IF(L16&lt;=[1]Разряды!$G$6,[1]Разряды!$G$3,IF(L16&lt;=[1]Разряды!$H$6,[1]Разряды!$H$3,IF(L16&lt;=[1]Разряды!$I$6,[1]Разряды!$I$3,IF(L16&lt;=[1]Разряды!$J$6,[1]Разряды!$J$3,"б/р"))))))))</f>
        <v>1р</v>
      </c>
      <c r="N16" s="75">
        <v>17</v>
      </c>
      <c r="O16" s="76" t="str">
        <f>IF(B16=0," ",VLOOKUP($B16,[1]Спортсмены!$B$1:$K$65536,10,FALSE))</f>
        <v>Посоленик (Шаверина) Е.Н.</v>
      </c>
    </row>
    <row r="17" spans="1:15" x14ac:dyDescent="0.25">
      <c r="A17" s="21">
        <v>3</v>
      </c>
      <c r="B17" s="31">
        <v>76</v>
      </c>
      <c r="C17" s="69" t="str">
        <f>IF(B17=0," ",VLOOKUP(B17,[1]Спортсмены!B$1:K$65536,2,FALSE))</f>
        <v>Лагунов</v>
      </c>
      <c r="D17" s="70" t="str">
        <f>IF(B17=0," ",VLOOKUP($B17,[1]Спортсмены!$B$1:$K$65536,3,FALSE))</f>
        <v>Вячеслав</v>
      </c>
      <c r="E17" s="71" t="str">
        <f>IF(B17=0," ",IF(VLOOKUP($B17,[1]Спортсмены!$B$1:$K$65536,4,FALSE)=0," ",VLOOKUP($B17,[1]Спортсмены!$B$1:$K$65536,4,FALSE)))</f>
        <v>04.09.2003</v>
      </c>
      <c r="F17" s="71" t="str">
        <f>IF(B17=0," ",VLOOKUP($B17,[1]Спортсмены!$B$1:$K$65536,5,FALSE))</f>
        <v>1</v>
      </c>
      <c r="G17" s="69" t="str">
        <f>IF(B17=0," ",VLOOKUP($B17,[1]Спортсмены!$B$1:$K$65536,6,FALSE))</f>
        <v>Ярославская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102" t="str">
        <f>IF(B17=0," ",VLOOKUP($B17,[1]Спортсмены!$B$1:$K$65536,9,FALSE))</f>
        <v>ГУ ЯО "СШОР по лёгкой атлетике и адаптивному спорту"</v>
      </c>
      <c r="K17" s="97"/>
      <c r="L17" s="97">
        <v>6.087962962962963E-4</v>
      </c>
      <c r="M17" s="71" t="str">
        <f>IF(L17=0," ",IF(L17&lt;=[1]Разряды!$D$6,[1]Разряды!$D$3,IF(L17&lt;=[1]Разряды!$E$6,[1]Разряды!$E$3,IF(L17&lt;=[1]Разряды!$F$6,[1]Разряды!$F$3,IF(L17&lt;=[1]Разряды!$G$6,[1]Разряды!$G$3,IF(L17&lt;=[1]Разряды!$H$6,[1]Разряды!$H$3,IF(L17&lt;=[1]Разряды!$I$6,[1]Разряды!$I$3,IF(L17&lt;=[1]Разряды!$J$6,[1]Разряды!$J$3,"б/р"))))))))</f>
        <v>1р</v>
      </c>
      <c r="N17" s="75">
        <v>15</v>
      </c>
      <c r="O17" s="76" t="str">
        <f>IF(B17=0," ",VLOOKUP($B17,[1]Спортсмены!$B$1:$K$65536,10,FALSE))</f>
        <v>Лыкова О.В., Филинова С.К.</v>
      </c>
    </row>
    <row r="18" spans="1:15" x14ac:dyDescent="0.25">
      <c r="A18" s="31">
        <v>4</v>
      </c>
      <c r="B18" s="31">
        <v>69</v>
      </c>
      <c r="C18" s="69" t="str">
        <f>IF(B18=0," ",VLOOKUP(B18,[1]Спортсмены!B$1:K$65536,2,FALSE))</f>
        <v>Крепышев</v>
      </c>
      <c r="D18" s="70" t="str">
        <f>IF(B18=0," ",VLOOKUP($B18,[1]Спортсмены!$B$1:$K$65536,3,FALSE))</f>
        <v>Фёдор</v>
      </c>
      <c r="E18" s="71" t="str">
        <f>IF(B18=0," ",IF(VLOOKUP($B18,[1]Спортсмены!$B$1:$K$65536,4,FALSE)=0," ",VLOOKUP($B18,[1]Спортсмены!$B$1:$K$65536,4,FALSE)))</f>
        <v>14.06.2003</v>
      </c>
      <c r="F18" s="71" t="str">
        <f>IF(B18=0," ",VLOOKUP($B18,[1]Спортсмены!$B$1:$K$65536,5,FALSE))</f>
        <v>1</v>
      </c>
      <c r="G18" s="69" t="str">
        <f>IF(B18=0," ",VLOOKUP($B18,[1]Спортсмены!$B$1:$K$65536,6,FALSE))</f>
        <v>Ярославская область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69" t="str">
        <f>IF(B18=0," ",VLOOKUP($B18,[1]Спортсмены!$B$1:$K$65536,9,FALSE))</f>
        <v>МУ СШОР №19</v>
      </c>
      <c r="K18" s="98"/>
      <c r="L18" s="97">
        <v>6.1134259259259258E-4</v>
      </c>
      <c r="M18" s="71" t="str">
        <f>IF(L18=0," ",IF(L18&lt;=[1]Разряды!$D$6,[1]Разряды!$D$3,IF(L18&lt;=[1]Разряды!$E$6,[1]Разряды!$E$3,IF(L18&lt;=[1]Разряды!$F$6,[1]Разряды!$F$3,IF(L18&lt;=[1]Разряды!$G$6,[1]Разряды!$G$3,IF(L18&lt;=[1]Разряды!$H$6,[1]Разряды!$H$3,IF(L18&lt;=[1]Разряды!$I$6,[1]Разряды!$I$3,IF(L18&lt;=[1]Разряды!$J$6,[1]Разряды!$J$3,"б/р"))))))))</f>
        <v>1р</v>
      </c>
      <c r="N18" s="75">
        <v>14</v>
      </c>
      <c r="O18" s="76" t="str">
        <f>IF(B18=0," ",VLOOKUP($B18,[1]Спортсмены!$B$1:$K$65536,10,FALSE))</f>
        <v>Хрущева Л.В.</v>
      </c>
    </row>
    <row r="19" spans="1:15" x14ac:dyDescent="0.25">
      <c r="A19" s="31">
        <v>5</v>
      </c>
      <c r="B19" s="31">
        <v>294</v>
      </c>
      <c r="C19" s="69" t="str">
        <f>IF(B19=0," ",VLOOKUP(B19,[1]Спортсмены!B$1:K$65536,2,FALSE))</f>
        <v>Пивнев</v>
      </c>
      <c r="D19" s="70" t="str">
        <f>IF(B19=0," ",VLOOKUP($B19,[1]Спортсмены!$B$1:$K$65536,3,FALSE))</f>
        <v>Артём</v>
      </c>
      <c r="E19" s="71" t="str">
        <f>IF(B19=0," ",IF(VLOOKUP($B19,[1]Спортсмены!$B$1:$K$65536,4,FALSE)=0," ",VLOOKUP($B19,[1]Спортсмены!$B$1:$K$65536,4,FALSE)))</f>
        <v>22.01.2003</v>
      </c>
      <c r="F19" s="71" t="str">
        <f>IF(B19=0," ",VLOOKUP($B19,[1]Спортсмены!$B$1:$K$65536,5,FALSE))</f>
        <v>2</v>
      </c>
      <c r="G19" s="69" t="str">
        <f>IF(B19=0," ",VLOOKUP($B19,[1]Спортсмены!$B$1:$K$65536,6,FALSE))</f>
        <v>Ивановская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102" t="str">
        <f>IF(B19=0," ",VLOOKUP($B19,[1]Спортсмены!$B$1:$K$65536,9,FALSE))</f>
        <v>МБУ "СШОР им.Олимпийского Чемпиона С.Клюгина" г.о.Кинешма</v>
      </c>
      <c r="K19" s="98"/>
      <c r="L19" s="97">
        <v>6.128472222222222E-4</v>
      </c>
      <c r="M19" s="71" t="str">
        <f>IF(L19=0," ",IF(L19&lt;=[1]Разряды!$D$6,[1]Разряды!$D$3,IF(L19&lt;=[1]Разряды!$E$6,[1]Разряды!$E$3,IF(L19&lt;=[1]Разряды!$F$6,[1]Разряды!$F$3,IF(L19&lt;=[1]Разряды!$G$6,[1]Разряды!$G$3,IF(L19&lt;=[1]Разряды!$H$6,[1]Разряды!$H$3,IF(L19&lt;=[1]Разряды!$I$6,[1]Разряды!$I$3,IF(L19&lt;=[1]Разряды!$J$6,[1]Разряды!$J$3,"б/р"))))))))</f>
        <v>1р</v>
      </c>
      <c r="N19" s="75">
        <v>13</v>
      </c>
      <c r="O19" s="76" t="str">
        <f>IF(B19=0," ",VLOOKUP($B19,[1]Спортсмены!$B$1:$K$65536,10,FALSE))</f>
        <v>Яковлев А.Н.</v>
      </c>
    </row>
    <row r="20" spans="1:15" x14ac:dyDescent="0.25">
      <c r="A20" s="31">
        <v>6</v>
      </c>
      <c r="B20" s="31">
        <v>241</v>
      </c>
      <c r="C20" s="69" t="str">
        <f>IF(B20=0," ",VLOOKUP(B20,[1]Спортсмены!B$1:K$65536,2,FALSE))</f>
        <v>Красушкин</v>
      </c>
      <c r="D20" s="70" t="str">
        <f>IF(B20=0," ",VLOOKUP($B20,[1]Спортсмены!$B$1:$K$65536,3,FALSE))</f>
        <v>Дмитрий</v>
      </c>
      <c r="E20" s="71" t="str">
        <f>IF(B20=0," ",IF(VLOOKUP($B20,[1]Спортсмены!$B$1:$K$65536,4,FALSE)=0," ",VLOOKUP($B20,[1]Спортсмены!$B$1:$K$65536,4,FALSE)))</f>
        <v>12.04.2004</v>
      </c>
      <c r="F20" s="71" t="str">
        <f>IF(B20=0," ",VLOOKUP($B20,[1]Спортсмены!$B$1:$K$65536,5,FALSE))</f>
        <v>2</v>
      </c>
      <c r="G20" s="69" t="str">
        <f>IF(B20=0," ",VLOOKUP($B20,[1]Спортсмены!$B$1:$K$65536,6,FALSE))</f>
        <v>Вологодская область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69" t="str">
        <f>IF(B20=0," ",VLOOKUP($B20,[1]Спортсмены!$B$1:$K$65536,9,FALSE))</f>
        <v>СК "Череповец"</v>
      </c>
      <c r="K20" s="98"/>
      <c r="L20" s="97">
        <v>6.1863425925925931E-4</v>
      </c>
      <c r="M20" s="71" t="str">
        <f>IF(L20=0," ",IF(L20&lt;=[1]Разряды!$D$6,[1]Разряды!$D$3,IF(L20&lt;=[1]Разряды!$E$6,[1]Разряды!$E$3,IF(L20&lt;=[1]Разряды!$F$6,[1]Разряды!$F$3,IF(L20&lt;=[1]Разряды!$G$6,[1]Разряды!$G$3,IF(L20&lt;=[1]Разряды!$H$6,[1]Разряды!$H$3,IF(L20&lt;=[1]Разряды!$I$6,[1]Разряды!$I$3,IF(L20&lt;=[1]Разряды!$J$6,[1]Разряды!$J$3,"б/р"))))))))</f>
        <v>2р</v>
      </c>
      <c r="N20" s="75">
        <v>12</v>
      </c>
      <c r="O20" s="76" t="str">
        <f>IF(B20=0," ",VLOOKUP($B20,[1]Спортсмены!$B$1:$K$65536,10,FALSE))</f>
        <v>Столбова О.В.</v>
      </c>
    </row>
    <row r="21" spans="1:15" x14ac:dyDescent="0.25">
      <c r="A21" s="31">
        <v>7</v>
      </c>
      <c r="B21" s="31">
        <v>45</v>
      </c>
      <c r="C21" s="69" t="str">
        <f>IF(B21=0," ",VLOOKUP(B21,[1]Спортсмены!B$1:K$65536,2,FALSE))</f>
        <v>Ефимов</v>
      </c>
      <c r="D21" s="70" t="str">
        <f>IF(B21=0," ",VLOOKUP($B21,[1]Спортсмены!$B$1:$K$65536,3,FALSE))</f>
        <v>Евгений</v>
      </c>
      <c r="E21" s="71" t="str">
        <f>IF(B21=0," ",IF(VLOOKUP($B21,[1]Спортсмены!$B$1:$K$65536,4,FALSE)=0," ",VLOOKUP($B21,[1]Спортсмены!$B$1:$K$65536,4,FALSE)))</f>
        <v>09.07.2003</v>
      </c>
      <c r="F21" s="71" t="str">
        <f>IF(B21=0," ",VLOOKUP($B21,[1]Спортсмены!$B$1:$K$65536,5,FALSE))</f>
        <v>2</v>
      </c>
      <c r="G21" s="69" t="str">
        <f>IF(B21=0," ",VLOOKUP($B21,[1]Спортсмены!$B$1:$K$65536,6,FALSE))</f>
        <v>Ярославская область</v>
      </c>
      <c r="H21" s="69" t="str">
        <f>IF(C21=0," ",VLOOKUP($B21,[1]Спортсмены!$B$1:$K$65536,7,FALSE))</f>
        <v/>
      </c>
      <c r="I21" s="69" t="str">
        <f>IF(D21=0," ",VLOOKUP($B21,[1]Спортсмены!$B$1:$K$65536,8,FALSE))</f>
        <v/>
      </c>
      <c r="J21" s="69" t="str">
        <f>IF(B21=0," ",VLOOKUP($B21,[1]Спортсмены!$B$1:$K$65536,9,FALSE))</f>
        <v>МУ СШОР №19</v>
      </c>
      <c r="K21" s="98"/>
      <c r="L21" s="97">
        <v>6.2083333333333337E-4</v>
      </c>
      <c r="M21" s="71" t="str">
        <f>IF(L21=0," ",IF(L21&lt;=[1]Разряды!$D$6,[1]Разряды!$D$3,IF(L21&lt;=[1]Разряды!$E$6,[1]Разряды!$E$3,IF(L21&lt;=[1]Разряды!$F$6,[1]Разряды!$F$3,IF(L21&lt;=[1]Разряды!$G$6,[1]Разряды!$G$3,IF(L21&lt;=[1]Разряды!$H$6,[1]Разряды!$H$3,IF(L21&lt;=[1]Разряды!$I$6,[1]Разряды!$I$3,IF(L21&lt;=[1]Разряды!$J$6,[1]Разряды!$J$3,"б/р"))))))))</f>
        <v>2р</v>
      </c>
      <c r="N21" s="75" t="s">
        <v>31</v>
      </c>
      <c r="O21" s="76" t="str">
        <f>IF(B21=0," ",VLOOKUP($B21,[1]Спортсмены!$B$1:$K$65536,10,FALSE))</f>
        <v>Хрущева Л.В.</v>
      </c>
    </row>
    <row r="22" spans="1:15" x14ac:dyDescent="0.25">
      <c r="A22" s="31">
        <v>8</v>
      </c>
      <c r="B22" s="31">
        <v>214</v>
      </c>
      <c r="C22" s="69" t="str">
        <f>IF(B22=0," ",VLOOKUP(B22,[1]Спортсмены!B$1:K$65536,2,FALSE))</f>
        <v>Цымбалюк</v>
      </c>
      <c r="D22" s="70" t="str">
        <f>IF(B22=0," ",VLOOKUP($B22,[1]Спортсмены!$B$1:$K$65536,3,FALSE))</f>
        <v>Артём</v>
      </c>
      <c r="E22" s="71" t="str">
        <f>IF(B22=0," ",IF(VLOOKUP($B22,[1]Спортсмены!$B$1:$K$65536,4,FALSE)=0," ",VLOOKUP($B22,[1]Спортсмены!$B$1:$K$65536,4,FALSE)))</f>
        <v>07.06.2005</v>
      </c>
      <c r="F22" s="71" t="str">
        <f>IF(B22=0," ",VLOOKUP($B22,[1]Спортсмены!$B$1:$K$65536,5,FALSE))</f>
        <v>2</v>
      </c>
      <c r="G22" s="69" t="str">
        <f>IF(B22=0," ",VLOOKUP($B22,[1]Спортсмены!$B$1:$K$65536,6,FALSE))</f>
        <v>Архангельская область</v>
      </c>
      <c r="H22" s="69" t="str">
        <f>IF(C22=0," ",VLOOKUP($B22,[1]Спортсмены!$B$1:$K$65536,7,FALSE))</f>
        <v/>
      </c>
      <c r="I22" s="69" t="str">
        <f>IF(D22=0," ",VLOOKUP($B22,[1]Спортсмены!$B$1:$K$65536,8,FALSE))</f>
        <v/>
      </c>
      <c r="J22" s="69" t="str">
        <f>IF(B22=0," ",VLOOKUP($B22,[1]Спортсмены!$B$1:$K$65536,9,FALSE))</f>
        <v>МБУ СШ №1</v>
      </c>
      <c r="K22" s="98"/>
      <c r="L22" s="97">
        <v>6.2152777777777781E-4</v>
      </c>
      <c r="M22" s="71" t="str">
        <f>IF(L22=0," ",IF(L22&lt;=[1]Разряды!$D$6,[1]Разряды!$D$3,IF(L22&lt;=[1]Разряды!$E$6,[1]Разряды!$E$3,IF(L22&lt;=[1]Разряды!$F$6,[1]Разряды!$F$3,IF(L22&lt;=[1]Разряды!$G$6,[1]Разряды!$G$3,IF(L22&lt;=[1]Разряды!$H$6,[1]Разряды!$H$3,IF(L22&lt;=[1]Разряды!$I$6,[1]Разряды!$I$3,IF(L22&lt;=[1]Разряды!$J$6,[1]Разряды!$J$3,"б/р"))))))))</f>
        <v>2р</v>
      </c>
      <c r="N22" s="75">
        <v>11</v>
      </c>
      <c r="O22" s="76" t="str">
        <f>IF(B22=0," ",VLOOKUP($B22,[1]Спортсмены!$B$1:$K$65536,10,FALSE))</f>
        <v>Брюхова О.Б.</v>
      </c>
    </row>
    <row r="23" spans="1:15" x14ac:dyDescent="0.25">
      <c r="A23" s="31">
        <v>9</v>
      </c>
      <c r="B23" s="31">
        <v>81</v>
      </c>
      <c r="C23" s="69" t="str">
        <f>IF(B23=0," ",VLOOKUP(B23,[1]Спортсмены!B$1:K$65536,2,FALSE))</f>
        <v>Ляхов</v>
      </c>
      <c r="D23" s="70" t="str">
        <f>IF(B23=0," ",VLOOKUP($B23,[1]Спортсмены!$B$1:$K$65536,3,FALSE))</f>
        <v>Евгений</v>
      </c>
      <c r="E23" s="71" t="str">
        <f>IF(B23=0," ",IF(VLOOKUP($B23,[1]Спортсмены!$B$1:$K$65536,4,FALSE)=0," ",VLOOKUP($B23,[1]Спортсмены!$B$1:$K$65536,4,FALSE)))</f>
        <v>21.06.2004</v>
      </c>
      <c r="F23" s="71" t="str">
        <f>IF(B23=0," ",VLOOKUP($B23,[1]Спортсмены!$B$1:$K$65536,5,FALSE))</f>
        <v>2</v>
      </c>
      <c r="G23" s="69" t="str">
        <f>IF(B23=0," ",VLOOKUP($B23,[1]Спортсмены!$B$1:$K$65536,6,FALSE))</f>
        <v>Ярославская область</v>
      </c>
      <c r="H23" s="69" t="str">
        <f>IF(C23=0," ",VLOOKUP($B23,[1]Спортсмены!$B$1:$K$65536,7,FALSE))</f>
        <v/>
      </c>
      <c r="I23" s="69" t="str">
        <f>IF(D23=0," ",VLOOKUP($B23,[1]Спортсмены!$B$1:$K$65536,8,FALSE))</f>
        <v/>
      </c>
      <c r="J23" s="69" t="str">
        <f>IF(B23=0," ",VLOOKUP($B23,[1]Спортсмены!$B$1:$K$65536,9,FALSE))</f>
        <v>МУ СШОР №19</v>
      </c>
      <c r="K23" s="98"/>
      <c r="L23" s="97">
        <v>6.2199074074074077E-4</v>
      </c>
      <c r="M23" s="71" t="str">
        <f>IF(L23=0," ",IF(L23&lt;=[1]Разряды!$D$6,[1]Разряды!$D$3,IF(L23&lt;=[1]Разряды!$E$6,[1]Разряды!$E$3,IF(L23&lt;=[1]Разряды!$F$6,[1]Разряды!$F$3,IF(L23&lt;=[1]Разряды!$G$6,[1]Разряды!$G$3,IF(L23&lt;=[1]Разряды!$H$6,[1]Разряды!$H$3,IF(L23&lt;=[1]Разряды!$I$6,[1]Разряды!$I$3,IF(L23&lt;=[1]Разряды!$J$6,[1]Разряды!$J$3,"б/р"))))))))</f>
        <v>2р</v>
      </c>
      <c r="N23" s="75" t="s">
        <v>31</v>
      </c>
      <c r="O23" s="76" t="str">
        <f>IF(B23=0," ",VLOOKUP($B23,[1]Спортсмены!$B$1:$K$65536,10,FALSE))</f>
        <v>Валяева С.П.</v>
      </c>
    </row>
    <row r="24" spans="1:15" x14ac:dyDescent="0.25">
      <c r="A24" s="31">
        <v>10</v>
      </c>
      <c r="B24" s="31">
        <v>255</v>
      </c>
      <c r="C24" s="69" t="str">
        <f>IF(B24=0," ",VLOOKUP(B24,[1]Спортсмены!B$1:K$65536,2,FALSE))</f>
        <v>Панев</v>
      </c>
      <c r="D24" s="70" t="str">
        <f>IF(B24=0," ",VLOOKUP($B24,[1]Спортсмены!$B$1:$K$65536,3,FALSE))</f>
        <v>Никита</v>
      </c>
      <c r="E24" s="71" t="str">
        <f>IF(B24=0," ",IF(VLOOKUP($B24,[1]Спортсмены!$B$1:$K$65536,4,FALSE)=0," ",VLOOKUP($B24,[1]Спортсмены!$B$1:$K$65536,4,FALSE)))</f>
        <v>02.06.2004</v>
      </c>
      <c r="F24" s="71" t="str">
        <f>IF(B24=0," ",VLOOKUP($B24,[1]Спортсмены!$B$1:$K$65536,5,FALSE))</f>
        <v>2</v>
      </c>
      <c r="G24" s="69" t="str">
        <f>IF(B24=0," ",VLOOKUP($B24,[1]Спортсмены!$B$1:$K$65536,6,FALSE))</f>
        <v>Вологодская область</v>
      </c>
      <c r="H24" s="69" t="str">
        <f>IF(C24=0," ",VLOOKUP($B24,[1]Спортсмены!$B$1:$K$65536,7,FALSE))</f>
        <v/>
      </c>
      <c r="I24" s="69" t="str">
        <f>IF(D24=0," ",VLOOKUP($B24,[1]Спортсмены!$B$1:$K$65536,8,FALSE))</f>
        <v/>
      </c>
      <c r="J24" s="69" t="str">
        <f>IF(B24=0," ",VLOOKUP($B24,[1]Спортсмены!$B$1:$K$65536,9,FALSE))</f>
        <v>АУ ВО "СШОР "Витязь"</v>
      </c>
      <c r="K24" s="98"/>
      <c r="L24" s="97">
        <v>6.2372685185185187E-4</v>
      </c>
      <c r="M24" s="71" t="str">
        <f>IF(L24=0," ",IF(L24&lt;=[1]Разряды!$D$6,[1]Разряды!$D$3,IF(L24&lt;=[1]Разряды!$E$6,[1]Разряды!$E$3,IF(L24&lt;=[1]Разряды!$F$6,[1]Разряды!$F$3,IF(L24&lt;=[1]Разряды!$G$6,[1]Разряды!$G$3,IF(L24&lt;=[1]Разряды!$H$6,[1]Разряды!$H$3,IF(L24&lt;=[1]Разряды!$I$6,[1]Разряды!$I$3,IF(L24&lt;=[1]Разряды!$J$6,[1]Разряды!$J$3,"б/р"))))))))</f>
        <v>2р</v>
      </c>
      <c r="N24" s="75">
        <v>10</v>
      </c>
      <c r="O24" s="76"/>
    </row>
    <row r="25" spans="1:15" x14ac:dyDescent="0.25">
      <c r="A25" s="31">
        <v>11</v>
      </c>
      <c r="B25" s="31">
        <v>463</v>
      </c>
      <c r="C25" s="69" t="str">
        <f>IF(B25=0," ",VLOOKUP(B25,[1]Спортсмены!B$1:K$65536,2,FALSE))</f>
        <v>Шиповский</v>
      </c>
      <c r="D25" s="70" t="str">
        <f>IF(B25=0," ",VLOOKUP($B25,[1]Спортсмены!$B$1:$K$65536,3,FALSE))</f>
        <v>Даниил</v>
      </c>
      <c r="E25" s="71" t="str">
        <f>IF(B25=0," ",IF(VLOOKUP($B25,[1]Спортсмены!$B$1:$K$65536,4,FALSE)=0," ",VLOOKUP($B25,[1]Спортсмены!$B$1:$K$65536,4,FALSE)))</f>
        <v>07.02.2003</v>
      </c>
      <c r="F25" s="71" t="str">
        <f>IF(B25=0," ",VLOOKUP($B25,[1]Спортсмены!$B$1:$K$65536,5,FALSE))</f>
        <v>1</v>
      </c>
      <c r="G25" s="69" t="str">
        <f>IF(B25=0," ",VLOOKUP($B25,[1]Спортсмены!$B$1:$K$65536,6,FALSE))</f>
        <v>Республика Коми</v>
      </c>
      <c r="H25" s="69" t="str">
        <f>IF(C25=0," ",VLOOKUP($B25,[1]Спортсмены!$B$1:$K$65536,7,FALSE))</f>
        <v/>
      </c>
      <c r="I25" s="69" t="str">
        <f>IF(D25=0," ",VLOOKUP($B25,[1]Спортсмены!$B$1:$K$65536,8,FALSE))</f>
        <v/>
      </c>
      <c r="J25" s="69" t="str">
        <f>IF(B25=0," ",VLOOKUP($B25,[1]Спортсмены!$B$1:$K$65536,9,FALSE))</f>
        <v>МУ "СШ №2" г. Ухта</v>
      </c>
      <c r="K25" s="98"/>
      <c r="L25" s="97">
        <v>6.2974537037037035E-4</v>
      </c>
      <c r="M25" s="71" t="str">
        <f>IF(L25=0," ",IF(L25&lt;=[1]Разряды!$D$6,[1]Разряды!$D$3,IF(L25&lt;=[1]Разряды!$E$6,[1]Разряды!$E$3,IF(L25&lt;=[1]Разряды!$F$6,[1]Разряды!$F$3,IF(L25&lt;=[1]Разряды!$G$6,[1]Разряды!$G$3,IF(L25&lt;=[1]Разряды!$H$6,[1]Разряды!$H$3,IF(L25&lt;=[1]Разряды!$I$6,[1]Разряды!$I$3,IF(L25&lt;=[1]Разряды!$J$6,[1]Разряды!$J$3,"б/р"))))))))</f>
        <v>2р</v>
      </c>
      <c r="N25" s="71">
        <v>9</v>
      </c>
      <c r="O25" s="76" t="str">
        <f>IF(B25=0," ",VLOOKUP($B25,[1]Спортсмены!$B$1:$K$65536,10,FALSE))</f>
        <v>Углова С.И.</v>
      </c>
    </row>
    <row r="26" spans="1:15" x14ac:dyDescent="0.25">
      <c r="A26" s="31">
        <v>12</v>
      </c>
      <c r="B26" s="31">
        <v>261</v>
      </c>
      <c r="C26" s="69" t="str">
        <f>IF(B26=0," ",VLOOKUP(B26,[1]Спортсмены!B$1:K$65536,2,FALSE))</f>
        <v>Росляков</v>
      </c>
      <c r="D26" s="70" t="str">
        <f>IF(B26=0," ",VLOOKUP($B26,[1]Спортсмены!$B$1:$K$65536,3,FALSE))</f>
        <v>Тимофей</v>
      </c>
      <c r="E26" s="71" t="str">
        <f>IF(B26=0," ",IF(VLOOKUP($B26,[1]Спортсмены!$B$1:$K$65536,4,FALSE)=0," ",VLOOKUP($B26,[1]Спортсмены!$B$1:$K$65536,4,FALSE)))</f>
        <v>26.03.2004</v>
      </c>
      <c r="F26" s="71" t="str">
        <f>IF(B26=0," ",VLOOKUP($B26,[1]Спортсмены!$B$1:$K$65536,5,FALSE))</f>
        <v>2</v>
      </c>
      <c r="G26" s="69" t="str">
        <f>IF(B26=0," ",VLOOKUP($B26,[1]Спортсмены!$B$1:$K$65536,6,FALSE))</f>
        <v>Вологодская область</v>
      </c>
      <c r="H26" s="69" t="str">
        <f>IF(C26=0," ",VLOOKUP($B26,[1]Спортсмены!$B$1:$K$65536,7,FALSE))</f>
        <v/>
      </c>
      <c r="I26" s="69" t="str">
        <f>IF(D26=0," ",VLOOKUP($B26,[1]Спортсмены!$B$1:$K$65536,8,FALSE))</f>
        <v/>
      </c>
      <c r="J26" s="69" t="str">
        <f>IF(B26=0," ",VLOOKUP($B26,[1]Спортсмены!$B$1:$K$65536,9,FALSE))</f>
        <v>АУ ФКиС  ВО "ЦСП", МБУДО ДЮСШ "Спартак"</v>
      </c>
      <c r="K26" s="98"/>
      <c r="L26" s="97">
        <v>6.3113425925925934E-4</v>
      </c>
      <c r="M26" s="71" t="str">
        <f>IF(L26=0," ",IF(L26&lt;=[1]Разряды!$D$6,[1]Разряды!$D$3,IF(L26&lt;=[1]Разряды!$E$6,[1]Разряды!$E$3,IF(L26&lt;=[1]Разряды!$F$6,[1]Разряды!$F$3,IF(L26&lt;=[1]Разряды!$G$6,[1]Разряды!$G$3,IF(L26&lt;=[1]Разряды!$H$6,[1]Разряды!$H$3,IF(L26&lt;=[1]Разряды!$I$6,[1]Разряды!$I$3,IF(L26&lt;=[1]Разряды!$J$6,[1]Разряды!$J$3,"б/р"))))))))</f>
        <v>2р</v>
      </c>
      <c r="N26" s="71">
        <v>8</v>
      </c>
      <c r="O26" s="76" t="str">
        <f>IF(B26=0," ",VLOOKUP($B26,[1]Спортсмены!$B$1:$K$65536,10,FALSE))</f>
        <v>Синицкий А.Д.</v>
      </c>
    </row>
    <row r="27" spans="1:15" x14ac:dyDescent="0.25">
      <c r="A27" s="31">
        <v>13</v>
      </c>
      <c r="B27" s="31">
        <v>371</v>
      </c>
      <c r="C27" s="69" t="str">
        <f>IF(B27=0," ",VLOOKUP(B27,[1]Спортсмены!B$1:K$65536,2,FALSE))</f>
        <v>Бублис</v>
      </c>
      <c r="D27" s="70" t="str">
        <f>IF(B27=0," ",VLOOKUP($B27,[1]Спортсмены!$B$1:$K$65536,3,FALSE))</f>
        <v>Роман</v>
      </c>
      <c r="E27" s="71" t="str">
        <f>IF(B27=0," ",IF(VLOOKUP($B27,[1]Спортсмены!$B$1:$K$65536,4,FALSE)=0," ",VLOOKUP($B27,[1]Спортсмены!$B$1:$K$65536,4,FALSE)))</f>
        <v>24.02.2004</v>
      </c>
      <c r="F27" s="71" t="str">
        <f>IF(B27=0," ",VLOOKUP($B27,[1]Спортсмены!$B$1:$K$65536,5,FALSE))</f>
        <v>2</v>
      </c>
      <c r="G27" s="69" t="str">
        <f>IF(B27=0," ",VLOOKUP($B27,[1]Спортсмены!$B$1:$K$65536,6,FALSE))</f>
        <v>Мурманская область</v>
      </c>
      <c r="H27" s="69" t="str">
        <f>IF(C27=0," ",VLOOKUP($B27,[1]Спортсмены!$B$1:$K$65536,7,FALSE))</f>
        <v/>
      </c>
      <c r="I27" s="69" t="str">
        <f>IF(D27=0," ",VLOOKUP($B27,[1]Спортсмены!$B$1:$K$65536,8,FALSE))</f>
        <v/>
      </c>
      <c r="J27" s="69" t="str">
        <f>IF(B27=0," ",VLOOKUP($B27,[1]Спортсмены!$B$1:$K$65536,9,FALSE))</f>
        <v>МАУ СШОР №4</v>
      </c>
      <c r="K27" s="98"/>
      <c r="L27" s="97">
        <v>6.3368055555555552E-4</v>
      </c>
      <c r="M27" s="71" t="str">
        <f>IF(L27=0," ",IF(L27&lt;=[1]Разряды!$D$6,[1]Разряды!$D$3,IF(L27&lt;=[1]Разряды!$E$6,[1]Разряды!$E$3,IF(L27&lt;=[1]Разряды!$F$6,[1]Разряды!$F$3,IF(L27&lt;=[1]Разряды!$G$6,[1]Разряды!$G$3,IF(L27&lt;=[1]Разряды!$H$6,[1]Разряды!$H$3,IF(L27&lt;=[1]Разряды!$I$6,[1]Разряды!$I$3,IF(L27&lt;=[1]Разряды!$J$6,[1]Разряды!$J$3,"б/р"))))))))</f>
        <v>2р</v>
      </c>
      <c r="N27" s="71">
        <v>7</v>
      </c>
      <c r="O27" s="76" t="str">
        <f>IF(B27=0," ",VLOOKUP($B27,[1]Спортсмены!$B$1:$K$65536,10,FALSE))</f>
        <v>Посоленик (Шаверина) Е.Н.</v>
      </c>
    </row>
    <row r="28" spans="1:15" x14ac:dyDescent="0.25">
      <c r="A28" s="31">
        <v>14</v>
      </c>
      <c r="B28" s="31">
        <v>99</v>
      </c>
      <c r="C28" s="69" t="str">
        <f>IF(B28=0," ",VLOOKUP(B28,[1]Спортсмены!B$1:K$65536,2,FALSE))</f>
        <v>Орлов</v>
      </c>
      <c r="D28" s="70" t="str">
        <f>IF(B28=0," ",VLOOKUP($B28,[1]Спортсмены!$B$1:$K$65536,3,FALSE))</f>
        <v>Антон</v>
      </c>
      <c r="E28" s="71" t="str">
        <f>IF(B28=0," ",IF(VLOOKUP($B28,[1]Спортсмены!$B$1:$K$65536,4,FALSE)=0," ",VLOOKUP($B28,[1]Спортсмены!$B$1:$K$65536,4,FALSE)))</f>
        <v>06.10.2003</v>
      </c>
      <c r="F28" s="71" t="str">
        <f>IF(B28=0," ",VLOOKUP($B28,[1]Спортсмены!$B$1:$K$65536,5,FALSE))</f>
        <v>2</v>
      </c>
      <c r="G28" s="69" t="str">
        <f>IF(B28=0," ",VLOOKUP($B28,[1]Спортсмены!$B$1:$K$65536,6,FALSE))</f>
        <v>Ярославская область</v>
      </c>
      <c r="H28" s="69" t="str">
        <f>IF(C28=0," ",VLOOKUP($B28,[1]Спортсмены!$B$1:$K$65536,7,FALSE))</f>
        <v/>
      </c>
      <c r="I28" s="69" t="str">
        <f>IF(D28=0," ",VLOOKUP($B28,[1]Спортсмены!$B$1:$K$65536,8,FALSE))</f>
        <v/>
      </c>
      <c r="J28" s="69" t="str">
        <f>IF(B28=0," ",VLOOKUP($B28,[1]Спортсмены!$B$1:$K$65536,9,FALSE))</f>
        <v>МУ СШОР №19</v>
      </c>
      <c r="K28" s="97"/>
      <c r="L28" s="97">
        <v>6.3784722222222227E-4</v>
      </c>
      <c r="M28" s="71" t="str">
        <f>IF(L28=0," ",IF(L28&lt;=[1]Разряды!$D$6,[1]Разряды!$D$3,IF(L28&lt;=[1]Разряды!$E$6,[1]Разряды!$E$3,IF(L28&lt;=[1]Разряды!$F$6,[1]Разряды!$F$3,IF(L28&lt;=[1]Разряды!$G$6,[1]Разряды!$G$3,IF(L28&lt;=[1]Разряды!$H$6,[1]Разряды!$H$3,IF(L28&lt;=[1]Разряды!$I$6,[1]Разряды!$I$3,IF(L28&lt;=[1]Разряды!$J$6,[1]Разряды!$J$3,"б/р"))))))))</f>
        <v>2р</v>
      </c>
      <c r="N28" s="71" t="s">
        <v>31</v>
      </c>
      <c r="O28" s="76" t="str">
        <f>IF(B28=0," ",VLOOKUP($B28,[1]Спортсмены!$B$1:$K$65536,10,FALSE))</f>
        <v>Хрущева Л.В.</v>
      </c>
    </row>
    <row r="29" spans="1:15" x14ac:dyDescent="0.25">
      <c r="A29" s="31">
        <v>15</v>
      </c>
      <c r="B29" s="31">
        <v>296</v>
      </c>
      <c r="C29" s="69" t="str">
        <f>IF(B29=0," ",VLOOKUP(B29,[1]Спортсмены!B$1:K$65536,2,FALSE))</f>
        <v>Пушков</v>
      </c>
      <c r="D29" s="70" t="str">
        <f>IF(B29=0," ",VLOOKUP($B29,[1]Спортсмены!$B$1:$K$65536,3,FALSE))</f>
        <v>Андрей</v>
      </c>
      <c r="E29" s="71" t="str">
        <f>IF(B29=0," ",IF(VLOOKUP($B29,[1]Спортсмены!$B$1:$K$65536,4,FALSE)=0," ",VLOOKUP($B29,[1]Спортсмены!$B$1:$K$65536,4,FALSE)))</f>
        <v>01.08.2003</v>
      </c>
      <c r="F29" s="71" t="str">
        <f>IF(B29=0," ",VLOOKUP($B29,[1]Спортсмены!$B$1:$K$65536,5,FALSE))</f>
        <v>1</v>
      </c>
      <c r="G29" s="69" t="str">
        <f>IF(B29=0," ",VLOOKUP($B29,[1]Спортсмены!$B$1:$K$65536,6,FALSE))</f>
        <v>Ивановская область</v>
      </c>
      <c r="H29" s="69" t="str">
        <f>IF(C29=0," ",VLOOKUP($B29,[1]Спортсмены!$B$1:$K$65536,7,FALSE))</f>
        <v/>
      </c>
      <c r="I29" s="69" t="str">
        <f>IF(D29=0," ",VLOOKUP($B29,[1]Спортсмены!$B$1:$K$65536,8,FALSE))</f>
        <v/>
      </c>
      <c r="J29" s="69" t="str">
        <f>IF(B29=0," ",VLOOKUP($B29,[1]Спортсмены!$B$1:$K$65536,9,FALSE))</f>
        <v>МБУДО «ДЮСШ» г.Шуя</v>
      </c>
      <c r="K29" s="98"/>
      <c r="L29" s="97">
        <v>6.3877314814814808E-4</v>
      </c>
      <c r="M29" s="71" t="str">
        <f>IF(L29=0," ",IF(L29&lt;=[1]Разряды!$D$6,[1]Разряды!$D$3,IF(L29&lt;=[1]Разряды!$E$6,[1]Разряды!$E$3,IF(L29&lt;=[1]Разряды!$F$6,[1]Разряды!$F$3,IF(L29&lt;=[1]Разряды!$G$6,[1]Разряды!$G$3,IF(L29&lt;=[1]Разряды!$H$6,[1]Разряды!$H$3,IF(L29&lt;=[1]Разряды!$I$6,[1]Разряды!$I$3,IF(L29&lt;=[1]Разряды!$J$6,[1]Разряды!$J$3,"б/р"))))))))</f>
        <v>2р</v>
      </c>
      <c r="N29" s="71">
        <v>6</v>
      </c>
      <c r="O29" s="76" t="str">
        <f>IF(B29=0," ",VLOOKUP($B29,[1]Спортсмены!$B$1:$K$65536,10,FALSE))</f>
        <v>Бесшапошников О.Ю.</v>
      </c>
    </row>
    <row r="30" spans="1:15" x14ac:dyDescent="0.25">
      <c r="A30" s="31">
        <v>16</v>
      </c>
      <c r="B30" s="31">
        <v>209</v>
      </c>
      <c r="C30" s="69" t="str">
        <f>IF(B30=0," ",VLOOKUP(B30,[1]Спортсмены!B$1:K$65536,2,FALSE))</f>
        <v>Ушанов</v>
      </c>
      <c r="D30" s="70" t="str">
        <f>IF(B30=0," ",VLOOKUP($B30,[1]Спортсмены!$B$1:$K$65536,3,FALSE))</f>
        <v>Даниил</v>
      </c>
      <c r="E30" s="71" t="str">
        <f>IF(B30=0," ",IF(VLOOKUP($B30,[1]Спортсмены!$B$1:$K$65536,4,FALSE)=0," ",VLOOKUP($B30,[1]Спортсмены!$B$1:$K$65536,4,FALSE)))</f>
        <v>30.06.2004</v>
      </c>
      <c r="F30" s="71" t="str">
        <f>IF(B30=0," ",VLOOKUP($B30,[1]Спортсмены!$B$1:$K$65536,5,FALSE))</f>
        <v>2</v>
      </c>
      <c r="G30" s="69" t="str">
        <f>IF(B30=0," ",VLOOKUP($B30,[1]Спортсмены!$B$1:$K$65536,6,FALSE))</f>
        <v>Архангельская область</v>
      </c>
      <c r="H30" s="69" t="str">
        <f>IF(C30=0," ",VLOOKUP($B30,[1]Спортсмены!$B$1:$K$65536,7,FALSE))</f>
        <v/>
      </c>
      <c r="I30" s="69" t="str">
        <f>IF(D30=0," ",VLOOKUP($B30,[1]Спортсмены!$B$1:$K$65536,8,FALSE))</f>
        <v/>
      </c>
      <c r="J30" s="69" t="str">
        <f>IF(B30=0," ",VLOOKUP($B30,[1]Спортсмены!$B$1:$K$65536,9,FALSE))</f>
        <v>МБУ СШ №1</v>
      </c>
      <c r="K30" s="98"/>
      <c r="L30" s="97">
        <v>6.3969907407407411E-4</v>
      </c>
      <c r="M30" s="71" t="str">
        <f>IF(L30=0," ",IF(L30&lt;=[1]Разряды!$D$6,[1]Разряды!$D$3,IF(L30&lt;=[1]Разряды!$E$6,[1]Разряды!$E$3,IF(L30&lt;=[1]Разряды!$F$6,[1]Разряды!$F$3,IF(L30&lt;=[1]Разряды!$G$6,[1]Разряды!$G$3,IF(L30&lt;=[1]Разряды!$H$6,[1]Разряды!$H$3,IF(L30&lt;=[1]Разряды!$I$6,[1]Разряды!$I$3,IF(L30&lt;=[1]Разряды!$J$6,[1]Разряды!$J$3,"б/р"))))))))</f>
        <v>2р</v>
      </c>
      <c r="N30" s="71">
        <v>5</v>
      </c>
      <c r="O30" s="76" t="str">
        <f>IF(B30=0," ",VLOOKUP($B30,[1]Спортсмены!$B$1:$K$65536,10,FALSE))</f>
        <v>Ушанов С.А.</v>
      </c>
    </row>
    <row r="31" spans="1:15" x14ac:dyDescent="0.25">
      <c r="A31" s="31">
        <v>17</v>
      </c>
      <c r="B31" s="31">
        <v>20</v>
      </c>
      <c r="C31" s="69" t="str">
        <f>IF(B31=0," ",VLOOKUP(B31,[1]Спортсмены!B$1:K$65536,2,FALSE))</f>
        <v>Волков</v>
      </c>
      <c r="D31" s="70" t="str">
        <f>IF(B31=0," ",VLOOKUP($B31,[1]Спортсмены!$B$1:$K$65536,3,FALSE))</f>
        <v>Олег</v>
      </c>
      <c r="E31" s="71" t="str">
        <f>IF(B31=0," ",IF(VLOOKUP($B31,[1]Спортсмены!$B$1:$K$65536,4,FALSE)=0," ",VLOOKUP($B31,[1]Спортсмены!$B$1:$K$65536,4,FALSE)))</f>
        <v>05.07.2003</v>
      </c>
      <c r="F31" s="71" t="str">
        <f>IF(B31=0," ",VLOOKUP($B31,[1]Спортсмены!$B$1:$K$65536,5,FALSE))</f>
        <v>2</v>
      </c>
      <c r="G31" s="69" t="str">
        <f>IF(B31=0," ",VLOOKUP($B31,[1]Спортсмены!$B$1:$K$65536,6,FALSE))</f>
        <v>Ярославская область</v>
      </c>
      <c r="H31" s="69" t="str">
        <f>IF(C31=0," ",VLOOKUP($B31,[1]Спортсмены!$B$1:$K$65536,7,FALSE))</f>
        <v/>
      </c>
      <c r="I31" s="69" t="str">
        <f>IF(D31=0," ",VLOOKUP($B31,[1]Спортсмены!$B$1:$K$65536,8,FALSE))</f>
        <v/>
      </c>
      <c r="J31" s="69" t="str">
        <f>IF(B31=0," ",VLOOKUP($B31,[1]Спортсмены!$B$1:$K$65536,9,FALSE))</f>
        <v>МУ СШОР №19</v>
      </c>
      <c r="K31" s="99"/>
      <c r="L31" s="99">
        <v>6.4004629629629622E-4</v>
      </c>
      <c r="M31" s="78" t="str">
        <f>IF(L31=0," ",IF(L31&lt;=[1]Разряды!$D$6,[1]Разряды!$D$3,IF(L31&lt;=[1]Разряды!$E$6,[1]Разряды!$E$3,IF(L31&lt;=[1]Разряды!$F$6,[1]Разряды!$F$3,IF(L31&lt;=[1]Разряды!$G$6,[1]Разряды!$G$3,IF(L31&lt;=[1]Разряды!$H$6,[1]Разряды!$H$3,IF(L31&lt;=[1]Разряды!$I$6,[1]Разряды!$I$3,IF(L31&lt;=[1]Разряды!$J$6,[1]Разряды!$J$3,"б/р"))))))))</f>
        <v>2р</v>
      </c>
      <c r="N31" s="78" t="s">
        <v>31</v>
      </c>
      <c r="O31" s="76" t="str">
        <f>IF(B31=0," ",VLOOKUP($B31,[1]Спортсмены!$B$1:$K$65536,10,FALSE))</f>
        <v>Круговой К.Н.</v>
      </c>
    </row>
    <row r="32" spans="1:15" x14ac:dyDescent="0.25">
      <c r="A32" s="31">
        <v>18</v>
      </c>
      <c r="B32" s="31">
        <v>442</v>
      </c>
      <c r="C32" s="69" t="str">
        <f>IF(B32=0," ",VLOOKUP(B32,[1]Спортсмены!B$1:K$65536,2,FALSE))</f>
        <v>Судаков</v>
      </c>
      <c r="D32" s="70" t="str">
        <f>IF(B32=0," ",VLOOKUP($B32,[1]Спортсмены!$B$1:$K$65536,3,FALSE))</f>
        <v>Михаил</v>
      </c>
      <c r="E32" s="71" t="str">
        <f>IF(B32=0," ",IF(VLOOKUP($B32,[1]Спортсмены!$B$1:$K$65536,4,FALSE)=0," ",VLOOKUP($B32,[1]Спортсмены!$B$1:$K$65536,4,FALSE)))</f>
        <v>09.04.2003</v>
      </c>
      <c r="F32" s="71" t="str">
        <f>IF(B32=0," ",VLOOKUP($B32,[1]Спортсмены!$B$1:$K$65536,5,FALSE))</f>
        <v>1</v>
      </c>
      <c r="G32" s="69" t="str">
        <f>IF(B32=0," ",VLOOKUP($B32,[1]Спортсмены!$B$1:$K$65536,6,FALSE))</f>
        <v>Республика Карелия</v>
      </c>
      <c r="H32" s="69" t="str">
        <f>IF(C32=0," ",VLOOKUP($B32,[1]Спортсмены!$B$1:$K$65536,7,FALSE))</f>
        <v/>
      </c>
      <c r="I32" s="69" t="str">
        <f>IF(D32=0," ",VLOOKUP($B32,[1]Спортсмены!$B$1:$K$65536,8,FALSE))</f>
        <v/>
      </c>
      <c r="J32" s="69" t="str">
        <f>IF(B32=0," ",VLOOKUP($B32,[1]Спортсмены!$B$1:$K$65536,9,FALSE))</f>
        <v>МУ "СШОР №3"</v>
      </c>
      <c r="K32" s="98"/>
      <c r="L32" s="97">
        <v>6.462962962962964E-4</v>
      </c>
      <c r="M32" s="71" t="str">
        <f>IF(L32=0," ",IF(L32&lt;=[1]Разряды!$D$6,[1]Разряды!$D$3,IF(L32&lt;=[1]Разряды!$E$6,[1]Разряды!$E$3,IF(L32&lt;=[1]Разряды!$F$6,[1]Разряды!$F$3,IF(L32&lt;=[1]Разряды!$G$6,[1]Разряды!$G$3,IF(L32&lt;=[1]Разряды!$H$6,[1]Разряды!$H$3,IF(L32&lt;=[1]Разряды!$I$6,[1]Разряды!$I$3,IF(L32&lt;=[1]Разряды!$J$6,[1]Разряды!$J$3,"б/р"))))))))</f>
        <v>2р</v>
      </c>
      <c r="N32" s="71">
        <v>4</v>
      </c>
      <c r="O32" s="76" t="str">
        <f>IF(B32=0," ",VLOOKUP($B32,[1]Спортсмены!$B$1:$K$65536,10,FALSE))</f>
        <v>Козлова Н.Ю., Кишкин А.Ю.</v>
      </c>
    </row>
    <row r="33" spans="1:15" x14ac:dyDescent="0.25">
      <c r="A33" s="31">
        <v>19</v>
      </c>
      <c r="B33" s="31">
        <v>345</v>
      </c>
      <c r="C33" s="69" t="str">
        <f>IF(B33=0," ",VLOOKUP(B33,[1]Спортсмены!B$1:K$65536,2,FALSE))</f>
        <v>Симбирцев</v>
      </c>
      <c r="D33" s="70" t="str">
        <f>IF(B33=0," ",VLOOKUP($B33,[1]Спортсмены!$B$1:$K$65536,3,FALSE))</f>
        <v>Кирилл</v>
      </c>
      <c r="E33" s="71" t="str">
        <f>IF(B33=0," ",IF(VLOOKUP($B33,[1]Спортсмены!$B$1:$K$65536,4,FALSE)=0," ",VLOOKUP($B33,[1]Спортсмены!$B$1:$K$65536,4,FALSE)))</f>
        <v>05.05.2003</v>
      </c>
      <c r="F33" s="71" t="str">
        <f>IF(B33=0," ",VLOOKUP($B33,[1]Спортсмены!$B$1:$K$65536,5,FALSE))</f>
        <v>2</v>
      </c>
      <c r="G33" s="69" t="str">
        <f>IF(B33=0," ",VLOOKUP($B33,[1]Спортсмены!$B$1:$K$65536,6,FALSE))</f>
        <v>Костромская область</v>
      </c>
      <c r="H33" s="69" t="str">
        <f>IF(C33=0," ",VLOOKUP($B33,[1]Спортсмены!$B$1:$K$65536,7,FALSE))</f>
        <v/>
      </c>
      <c r="I33" s="69" t="str">
        <f>IF(D33=0," ",VLOOKUP($B33,[1]Спортсмены!$B$1:$K$65536,8,FALSE))</f>
        <v/>
      </c>
      <c r="J33" s="69" t="str">
        <f>IF(B33=0," ",VLOOKUP($B33,[1]Спортсмены!$B$1:$K$65536,9,FALSE))</f>
        <v>ГБУ КО "СШОР им. А.В. Голубева"</v>
      </c>
      <c r="K33" s="98"/>
      <c r="L33" s="97">
        <v>6.4722222222222232E-4</v>
      </c>
      <c r="M33" s="71" t="str">
        <f>IF(L33=0," ",IF(L33&lt;=[1]Разряды!$D$6,[1]Разряды!$D$3,IF(L33&lt;=[1]Разряды!$E$6,[1]Разряды!$E$3,IF(L33&lt;=[1]Разряды!$F$6,[1]Разряды!$F$3,IF(L33&lt;=[1]Разряды!$G$6,[1]Разряды!$G$3,IF(L33&lt;=[1]Разряды!$H$6,[1]Разряды!$H$3,IF(L33&lt;=[1]Разряды!$I$6,[1]Разряды!$I$3,IF(L33&lt;=[1]Разряды!$J$6,[1]Разряды!$J$3,"б/р"))))))))</f>
        <v>2р</v>
      </c>
      <c r="N33" s="71">
        <v>3</v>
      </c>
      <c r="O33" s="76" t="str">
        <f>IF(B33=0," ",VLOOKUP($B33,[1]Спортсмены!$B$1:$K$65536,10,FALSE))</f>
        <v>Лякин С.И.</v>
      </c>
    </row>
    <row r="34" spans="1:15" x14ac:dyDescent="0.25">
      <c r="A34" s="31">
        <v>20</v>
      </c>
      <c r="B34" s="31">
        <v>377</v>
      </c>
      <c r="C34" s="69" t="str">
        <f>IF(B34=0," ",VLOOKUP(B34,[1]Спортсмены!B$1:K$65536,2,FALSE))</f>
        <v>Куликов</v>
      </c>
      <c r="D34" s="70" t="str">
        <f>IF(B34=0," ",VLOOKUP($B34,[1]Спортсмены!$B$1:$K$65536,3,FALSE))</f>
        <v>Максим</v>
      </c>
      <c r="E34" s="71" t="str">
        <f>IF(B34=0," ",IF(VLOOKUP($B34,[1]Спортсмены!$B$1:$K$65536,4,FALSE)=0," ",VLOOKUP($B34,[1]Спортсмены!$B$1:$K$65536,4,FALSE)))</f>
        <v>30.12.2003</v>
      </c>
      <c r="F34" s="71" t="str">
        <f>IF(B34=0," ",VLOOKUP($B34,[1]Спортсмены!$B$1:$K$65536,5,FALSE))</f>
        <v>2</v>
      </c>
      <c r="G34" s="69" t="str">
        <f>IF(B34=0," ",VLOOKUP($B34,[1]Спортсмены!$B$1:$K$65536,6,FALSE))</f>
        <v>Мурманская область</v>
      </c>
      <c r="H34" s="69" t="str">
        <f>IF(C34=0," ",VLOOKUP($B34,[1]Спортсмены!$B$1:$K$65536,7,FALSE))</f>
        <v/>
      </c>
      <c r="I34" s="69" t="str">
        <f>IF(D34=0," ",VLOOKUP($B34,[1]Спортсмены!$B$1:$K$65536,8,FALSE))</f>
        <v/>
      </c>
      <c r="J34" s="69" t="str">
        <f>IF(B34=0," ",VLOOKUP($B34,[1]Спортсмены!$B$1:$K$65536,9,FALSE))</f>
        <v>МАУ СШОР №4</v>
      </c>
      <c r="K34" s="98"/>
      <c r="L34" s="97">
        <v>6.4930555555555564E-4</v>
      </c>
      <c r="M34" s="71" t="str">
        <f>IF(L34=0," ",IF(L34&lt;=[1]Разряды!$D$6,[1]Разряды!$D$3,IF(L34&lt;=[1]Разряды!$E$6,[1]Разряды!$E$3,IF(L34&lt;=[1]Разряды!$F$6,[1]Разряды!$F$3,IF(L34&lt;=[1]Разряды!$G$6,[1]Разряды!$G$3,IF(L34&lt;=[1]Разряды!$H$6,[1]Разряды!$H$3,IF(L34&lt;=[1]Разряды!$I$6,[1]Разряды!$I$3,IF(L34&lt;=[1]Разряды!$J$6,[1]Разряды!$J$3,"б/р"))))))))</f>
        <v>2р</v>
      </c>
      <c r="N34" s="71">
        <v>2</v>
      </c>
      <c r="O34" s="76" t="str">
        <f>IF(B34=0," ",VLOOKUP($B34,[1]Спортсмены!$B$1:$K$65536,10,FALSE))</f>
        <v>Кацан В.В., Кацан Т.Н.</v>
      </c>
    </row>
    <row r="35" spans="1:15" x14ac:dyDescent="0.25">
      <c r="A35" s="31">
        <v>21</v>
      </c>
      <c r="B35" s="31">
        <v>133</v>
      </c>
      <c r="C35" s="69" t="str">
        <f>IF(B35=0," ",VLOOKUP(B35,[1]Спортсмены!B$1:K$65536,2,FALSE))</f>
        <v>Столбов</v>
      </c>
      <c r="D35" s="70" t="str">
        <f>IF(B35=0," ",VLOOKUP($B35,[1]Спортсмены!$B$1:$K$65536,3,FALSE))</f>
        <v>Даниил</v>
      </c>
      <c r="E35" s="71" t="str">
        <f>IF(B35=0," ",IF(VLOOKUP($B35,[1]Спортсмены!$B$1:$K$65536,4,FALSE)=0," ",VLOOKUP($B35,[1]Спортсмены!$B$1:$K$65536,4,FALSE)))</f>
        <v>17.01.2003</v>
      </c>
      <c r="F35" s="71" t="str">
        <f>IF(B35=0," ",VLOOKUP($B35,[1]Спортсмены!$B$1:$K$65536,5,FALSE))</f>
        <v>2</v>
      </c>
      <c r="G35" s="69" t="str">
        <f>IF(B35=0," ",VLOOKUP($B35,[1]Спортсмены!$B$1:$K$65536,6,FALSE))</f>
        <v>Ярославская область</v>
      </c>
      <c r="H35" s="69" t="str">
        <f>IF(C35=0," ",VLOOKUP($B35,[1]Спортсмены!$B$1:$K$65536,7,FALSE))</f>
        <v/>
      </c>
      <c r="I35" s="69" t="str">
        <f>IF(D35=0," ",VLOOKUP($B35,[1]Спортсмены!$B$1:$K$65536,8,FALSE))</f>
        <v/>
      </c>
      <c r="J35" s="69" t="str">
        <f>IF(B35=0," ",VLOOKUP($B35,[1]Спортсмены!$B$1:$K$65536,9,FALSE))</f>
        <v>МУ СШОР №19</v>
      </c>
      <c r="K35" s="98"/>
      <c r="L35" s="97">
        <v>6.5138888888888896E-4</v>
      </c>
      <c r="M35" s="71" t="str">
        <f>IF(L35=0," ",IF(L35&lt;=[1]Разряды!$D$6,[1]Разряды!$D$3,IF(L35&lt;=[1]Разряды!$E$6,[1]Разряды!$E$3,IF(L35&lt;=[1]Разряды!$F$6,[1]Разряды!$F$3,IF(L35&lt;=[1]Разряды!$G$6,[1]Разряды!$G$3,IF(L35&lt;=[1]Разряды!$H$6,[1]Разряды!$H$3,IF(L35&lt;=[1]Разряды!$I$6,[1]Разряды!$I$3,IF(L35&lt;=[1]Разряды!$J$6,[1]Разряды!$J$3,"б/р"))))))))</f>
        <v>2р</v>
      </c>
      <c r="N35" s="71" t="s">
        <v>31</v>
      </c>
      <c r="O35" s="76" t="str">
        <f>IF(B35=0," ",VLOOKUP($B35,[1]Спортсмены!$B$1:$K$65536,10,FALSE))</f>
        <v>Круговой К.Н.</v>
      </c>
    </row>
    <row r="36" spans="1:15" x14ac:dyDescent="0.25">
      <c r="A36" s="31">
        <v>22</v>
      </c>
      <c r="B36" s="31">
        <v>443</v>
      </c>
      <c r="C36" s="69" t="str">
        <f>IF(B36=0," ",VLOOKUP(B36,[1]Спортсмены!B$1:K$65536,2,FALSE))</f>
        <v>Тимофеев</v>
      </c>
      <c r="D36" s="70" t="str">
        <f>IF(B36=0," ",VLOOKUP($B36,[1]Спортсмены!$B$1:$K$65536,3,FALSE))</f>
        <v>Сергей</v>
      </c>
      <c r="E36" s="71" t="str">
        <f>IF(B36=0," ",IF(VLOOKUP($B36,[1]Спортсмены!$B$1:$K$65536,4,FALSE)=0," ",VLOOKUP($B36,[1]Спортсмены!$B$1:$K$65536,4,FALSE)))</f>
        <v>04.01.2003</v>
      </c>
      <c r="F36" s="71" t="str">
        <f>IF(B36=0," ",VLOOKUP($B36,[1]Спортсмены!$B$1:$K$65536,5,FALSE))</f>
        <v>2</v>
      </c>
      <c r="G36" s="69" t="str">
        <f>IF(B36=0," ",VLOOKUP($B36,[1]Спортсмены!$B$1:$K$65536,6,FALSE))</f>
        <v>Республика Карелия</v>
      </c>
      <c r="H36" s="69" t="str">
        <f>IF(C36=0," ",VLOOKUP($B36,[1]Спортсмены!$B$1:$K$65536,7,FALSE))</f>
        <v/>
      </c>
      <c r="I36" s="69" t="str">
        <f>IF(D36=0," ",VLOOKUP($B36,[1]Спортсмены!$B$1:$K$65536,8,FALSE))</f>
        <v/>
      </c>
      <c r="J36" s="69" t="str">
        <f>IF(B36=0," ",VLOOKUP($B36,[1]Спортсмены!$B$1:$K$65536,9,FALSE))</f>
        <v>МУ "СШОР №3"</v>
      </c>
      <c r="K36" s="97"/>
      <c r="L36" s="97">
        <v>6.5416666666666672E-4</v>
      </c>
      <c r="M36" s="71" t="str">
        <f>IF(L36=0," ",IF(L36&lt;=[1]Разряды!$D$6,[1]Разряды!$D$3,IF(L36&lt;=[1]Разряды!$E$6,[1]Разряды!$E$3,IF(L36&lt;=[1]Разряды!$F$6,[1]Разряды!$F$3,IF(L36&lt;=[1]Разряды!$G$6,[1]Разряды!$G$3,IF(L36&lt;=[1]Разряды!$H$6,[1]Разряды!$H$3,IF(L36&lt;=[1]Разряды!$I$6,[1]Разряды!$I$3,IF(L36&lt;=[1]Разряды!$J$6,[1]Разряды!$J$3,"б/р"))))))))</f>
        <v>2р</v>
      </c>
      <c r="N36" s="71">
        <v>1</v>
      </c>
      <c r="O36" s="76" t="str">
        <f>IF(B36=0," ",VLOOKUP($B36,[1]Спортсмены!$B$1:$K$65536,10,FALSE))</f>
        <v>Писарек Е.В.</v>
      </c>
    </row>
    <row r="37" spans="1:15" x14ac:dyDescent="0.25">
      <c r="A37" s="31">
        <v>23</v>
      </c>
      <c r="B37" s="31">
        <v>55</v>
      </c>
      <c r="C37" s="69" t="str">
        <f>IF(B37=0," ",VLOOKUP(B37,[1]Спортсмены!B$1:K$65536,2,FALSE))</f>
        <v>Каныгин</v>
      </c>
      <c r="D37" s="70" t="str">
        <f>IF(B37=0," ",VLOOKUP($B37,[1]Спортсмены!$B$1:$K$65536,3,FALSE))</f>
        <v>Максим</v>
      </c>
      <c r="E37" s="71" t="str">
        <f>IF(B37=0," ",IF(VLOOKUP($B37,[1]Спортсмены!$B$1:$K$65536,4,FALSE)=0," ",VLOOKUP($B37,[1]Спортсмены!$B$1:$K$65536,4,FALSE)))</f>
        <v>10.02.2005</v>
      </c>
      <c r="F37" s="71" t="str">
        <f>IF(B37=0," ",VLOOKUP($B37,[1]Спортсмены!$B$1:$K$65536,5,FALSE))</f>
        <v>2</v>
      </c>
      <c r="G37" s="69" t="str">
        <f>IF(B37=0," ",VLOOKUP($B37,[1]Спортсмены!$B$1:$K$65536,6,FALSE))</f>
        <v>Ярославская область</v>
      </c>
      <c r="H37" s="69" t="str">
        <f>IF(C37=0," ",VLOOKUP($B37,[1]Спортсмены!$B$1:$K$65536,7,FALSE))</f>
        <v/>
      </c>
      <c r="I37" s="69" t="str">
        <f>IF(D37=0," ",VLOOKUP($B37,[1]Спортсмены!$B$1:$K$65536,8,FALSE))</f>
        <v/>
      </c>
      <c r="J37" s="69" t="str">
        <f>IF(B37=0," ",VLOOKUP($B37,[1]Спортсмены!$B$1:$K$65536,9,FALSE))</f>
        <v>МУ СШОР №19</v>
      </c>
      <c r="K37" s="98"/>
      <c r="L37" s="97">
        <v>6.5601851851851845E-4</v>
      </c>
      <c r="M37" s="71" t="str">
        <f>IF(L37=0," ",IF(L37&lt;=[1]Разряды!$D$6,[1]Разряды!$D$3,IF(L37&lt;=[1]Разряды!$E$6,[1]Разряды!$E$3,IF(L37&lt;=[1]Разряды!$F$6,[1]Разряды!$F$3,IF(L37&lt;=[1]Разряды!$G$6,[1]Разряды!$G$3,IF(L37&lt;=[1]Разряды!$H$6,[1]Разряды!$H$3,IF(L37&lt;=[1]Разряды!$I$6,[1]Разряды!$I$3,IF(L37&lt;=[1]Разряды!$J$6,[1]Разряды!$J$3,"б/р"))))))))</f>
        <v>3р</v>
      </c>
      <c r="N37" s="71" t="s">
        <v>31</v>
      </c>
      <c r="O37" s="76" t="str">
        <f>IF(B37=0," ",VLOOKUP($B37,[1]Спортсмены!$B$1:$K$65536,10,FALSE))</f>
        <v>Хрущев И.Е.</v>
      </c>
    </row>
    <row r="38" spans="1:15" x14ac:dyDescent="0.25">
      <c r="A38" s="31">
        <v>24</v>
      </c>
      <c r="B38" s="31">
        <v>132</v>
      </c>
      <c r="C38" s="69" t="str">
        <f>IF(B38=0," ",VLOOKUP(B38,[1]Спортсмены!B$1:K$65536,2,FALSE))</f>
        <v>Степанов</v>
      </c>
      <c r="D38" s="70" t="str">
        <f>IF(B38=0," ",VLOOKUP($B38,[1]Спортсмены!$B$1:$K$65536,3,FALSE))</f>
        <v>Андрей</v>
      </c>
      <c r="E38" s="71" t="str">
        <f>IF(B38=0," ",IF(VLOOKUP($B38,[1]Спортсмены!$B$1:$K$65536,4,FALSE)=0," ",VLOOKUP($B38,[1]Спортсмены!$B$1:$K$65536,4,FALSE)))</f>
        <v>19.03.2004</v>
      </c>
      <c r="F38" s="71" t="str">
        <f>IF(B38=0," ",VLOOKUP($B38,[1]Спортсмены!$B$1:$K$65536,5,FALSE))</f>
        <v>2</v>
      </c>
      <c r="G38" s="69" t="str">
        <f>IF(B38=0," ",VLOOKUP($B38,[1]Спортсмены!$B$1:$K$65536,6,FALSE))</f>
        <v>Ярославская область</v>
      </c>
      <c r="H38" s="69" t="str">
        <f>IF(C38=0," ",VLOOKUP($B38,[1]Спортсмены!$B$1:$K$65536,7,FALSE))</f>
        <v/>
      </c>
      <c r="I38" s="69" t="str">
        <f>IF(D38=0," ",VLOOKUP($B38,[1]Спортсмены!$B$1:$K$65536,8,FALSE))</f>
        <v/>
      </c>
      <c r="J38" s="102" t="str">
        <f>IF(B38=0," ",VLOOKUP($B38,[1]Спортсмены!$B$1:$K$65536,9,FALSE))</f>
        <v>ГУ ЯО "СШОР по лёгкой атлетике и адаптивному спорту"</v>
      </c>
      <c r="K38" s="98"/>
      <c r="L38" s="97">
        <v>6.6053240740740742E-4</v>
      </c>
      <c r="M38" s="71" t="str">
        <f>IF(L38=0," ",IF(L38&lt;=[1]Разряды!$D$6,[1]Разряды!$D$3,IF(L38&lt;=[1]Разряды!$E$6,[1]Разряды!$E$3,IF(L38&lt;=[1]Разряды!$F$6,[1]Разряды!$F$3,IF(L38&lt;=[1]Разряды!$G$6,[1]Разряды!$G$3,IF(L38&lt;=[1]Разряды!$H$6,[1]Разряды!$H$3,IF(L38&lt;=[1]Разряды!$I$6,[1]Разряды!$I$3,IF(L38&lt;=[1]Разряды!$J$6,[1]Разряды!$J$3,"б/р"))))))))</f>
        <v>3р</v>
      </c>
      <c r="N38" s="71" t="s">
        <v>31</v>
      </c>
      <c r="O38" s="76" t="str">
        <f>IF(B38=0," ",VLOOKUP($B38,[1]Спортсмены!$B$1:$K$65536,10,FALSE))</f>
        <v>Лыкова О.В., Филинова С.К.</v>
      </c>
    </row>
    <row r="39" spans="1:15" x14ac:dyDescent="0.25">
      <c r="A39" s="31">
        <v>25</v>
      </c>
      <c r="B39" s="31">
        <v>259</v>
      </c>
      <c r="C39" s="69" t="str">
        <f>IF(B39=0," ",VLOOKUP(B39,[1]Спортсмены!B$1:K$65536,2,FALSE))</f>
        <v>Пята</v>
      </c>
      <c r="D39" s="70" t="str">
        <f>IF(B39=0," ",VLOOKUP($B39,[1]Спортсмены!$B$1:$K$65536,3,FALSE))</f>
        <v>Арсений</v>
      </c>
      <c r="E39" s="71" t="str">
        <f>IF(B39=0," ",IF(VLOOKUP($B39,[1]Спортсмены!$B$1:$K$65536,4,FALSE)=0," ",VLOOKUP($B39,[1]Спортсмены!$B$1:$K$65536,4,FALSE)))</f>
        <v>17.04.2003</v>
      </c>
      <c r="F39" s="71" t="str">
        <f>IF(B39=0," ",VLOOKUP($B39,[1]Спортсмены!$B$1:$K$65536,5,FALSE))</f>
        <v>2</v>
      </c>
      <c r="G39" s="69" t="str">
        <f>IF(B39=0," ",VLOOKUP($B39,[1]Спортсмены!$B$1:$K$65536,6,FALSE))</f>
        <v>Вологодская область</v>
      </c>
      <c r="H39" s="69" t="str">
        <f>IF(C39=0," ",VLOOKUP($B39,[1]Спортсмены!$B$1:$K$65536,7,FALSE))</f>
        <v/>
      </c>
      <c r="I39" s="69" t="str">
        <f>IF(D39=0," ",VLOOKUP($B39,[1]Спортсмены!$B$1:$K$65536,8,FALSE))</f>
        <v/>
      </c>
      <c r="J39" s="69" t="str">
        <f>IF(B39=0," ",VLOOKUP($B39,[1]Спортсмены!$B$1:$K$65536,9,FALSE))</f>
        <v>АУ ВО "СШОР "Витязь"</v>
      </c>
      <c r="K39" s="98"/>
      <c r="L39" s="97">
        <v>6.6145833333333334E-4</v>
      </c>
      <c r="M39" s="71" t="str">
        <f>IF(L39=0," ",IF(L39&lt;=[1]Разряды!$D$6,[1]Разряды!$D$3,IF(L39&lt;=[1]Разряды!$E$6,[1]Разряды!$E$3,IF(L39&lt;=[1]Разряды!$F$6,[1]Разряды!$F$3,IF(L39&lt;=[1]Разряды!$G$6,[1]Разряды!$G$3,IF(L39&lt;=[1]Разряды!$H$6,[1]Разряды!$H$3,IF(L39&lt;=[1]Разряды!$I$6,[1]Разряды!$I$3,IF(L39&lt;=[1]Разряды!$J$6,[1]Разряды!$J$3,"б/р"))))))))</f>
        <v>3р</v>
      </c>
      <c r="N39" s="71">
        <v>1</v>
      </c>
      <c r="O39" s="76"/>
    </row>
    <row r="40" spans="1:15" x14ac:dyDescent="0.25">
      <c r="A40" s="31">
        <v>26</v>
      </c>
      <c r="B40" s="31">
        <v>95</v>
      </c>
      <c r="C40" s="69" t="str">
        <f>IF(B40=0," ",VLOOKUP(B40,[1]Спортсмены!B$1:K$65536,2,FALSE))</f>
        <v>Наливайко</v>
      </c>
      <c r="D40" s="70" t="str">
        <f>IF(B40=0," ",VLOOKUP($B40,[1]Спортсмены!$B$1:$K$65536,3,FALSE))</f>
        <v>Матвей</v>
      </c>
      <c r="E40" s="71" t="str">
        <f>IF(B40=0," ",IF(VLOOKUP($B40,[1]Спортсмены!$B$1:$K$65536,4,FALSE)=0," ",VLOOKUP($B40,[1]Спортсмены!$B$1:$K$65536,4,FALSE)))</f>
        <v>17.02.2003</v>
      </c>
      <c r="F40" s="71" t="str">
        <f>IF(B40=0," ",VLOOKUP($B40,[1]Спортсмены!$B$1:$K$65536,5,FALSE))</f>
        <v>2</v>
      </c>
      <c r="G40" s="69" t="str">
        <f>IF(B40=0," ",VLOOKUP($B40,[1]Спортсмены!$B$1:$K$65536,6,FALSE))</f>
        <v>Ярославская область</v>
      </c>
      <c r="H40" s="69" t="str">
        <f>IF(C40=0," ",VLOOKUP($B40,[1]Спортсмены!$B$1:$K$65536,7,FALSE))</f>
        <v/>
      </c>
      <c r="I40" s="69" t="str">
        <f>IF(D40=0," ",VLOOKUP($B40,[1]Спортсмены!$B$1:$K$65536,8,FALSE))</f>
        <v/>
      </c>
      <c r="J40" s="69" t="str">
        <f>IF(B40=0," ",VLOOKUP($B40,[1]Спортсмены!$B$1:$K$65536,9,FALSE))</f>
        <v>МАУ СШОР №2</v>
      </c>
      <c r="K40" s="98"/>
      <c r="L40" s="97">
        <v>6.6296296296296296E-4</v>
      </c>
      <c r="M40" s="71" t="str">
        <f>IF(L40=0," ",IF(L40&lt;=[1]Разряды!$D$6,[1]Разряды!$D$3,IF(L40&lt;=[1]Разряды!$E$6,[1]Разряды!$E$3,IF(L40&lt;=[1]Разряды!$F$6,[1]Разряды!$F$3,IF(L40&lt;=[1]Разряды!$G$6,[1]Разряды!$G$3,IF(L40&lt;=[1]Разряды!$H$6,[1]Разряды!$H$3,IF(L40&lt;=[1]Разряды!$I$6,[1]Разряды!$I$3,IF(L40&lt;=[1]Разряды!$J$6,[1]Разряды!$J$3,"б/р"))))))))</f>
        <v>3р</v>
      </c>
      <c r="N40" s="71" t="s">
        <v>31</v>
      </c>
      <c r="O40" s="76" t="str">
        <f>IF(B40=0," ",VLOOKUP($B40,[1]Спортсмены!$B$1:$K$65536,10,FALSE))</f>
        <v xml:space="preserve">Иванова И.М. </v>
      </c>
    </row>
    <row r="41" spans="1:15" x14ac:dyDescent="0.25">
      <c r="A41" s="31">
        <v>27</v>
      </c>
      <c r="B41" s="31">
        <v>117</v>
      </c>
      <c r="C41" s="69" t="str">
        <f>IF(B41=0," ",VLOOKUP(B41,[1]Спортсмены!B$1:K$65536,2,FALSE))</f>
        <v>Салов</v>
      </c>
      <c r="D41" s="70" t="str">
        <f>IF(B41=0," ",VLOOKUP($B41,[1]Спортсмены!$B$1:$K$65536,3,FALSE))</f>
        <v>Дмитрий</v>
      </c>
      <c r="E41" s="71" t="str">
        <f>IF(B41=0," ",IF(VLOOKUP($B41,[1]Спортсмены!$B$1:$K$65536,4,FALSE)=0," ",VLOOKUP($B41,[1]Спортсмены!$B$1:$K$65536,4,FALSE)))</f>
        <v>20.04.2003</v>
      </c>
      <c r="F41" s="71" t="str">
        <f>IF(B41=0," ",VLOOKUP($B41,[1]Спортсмены!$B$1:$K$65536,5,FALSE))</f>
        <v>3</v>
      </c>
      <c r="G41" s="69" t="str">
        <f>IF(B41=0," ",VLOOKUP($B41,[1]Спортсмены!$B$1:$K$65536,6,FALSE))</f>
        <v>Ярославская область</v>
      </c>
      <c r="H41" s="69" t="str">
        <f>IF(C41=0," ",VLOOKUP($B41,[1]Спортсмены!$B$1:$K$65536,7,FALSE))</f>
        <v/>
      </c>
      <c r="I41" s="69" t="str">
        <f>IF(D41=0," ",VLOOKUP($B41,[1]Спортсмены!$B$1:$K$65536,8,FALSE))</f>
        <v/>
      </c>
      <c r="J41" s="69" t="str">
        <f>IF(B41=0," ",VLOOKUP($B41,[1]Спортсмены!$B$1:$K$65536,9,FALSE))</f>
        <v>МУ СШОР №19</v>
      </c>
      <c r="K41" s="98"/>
      <c r="L41" s="97">
        <v>6.6678240740740728E-4</v>
      </c>
      <c r="M41" s="71" t="str">
        <f>IF(L41=0," ",IF(L41&lt;=[1]Разряды!$D$6,[1]Разряды!$D$3,IF(L41&lt;=[1]Разряды!$E$6,[1]Разряды!$E$3,IF(L41&lt;=[1]Разряды!$F$6,[1]Разряды!$F$3,IF(L41&lt;=[1]Разряды!$G$6,[1]Разряды!$G$3,IF(L41&lt;=[1]Разряды!$H$6,[1]Разряды!$H$3,IF(L41&lt;=[1]Разряды!$I$6,[1]Разряды!$I$3,IF(L41&lt;=[1]Разряды!$J$6,[1]Разряды!$J$3,"б/р"))))))))</f>
        <v>3р</v>
      </c>
      <c r="N41" s="71" t="s">
        <v>31</v>
      </c>
      <c r="O41" s="76" t="str">
        <f>IF(B41=0," ",VLOOKUP($B41,[1]Спортсмены!$B$1:$K$65536,10,FALSE))</f>
        <v>Круговой К.Н.</v>
      </c>
    </row>
    <row r="42" spans="1:15" x14ac:dyDescent="0.25">
      <c r="A42" s="31">
        <v>28</v>
      </c>
      <c r="B42" s="31">
        <v>461</v>
      </c>
      <c r="C42" s="69" t="str">
        <f>IF(B42=0," ",VLOOKUP(B42,[1]Спортсмены!B$1:K$65536,2,FALSE))</f>
        <v>Холопов</v>
      </c>
      <c r="D42" s="70" t="str">
        <f>IF(B42=0," ",VLOOKUP($B42,[1]Спортсмены!$B$1:$K$65536,3,FALSE))</f>
        <v>Данил</v>
      </c>
      <c r="E42" s="71" t="str">
        <f>IF(B42=0," ",IF(VLOOKUP($B42,[1]Спортсмены!$B$1:$K$65536,4,FALSE)=0," ",VLOOKUP($B42,[1]Спортсмены!$B$1:$K$65536,4,FALSE)))</f>
        <v>23.08.2005</v>
      </c>
      <c r="F42" s="71" t="str">
        <f>IF(B42=0," ",VLOOKUP($B42,[1]Спортсмены!$B$1:$K$65536,5,FALSE))</f>
        <v>1</v>
      </c>
      <c r="G42" s="69" t="str">
        <f>IF(B42=0," ",VLOOKUP($B42,[1]Спортсмены!$B$1:$K$65536,6,FALSE))</f>
        <v>Республика Коми</v>
      </c>
      <c r="H42" s="69" t="str">
        <f>IF(C42=0," ",VLOOKUP($B42,[1]Спортсмены!$B$1:$K$65536,7,FALSE))</f>
        <v/>
      </c>
      <c r="I42" s="69" t="str">
        <f>IF(D42=0," ",VLOOKUP($B42,[1]Спортсмены!$B$1:$K$65536,8,FALSE))</f>
        <v/>
      </c>
      <c r="J42" s="69" t="str">
        <f>IF(B42=0," ",VLOOKUP($B42,[1]Спортсмены!$B$1:$K$65536,9,FALSE))</f>
        <v>ГБУ РК "СШОР №1"</v>
      </c>
      <c r="K42" s="97"/>
      <c r="L42" s="97">
        <v>6.6840277777777775E-4</v>
      </c>
      <c r="M42" s="71" t="str">
        <f>IF(L42=0," ",IF(L42&lt;=[1]Разряды!$D$6,[1]Разряды!$D$3,IF(L42&lt;=[1]Разряды!$E$6,[1]Разряды!$E$3,IF(L42&lt;=[1]Разряды!$F$6,[1]Разряды!$F$3,IF(L42&lt;=[1]Разряды!$G$6,[1]Разряды!$G$3,IF(L42&lt;=[1]Разряды!$H$6,[1]Разряды!$H$3,IF(L42&lt;=[1]Разряды!$I$6,[1]Разряды!$I$3,IF(L42&lt;=[1]Разряды!$J$6,[1]Разряды!$J$3,"б/р"))))))))</f>
        <v>3р</v>
      </c>
      <c r="N42" s="71">
        <v>1</v>
      </c>
      <c r="O42" s="76" t="str">
        <f>IF(B42=0," ",VLOOKUP($B42,[1]Спортсмены!$B$1:$K$65536,10,FALSE))</f>
        <v>Филиппов М.И.</v>
      </c>
    </row>
    <row r="43" spans="1:15" x14ac:dyDescent="0.25">
      <c r="A43" s="31">
        <v>29</v>
      </c>
      <c r="B43" s="31">
        <v>2</v>
      </c>
      <c r="C43" s="69" t="str">
        <f>IF(B43=0," ",VLOOKUP(B43,[1]Спортсмены!B$1:K$65536,2,FALSE))</f>
        <v>Авдеев</v>
      </c>
      <c r="D43" s="70" t="str">
        <f>IF(B43=0," ",VLOOKUP($B43,[1]Спортсмены!$B$1:$K$65536,3,FALSE))</f>
        <v>Никита</v>
      </c>
      <c r="E43" s="71" t="str">
        <f>IF(B43=0," ",IF(VLOOKUP($B43,[1]Спортсмены!$B$1:$K$65536,4,FALSE)=0," ",VLOOKUP($B43,[1]Спортсмены!$B$1:$K$65536,4,FALSE)))</f>
        <v>13.04.2003</v>
      </c>
      <c r="F43" s="71" t="str">
        <f>IF(B43=0," ",VLOOKUP($B43,[1]Спортсмены!$B$1:$K$65536,5,FALSE))</f>
        <v>2</v>
      </c>
      <c r="G43" s="69" t="str">
        <f>IF(B43=0," ",VLOOKUP($B43,[1]Спортсмены!$B$1:$K$65536,6,FALSE))</f>
        <v>Ярославская область</v>
      </c>
      <c r="H43" s="69" t="str">
        <f>IF(C43=0," ",VLOOKUP($B43,[1]Спортсмены!$B$1:$K$65536,7,FALSE))</f>
        <v/>
      </c>
      <c r="I43" s="69" t="str">
        <f>IF(D43=0," ",VLOOKUP($B43,[1]Спортсмены!$B$1:$K$65536,8,FALSE))</f>
        <v/>
      </c>
      <c r="J43" s="69" t="str">
        <f>IF(B43=0," ",VLOOKUP($B43,[1]Спортсмены!$B$1:$K$65536,9,FALSE))</f>
        <v>МУ СШОР №8</v>
      </c>
      <c r="K43" s="98"/>
      <c r="L43" s="97">
        <v>6.7013888888888885E-4</v>
      </c>
      <c r="M43" s="71" t="str">
        <f>IF(L43=0," ",IF(L43&lt;=[1]Разряды!$D$6,[1]Разряды!$D$3,IF(L43&lt;=[1]Разряды!$E$6,[1]Разряды!$E$3,IF(L43&lt;=[1]Разряды!$F$6,[1]Разряды!$F$3,IF(L43&lt;=[1]Разряды!$G$6,[1]Разряды!$G$3,IF(L43&lt;=[1]Разряды!$H$6,[1]Разряды!$H$3,IF(L43&lt;=[1]Разряды!$I$6,[1]Разряды!$I$3,IF(L43&lt;=[1]Разряды!$J$6,[1]Разряды!$J$3,"б/р"))))))))</f>
        <v>3р</v>
      </c>
      <c r="N43" s="71" t="s">
        <v>31</v>
      </c>
      <c r="O43" s="76" t="str">
        <f>IF(B43=0," ",VLOOKUP($B43,[1]Спортсмены!$B$1:$K$65536,10,FALSE))</f>
        <v>Зверев В.Н.</v>
      </c>
    </row>
    <row r="44" spans="1:15" x14ac:dyDescent="0.25">
      <c r="A44" s="31">
        <v>30</v>
      </c>
      <c r="B44" s="31">
        <v>454</v>
      </c>
      <c r="C44" s="69" t="str">
        <f>IF(B44=0," ",VLOOKUP(B44,[1]Спортсмены!B$1:K$65536,2,FALSE))</f>
        <v>Матуленко</v>
      </c>
      <c r="D44" s="70" t="str">
        <f>IF(B44=0," ",VLOOKUP($B44,[1]Спортсмены!$B$1:$K$65536,3,FALSE))</f>
        <v>Илья</v>
      </c>
      <c r="E44" s="71" t="str">
        <f>IF(B44=0," ",IF(VLOOKUP($B44,[1]Спортсмены!$B$1:$K$65536,4,FALSE)=0," ",VLOOKUP($B44,[1]Спортсмены!$B$1:$K$65536,4,FALSE)))</f>
        <v>27.08.2004</v>
      </c>
      <c r="F44" s="71" t="str">
        <f>IF(B44=0," ",VLOOKUP($B44,[1]Спортсмены!$B$1:$K$65536,5,FALSE))</f>
        <v>1</v>
      </c>
      <c r="G44" s="69" t="str">
        <f>IF(B44=0," ",VLOOKUP($B44,[1]Спортсмены!$B$1:$K$65536,6,FALSE))</f>
        <v>Республика Коми</v>
      </c>
      <c r="H44" s="69" t="str">
        <f>IF(C44=0," ",VLOOKUP($B44,[1]Спортсмены!$B$1:$K$65536,7,FALSE))</f>
        <v/>
      </c>
      <c r="I44" s="69" t="str">
        <f>IF(D44=0," ",VLOOKUP($B44,[1]Спортсмены!$B$1:$K$65536,8,FALSE))</f>
        <v/>
      </c>
      <c r="J44" s="69" t="str">
        <f>IF(B44=0," ",VLOOKUP($B44,[1]Спортсмены!$B$1:$K$65536,9,FALSE))</f>
        <v>ГБУ РК "СШОР №1"</v>
      </c>
      <c r="K44" s="98"/>
      <c r="L44" s="82">
        <v>6.7038194444444448E-4</v>
      </c>
      <c r="M44" s="71" t="str">
        <f>IF(L44=0," ",IF(L44&lt;=[1]Разряды!$D$6,[1]Разряды!$D$3,IF(L44&lt;=[1]Разряды!$E$6,[1]Разряды!$E$3,IF(L44&lt;=[1]Разряды!$F$6,[1]Разряды!$F$3,IF(L44&lt;=[1]Разряды!$G$6,[1]Разряды!$G$3,IF(L44&lt;=[1]Разряды!$H$6,[1]Разряды!$H$3,IF(L44&lt;=[1]Разряды!$I$6,[1]Разряды!$I$3,IF(L44&lt;=[1]Разряды!$J$6,[1]Разряды!$J$3,"б/р"))))))))</f>
        <v>3р</v>
      </c>
      <c r="N44" s="71">
        <v>1</v>
      </c>
      <c r="O44" s="76" t="str">
        <f>IF(B44=0," ",VLOOKUP($B44,[1]Спортсмены!$B$1:$K$65536,10,FALSE))</f>
        <v>Филиппов М.И.</v>
      </c>
    </row>
    <row r="45" spans="1:15" x14ac:dyDescent="0.25">
      <c r="A45" s="31">
        <v>31</v>
      </c>
      <c r="B45" s="31">
        <v>158</v>
      </c>
      <c r="C45" s="69" t="str">
        <f>IF(B45=0," ",VLOOKUP(B45,[1]Спортсмены!B$1:K$65536,2,FALSE))</f>
        <v>Чупахин</v>
      </c>
      <c r="D45" s="70" t="str">
        <f>IF(B45=0," ",VLOOKUP($B45,[1]Спортсмены!$B$1:$K$65536,3,FALSE))</f>
        <v>Вадим</v>
      </c>
      <c r="E45" s="71" t="str">
        <f>IF(B45=0," ",IF(VLOOKUP($B45,[1]Спортсмены!$B$1:$K$65536,4,FALSE)=0," ",VLOOKUP($B45,[1]Спортсмены!$B$1:$K$65536,4,FALSE)))</f>
        <v>12.04.2005</v>
      </c>
      <c r="F45" s="71" t="str">
        <f>IF(B45=0," ",VLOOKUP($B45,[1]Спортсмены!$B$1:$K$65536,5,FALSE))</f>
        <v>3</v>
      </c>
      <c r="G45" s="69" t="str">
        <f>IF(B45=0," ",VLOOKUP($B45,[1]Спортсмены!$B$1:$K$65536,6,FALSE))</f>
        <v>Ярославская область</v>
      </c>
      <c r="H45" s="69" t="str">
        <f>IF(C45=0," ",VLOOKUP($B45,[1]Спортсмены!$B$1:$K$65536,7,FALSE))</f>
        <v/>
      </c>
      <c r="I45" s="69" t="str">
        <f>IF(D45=0," ",VLOOKUP($B45,[1]Спортсмены!$B$1:$K$65536,8,FALSE))</f>
        <v/>
      </c>
      <c r="J45" s="69" t="str">
        <f>IF(B45=0," ",VLOOKUP($B45,[1]Спортсмены!$B$1:$K$65536,9,FALSE))</f>
        <v>МУ СШОР №19</v>
      </c>
      <c r="K45" s="97"/>
      <c r="L45" s="82">
        <v>6.7046296296296287E-4</v>
      </c>
      <c r="M45" s="71" t="str">
        <f>IF(L45=0," ",IF(L45&lt;=[1]Разряды!$D$6,[1]Разряды!$D$3,IF(L45&lt;=[1]Разряды!$E$6,[1]Разряды!$E$3,IF(L45&lt;=[1]Разряды!$F$6,[1]Разряды!$F$3,IF(L45&lt;=[1]Разряды!$G$6,[1]Разряды!$G$3,IF(L45&lt;=[1]Разряды!$H$6,[1]Разряды!$H$3,IF(L45&lt;=[1]Разряды!$I$6,[1]Разряды!$I$3,IF(L45&lt;=[1]Разряды!$J$6,[1]Разряды!$J$3,"б/р"))))))))</f>
        <v>3р</v>
      </c>
      <c r="N45" s="71" t="s">
        <v>31</v>
      </c>
      <c r="O45" s="76" t="str">
        <f>IF(B45=0," ",VLOOKUP($B45,[1]Спортсмены!$B$1:$K$65536,10,FALSE))</f>
        <v>Сошников А.В.</v>
      </c>
    </row>
    <row r="46" spans="1:15" x14ac:dyDescent="0.25">
      <c r="A46" s="31">
        <v>32</v>
      </c>
      <c r="B46" s="31">
        <v>449</v>
      </c>
      <c r="C46" s="69" t="str">
        <f>IF(B46=0," ",VLOOKUP(B46,[1]Спортсмены!B$1:K$65536,2,FALSE))</f>
        <v>Ермолович</v>
      </c>
      <c r="D46" s="70" t="str">
        <f>IF(B46=0," ",VLOOKUP($B46,[1]Спортсмены!$B$1:$K$65536,3,FALSE))</f>
        <v>Владислав</v>
      </c>
      <c r="E46" s="71" t="str">
        <f>IF(B46=0," ",IF(VLOOKUP($B46,[1]Спортсмены!$B$1:$K$65536,4,FALSE)=0," ",VLOOKUP($B46,[1]Спортсмены!$B$1:$K$65536,4,FALSE)))</f>
        <v>13.04.2005</v>
      </c>
      <c r="F46" s="71" t="str">
        <f>IF(B46=0," ",VLOOKUP($B46,[1]Спортсмены!$B$1:$K$65536,5,FALSE))</f>
        <v>2</v>
      </c>
      <c r="G46" s="69" t="str">
        <f>IF(B46=0," ",VLOOKUP($B46,[1]Спортсмены!$B$1:$K$65536,6,FALSE))</f>
        <v>Республика Коми</v>
      </c>
      <c r="H46" s="69" t="str">
        <f>IF(C46=0," ",VLOOKUP($B46,[1]Спортсмены!$B$1:$K$65536,7,FALSE))</f>
        <v/>
      </c>
      <c r="I46" s="69" t="str">
        <f>IF(D46=0," ",VLOOKUP($B46,[1]Спортсмены!$B$1:$K$65536,8,FALSE))</f>
        <v/>
      </c>
      <c r="J46" s="69" t="str">
        <f>IF(B46=0," ",VLOOKUP($B46,[1]Спортсмены!$B$1:$K$65536,9,FALSE))</f>
        <v>ГБУ РК "СШОР №1"</v>
      </c>
      <c r="K46" s="97"/>
      <c r="L46" s="97">
        <v>6.7511574074074078E-4</v>
      </c>
      <c r="M46" s="71" t="str">
        <f>IF(L46=0," ",IF(L46&lt;=[1]Разряды!$D$6,[1]Разряды!$D$3,IF(L46&lt;=[1]Разряды!$E$6,[1]Разряды!$E$3,IF(L46&lt;=[1]Разряды!$F$6,[1]Разряды!$F$3,IF(L46&lt;=[1]Разряды!$G$6,[1]Разряды!$G$3,IF(L46&lt;=[1]Разряды!$H$6,[1]Разряды!$H$3,IF(L46&lt;=[1]Разряды!$I$6,[1]Разряды!$I$3,IF(L46&lt;=[1]Разряды!$J$6,[1]Разряды!$J$3,"б/р"))))))))</f>
        <v>3р</v>
      </c>
      <c r="N46" s="71" t="s">
        <v>31</v>
      </c>
      <c r="O46" s="76" t="str">
        <f>IF(B46=0," ",VLOOKUP($B46,[1]Спортсмены!$B$1:$K$65536,10,FALSE))</f>
        <v>Филиппов М.И.</v>
      </c>
    </row>
    <row r="47" spans="1:15" x14ac:dyDescent="0.25">
      <c r="A47" s="31">
        <v>33</v>
      </c>
      <c r="B47" s="31">
        <v>453</v>
      </c>
      <c r="C47" s="69" t="str">
        <f>IF(B47=0," ",VLOOKUP(B47,[1]Спортсмены!B$1:K$65536,2,FALSE))</f>
        <v>Макаров</v>
      </c>
      <c r="D47" s="70" t="str">
        <f>IF(B47=0," ",VLOOKUP($B47,[1]Спортсмены!$B$1:$K$65536,3,FALSE))</f>
        <v>Виталий</v>
      </c>
      <c r="E47" s="71" t="str">
        <f>IF(B47=0," ",IF(VLOOKUP($B47,[1]Спортсмены!$B$1:$K$65536,4,FALSE)=0," ",VLOOKUP($B47,[1]Спортсмены!$B$1:$K$65536,4,FALSE)))</f>
        <v>21.05.2005</v>
      </c>
      <c r="F47" s="71" t="str">
        <f>IF(B47=0," ",VLOOKUP($B47,[1]Спортсмены!$B$1:$K$65536,5,FALSE))</f>
        <v>1</v>
      </c>
      <c r="G47" s="69" t="str">
        <f>IF(B47=0," ",VLOOKUP($B47,[1]Спортсмены!$B$1:$K$65536,6,FALSE))</f>
        <v>Республика Коми</v>
      </c>
      <c r="H47" s="69" t="str">
        <f>IF(C47=0," ",VLOOKUP($B47,[1]Спортсмены!$B$1:$K$65536,7,FALSE))</f>
        <v/>
      </c>
      <c r="I47" s="69" t="str">
        <f>IF(D47=0," ",VLOOKUP($B47,[1]Спортсмены!$B$1:$K$65536,8,FALSE))</f>
        <v/>
      </c>
      <c r="J47" s="69" t="str">
        <f>IF(B47=0," ",VLOOKUP($B47,[1]Спортсмены!$B$1:$K$65536,9,FALSE))</f>
        <v>ГБУ РК "СШОР №1"</v>
      </c>
      <c r="K47" s="98"/>
      <c r="L47" s="97">
        <v>6.7569444444444448E-4</v>
      </c>
      <c r="M47" s="71" t="str">
        <f>IF(L47=0," ",IF(L47&lt;=[1]Разряды!$D$6,[1]Разряды!$D$3,IF(L47&lt;=[1]Разряды!$E$6,[1]Разряды!$E$3,IF(L47&lt;=[1]Разряды!$F$6,[1]Разряды!$F$3,IF(L47&lt;=[1]Разряды!$G$6,[1]Разряды!$G$3,IF(L47&lt;=[1]Разряды!$H$6,[1]Разряды!$H$3,IF(L47&lt;=[1]Разряды!$I$6,[1]Разряды!$I$3,IF(L47&lt;=[1]Разряды!$J$6,[1]Разряды!$J$3,"б/р"))))))))</f>
        <v>3р</v>
      </c>
      <c r="N47" s="71">
        <v>1</v>
      </c>
      <c r="O47" s="76" t="str">
        <f>IF(B47=0," ",VLOOKUP($B47,[1]Спортсмены!$B$1:$K$65536,10,FALSE))</f>
        <v>Филиппов М.И.</v>
      </c>
    </row>
    <row r="48" spans="1:15" x14ac:dyDescent="0.25">
      <c r="A48" s="31">
        <v>34</v>
      </c>
      <c r="B48" s="31">
        <v>126</v>
      </c>
      <c r="C48" s="69" t="str">
        <f>IF(B48=0," ",VLOOKUP(B48,[1]Спортсмены!B$1:K$65536,2,FALSE))</f>
        <v>Смирнов</v>
      </c>
      <c r="D48" s="70" t="str">
        <f>IF(B48=0," ",VLOOKUP($B48,[1]Спортсмены!$B$1:$K$65536,3,FALSE))</f>
        <v>Даниил</v>
      </c>
      <c r="E48" s="71" t="str">
        <f>IF(B48=0," ",IF(VLOOKUP($B48,[1]Спортсмены!$B$1:$K$65536,4,FALSE)=0," ",VLOOKUP($B48,[1]Спортсмены!$B$1:$K$65536,4,FALSE)))</f>
        <v>03.03.2004</v>
      </c>
      <c r="F48" s="71" t="str">
        <f>IF(B48=0," ",VLOOKUP($B48,[1]Спортсмены!$B$1:$K$65536,5,FALSE))</f>
        <v>3</v>
      </c>
      <c r="G48" s="69" t="str">
        <f>IF(B48=0," ",VLOOKUP($B48,[1]Спортсмены!$B$1:$K$65536,6,FALSE))</f>
        <v>Ярославская область</v>
      </c>
      <c r="H48" s="69" t="str">
        <f>IF(C48=0," ",VLOOKUP($B48,[1]Спортсмены!$B$1:$K$65536,7,FALSE))</f>
        <v/>
      </c>
      <c r="I48" s="69" t="str">
        <f>IF(D48=0," ",VLOOKUP($B48,[1]Спортсмены!$B$1:$K$65536,8,FALSE))</f>
        <v/>
      </c>
      <c r="J48" s="69" t="str">
        <f>IF(B48=0," ",VLOOKUP($B48,[1]Спортсмены!$B$1:$K$65536,9,FALSE))</f>
        <v>МАУ СШОР №2</v>
      </c>
      <c r="K48" s="99"/>
      <c r="L48" s="99">
        <v>6.7731481481481494E-4</v>
      </c>
      <c r="M48" s="78" t="str">
        <f>IF(L48=0," ",IF(L48&lt;=[1]Разряды!$D$6,[1]Разряды!$D$3,IF(L48&lt;=[1]Разряды!$E$6,[1]Разряды!$E$3,IF(L48&lt;=[1]Разряды!$F$6,[1]Разряды!$F$3,IF(L48&lt;=[1]Разряды!$G$6,[1]Разряды!$G$3,IF(L48&lt;=[1]Разряды!$H$6,[1]Разряды!$H$3,IF(L48&lt;=[1]Разряды!$I$6,[1]Разряды!$I$3,IF(L48&lt;=[1]Разряды!$J$6,[1]Разряды!$J$3,"б/р"))))))))</f>
        <v>3р</v>
      </c>
      <c r="N48" s="78" t="s">
        <v>31</v>
      </c>
      <c r="O48" s="76" t="str">
        <f>IF(B48=0," ",VLOOKUP($B48,[1]Спортсмены!$B$1:$K$65536,10,FALSE))</f>
        <v>Бордукова Н.А.</v>
      </c>
    </row>
    <row r="49" spans="1:15" x14ac:dyDescent="0.25">
      <c r="A49" s="31">
        <v>35</v>
      </c>
      <c r="B49" s="31">
        <v>111</v>
      </c>
      <c r="C49" s="69" t="str">
        <f>IF(B49=0," ",VLOOKUP(B49,[1]Спортсмены!B$1:K$65536,2,FALSE))</f>
        <v>Пыхунов</v>
      </c>
      <c r="D49" s="70" t="str">
        <f>IF(B49=0," ",VLOOKUP($B49,[1]Спортсмены!$B$1:$K$65536,3,FALSE))</f>
        <v>Кирилл</v>
      </c>
      <c r="E49" s="71" t="str">
        <f>IF(B49=0," ",IF(VLOOKUP($B49,[1]Спортсмены!$B$1:$K$65536,4,FALSE)=0," ",VLOOKUP($B49,[1]Спортсмены!$B$1:$K$65536,4,FALSE)))</f>
        <v>28.08.2004</v>
      </c>
      <c r="F49" s="71" t="str">
        <f>IF(B49=0," ",VLOOKUP($B49,[1]Спортсмены!$B$1:$K$65536,5,FALSE))</f>
        <v>3</v>
      </c>
      <c r="G49" s="69" t="str">
        <f>IF(B49=0," ",VLOOKUP($B49,[1]Спортсмены!$B$1:$K$65536,6,FALSE))</f>
        <v>Ярославская область</v>
      </c>
      <c r="H49" s="69" t="str">
        <f>IF(C49=0," ",VLOOKUP($B49,[1]Спортсмены!$B$1:$K$65536,7,FALSE))</f>
        <v/>
      </c>
      <c r="I49" s="69" t="str">
        <f>IF(D49=0," ",VLOOKUP($B49,[1]Спортсмены!$B$1:$K$65536,8,FALSE))</f>
        <v/>
      </c>
      <c r="J49" s="102" t="str">
        <f>IF(B49=0," ",VLOOKUP($B49,[1]Спортсмены!$B$1:$K$65536,9,FALSE))</f>
        <v>ГУ ЯО "СШОР по лёгкой атлетике и адаптивному спорту"</v>
      </c>
      <c r="K49" s="98"/>
      <c r="L49" s="140">
        <v>7.0300925925925923E-4</v>
      </c>
      <c r="M49" s="71" t="str">
        <f>IF(L49=0," ",IF(L49&lt;=[1]Разряды!$D$6,[1]Разряды!$D$3,IF(L49&lt;=[1]Разряды!$E$6,[1]Разряды!$E$3,IF(L49&lt;=[1]Разряды!$F$6,[1]Разряды!$F$3,IF(L49&lt;=[1]Разряды!$G$6,[1]Разряды!$G$3,IF(L49&lt;=[1]Разряды!$H$6,[1]Разряды!$H$3,IF(L49&lt;=[1]Разряды!$I$6,[1]Разряды!$I$3,IF(L49&lt;=[1]Разряды!$J$6,[1]Разряды!$J$3,"б/р"))))))))</f>
        <v>3р</v>
      </c>
      <c r="N49" s="71" t="s">
        <v>31</v>
      </c>
      <c r="O49" s="76" t="str">
        <f>IF(B49=0," ",VLOOKUP($B49,[1]Спортсмены!$B$1:$K$65536,10,FALSE))</f>
        <v>Филинова С.К., Лыкова О.В.</v>
      </c>
    </row>
    <row r="50" spans="1:15" ht="15.75" thickBot="1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 ht="15.75" thickTop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1:15" x14ac:dyDescent="0.25">
      <c r="A53" s="64"/>
      <c r="B53" s="65"/>
      <c r="C53" s="66"/>
      <c r="D53" s="66"/>
      <c r="E53" s="66"/>
      <c r="F53" s="67"/>
      <c r="G53" s="45" t="s">
        <v>32</v>
      </c>
      <c r="H53" s="45"/>
      <c r="I53" s="45"/>
      <c r="J53" s="46"/>
      <c r="K53" s="46"/>
      <c r="L53" s="45"/>
      <c r="M53" s="45" t="s">
        <v>33</v>
      </c>
      <c r="N53" s="45"/>
    </row>
    <row r="54" spans="1:15" x14ac:dyDescent="0.25">
      <c r="A54" s="64"/>
      <c r="B54" s="67"/>
      <c r="C54" s="66"/>
      <c r="D54" s="66"/>
      <c r="E54" s="66"/>
      <c r="F54" s="67"/>
      <c r="G54" s="45"/>
      <c r="H54" s="45"/>
      <c r="I54" s="45"/>
      <c r="J54" s="46"/>
      <c r="K54" s="46"/>
      <c r="L54" s="45"/>
      <c r="M54" s="45"/>
      <c r="N54" s="45"/>
    </row>
    <row r="55" spans="1:15" x14ac:dyDescent="0.25">
      <c r="A55" s="64"/>
      <c r="B55" s="67"/>
      <c r="C55" s="66"/>
      <c r="D55" s="66"/>
      <c r="E55" s="66"/>
      <c r="F55" s="67"/>
      <c r="G55" s="45"/>
      <c r="H55" s="45"/>
      <c r="I55" s="45"/>
      <c r="J55" s="46"/>
      <c r="K55" s="46"/>
      <c r="L55" s="45"/>
      <c r="M55" s="45"/>
      <c r="N55" s="45"/>
    </row>
    <row r="56" spans="1:15" x14ac:dyDescent="0.25">
      <c r="A56" s="64"/>
      <c r="B56" s="67"/>
      <c r="C56" s="66"/>
      <c r="D56" s="66"/>
      <c r="E56" s="66"/>
      <c r="F56" s="67"/>
      <c r="G56" s="45"/>
      <c r="H56" s="45"/>
      <c r="I56" s="45"/>
      <c r="J56" s="46"/>
      <c r="K56" s="46"/>
      <c r="L56" s="45"/>
      <c r="M56" s="45"/>
      <c r="N56" s="45"/>
    </row>
    <row r="57" spans="1:15" x14ac:dyDescent="0.25">
      <c r="A57" s="64"/>
      <c r="B57" s="67"/>
      <c r="C57" s="66"/>
      <c r="D57" s="66"/>
      <c r="E57" s="66"/>
      <c r="F57" s="67"/>
      <c r="G57" s="45" t="s">
        <v>34</v>
      </c>
      <c r="H57" s="45"/>
      <c r="I57" s="45"/>
      <c r="J57" s="46"/>
      <c r="K57" s="46"/>
      <c r="L57" s="45"/>
      <c r="M57" s="45" t="s">
        <v>35</v>
      </c>
      <c r="N57" s="45"/>
    </row>
    <row r="58" spans="1:15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17.25" x14ac:dyDescent="0.3">
      <c r="A62" s="459" t="s">
        <v>0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1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2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59" t="s">
        <v>3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</row>
    <row r="66" spans="1:15" ht="17.25" x14ac:dyDescent="0.3">
      <c r="A66" s="459" t="s">
        <v>4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</row>
    <row r="67" spans="1:15" ht="17.25" x14ac:dyDescent="0.3">
      <c r="A67" s="460" t="s">
        <v>58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</row>
    <row r="68" spans="1:15" ht="21" x14ac:dyDescent="0.35">
      <c r="A68" s="8"/>
      <c r="B68" s="8"/>
      <c r="C68" s="8"/>
      <c r="D68" s="8"/>
      <c r="E68" s="8"/>
      <c r="F68" s="8"/>
      <c r="G68" s="8"/>
      <c r="H68" s="8"/>
      <c r="I68" s="8"/>
      <c r="K68" s="8"/>
      <c r="L68" s="8"/>
      <c r="M68" s="8"/>
      <c r="N68" s="8"/>
      <c r="O68" s="1" t="s">
        <v>6</v>
      </c>
    </row>
    <row r="69" spans="1:15" ht="18.75" x14ac:dyDescent="0.3">
      <c r="A69" s="3"/>
      <c r="B69" s="4"/>
      <c r="C69" s="4"/>
      <c r="D69" s="4"/>
      <c r="E69" s="5"/>
      <c r="G69" s="50"/>
      <c r="H69" s="50"/>
      <c r="I69" s="50"/>
      <c r="K69" s="50"/>
      <c r="L69" s="50"/>
      <c r="M69" s="50"/>
      <c r="O69" s="2" t="s">
        <v>7</v>
      </c>
    </row>
    <row r="70" spans="1:15" ht="15.75" x14ac:dyDescent="0.25">
      <c r="A70" s="3"/>
      <c r="B70" s="4"/>
      <c r="C70" s="4"/>
      <c r="D70" s="4"/>
      <c r="E70" s="5"/>
      <c r="G70" s="6"/>
      <c r="H70" s="6"/>
      <c r="I70" s="6"/>
      <c r="K70" s="6"/>
      <c r="L70"/>
      <c r="O70" s="2" t="s">
        <v>8</v>
      </c>
    </row>
    <row r="71" spans="1:15" ht="21" x14ac:dyDescent="0.35">
      <c r="A71" s="7"/>
      <c r="K71" s="7"/>
      <c r="L71"/>
      <c r="M71" s="8"/>
      <c r="N71" s="8"/>
      <c r="O71" s="8" t="s">
        <v>9</v>
      </c>
    </row>
    <row r="72" spans="1:15" ht="18.75" x14ac:dyDescent="0.3">
      <c r="A72" s="3"/>
      <c r="B72" s="12"/>
      <c r="C72" s="4"/>
      <c r="D72" s="4"/>
      <c r="E72" s="9" t="s">
        <v>10</v>
      </c>
      <c r="F72" s="10">
        <v>0.77777777777777779</v>
      </c>
      <c r="G72" s="11" t="s">
        <v>64</v>
      </c>
      <c r="H72" s="11"/>
      <c r="I72" s="11"/>
      <c r="K72" s="13"/>
      <c r="L72" s="13"/>
      <c r="M72" s="14"/>
    </row>
    <row r="73" spans="1:15" ht="16.5" thickBot="1" x14ac:dyDescent="0.3">
      <c r="A73" s="15" t="s">
        <v>62</v>
      </c>
      <c r="B73" s="16"/>
      <c r="F73" s="3"/>
      <c r="G73" s="15" t="s">
        <v>65</v>
      </c>
      <c r="J73" s="3"/>
      <c r="K73" s="11"/>
      <c r="L73" s="11"/>
      <c r="M73" s="14"/>
    </row>
    <row r="74" spans="1:15" ht="15.75" thickBot="1" x14ac:dyDescent="0.3">
      <c r="A74" s="474" t="s">
        <v>66</v>
      </c>
      <c r="B74" s="476" t="s">
        <v>16</v>
      </c>
      <c r="C74" s="478" t="s">
        <v>17</v>
      </c>
      <c r="D74" s="478" t="s">
        <v>18</v>
      </c>
      <c r="E74" s="476" t="s">
        <v>19</v>
      </c>
      <c r="F74" s="476" t="s">
        <v>20</v>
      </c>
      <c r="G74" s="476" t="s">
        <v>21</v>
      </c>
      <c r="H74" s="476" t="s">
        <v>22</v>
      </c>
      <c r="I74" s="476" t="s">
        <v>23</v>
      </c>
      <c r="J74" s="477" t="s">
        <v>24</v>
      </c>
      <c r="K74" s="475" t="s">
        <v>25</v>
      </c>
      <c r="L74" s="475"/>
      <c r="M74" s="474" t="s">
        <v>26</v>
      </c>
      <c r="N74" s="474" t="s">
        <v>27</v>
      </c>
      <c r="O74" s="475" t="s">
        <v>28</v>
      </c>
    </row>
    <row r="75" spans="1:15" ht="15.75" thickBot="1" x14ac:dyDescent="0.3">
      <c r="A75" s="474"/>
      <c r="B75" s="476"/>
      <c r="C75" s="478"/>
      <c r="D75" s="478"/>
      <c r="E75" s="476"/>
      <c r="F75" s="476"/>
      <c r="G75" s="476"/>
      <c r="H75" s="476"/>
      <c r="I75" s="476"/>
      <c r="J75" s="477"/>
      <c r="K75" s="475" t="s">
        <v>29</v>
      </c>
      <c r="L75" s="475"/>
      <c r="M75" s="474"/>
      <c r="N75" s="474"/>
      <c r="O75" s="475"/>
    </row>
    <row r="76" spans="1:15" x14ac:dyDescent="0.25">
      <c r="A76" s="21">
        <v>1</v>
      </c>
      <c r="B76" s="31">
        <v>380</v>
      </c>
      <c r="C76" s="69" t="str">
        <f>IF(B76=0," ",VLOOKUP(B76,[1]Спортсмены!B$1:K$65536,2,FALSE))</f>
        <v>Никишин</v>
      </c>
      <c r="D76" s="70" t="str">
        <f>IF(B76=0," ",VLOOKUP($B76,[1]Спортсмены!$B$1:$K$65536,3,FALSE))</f>
        <v>Дмитрий</v>
      </c>
      <c r="E76" s="71" t="str">
        <f>IF(B76=0," ",IF(VLOOKUP($B76,[1]Спортсмены!$B$1:$K$65536,4,FALSE)=0," ",VLOOKUP($B76,[1]Спортсмены!$B$1:$K$65536,4,FALSE)))</f>
        <v>22.02.2002</v>
      </c>
      <c r="F76" s="71" t="str">
        <f>IF(B76=0," ",VLOOKUP($B76,[1]Спортсмены!$B$1:$K$65536,5,FALSE))</f>
        <v>КМС</v>
      </c>
      <c r="G76" s="69" t="str">
        <f>IF(B76=0," ",VLOOKUP($B76,[1]Спортсмены!$B$1:$K$65536,6,FALSE))</f>
        <v>Мурманская область</v>
      </c>
      <c r="H76" s="69" t="str">
        <f>IF(C76=0," ",VLOOKUP($B76,[1]Спортсмены!$B$1:$K$65536,7,FALSE))</f>
        <v/>
      </c>
      <c r="I76" s="69" t="str">
        <f>IF(D76=0," ",VLOOKUP($B76,[1]Спортсмены!$B$1:$K$65536,8,FALSE))</f>
        <v/>
      </c>
      <c r="J76" s="69" t="str">
        <f>IF(B76=0," ",VLOOKUP($B76,[1]Спортсмены!$B$1:$K$65536,9,FALSE))</f>
        <v>МАУ СШОР №4, ГАУ МО "ЦСП"</v>
      </c>
      <c r="K76" s="98"/>
      <c r="L76" s="97">
        <v>5.9398148148148147E-4</v>
      </c>
      <c r="M76" s="71" t="str">
        <f>IF(L76=0," ",IF(L76&lt;=[1]Разряды!$D$6,[1]Разряды!$D$3,IF(L76&lt;=[1]Разряды!$E$6,[1]Разряды!$E$3,IF(L76&lt;=[1]Разряды!$F$6,[1]Разряды!$F$3,IF(L76&lt;=[1]Разряды!$G$6,[1]Разряды!$G$3,IF(L76&lt;=[1]Разряды!$H$6,[1]Разряды!$H$3,IF(L76&lt;=[1]Разряды!$I$6,[1]Разряды!$I$3,IF(L76&lt;=[1]Разряды!$J$6,[1]Разряды!$J$3,"б/р"))))))))</f>
        <v>1р</v>
      </c>
      <c r="N76" s="71">
        <v>20</v>
      </c>
      <c r="O76" s="132" t="str">
        <f>IF(B76=0," ",VLOOKUP($B76,[1]Спортсмены!$B$1:$K$65536,10,FALSE))</f>
        <v>Посоленик (Шаверина) Е.Н., Савенков П.В.</v>
      </c>
    </row>
    <row r="77" spans="1:15" x14ac:dyDescent="0.25">
      <c r="A77" s="21">
        <v>2</v>
      </c>
      <c r="B77" s="31">
        <v>338</v>
      </c>
      <c r="C77" s="69" t="str">
        <f>IF(B77=0," ",VLOOKUP(B77,[1]Спортсмены!B$1:K$65536,2,FALSE))</f>
        <v>Молчанов</v>
      </c>
      <c r="D77" s="70" t="str">
        <f>IF(B77=0," ",VLOOKUP($B77,[1]Спортсмены!$B$1:$K$65536,3,FALSE))</f>
        <v>Артём</v>
      </c>
      <c r="E77" s="71" t="str">
        <f>IF(B77=0," ",IF(VLOOKUP($B77,[1]Спортсмены!$B$1:$K$65536,4,FALSE)=0," ",VLOOKUP($B77,[1]Спортсмены!$B$1:$K$65536,4,FALSE)))</f>
        <v>27.10.2001</v>
      </c>
      <c r="F77" s="71" t="str">
        <f>IF(B77=0," ",VLOOKUP($B77,[1]Спортсмены!$B$1:$K$65536,5,FALSE))</f>
        <v>1</v>
      </c>
      <c r="G77" s="69" t="str">
        <f>IF(B77=0," ",VLOOKUP($B77,[1]Спортсмены!$B$1:$K$65536,6,FALSE))</f>
        <v>Костромская область</v>
      </c>
      <c r="H77" s="69" t="str">
        <f>IF(C77=0," ",VLOOKUP($B77,[1]Спортсмены!$B$1:$K$65536,7,FALSE))</f>
        <v/>
      </c>
      <c r="I77" s="69" t="str">
        <f>IF(D77=0," ",VLOOKUP($B77,[1]Спортсмены!$B$1:$K$65536,8,FALSE))</f>
        <v/>
      </c>
      <c r="J77" s="69" t="str">
        <f>IF(B77=0," ",VLOOKUP($B77,[1]Спортсмены!$B$1:$K$65536,9,FALSE))</f>
        <v>ГБУ КО "СШОР им. А.В. Голубева"</v>
      </c>
      <c r="K77" s="97"/>
      <c r="L77" s="97">
        <v>5.97800925925926E-4</v>
      </c>
      <c r="M77" s="71" t="str">
        <f>IF(L77=0," ",IF(L77&lt;=[1]Разряды!$D$6,[1]Разряды!$D$3,IF(L77&lt;=[1]Разряды!$E$6,[1]Разряды!$E$3,IF(L77&lt;=[1]Разряды!$F$6,[1]Разряды!$F$3,IF(L77&lt;=[1]Разряды!$G$6,[1]Разряды!$G$3,IF(L77&lt;=[1]Разряды!$H$6,[1]Разряды!$H$3,IF(L77&lt;=[1]Разряды!$I$6,[1]Разряды!$I$3,IF(L77&lt;=[1]Разряды!$J$6,[1]Разряды!$J$3,"б/р"))))))))</f>
        <v>1р</v>
      </c>
      <c r="N77" s="75">
        <v>17</v>
      </c>
      <c r="O77" s="76" t="str">
        <f>IF(B77=0," ",VLOOKUP($B77,[1]Спортсмены!$B$1:$K$65536,10,FALSE))</f>
        <v>Куликов В.П.</v>
      </c>
    </row>
    <row r="78" spans="1:15" x14ac:dyDescent="0.25">
      <c r="A78" s="21">
        <v>3</v>
      </c>
      <c r="B78" s="31">
        <v>322</v>
      </c>
      <c r="C78" s="69" t="str">
        <f>IF(B78=0," ",VLOOKUP(B78,[1]Спортсмены!B$1:K$65536,2,FALSE))</f>
        <v>Хорьев</v>
      </c>
      <c r="D78" s="70" t="str">
        <f>IF(B78=0," ",VLOOKUP($B78,[1]Спортсмены!$B$1:$K$65536,3,FALSE))</f>
        <v>Вадим</v>
      </c>
      <c r="E78" s="71" t="str">
        <f>IF(B78=0," ",IF(VLOOKUP($B78,[1]Спортсмены!$B$1:$K$65536,4,FALSE)=0," ",VLOOKUP($B78,[1]Спортсмены!$B$1:$K$65536,4,FALSE)))</f>
        <v>29.12.2001</v>
      </c>
      <c r="F78" s="71" t="str">
        <f>IF(B78=0," ",VLOOKUP($B78,[1]Спортсмены!$B$1:$K$65536,5,FALSE))</f>
        <v>1</v>
      </c>
      <c r="G78" s="69" t="str">
        <f>IF(B78=0," ",VLOOKUP($B78,[1]Спортсмены!$B$1:$K$65536,6,FALSE))</f>
        <v>Калининградская область</v>
      </c>
      <c r="H78" s="69" t="str">
        <f>IF(C78=0," ",VLOOKUP($B78,[1]Спортсмены!$B$1:$K$65536,7,FALSE))</f>
        <v/>
      </c>
      <c r="I78" s="69" t="str">
        <f>IF(D78=0," ",VLOOKUP($B78,[1]Спортсмены!$B$1:$K$65536,8,FALSE))</f>
        <v/>
      </c>
      <c r="J78" s="69" t="str">
        <f>IF(B78=0," ",VLOOKUP($B78,[1]Спортсмены!$B$1:$K$65536,9,FALSE))</f>
        <v>МБУ "СШОР №4 по легкой атлетике"</v>
      </c>
      <c r="K78" s="98"/>
      <c r="L78" s="97">
        <v>6.0231481481481475E-4</v>
      </c>
      <c r="M78" s="71" t="str">
        <f>IF(L78=0," ",IF(L78&lt;=[1]Разряды!$D$6,[1]Разряды!$D$3,IF(L78&lt;=[1]Разряды!$E$6,[1]Разряды!$E$3,IF(L78&lt;=[1]Разряды!$F$6,[1]Разряды!$F$3,IF(L78&lt;=[1]Разряды!$G$6,[1]Разряды!$G$3,IF(L78&lt;=[1]Разряды!$H$6,[1]Разряды!$H$3,IF(L78&lt;=[1]Разряды!$I$6,[1]Разряды!$I$3,IF(L78&lt;=[1]Разряды!$J$6,[1]Разряды!$J$3,"б/р"))))))))</f>
        <v>1р</v>
      </c>
      <c r="N78" s="75">
        <v>15</v>
      </c>
      <c r="O78" s="76" t="str">
        <f>IF(B78=0," ",VLOOKUP($B78,[1]Спортсмены!$B$1:$K$65536,10,FALSE))</f>
        <v>Ардакова Е.И.</v>
      </c>
    </row>
    <row r="79" spans="1:15" x14ac:dyDescent="0.25">
      <c r="A79" s="31">
        <v>4</v>
      </c>
      <c r="B79" s="31">
        <v>283</v>
      </c>
      <c r="C79" s="69" t="str">
        <f>IF(B79=0," ",VLOOKUP(B79,[1]Спортсмены!B$1:K$65536,2,FALSE))</f>
        <v>Котлов</v>
      </c>
      <c r="D79" s="70" t="str">
        <f>IF(B79=0," ",VLOOKUP($B79,[1]Спортсмены!$B$1:$K$65536,3,FALSE))</f>
        <v>Даниил</v>
      </c>
      <c r="E79" s="71" t="str">
        <f>IF(B79=0," ",IF(VLOOKUP($B79,[1]Спортсмены!$B$1:$K$65536,4,FALSE)=0," ",VLOOKUP($B79,[1]Спортсмены!$B$1:$K$65536,4,FALSE)))</f>
        <v>20.06.2002</v>
      </c>
      <c r="F79" s="71" t="str">
        <f>IF(B79=0," ",VLOOKUP($B79,[1]Спортсмены!$B$1:$K$65536,5,FALSE))</f>
        <v>2</v>
      </c>
      <c r="G79" s="69" t="str">
        <f>IF(B79=0," ",VLOOKUP($B79,[1]Спортсмены!$B$1:$K$65536,6,FALSE))</f>
        <v>Ивановская область</v>
      </c>
      <c r="H79" s="69" t="str">
        <f>IF(C79=0," ",VLOOKUP($B79,[1]Спортсмены!$B$1:$K$65536,7,FALSE))</f>
        <v/>
      </c>
      <c r="I79" s="69" t="str">
        <f>IF(D79=0," ",VLOOKUP($B79,[1]Спортсмены!$B$1:$K$65536,8,FALSE))</f>
        <v/>
      </c>
      <c r="J79" s="102" t="str">
        <f>IF(B79=0," ",VLOOKUP($B79,[1]Спортсмены!$B$1:$K$65536,9,FALSE))</f>
        <v>МБУ "СШОР им.Олимпийского Чемпиона С.Клюгина" г.о.Кинешма</v>
      </c>
      <c r="K79" s="98"/>
      <c r="L79" s="97">
        <v>6.0324074074074067E-4</v>
      </c>
      <c r="M79" s="71" t="str">
        <f>IF(L79=0," ",IF(L79&lt;=[1]Разряды!$D$6,[1]Разряды!$D$3,IF(L79&lt;=[1]Разряды!$E$6,[1]Разряды!$E$3,IF(L79&lt;=[1]Разряды!$F$6,[1]Разряды!$F$3,IF(L79&lt;=[1]Разряды!$G$6,[1]Разряды!$G$3,IF(L79&lt;=[1]Разряды!$H$6,[1]Разряды!$H$3,IF(L79&lt;=[1]Разряды!$I$6,[1]Разряды!$I$3,IF(L79&lt;=[1]Разряды!$J$6,[1]Разряды!$J$3,"б/р"))))))))</f>
        <v>1р</v>
      </c>
      <c r="N79" s="75">
        <v>14</v>
      </c>
      <c r="O79" s="76" t="str">
        <f>IF(B79=0," ",VLOOKUP($B79,[1]Спортсмены!$B$1:$K$65536,10,FALSE))</f>
        <v xml:space="preserve">Яковлев А.Н. </v>
      </c>
    </row>
    <row r="80" spans="1:15" x14ac:dyDescent="0.25">
      <c r="A80" s="31">
        <v>5</v>
      </c>
      <c r="B80" s="31">
        <v>278</v>
      </c>
      <c r="C80" s="69" t="str">
        <f>IF(B80=0," ",VLOOKUP(B80,[1]Спортсмены!B$1:K$65536,2,FALSE))</f>
        <v>Давыдов</v>
      </c>
      <c r="D80" s="70" t="str">
        <f>IF(B80=0," ",VLOOKUP($B80,[1]Спортсмены!$B$1:$K$65536,3,FALSE))</f>
        <v>Дмитрий</v>
      </c>
      <c r="E80" s="71" t="str">
        <f>IF(B80=0," ",IF(VLOOKUP($B80,[1]Спортсмены!$B$1:$K$65536,4,FALSE)=0," ",VLOOKUP($B80,[1]Спортсмены!$B$1:$K$65536,4,FALSE)))</f>
        <v>29.01.2001</v>
      </c>
      <c r="F80" s="71" t="str">
        <f>IF(B80=0," ",VLOOKUP($B80,[1]Спортсмены!$B$1:$K$65536,5,FALSE))</f>
        <v>1</v>
      </c>
      <c r="G80" s="69" t="str">
        <f>IF(B80=0," ",VLOOKUP($B80,[1]Спортсмены!$B$1:$K$65536,6,FALSE))</f>
        <v>Ивановская область</v>
      </c>
      <c r="H80" s="69" t="str">
        <f>IF(C80=0," ",VLOOKUP($B80,[1]Спортсмены!$B$1:$K$65536,7,FALSE))</f>
        <v/>
      </c>
      <c r="I80" s="69" t="str">
        <f>IF(D80=0," ",VLOOKUP($B80,[1]Спортсмены!$B$1:$K$65536,8,FALSE))</f>
        <v/>
      </c>
      <c r="J80" s="69" t="str">
        <f>IF(B80=0," ",VLOOKUP($B80,[1]Спортсмены!$B$1:$K$65536,9,FALSE))</f>
        <v>ФГБОУ ВО "ИГЭУ"</v>
      </c>
      <c r="K80" s="97"/>
      <c r="L80" s="97">
        <v>6.0995370370370381E-4</v>
      </c>
      <c r="M80" s="71" t="str">
        <f>IF(L80=0," ",IF(L80&lt;=[1]Разряды!$D$6,[1]Разряды!$D$3,IF(L80&lt;=[1]Разряды!$E$6,[1]Разряды!$E$3,IF(L80&lt;=[1]Разряды!$F$6,[1]Разряды!$F$3,IF(L80&lt;=[1]Разряды!$G$6,[1]Разряды!$G$3,IF(L80&lt;=[1]Разряды!$H$6,[1]Разряды!$H$3,IF(L80&lt;=[1]Разряды!$I$6,[1]Разряды!$I$3,IF(L80&lt;=[1]Разряды!$J$6,[1]Разряды!$J$3,"б/р"))))))))</f>
        <v>1р</v>
      </c>
      <c r="N80" s="75">
        <v>13</v>
      </c>
      <c r="O80" s="76" t="str">
        <f>IF(B80=0," ",VLOOKUP($B80,[1]Спортсмены!$B$1:$K$65536,10,FALSE))</f>
        <v>Гильмутдинов Ю.А.</v>
      </c>
    </row>
    <row r="81" spans="1:15" x14ac:dyDescent="0.25">
      <c r="A81" s="31">
        <v>6</v>
      </c>
      <c r="B81" s="31">
        <v>393</v>
      </c>
      <c r="C81" s="69" t="str">
        <f>IF(B81=0," ",VLOOKUP(B81,[1]Спортсмены!B$1:K$65536,2,FALSE))</f>
        <v>Малюков</v>
      </c>
      <c r="D81" s="70" t="str">
        <f>IF(B81=0," ",VLOOKUP($B81,[1]Спортсмены!$B$1:$K$65536,3,FALSE))</f>
        <v>Евгений</v>
      </c>
      <c r="E81" s="71" t="str">
        <f>IF(B81=0," ",IF(VLOOKUP($B81,[1]Спортсмены!$B$1:$K$65536,4,FALSE)=0," ",VLOOKUP($B81,[1]Спортсмены!$B$1:$K$65536,4,FALSE)))</f>
        <v>05.11.2002</v>
      </c>
      <c r="F81" s="71" t="str">
        <f>IF(B81=0," ",VLOOKUP($B81,[1]Спортсмены!$B$1:$K$65536,5,FALSE))</f>
        <v>2</v>
      </c>
      <c r="G81" s="69" t="str">
        <f>IF(B81=0," ",VLOOKUP($B81,[1]Спортсмены!$B$1:$K$65536,6,FALSE))</f>
        <v>Новгородская область</v>
      </c>
      <c r="H81" s="69" t="str">
        <f>IF(C81=0," ",VLOOKUP($B81,[1]Спортсмены!$B$1:$K$65536,7,FALSE))</f>
        <v/>
      </c>
      <c r="I81" s="69" t="str">
        <f>IF(D81=0," ",VLOOKUP($B81,[1]Спортсмены!$B$1:$K$65536,8,FALSE))</f>
        <v/>
      </c>
      <c r="J81" s="69" t="str">
        <f>IF(B81=0," ",VLOOKUP($B81,[1]Спортсмены!$B$1:$K$65536,9,FALSE))</f>
        <v>МАУ "СШ №2"</v>
      </c>
      <c r="K81" s="98"/>
      <c r="L81" s="97">
        <v>6.1087962962962973E-4</v>
      </c>
      <c r="M81" s="71" t="str">
        <f>IF(L81=0," ",IF(L81&lt;=[1]Разряды!$D$6,[1]Разряды!$D$3,IF(L81&lt;=[1]Разряды!$E$6,[1]Разряды!$E$3,IF(L81&lt;=[1]Разряды!$F$6,[1]Разряды!$F$3,IF(L81&lt;=[1]Разряды!$G$6,[1]Разряды!$G$3,IF(L81&lt;=[1]Разряды!$H$6,[1]Разряды!$H$3,IF(L81&lt;=[1]Разряды!$I$6,[1]Разряды!$I$3,IF(L81&lt;=[1]Разряды!$J$6,[1]Разряды!$J$3,"б/р"))))))))</f>
        <v>1р</v>
      </c>
      <c r="N81" s="75">
        <v>12</v>
      </c>
      <c r="O81" s="76"/>
    </row>
    <row r="82" spans="1:15" x14ac:dyDescent="0.25">
      <c r="A82" s="31">
        <v>7</v>
      </c>
      <c r="B82" s="31">
        <v>44</v>
      </c>
      <c r="C82" s="69" t="str">
        <f>IF(B82=0," ",VLOOKUP(B82,[1]Спортсмены!B$1:K$65536,2,FALSE))</f>
        <v>Ерин</v>
      </c>
      <c r="D82" s="70" t="str">
        <f>IF(B82=0," ",VLOOKUP($B82,[1]Спортсмены!$B$1:$K$65536,3,FALSE))</f>
        <v>Артемий</v>
      </c>
      <c r="E82" s="71" t="str">
        <f>IF(B82=0," ",IF(VLOOKUP($B82,[1]Спортсмены!$B$1:$K$65536,4,FALSE)=0," ",VLOOKUP($B82,[1]Спортсмены!$B$1:$K$65536,4,FALSE)))</f>
        <v>24.01.2002</v>
      </c>
      <c r="F82" s="71" t="str">
        <f>IF(B82=0," ",VLOOKUP($B82,[1]Спортсмены!$B$1:$K$65536,5,FALSE))</f>
        <v>1</v>
      </c>
      <c r="G82" s="69" t="str">
        <f>IF(B82=0," ",VLOOKUP($B82,[1]Спортсмены!$B$1:$K$65536,6,FALSE))</f>
        <v>Ярославская область</v>
      </c>
      <c r="H82" s="69" t="str">
        <f>IF(C82=0," ",VLOOKUP($B82,[1]Спортсмены!$B$1:$K$65536,7,FALSE))</f>
        <v/>
      </c>
      <c r="I82" s="69" t="str">
        <f>IF(D82=0," ",VLOOKUP($B82,[1]Спортсмены!$B$1:$K$65536,8,FALSE))</f>
        <v/>
      </c>
      <c r="J82" s="69" t="str">
        <f>IF(B82=0," ",VLOOKUP($B82,[1]Спортсмены!$B$1:$K$65536,9,FALSE))</f>
        <v>МУ СШОР №19</v>
      </c>
      <c r="K82" s="98"/>
      <c r="L82" s="97">
        <v>6.1238425925925924E-4</v>
      </c>
      <c r="M82" s="71" t="str">
        <f>IF(L82=0," ",IF(L82&lt;=[1]Разряды!$D$6,[1]Разряды!$D$3,IF(L82&lt;=[1]Разряды!$E$6,[1]Разряды!$E$3,IF(L82&lt;=[1]Разряды!$F$6,[1]Разряды!$F$3,IF(L82&lt;=[1]Разряды!$G$6,[1]Разряды!$G$3,IF(L82&lt;=[1]Разряды!$H$6,[1]Разряды!$H$3,IF(L82&lt;=[1]Разряды!$I$6,[1]Разряды!$I$3,IF(L82&lt;=[1]Разряды!$J$6,[1]Разряды!$J$3,"б/р"))))))))</f>
        <v>1р</v>
      </c>
      <c r="N82" s="75">
        <v>11</v>
      </c>
      <c r="O82" s="76" t="str">
        <f>IF(B82=0," ",VLOOKUP($B82,[1]Спортсмены!$B$1:$K$65536,10,FALSE))</f>
        <v>Сошников А.В.</v>
      </c>
    </row>
    <row r="83" spans="1:15" x14ac:dyDescent="0.25">
      <c r="A83" s="31">
        <v>8</v>
      </c>
      <c r="B83" s="31">
        <v>204</v>
      </c>
      <c r="C83" s="69" t="str">
        <f>IF(B83=0," ",VLOOKUP(B83,[1]Спортсмены!B$1:K$65536,2,FALSE))</f>
        <v>Смирнов</v>
      </c>
      <c r="D83" s="70" t="str">
        <f>IF(B83=0," ",VLOOKUP($B83,[1]Спортсмены!$B$1:$K$65536,3,FALSE))</f>
        <v>Артур</v>
      </c>
      <c r="E83" s="71" t="str">
        <f>IF(B83=0," ",IF(VLOOKUP($B83,[1]Спортсмены!$B$1:$K$65536,4,FALSE)=0," ",VLOOKUP($B83,[1]Спортсмены!$B$1:$K$65536,4,FALSE)))</f>
        <v>16.09.2002</v>
      </c>
      <c r="F83" s="71" t="str">
        <f>IF(B83=0," ",VLOOKUP($B83,[1]Спортсмены!$B$1:$K$65536,5,FALSE))</f>
        <v>1</v>
      </c>
      <c r="G83" s="69" t="str">
        <f>IF(B83=0," ",VLOOKUP($B83,[1]Спортсмены!$B$1:$K$65536,6,FALSE))</f>
        <v>Архангельская область</v>
      </c>
      <c r="H83" s="69" t="str">
        <f>IF(C83=0," ",VLOOKUP($B83,[1]Спортсмены!$B$1:$K$65536,7,FALSE))</f>
        <v/>
      </c>
      <c r="I83" s="69" t="str">
        <f>IF(D83=0," ",VLOOKUP($B83,[1]Спортсмены!$B$1:$K$65536,8,FALSE))</f>
        <v/>
      </c>
      <c r="J83" s="69" t="str">
        <f>IF(B83=0," ",VLOOKUP($B83,[1]Спортсмены!$B$1:$K$65536,9,FALSE))</f>
        <v>ФОК "Севмаш"</v>
      </c>
      <c r="K83" s="98"/>
      <c r="L83" s="97">
        <v>6.163194444444444E-4</v>
      </c>
      <c r="M83" s="71" t="str">
        <f>IF(L83=0," ",IF(L83&lt;=[1]Разряды!$D$6,[1]Разряды!$D$3,IF(L83&lt;=[1]Разряды!$E$6,[1]Разряды!$E$3,IF(L83&lt;=[1]Разряды!$F$6,[1]Разряды!$F$3,IF(L83&lt;=[1]Разряды!$G$6,[1]Разряды!$G$3,IF(L83&lt;=[1]Разряды!$H$6,[1]Разряды!$H$3,IF(L83&lt;=[1]Разряды!$I$6,[1]Разряды!$I$3,IF(L83&lt;=[1]Разряды!$J$6,[1]Разряды!$J$3,"б/р"))))))))</f>
        <v>2р</v>
      </c>
      <c r="N83" s="75">
        <v>10</v>
      </c>
      <c r="O83" s="76" t="str">
        <f>IF(B83=0," ",VLOOKUP($B83,[1]Спортсмены!$B$1:$K$65536,10,FALSE))</f>
        <v>Литвиненко А.И.</v>
      </c>
    </row>
    <row r="84" spans="1:15" x14ac:dyDescent="0.25">
      <c r="A84" s="31">
        <v>9</v>
      </c>
      <c r="B84" s="31">
        <v>226</v>
      </c>
      <c r="C84" s="69" t="str">
        <f>IF(B84=0," ",VLOOKUP(B84,[1]Спортсмены!B$1:K$65536,2,FALSE))</f>
        <v>Гудков</v>
      </c>
      <c r="D84" s="70" t="str">
        <f>IF(B84=0," ",VLOOKUP($B84,[1]Спортсмены!$B$1:$K$65536,3,FALSE))</f>
        <v>Руслан</v>
      </c>
      <c r="E84" s="71" t="str">
        <f>IF(B84=0," ",IF(VLOOKUP($B84,[1]Спортсмены!$B$1:$K$65536,4,FALSE)=0," ",VLOOKUP($B84,[1]Спортсмены!$B$1:$K$65536,4,FALSE)))</f>
        <v>09.09.2002</v>
      </c>
      <c r="F84" s="71" t="str">
        <f>IF(B84=0," ",VLOOKUP($B84,[1]Спортсмены!$B$1:$K$65536,5,FALSE))</f>
        <v>2</v>
      </c>
      <c r="G84" s="69" t="str">
        <f>IF(B84=0," ",VLOOKUP($B84,[1]Спортсмены!$B$1:$K$65536,6,FALSE))</f>
        <v>Вологодская область</v>
      </c>
      <c r="H84" s="69" t="str">
        <f>IF(C84=0," ",VLOOKUP($B84,[1]Спортсмены!$B$1:$K$65536,7,FALSE))</f>
        <v/>
      </c>
      <c r="I84" s="69" t="str">
        <f>IF(D84=0," ",VLOOKUP($B84,[1]Спортсмены!$B$1:$K$65536,8,FALSE))</f>
        <v/>
      </c>
      <c r="J84" s="69" t="str">
        <f>IF(B84=0," ",VLOOKUP($B84,[1]Спортсмены!$B$1:$K$65536,9,FALSE))</f>
        <v>МУ "ШСШ" п.Шексна</v>
      </c>
      <c r="K84" s="98"/>
      <c r="L84" s="97">
        <v>6.1875000000000005E-4</v>
      </c>
      <c r="M84" s="71" t="str">
        <f>IF(L84=0," ",IF(L84&lt;=[1]Разряды!$D$6,[1]Разряды!$D$3,IF(L84&lt;=[1]Разряды!$E$6,[1]Разряды!$E$3,IF(L84&lt;=[1]Разряды!$F$6,[1]Разряды!$F$3,IF(L84&lt;=[1]Разряды!$G$6,[1]Разряды!$G$3,IF(L84&lt;=[1]Разряды!$H$6,[1]Разряды!$H$3,IF(L84&lt;=[1]Разряды!$I$6,[1]Разряды!$I$3,IF(L84&lt;=[1]Разряды!$J$6,[1]Разряды!$J$3,"б/р"))))))))</f>
        <v>2р</v>
      </c>
      <c r="N84" s="75">
        <v>9</v>
      </c>
      <c r="O84" s="76" t="str">
        <f>IF(B84=0," ",VLOOKUP($B84,[1]Спортсмены!$B$1:$K$65536,10,FALSE))</f>
        <v>Киселев В.Д.</v>
      </c>
    </row>
    <row r="85" spans="1:15" x14ac:dyDescent="0.25">
      <c r="A85" s="31">
        <v>10</v>
      </c>
      <c r="B85" s="31">
        <v>224</v>
      </c>
      <c r="C85" s="69" t="str">
        <f>IF(B85=0," ",VLOOKUP(B85,[1]Спортсмены!B$1:K$65536,2,FALSE))</f>
        <v>Горшенин</v>
      </c>
      <c r="D85" s="70" t="str">
        <f>IF(B85=0," ",VLOOKUP($B85,[1]Спортсмены!$B$1:$K$65536,3,FALSE))</f>
        <v>Артём</v>
      </c>
      <c r="E85" s="71" t="str">
        <f>IF(B85=0," ",IF(VLOOKUP($B85,[1]Спортсмены!$B$1:$K$65536,4,FALSE)=0," ",VLOOKUP($B85,[1]Спортсмены!$B$1:$K$65536,4,FALSE)))</f>
        <v>07.08.2002</v>
      </c>
      <c r="F85" s="71" t="str">
        <f>IF(B85=0," ",VLOOKUP($B85,[1]Спортсмены!$B$1:$K$65536,5,FALSE))</f>
        <v>2</v>
      </c>
      <c r="G85" s="69" t="str">
        <f>IF(B85=0," ",VLOOKUP($B85,[1]Спортсмены!$B$1:$K$65536,6,FALSE))</f>
        <v>Вологодская область</v>
      </c>
      <c r="H85" s="69" t="str">
        <f>IF(C85=0," ",VLOOKUP($B85,[1]Спортсмены!$B$1:$K$65536,7,FALSE))</f>
        <v/>
      </c>
      <c r="I85" s="69" t="str">
        <f>IF(D85=0," ",VLOOKUP($B85,[1]Спортсмены!$B$1:$K$65536,8,FALSE))</f>
        <v/>
      </c>
      <c r="J85" s="69" t="str">
        <f>IF(B85=0," ",VLOOKUP($B85,[1]Спортсмены!$B$1:$K$65536,9,FALSE))</f>
        <v>АУ ФКиС  ВО "ЦСП"</v>
      </c>
      <c r="K85" s="98"/>
      <c r="L85" s="97">
        <v>6.2743055555555555E-4</v>
      </c>
      <c r="M85" s="71" t="str">
        <f>IF(L85=0," ",IF(L85&lt;=[1]Разряды!$D$6,[1]Разряды!$D$3,IF(L85&lt;=[1]Разряды!$E$6,[1]Разряды!$E$3,IF(L85&lt;=[1]Разряды!$F$6,[1]Разряды!$F$3,IF(L85&lt;=[1]Разряды!$G$6,[1]Разряды!$G$3,IF(L85&lt;=[1]Разряды!$H$6,[1]Разряды!$H$3,IF(L85&lt;=[1]Разряды!$I$6,[1]Разряды!$I$3,IF(L85&lt;=[1]Разряды!$J$6,[1]Разряды!$J$3,"б/р"))))))))</f>
        <v>2р</v>
      </c>
      <c r="N85" s="75">
        <v>8</v>
      </c>
      <c r="O85" s="76" t="str">
        <f>IF(B85=0," ",VLOOKUP($B85,[1]Спортсмены!$B$1:$K$65536,10,FALSE))</f>
        <v>Купцова Е.А.</v>
      </c>
    </row>
    <row r="86" spans="1:15" x14ac:dyDescent="0.25">
      <c r="A86" s="31">
        <v>11</v>
      </c>
      <c r="B86" s="31">
        <v>202</v>
      </c>
      <c r="C86" s="69" t="str">
        <f>IF(B86=0," ",VLOOKUP(B86,[1]Спортсмены!B$1:K$65536,2,FALSE))</f>
        <v>Синицкий</v>
      </c>
      <c r="D86" s="70" t="str">
        <f>IF(B86=0," ",VLOOKUP($B86,[1]Спортсмены!$B$1:$K$65536,3,FALSE))</f>
        <v>Андрей</v>
      </c>
      <c r="E86" s="71" t="str">
        <f>IF(B86=0," ",IF(VLOOKUP($B86,[1]Спортсмены!$B$1:$K$65536,4,FALSE)=0," ",VLOOKUP($B86,[1]Спортсмены!$B$1:$K$65536,4,FALSE)))</f>
        <v>17.04.2002</v>
      </c>
      <c r="F86" s="71" t="str">
        <f>IF(B86=0," ",VLOOKUP($B86,[1]Спортсмены!$B$1:$K$65536,5,FALSE))</f>
        <v>3</v>
      </c>
      <c r="G86" s="69" t="str">
        <f>IF(B86=0," ",VLOOKUP($B86,[1]Спортсмены!$B$1:$K$65536,6,FALSE))</f>
        <v>Архангельская область</v>
      </c>
      <c r="H86" s="69" t="str">
        <f>IF(C86=0," ",VLOOKUP($B86,[1]Спортсмены!$B$1:$K$65536,7,FALSE))</f>
        <v/>
      </c>
      <c r="I86" s="69" t="str">
        <f>IF(D86=0," ",VLOOKUP($B86,[1]Спортсмены!$B$1:$K$65536,8,FALSE))</f>
        <v/>
      </c>
      <c r="J86" s="69" t="str">
        <f>IF(B86=0," ",VLOOKUP($B86,[1]Спортсмены!$B$1:$K$65536,9,FALSE))</f>
        <v>ФОК "Севмаш"</v>
      </c>
      <c r="K86" s="98"/>
      <c r="L86" s="97">
        <v>6.3622685185185191E-4</v>
      </c>
      <c r="M86" s="71" t="str">
        <f>IF(L86=0," ",IF(L86&lt;=[1]Разряды!$D$6,[1]Разряды!$D$3,IF(L86&lt;=[1]Разряды!$E$6,[1]Разряды!$E$3,IF(L86&lt;=[1]Разряды!$F$6,[1]Разряды!$F$3,IF(L86&lt;=[1]Разряды!$G$6,[1]Разряды!$G$3,IF(L86&lt;=[1]Разряды!$H$6,[1]Разряды!$H$3,IF(L86&lt;=[1]Разряды!$I$6,[1]Разряды!$I$3,IF(L86&lt;=[1]Разряды!$J$6,[1]Разряды!$J$3,"б/р"))))))))</f>
        <v>2р</v>
      </c>
      <c r="N86" s="71">
        <v>7</v>
      </c>
      <c r="O86" s="110" t="str">
        <f>IF(B86=0," ",VLOOKUP($B86,[1]Спортсмены!$B$1:$K$65536,10,FALSE))</f>
        <v>Литвиненко А.И., Бородулин А.М.</v>
      </c>
    </row>
    <row r="87" spans="1:15" x14ac:dyDescent="0.25">
      <c r="A87" s="31">
        <v>12</v>
      </c>
      <c r="B87" s="31">
        <v>426</v>
      </c>
      <c r="C87" s="69" t="str">
        <f>IF(B87=0," ",VLOOKUP(B87,[1]Спортсмены!B$1:K$65536,2,FALSE))</f>
        <v>Куликов</v>
      </c>
      <c r="D87" s="70" t="str">
        <f>IF(B87=0," ",VLOOKUP($B87,[1]Спортсмены!$B$1:$K$65536,3,FALSE))</f>
        <v>Семен</v>
      </c>
      <c r="E87" s="71" t="str">
        <f>IF(B87=0," ",IF(VLOOKUP($B87,[1]Спортсмены!$B$1:$K$65536,4,FALSE)=0," ",VLOOKUP($B87,[1]Спортсмены!$B$1:$K$65536,4,FALSE)))</f>
        <v>12.04.2002</v>
      </c>
      <c r="F87" s="71" t="str">
        <f>IF(B87=0," ",VLOOKUP($B87,[1]Спортсмены!$B$1:$K$65536,5,FALSE))</f>
        <v>1</v>
      </c>
      <c r="G87" s="69" t="str">
        <f>IF(B87=0," ",VLOOKUP($B87,[1]Спортсмены!$B$1:$K$65536,6,FALSE))</f>
        <v>Республика Карелия</v>
      </c>
      <c r="H87" s="69" t="str">
        <f>IF(C87=0," ",VLOOKUP($B87,[1]Спортсмены!$B$1:$K$65536,7,FALSE))</f>
        <v/>
      </c>
      <c r="I87" s="69" t="str">
        <f>IF(D87=0," ",VLOOKUP($B87,[1]Спортсмены!$B$1:$K$65536,8,FALSE))</f>
        <v/>
      </c>
      <c r="J87" s="69" t="str">
        <f>IF(B87=0," ",VLOOKUP($B87,[1]Спортсмены!$B$1:$K$65536,9,FALSE))</f>
        <v>МУ "СШОР №3"</v>
      </c>
      <c r="K87" s="98"/>
      <c r="L87" s="97">
        <v>6.3946759259259263E-4</v>
      </c>
      <c r="M87" s="71" t="str">
        <f>IF(L87=0," ",IF(L87&lt;=[1]Разряды!$D$6,[1]Разряды!$D$3,IF(L87&lt;=[1]Разряды!$E$6,[1]Разряды!$E$3,IF(L87&lt;=[1]Разряды!$F$6,[1]Разряды!$F$3,IF(L87&lt;=[1]Разряды!$G$6,[1]Разряды!$G$3,IF(L87&lt;=[1]Разряды!$H$6,[1]Разряды!$H$3,IF(L87&lt;=[1]Разряды!$I$6,[1]Разряды!$I$3,IF(L87&lt;=[1]Разряды!$J$6,[1]Разряды!$J$3,"б/р"))))))))</f>
        <v>2р</v>
      </c>
      <c r="N87" s="71">
        <v>6</v>
      </c>
      <c r="O87" s="76" t="str">
        <f>IF(B87=0," ",VLOOKUP($B87,[1]Спортсмены!$B$1:$K$65536,10,FALSE))</f>
        <v>Вологдина Т.П.</v>
      </c>
    </row>
    <row r="88" spans="1:15" x14ac:dyDescent="0.25">
      <c r="A88" s="31">
        <v>13</v>
      </c>
      <c r="B88" s="31">
        <v>82</v>
      </c>
      <c r="C88" s="69" t="str">
        <f>IF(B88=0," ",VLOOKUP(B88,[1]Спортсмены!B$1:K$65536,2,FALSE))</f>
        <v>Мазько</v>
      </c>
      <c r="D88" s="70" t="str">
        <f>IF(B88=0," ",VLOOKUP($B88,[1]Спортсмены!$B$1:$K$65536,3,FALSE))</f>
        <v>Денис</v>
      </c>
      <c r="E88" s="71" t="str">
        <f>IF(B88=0," ",IF(VLOOKUP($B88,[1]Спортсмены!$B$1:$K$65536,4,FALSE)=0," ",VLOOKUP($B88,[1]Спортсмены!$B$1:$K$65536,4,FALSE)))</f>
        <v>07.05.2002</v>
      </c>
      <c r="F88" s="71" t="str">
        <f>IF(B88=0," ",VLOOKUP($B88,[1]Спортсмены!$B$1:$K$65536,5,FALSE))</f>
        <v>3</v>
      </c>
      <c r="G88" s="69" t="str">
        <f>IF(B88=0," ",VLOOKUP($B88,[1]Спортсмены!$B$1:$K$65536,6,FALSE))</f>
        <v>Ярославская область</v>
      </c>
      <c r="H88" s="69" t="str">
        <f>IF(C88=0," ",VLOOKUP($B88,[1]Спортсмены!$B$1:$K$65536,7,FALSE))</f>
        <v/>
      </c>
      <c r="I88" s="69" t="str">
        <f>IF(D88=0," ",VLOOKUP($B88,[1]Спортсмены!$B$1:$K$65536,8,FALSE))</f>
        <v/>
      </c>
      <c r="J88" s="69" t="str">
        <f>IF(B88=0," ",VLOOKUP($B88,[1]Спортсмены!$B$1:$K$65536,9,FALSE))</f>
        <v>МУ СШОР №19</v>
      </c>
      <c r="K88" s="98"/>
      <c r="L88" s="140">
        <v>7.0682870370370376E-4</v>
      </c>
      <c r="M88" s="71" t="str">
        <f>IF(L88=0," ",IF(L88&lt;=[1]Разряды!$D$6,[1]Разряды!$D$3,IF(L88&lt;=[1]Разряды!$E$6,[1]Разряды!$E$3,IF(L88&lt;=[1]Разряды!$F$6,[1]Разряды!$F$3,IF(L88&lt;=[1]Разряды!$G$6,[1]Разряды!$G$3,IF(L88&lt;=[1]Разряды!$H$6,[1]Разряды!$H$3,IF(L88&lt;=[1]Разряды!$I$6,[1]Разряды!$I$3,IF(L88&lt;=[1]Разряды!$J$6,[1]Разряды!$J$3,"б/р"))))))))</f>
        <v>1юр</v>
      </c>
      <c r="N88" s="71" t="s">
        <v>31</v>
      </c>
      <c r="O88" s="76" t="str">
        <f>IF(B88=0," ",VLOOKUP($B88,[1]Спортсмены!$B$1:$K$65536,10,FALSE))</f>
        <v>Круговой К.Н.</v>
      </c>
    </row>
    <row r="89" spans="1:15" x14ac:dyDescent="0.25">
      <c r="A89" s="31"/>
      <c r="B89" s="31">
        <v>337</v>
      </c>
      <c r="C89" s="69" t="str">
        <f>IF(B89=0," ",VLOOKUP(B89,[1]Спортсмены!B$1:K$65536,2,FALSE))</f>
        <v>Михайлов</v>
      </c>
      <c r="D89" s="70" t="str">
        <f>IF(B89=0," ",VLOOKUP($B89,[1]Спортсмены!$B$1:$K$65536,3,FALSE))</f>
        <v>Кирилл</v>
      </c>
      <c r="E89" s="71" t="str">
        <f>IF(B89=0," ",IF(VLOOKUP($B89,[1]Спортсмены!$B$1:$K$65536,4,FALSE)=0," ",VLOOKUP($B89,[1]Спортсмены!$B$1:$K$65536,4,FALSE)))</f>
        <v>28.06.2001</v>
      </c>
      <c r="F89" s="71" t="str">
        <f>IF(B89=0," ",VLOOKUP($B89,[1]Спортсмены!$B$1:$K$65536,5,FALSE))</f>
        <v>1</v>
      </c>
      <c r="G89" s="69" t="str">
        <f>IF(B89=0," ",VLOOKUP($B89,[1]Спортсмены!$B$1:$K$65536,6,FALSE))</f>
        <v>Костромская область</v>
      </c>
      <c r="H89" s="69" t="str">
        <f>IF(C89=0," ",VLOOKUP($B89,[1]Спортсмены!$B$1:$K$65536,7,FALSE))</f>
        <v/>
      </c>
      <c r="I89" s="69" t="str">
        <f>IF(D89=0," ",VLOOKUP($B89,[1]Спортсмены!$B$1:$K$65536,8,FALSE))</f>
        <v/>
      </c>
      <c r="J89" s="69" t="str">
        <f>IF(B89=0," ",VLOOKUP($B89,[1]Спортсмены!$B$1:$K$65536,9,FALSE))</f>
        <v>ГБУ КО "СШОР им. А.В. Голубева"</v>
      </c>
      <c r="K89" s="98"/>
      <c r="L89" s="162" t="s">
        <v>67</v>
      </c>
      <c r="M89" s="71"/>
      <c r="N89" s="71">
        <v>0</v>
      </c>
      <c r="O89" s="76" t="str">
        <f>IF(B89=0," ",VLOOKUP($B89,[1]Спортсмены!$B$1:$K$65536,10,FALSE))</f>
        <v>Дружков А.Н.</v>
      </c>
    </row>
    <row r="90" spans="1:15" ht="15.75" thickBot="1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thickTop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1:15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1:15" x14ac:dyDescent="0.25">
      <c r="A93" s="64"/>
      <c r="B93" s="65"/>
      <c r="C93" s="66"/>
      <c r="D93" s="66"/>
      <c r="E93" s="66"/>
      <c r="F93" s="67"/>
      <c r="G93" s="45" t="s">
        <v>32</v>
      </c>
      <c r="H93" s="45"/>
      <c r="I93" s="45"/>
      <c r="J93" s="46"/>
      <c r="K93" s="46"/>
      <c r="L93" s="45"/>
      <c r="M93" s="45" t="s">
        <v>33</v>
      </c>
      <c r="N93" s="45"/>
    </row>
    <row r="94" spans="1:15" x14ac:dyDescent="0.25">
      <c r="A94" s="64"/>
      <c r="B94" s="67"/>
      <c r="C94" s="66"/>
      <c r="D94" s="66"/>
      <c r="E94" s="66"/>
      <c r="F94" s="67"/>
      <c r="G94" s="45"/>
      <c r="H94" s="45"/>
      <c r="I94" s="45"/>
      <c r="J94" s="46"/>
      <c r="K94" s="46"/>
      <c r="L94" s="45"/>
      <c r="M94" s="45"/>
      <c r="N94" s="45"/>
    </row>
    <row r="95" spans="1:15" x14ac:dyDescent="0.25">
      <c r="A95" s="64"/>
      <c r="B95" s="67"/>
      <c r="C95" s="66"/>
      <c r="D95" s="66"/>
      <c r="E95" s="66"/>
      <c r="F95" s="67"/>
      <c r="G95" s="45"/>
      <c r="H95" s="45"/>
      <c r="I95" s="45"/>
      <c r="J95" s="46"/>
      <c r="K95" s="46"/>
      <c r="L95" s="45"/>
      <c r="M95" s="45"/>
      <c r="N95" s="45"/>
    </row>
    <row r="96" spans="1:15" x14ac:dyDescent="0.25">
      <c r="A96" s="64"/>
      <c r="B96" s="67"/>
      <c r="C96" s="66"/>
      <c r="D96" s="66"/>
      <c r="E96" s="66"/>
      <c r="F96" s="67"/>
      <c r="G96" s="45"/>
      <c r="H96" s="45"/>
      <c r="I96" s="45"/>
      <c r="J96" s="46"/>
      <c r="K96" s="46"/>
      <c r="L96" s="45"/>
      <c r="M96" s="45"/>
      <c r="N96" s="45"/>
    </row>
    <row r="97" spans="1:15" x14ac:dyDescent="0.25">
      <c r="A97" s="64"/>
      <c r="B97" s="67"/>
      <c r="C97" s="66"/>
      <c r="D97" s="66"/>
      <c r="E97" s="66"/>
      <c r="F97" s="67"/>
      <c r="G97" s="45" t="s">
        <v>34</v>
      </c>
      <c r="H97" s="45"/>
      <c r="I97" s="45"/>
      <c r="J97" s="46"/>
      <c r="K97" s="46"/>
      <c r="L97" s="45"/>
      <c r="M97" s="45" t="s">
        <v>35</v>
      </c>
      <c r="N97" s="45"/>
    </row>
    <row r="98" spans="1:15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1:15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1:15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1:15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1:15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1:15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1:15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1:15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1:15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1:15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1:15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15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15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1:15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1:15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5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1:15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5" ht="17.25" x14ac:dyDescent="0.3">
      <c r="A118" s="459" t="s">
        <v>0</v>
      </c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</row>
    <row r="119" spans="1:15" ht="17.25" x14ac:dyDescent="0.3">
      <c r="A119" s="459" t="s">
        <v>1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</row>
    <row r="120" spans="1:15" ht="17.25" x14ac:dyDescent="0.3">
      <c r="A120" s="459" t="s">
        <v>2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</row>
    <row r="121" spans="1:15" ht="17.25" x14ac:dyDescent="0.3">
      <c r="A121" s="459" t="s">
        <v>3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59" t="s">
        <v>4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</row>
    <row r="123" spans="1:15" ht="17.25" x14ac:dyDescent="0.3">
      <c r="A123" s="460" t="s">
        <v>68</v>
      </c>
      <c r="B123" s="460"/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  <c r="O123" s="460"/>
    </row>
    <row r="124" spans="1:15" ht="21" x14ac:dyDescent="0.35">
      <c r="A124" s="8"/>
      <c r="B124" s="8"/>
      <c r="C124" s="8"/>
      <c r="D124" s="8"/>
      <c r="E124" s="8"/>
      <c r="F124" s="8"/>
      <c r="G124" s="8"/>
      <c r="H124" s="8"/>
      <c r="I124" s="8"/>
      <c r="K124" s="8"/>
      <c r="L124" s="8"/>
      <c r="M124" s="8"/>
      <c r="N124" s="8"/>
      <c r="O124" s="1" t="s">
        <v>6</v>
      </c>
    </row>
    <row r="125" spans="1:15" ht="18.75" x14ac:dyDescent="0.3">
      <c r="A125" s="3"/>
      <c r="B125" s="4"/>
      <c r="C125" s="4"/>
      <c r="D125" s="4"/>
      <c r="E125" s="5"/>
      <c r="G125" s="50"/>
      <c r="H125" s="50"/>
      <c r="I125" s="50"/>
      <c r="K125" s="50"/>
      <c r="L125" s="50"/>
      <c r="M125" s="50"/>
      <c r="O125" s="2" t="s">
        <v>7</v>
      </c>
    </row>
    <row r="126" spans="1:15" ht="15.75" x14ac:dyDescent="0.25">
      <c r="A126" s="3"/>
      <c r="B126" s="4"/>
      <c r="C126" s="4"/>
      <c r="D126" s="4"/>
      <c r="E126" s="5"/>
      <c r="G126" s="6"/>
      <c r="H126" s="6"/>
      <c r="I126" s="6"/>
      <c r="K126" s="6"/>
      <c r="L126"/>
      <c r="O126" s="2" t="s">
        <v>8</v>
      </c>
    </row>
    <row r="127" spans="1:15" ht="21" x14ac:dyDescent="0.35">
      <c r="A127" s="7"/>
      <c r="K127" s="7"/>
      <c r="L127"/>
      <c r="M127" s="8"/>
      <c r="N127" s="8"/>
      <c r="O127" s="8" t="s">
        <v>9</v>
      </c>
    </row>
    <row r="128" spans="1:15" ht="18.75" x14ac:dyDescent="0.3">
      <c r="A128" s="3"/>
      <c r="B128" s="12"/>
      <c r="C128" s="4"/>
      <c r="D128" s="4"/>
      <c r="E128" s="9" t="s">
        <v>10</v>
      </c>
      <c r="F128" s="10">
        <v>0.78819444444444453</v>
      </c>
      <c r="G128" s="11" t="s">
        <v>64</v>
      </c>
      <c r="H128" s="11"/>
      <c r="I128" s="11"/>
      <c r="K128" s="13"/>
      <c r="L128" s="13"/>
      <c r="M128" s="14"/>
    </row>
    <row r="129" spans="1:15" ht="16.5" thickBot="1" x14ac:dyDescent="0.3">
      <c r="A129" s="15" t="s">
        <v>63</v>
      </c>
      <c r="B129" s="16"/>
      <c r="F129" s="3"/>
      <c r="G129" s="15" t="s">
        <v>65</v>
      </c>
      <c r="J129" s="3"/>
      <c r="K129" s="11"/>
      <c r="L129" s="11"/>
      <c r="M129" s="14"/>
    </row>
    <row r="130" spans="1:15" ht="15.75" thickBot="1" x14ac:dyDescent="0.3">
      <c r="A130" s="474" t="s">
        <v>66</v>
      </c>
      <c r="B130" s="476" t="s">
        <v>16</v>
      </c>
      <c r="C130" s="478" t="s">
        <v>17</v>
      </c>
      <c r="D130" s="478" t="s">
        <v>18</v>
      </c>
      <c r="E130" s="476" t="s">
        <v>19</v>
      </c>
      <c r="F130" s="476" t="s">
        <v>20</v>
      </c>
      <c r="G130" s="476" t="s">
        <v>21</v>
      </c>
      <c r="H130" s="476" t="s">
        <v>22</v>
      </c>
      <c r="I130" s="476" t="s">
        <v>23</v>
      </c>
      <c r="J130" s="477" t="s">
        <v>24</v>
      </c>
      <c r="K130" s="475" t="s">
        <v>25</v>
      </c>
      <c r="L130" s="475"/>
      <c r="M130" s="474" t="s">
        <v>26</v>
      </c>
      <c r="N130" s="474" t="s">
        <v>27</v>
      </c>
      <c r="O130" s="475" t="s">
        <v>28</v>
      </c>
    </row>
    <row r="131" spans="1:15" ht="15.75" thickBot="1" x14ac:dyDescent="0.3">
      <c r="A131" s="474"/>
      <c r="B131" s="476"/>
      <c r="C131" s="478"/>
      <c r="D131" s="478"/>
      <c r="E131" s="476"/>
      <c r="F131" s="476"/>
      <c r="G131" s="476"/>
      <c r="H131" s="476"/>
      <c r="I131" s="476"/>
      <c r="J131" s="477"/>
      <c r="K131" s="475" t="s">
        <v>29</v>
      </c>
      <c r="L131" s="475"/>
      <c r="M131" s="474"/>
      <c r="N131" s="474"/>
      <c r="O131" s="475"/>
    </row>
    <row r="132" spans="1:15" x14ac:dyDescent="0.25">
      <c r="A132" s="21">
        <v>1</v>
      </c>
      <c r="B132" s="31">
        <v>120</v>
      </c>
      <c r="C132" s="69" t="str">
        <f>IF(B132=0," ",VLOOKUP(B132,[1]Спортсмены!B$1:K$65536,2,FALSE))</f>
        <v>Светлов</v>
      </c>
      <c r="D132" s="70" t="str">
        <f>IF(B132=0," ",VLOOKUP($B132,[1]Спортсмены!$B$1:$K$65536,3,FALSE))</f>
        <v>Даниил</v>
      </c>
      <c r="E132" s="71" t="str">
        <f>IF(B132=0," ",IF(VLOOKUP($B132,[1]Спортсмены!$B$1:$K$65536,4,FALSE)=0," ",VLOOKUP($B132,[1]Спортсмены!$B$1:$K$65536,4,FALSE)))</f>
        <v>19.11.1999</v>
      </c>
      <c r="F132" s="71" t="str">
        <f>IF(B132=0," ",VLOOKUP($B132,[1]Спортсмены!$B$1:$K$65536,5,FALSE))</f>
        <v>КМС</v>
      </c>
      <c r="G132" s="69" t="str">
        <f>IF(B132=0," ",VLOOKUP($B132,[1]Спортсмены!$B$1:$K$65536,6,FALSE))</f>
        <v>Ярославская область</v>
      </c>
      <c r="H132" s="69" t="str">
        <f>IF(C132=0," ",VLOOKUP($B132,[1]Спортсмены!$B$1:$K$65536,7,FALSE))</f>
        <v/>
      </c>
      <c r="I132" s="69" t="str">
        <f>IF(D132=0," ",VLOOKUP($B132,[1]Спортсмены!$B$1:$K$65536,8,FALSE))</f>
        <v/>
      </c>
      <c r="J132" s="69" t="str">
        <f>IF(B132=0," ",VLOOKUP($B132,[1]Спортсмены!$B$1:$K$65536,9,FALSE))</f>
        <v>МАУ СШОР №2</v>
      </c>
      <c r="K132" s="98"/>
      <c r="L132" s="97">
        <v>5.8217592592592587E-4</v>
      </c>
      <c r="M132" s="71" t="str">
        <f>IF(L132=0," ",IF(L132&lt;=[1]Разряды!$D$6,[1]Разряды!$D$3,IF(L132&lt;=[1]Разряды!$E$6,[1]Разряды!$E$3,IF(L132&lt;=[1]Разряды!$F$6,[1]Разряды!$F$3,IF(L132&lt;=[1]Разряды!$G$6,[1]Разряды!$G$3,IF(L132&lt;=[1]Разряды!$H$6,[1]Разряды!$H$3,IF(L132&lt;=[1]Разряды!$I$6,[1]Разряды!$I$3,IF(L132&lt;=[1]Разряды!$J$6,[1]Разряды!$J$3,"б/р"))))))))</f>
        <v>кмс</v>
      </c>
      <c r="N132" s="71">
        <v>20</v>
      </c>
      <c r="O132" s="76" t="str">
        <f>IF(B132=0," ",VLOOKUP($B132,[1]Спортсмены!$B$1:$K$65536,10,FALSE))</f>
        <v xml:space="preserve">Зверев В.Н. </v>
      </c>
    </row>
    <row r="133" spans="1:15" ht="19.5" x14ac:dyDescent="0.25">
      <c r="A133" s="21">
        <v>2</v>
      </c>
      <c r="B133" s="31">
        <v>62</v>
      </c>
      <c r="C133" s="69" t="str">
        <f>IF(B133=0," ",VLOOKUP(B133,[1]Спортсмены!B$1:K$65536,2,FALSE))</f>
        <v>Колесник</v>
      </c>
      <c r="D133" s="70" t="str">
        <f>IF(B133=0," ",VLOOKUP($B133,[1]Спортсмены!$B$1:$K$65536,3,FALSE))</f>
        <v>Дмитрий</v>
      </c>
      <c r="E133" s="71" t="str">
        <f>IF(B133=0," ",IF(VLOOKUP($B133,[1]Спортсмены!$B$1:$K$65536,4,FALSE)=0," ",VLOOKUP($B133,[1]Спортсмены!$B$1:$K$65536,4,FALSE)))</f>
        <v>26.05.1998</v>
      </c>
      <c r="F133" s="71" t="str">
        <f>IF(B133=0," ",VLOOKUP($B133,[1]Спортсмены!$B$1:$K$65536,5,FALSE))</f>
        <v>КМС</v>
      </c>
      <c r="G133" s="69" t="str">
        <f>IF(B133=0," ",VLOOKUP($B133,[1]Спортсмены!$B$1:$K$65536,6,FALSE))</f>
        <v>Ярославская область</v>
      </c>
      <c r="H133" s="69" t="str">
        <f>IF(C133=0," ",VLOOKUP($B133,[1]Спортсмены!$B$1:$K$65536,7,FALSE))</f>
        <v/>
      </c>
      <c r="I133" s="69" t="str">
        <f>IF(D133=0," ",VLOOKUP($B133,[1]Спортсмены!$B$1:$K$65536,8,FALSE))</f>
        <v/>
      </c>
      <c r="J133" s="69" t="str">
        <f>IF(B133=0," ",VLOOKUP($B133,[1]Спортсмены!$B$1:$K$65536,9,FALSE))</f>
        <v>МУ СШОР №19</v>
      </c>
      <c r="K133" s="98"/>
      <c r="L133" s="97">
        <v>5.9131944444444444E-4</v>
      </c>
      <c r="M133" s="71" t="str">
        <f>IF(L133=0," ",IF(L133&lt;=[1]Разряды!$D$6,[1]Разряды!$D$3,IF(L133&lt;=[1]Разряды!$E$6,[1]Разряды!$E$3,IF(L133&lt;=[1]Разряды!$F$6,[1]Разряды!$F$3,IF(L133&lt;=[1]Разряды!$G$6,[1]Разряды!$G$3,IF(L133&lt;=[1]Разряды!$H$6,[1]Разряды!$H$3,IF(L133&lt;=[1]Разряды!$I$6,[1]Разряды!$I$3,IF(L133&lt;=[1]Разряды!$J$6,[1]Разряды!$J$3,"б/р"))))))))</f>
        <v>1р</v>
      </c>
      <c r="N133" s="75">
        <v>17</v>
      </c>
      <c r="O133" s="90" t="str">
        <f>IF(B133=0," ",VLOOKUP($B133,[1]Спортсмены!$B$1:$K$65536,10,FALSE))</f>
        <v>Тараканова Ю.Ф., Тараканов А.В., Круговой К.Н.</v>
      </c>
    </row>
    <row r="134" spans="1:15" x14ac:dyDescent="0.25">
      <c r="A134" s="21">
        <v>3</v>
      </c>
      <c r="B134" s="31">
        <v>221</v>
      </c>
      <c r="C134" s="69" t="str">
        <f>IF(B134=0," ",VLOOKUP(B134,[1]Спортсмены!B$1:K$65536,2,FALSE))</f>
        <v>Беляев</v>
      </c>
      <c r="D134" s="70" t="str">
        <f>IF(B134=0," ",VLOOKUP($B134,[1]Спортсмены!$B$1:$K$65536,3,FALSE))</f>
        <v>Илья</v>
      </c>
      <c r="E134" s="71" t="str">
        <f>IF(B134=0," ",IF(VLOOKUP($B134,[1]Спортсмены!$B$1:$K$65536,4,FALSE)=0," ",VLOOKUP($B134,[1]Спортсмены!$B$1:$K$65536,4,FALSE)))</f>
        <v>18.01.1998</v>
      </c>
      <c r="F134" s="71" t="str">
        <f>IF(B134=0," ",VLOOKUP($B134,[1]Спортсмены!$B$1:$K$65536,5,FALSE))</f>
        <v>КМС</v>
      </c>
      <c r="G134" s="69" t="str">
        <f>IF(B134=0," ",VLOOKUP($B134,[1]Спортсмены!$B$1:$K$65536,6,FALSE))</f>
        <v>Вологодская область</v>
      </c>
      <c r="H134" s="69" t="str">
        <f>IF(C134=0," ",VLOOKUP($B134,[1]Спортсмены!$B$1:$K$65536,7,FALSE))</f>
        <v/>
      </c>
      <c r="I134" s="69" t="str">
        <f>IF(D134=0," ",VLOOKUP($B134,[1]Спортсмены!$B$1:$K$65536,8,FALSE))</f>
        <v/>
      </c>
      <c r="J134" s="69" t="str">
        <f>IF(B134=0," ",VLOOKUP($B134,[1]Спортсмены!$B$1:$K$65536,9,FALSE))</f>
        <v>АУ ФКиС  ВО "ЦСП", АУ ВО "СШОР "Витязь"</v>
      </c>
      <c r="K134" s="98"/>
      <c r="L134" s="97">
        <v>5.9745370370370367E-4</v>
      </c>
      <c r="M134" s="71" t="str">
        <f>IF(L134=0," ",IF(L134&lt;=[1]Разряды!$D$6,[1]Разряды!$D$3,IF(L134&lt;=[1]Разряды!$E$6,[1]Разряды!$E$3,IF(L134&lt;=[1]Разряды!$F$6,[1]Разряды!$F$3,IF(L134&lt;=[1]Разряды!$G$6,[1]Разряды!$G$3,IF(L134&lt;=[1]Разряды!$H$6,[1]Разряды!$H$3,IF(L134&lt;=[1]Разряды!$I$6,[1]Разряды!$I$3,IF(L134&lt;=[1]Разряды!$J$6,[1]Разряды!$J$3,"б/р"))))))))</f>
        <v>1р</v>
      </c>
      <c r="N134" s="75">
        <v>15</v>
      </c>
      <c r="O134" s="76" t="str">
        <f>IF(B134=0," ",VLOOKUP($B134,[1]Спортсмены!$B$1:$K$65536,10,FALSE))</f>
        <v>Лебедев А.В., Селюцкий С.А.</v>
      </c>
    </row>
    <row r="135" spans="1:15" x14ac:dyDescent="0.25">
      <c r="A135" s="31">
        <v>4</v>
      </c>
      <c r="B135" s="31">
        <v>165</v>
      </c>
      <c r="C135" s="69" t="str">
        <f>IF(B135=0," ",VLOOKUP(B135,[1]Спортсмены!B$1:K$65536,2,FALSE))</f>
        <v>Шлапаченко</v>
      </c>
      <c r="D135" s="70" t="str">
        <f>IF(B135=0," ",VLOOKUP($B135,[1]Спортсмены!$B$1:$K$65536,3,FALSE))</f>
        <v>Андрей</v>
      </c>
      <c r="E135" s="71" t="str">
        <f>IF(B135=0," ",IF(VLOOKUP($B135,[1]Спортсмены!$B$1:$K$65536,4,FALSE)=0," ",VLOOKUP($B135,[1]Спортсмены!$B$1:$K$65536,4,FALSE)))</f>
        <v>08.10.1999</v>
      </c>
      <c r="F135" s="71" t="str">
        <f>IF(B135=0," ",VLOOKUP($B135,[1]Спортсмены!$B$1:$K$65536,5,FALSE))</f>
        <v>1</v>
      </c>
      <c r="G135" s="69" t="str">
        <f>IF(B135=0," ",VLOOKUP($B135,[1]Спортсмены!$B$1:$K$65536,6,FALSE))</f>
        <v>Ярославская область</v>
      </c>
      <c r="H135" s="69" t="str">
        <f>IF(C135=0," ",VLOOKUP($B135,[1]Спортсмены!$B$1:$K$65536,7,FALSE))</f>
        <v/>
      </c>
      <c r="I135" s="69" t="str">
        <f>IF(D135=0," ",VLOOKUP($B135,[1]Спортсмены!$B$1:$K$65536,8,FALSE))</f>
        <v/>
      </c>
      <c r="J135" s="102" t="str">
        <f>IF(B135=0," ",VLOOKUP($B135,[1]Спортсмены!$B$1:$K$65536,9,FALSE))</f>
        <v>ГУ ЯО "СШОР по лёгкой атлетике и адаптивному спорту"</v>
      </c>
      <c r="K135" s="98"/>
      <c r="L135" s="97">
        <v>5.97800925925926E-4</v>
      </c>
      <c r="M135" s="71" t="str">
        <f>IF(L135=0," ",IF(L135&lt;=[1]Разряды!$D$6,[1]Разряды!$D$3,IF(L135&lt;=[1]Разряды!$E$6,[1]Разряды!$E$3,IF(L135&lt;=[1]Разряды!$F$6,[1]Разряды!$F$3,IF(L135&lt;=[1]Разряды!$G$6,[1]Разряды!$G$3,IF(L135&lt;=[1]Разряды!$H$6,[1]Разряды!$H$3,IF(L135&lt;=[1]Разряды!$I$6,[1]Разряды!$I$3,IF(L135&lt;=[1]Разряды!$J$6,[1]Разряды!$J$3,"б/р"))))))))</f>
        <v>1р</v>
      </c>
      <c r="N135" s="75">
        <v>14</v>
      </c>
      <c r="O135" s="76" t="str">
        <f>IF(B135=0," ",VLOOKUP($B135,[1]Спортсмены!$B$1:$K$65536,10,FALSE))</f>
        <v>Клейменов А.Н.</v>
      </c>
    </row>
    <row r="136" spans="1:15" x14ac:dyDescent="0.25">
      <c r="A136" s="31">
        <v>5</v>
      </c>
      <c r="B136" s="31">
        <v>141</v>
      </c>
      <c r="C136" s="69" t="str">
        <f>IF(B136=0," ",VLOOKUP(B136,[1]Спортсмены!B$1:K$65536,2,FALSE))</f>
        <v>Тихонов</v>
      </c>
      <c r="D136" s="70" t="str">
        <f>IF(B136=0," ",VLOOKUP($B136,[1]Спортсмены!$B$1:$K$65536,3,FALSE))</f>
        <v>Олег</v>
      </c>
      <c r="E136" s="71" t="str">
        <f>IF(B136=0," ",IF(VLOOKUP($B136,[1]Спортсмены!$B$1:$K$65536,4,FALSE)=0," ",VLOOKUP($B136,[1]Спортсмены!$B$1:$K$65536,4,FALSE)))</f>
        <v>16.09.1998</v>
      </c>
      <c r="F136" s="71" t="str">
        <f>IF(B136=0," ",VLOOKUP($B136,[1]Спортсмены!$B$1:$K$65536,5,FALSE))</f>
        <v>1</v>
      </c>
      <c r="G136" s="69" t="str">
        <f>IF(B136=0," ",VLOOKUP($B136,[1]Спортсмены!$B$1:$K$65536,6,FALSE))</f>
        <v>Ярославская область</v>
      </c>
      <c r="H136" s="69" t="str">
        <f>IF(C136=0," ",VLOOKUP($B136,[1]Спортсмены!$B$1:$K$65536,7,FALSE))</f>
        <v/>
      </c>
      <c r="I136" s="69" t="str">
        <f>IF(D136=0," ",VLOOKUP($B136,[1]Спортсмены!$B$1:$K$65536,8,FALSE))</f>
        <v/>
      </c>
      <c r="J136" s="69" t="str">
        <f>IF(B136=0," ",VLOOKUP($B136,[1]Спортсмены!$B$1:$K$65536,9,FALSE))</f>
        <v>МУ СШОР №19</v>
      </c>
      <c r="K136" s="97"/>
      <c r="L136" s="97">
        <v>6.0868055555555556E-4</v>
      </c>
      <c r="M136" s="71" t="str">
        <f>IF(L136=0," ",IF(L136&lt;=[1]Разряды!$D$6,[1]Разряды!$D$3,IF(L136&lt;=[1]Разряды!$E$6,[1]Разряды!$E$3,IF(L136&lt;=[1]Разряды!$F$6,[1]Разряды!$F$3,IF(L136&lt;=[1]Разряды!$G$6,[1]Разряды!$G$3,IF(L136&lt;=[1]Разряды!$H$6,[1]Разряды!$H$3,IF(L136&lt;=[1]Разряды!$I$6,[1]Разряды!$I$3,IF(L136&lt;=[1]Разряды!$J$6,[1]Разряды!$J$3,"б/р"))))))))</f>
        <v>1р</v>
      </c>
      <c r="N136" s="75">
        <v>13</v>
      </c>
      <c r="O136" s="76" t="str">
        <f>IF(B136=0," ",VLOOKUP($B136,[1]Спортсмены!$B$1:$K$65536,10,FALSE))</f>
        <v>Валяева С.П.</v>
      </c>
    </row>
    <row r="137" spans="1:15" x14ac:dyDescent="0.25">
      <c r="A137" s="31">
        <v>6</v>
      </c>
      <c r="B137" s="31">
        <v>352</v>
      </c>
      <c r="C137" s="69" t="str">
        <f>IF(B137=0," ",VLOOKUP(B137,[1]Спортсмены!B$1:K$65536,2,FALSE))</f>
        <v>Черепенин</v>
      </c>
      <c r="D137" s="70" t="str">
        <f>IF(B137=0," ",VLOOKUP($B137,[1]Спортсмены!$B$1:$K$65536,3,FALSE))</f>
        <v>Максим</v>
      </c>
      <c r="E137" s="71" t="str">
        <f>IF(B137=0," ",IF(VLOOKUP($B137,[1]Спортсмены!$B$1:$K$65536,4,FALSE)=0," ",VLOOKUP($B137,[1]Спортсмены!$B$1:$K$65536,4,FALSE)))</f>
        <v>22.12.1999</v>
      </c>
      <c r="F137" s="71" t="str">
        <f>IF(B137=0," ",VLOOKUP($B137,[1]Спортсмены!$B$1:$K$65536,5,FALSE))</f>
        <v>1</v>
      </c>
      <c r="G137" s="69" t="str">
        <f>IF(B137=0," ",VLOOKUP($B137,[1]Спортсмены!$B$1:$K$65536,6,FALSE))</f>
        <v>Костромская область</v>
      </c>
      <c r="H137" s="69" t="str">
        <f>IF(C137=0," ",VLOOKUP($B137,[1]Спортсмены!$B$1:$K$65536,7,FALSE))</f>
        <v/>
      </c>
      <c r="I137" s="69" t="str">
        <f>IF(D137=0," ",VLOOKUP($B137,[1]Спортсмены!$B$1:$K$65536,8,FALSE))</f>
        <v/>
      </c>
      <c r="J137" s="69" t="str">
        <f>IF(B137=0," ",VLOOKUP($B137,[1]Спортсмены!$B$1:$K$65536,9,FALSE))</f>
        <v>КГУ</v>
      </c>
      <c r="K137" s="97"/>
      <c r="L137" s="97">
        <v>6.1423611111111108E-4</v>
      </c>
      <c r="M137" s="71" t="str">
        <f>IF(L137=0," ",IF(L137&lt;=[1]Разряды!$D$6,[1]Разряды!$D$3,IF(L137&lt;=[1]Разряды!$E$6,[1]Разряды!$E$3,IF(L137&lt;=[1]Разряды!$F$6,[1]Разряды!$F$3,IF(L137&lt;=[1]Разряды!$G$6,[1]Разряды!$G$3,IF(L137&lt;=[1]Разряды!$H$6,[1]Разряды!$H$3,IF(L137&lt;=[1]Разряды!$I$6,[1]Разряды!$I$3,IF(L137&lt;=[1]Разряды!$J$6,[1]Разряды!$J$3,"б/р"))))))))</f>
        <v>2р</v>
      </c>
      <c r="N137" s="75">
        <v>12</v>
      </c>
      <c r="O137" s="76" t="str">
        <f>IF(B137=0," ",VLOOKUP($B137,[1]Спортсмены!$B$1:$K$65536,10,FALSE))</f>
        <v>Павлов Е.А.</v>
      </c>
    </row>
    <row r="138" spans="1:15" x14ac:dyDescent="0.25">
      <c r="A138" s="31">
        <v>7</v>
      </c>
      <c r="B138" s="31">
        <v>192</v>
      </c>
      <c r="C138" s="69" t="str">
        <f>IF(B138=0," ",VLOOKUP(B138,[1]Спортсмены!B$1:K$65536,2,FALSE))</f>
        <v>Мужиков</v>
      </c>
      <c r="D138" s="70" t="str">
        <f>IF(B138=0," ",VLOOKUP($B138,[1]Спортсмены!$B$1:$K$65536,3,FALSE))</f>
        <v>Максим</v>
      </c>
      <c r="E138" s="71" t="str">
        <f>IF(B138=0," ",IF(VLOOKUP($B138,[1]Спортсмены!$B$1:$K$65536,4,FALSE)=0," ",VLOOKUP($B138,[1]Спортсмены!$B$1:$K$65536,4,FALSE)))</f>
        <v>24.01.2000</v>
      </c>
      <c r="F138" s="71" t="str">
        <f>IF(B138=0," ",VLOOKUP($B138,[1]Спортсмены!$B$1:$K$65536,5,FALSE))</f>
        <v>2</v>
      </c>
      <c r="G138" s="69" t="str">
        <f>IF(B138=0," ",VLOOKUP($B138,[1]Спортсмены!$B$1:$K$65536,6,FALSE))</f>
        <v>Архангельская область</v>
      </c>
      <c r="H138" s="69" t="str">
        <f>IF(C138=0," ",VLOOKUP($B138,[1]Спортсмены!$B$1:$K$65536,7,FALSE))</f>
        <v/>
      </c>
      <c r="I138" s="69" t="str">
        <f>IF(D138=0," ",VLOOKUP($B138,[1]Спортсмены!$B$1:$K$65536,8,FALSE))</f>
        <v/>
      </c>
      <c r="J138" s="69" t="str">
        <f>IF(B138=0," ",VLOOKUP($B138,[1]Спортсмены!$B$1:$K$65536,9,FALSE))</f>
        <v>САФУ имени М.В.Ломоносова</v>
      </c>
      <c r="K138" s="98"/>
      <c r="L138" s="97">
        <v>6.2256944444444436E-4</v>
      </c>
      <c r="M138" s="71" t="str">
        <f>IF(L138=0," ",IF(L138&lt;=[1]Разряды!$D$6,[1]Разряды!$D$3,IF(L138&lt;=[1]Разряды!$E$6,[1]Разряды!$E$3,IF(L138&lt;=[1]Разряды!$F$6,[1]Разряды!$F$3,IF(L138&lt;=[1]Разряды!$G$6,[1]Разряды!$G$3,IF(L138&lt;=[1]Разряды!$H$6,[1]Разряды!$H$3,IF(L138&lt;=[1]Разряды!$I$6,[1]Разряды!$I$3,IF(L138&lt;=[1]Разряды!$J$6,[1]Разряды!$J$3,"б/р"))))))))</f>
        <v>2р</v>
      </c>
      <c r="N138" s="75">
        <v>11</v>
      </c>
      <c r="O138" s="76" t="str">
        <f>IF(B138=0," ",VLOOKUP($B138,[1]Спортсмены!$B$1:$K$65536,10,FALSE))</f>
        <v>Мингалев А.Ю., Мингалева А.Г.</v>
      </c>
    </row>
    <row r="139" spans="1:15" x14ac:dyDescent="0.25">
      <c r="A139" s="31">
        <v>8</v>
      </c>
      <c r="B139" s="31">
        <v>162</v>
      </c>
      <c r="C139" s="69" t="str">
        <f>IF(B139=0," ",VLOOKUP(B139,[1]Спортсмены!B$1:K$65536,2,FALSE))</f>
        <v>Шашин</v>
      </c>
      <c r="D139" s="70" t="str">
        <f>IF(B139=0," ",VLOOKUP($B139,[1]Спортсмены!$B$1:$K$65536,3,FALSE))</f>
        <v>Сергей</v>
      </c>
      <c r="E139" s="71" t="str">
        <f>IF(B139=0," ",IF(VLOOKUP($B139,[1]Спортсмены!$B$1:$K$65536,4,FALSE)=0," ",VLOOKUP($B139,[1]Спортсмены!$B$1:$K$65536,4,FALSE)))</f>
        <v>29.03.1999</v>
      </c>
      <c r="F139" s="71" t="str">
        <f>IF(B139=0," ",VLOOKUP($B139,[1]Спортсмены!$B$1:$K$65536,5,FALSE))</f>
        <v>1</v>
      </c>
      <c r="G139" s="69" t="str">
        <f>IF(B139=0," ",VLOOKUP($B139,[1]Спортсмены!$B$1:$K$65536,6,FALSE))</f>
        <v>Ярославская область</v>
      </c>
      <c r="H139" s="69" t="str">
        <f>IF(C139=0," ",VLOOKUP($B139,[1]Спортсмены!$B$1:$K$65536,7,FALSE))</f>
        <v/>
      </c>
      <c r="I139" s="69" t="str">
        <f>IF(D139=0," ",VLOOKUP($B139,[1]Спортсмены!$B$1:$K$65536,8,FALSE))</f>
        <v/>
      </c>
      <c r="J139" s="102" t="str">
        <f>IF(B139=0," ",VLOOKUP($B139,[1]Спортсмены!$B$1:$K$65536,9,FALSE))</f>
        <v>ГУ ЯО "СШОР по лёгкой атлетике и адаптивному спорту"</v>
      </c>
      <c r="K139" s="98"/>
      <c r="L139" s="97">
        <v>6.2754629629629629E-4</v>
      </c>
      <c r="M139" s="71" t="str">
        <f>IF(L139=0," ",IF(L139&lt;=[1]Разряды!$D$6,[1]Разряды!$D$3,IF(L139&lt;=[1]Разряды!$E$6,[1]Разряды!$E$3,IF(L139&lt;=[1]Разряды!$F$6,[1]Разряды!$F$3,IF(L139&lt;=[1]Разряды!$G$6,[1]Разряды!$G$3,IF(L139&lt;=[1]Разряды!$H$6,[1]Разряды!$H$3,IF(L139&lt;=[1]Разряды!$I$6,[1]Разряды!$I$3,IF(L139&lt;=[1]Разряды!$J$6,[1]Разряды!$J$3,"б/р"))))))))</f>
        <v>2р</v>
      </c>
      <c r="N139" s="75">
        <v>10</v>
      </c>
      <c r="O139" s="76" t="str">
        <f>IF(B139=0," ",VLOOKUP($B139,[1]Спортсмены!$B$1:$K$65536,10,FALSE))</f>
        <v>Филинова С.К., Лыкова О.В.</v>
      </c>
    </row>
    <row r="140" spans="1:15" x14ac:dyDescent="0.25">
      <c r="A140" s="31">
        <v>9</v>
      </c>
      <c r="B140" s="31">
        <v>218</v>
      </c>
      <c r="C140" s="69" t="str">
        <f>IF(B140=0," ",VLOOKUP(B140,[1]Спортсмены!B$1:K$65536,2,FALSE))</f>
        <v>Алексеев</v>
      </c>
      <c r="D140" s="70" t="str">
        <f>IF(B140=0," ",VLOOKUP($B140,[1]Спортсмены!$B$1:$K$65536,3,FALSE))</f>
        <v>Александр</v>
      </c>
      <c r="E140" s="71" t="str">
        <f>IF(B140=0," ",IF(VLOOKUP($B140,[1]Спортсмены!$B$1:$K$65536,4,FALSE)=0," ",VLOOKUP($B140,[1]Спортсмены!$B$1:$K$65536,4,FALSE)))</f>
        <v>06.03.1999</v>
      </c>
      <c r="F140" s="71" t="str">
        <f>IF(B140=0," ",VLOOKUP($B140,[1]Спортсмены!$B$1:$K$65536,5,FALSE))</f>
        <v>1</v>
      </c>
      <c r="G140" s="69" t="str">
        <f>IF(B140=0," ",VLOOKUP($B140,[1]Спортсмены!$B$1:$K$65536,6,FALSE))</f>
        <v>Вологодская область</v>
      </c>
      <c r="H140" s="69" t="str">
        <f>IF(C140=0," ",VLOOKUP($B140,[1]Спортсмены!$B$1:$K$65536,7,FALSE))</f>
        <v/>
      </c>
      <c r="I140" s="69" t="str">
        <f>IF(D140=0," ",VLOOKUP($B140,[1]Спортсмены!$B$1:$K$65536,8,FALSE))</f>
        <v/>
      </c>
      <c r="J140" s="69" t="str">
        <f>IF(B140=0," ",VLOOKUP($B140,[1]Спортсмены!$B$1:$K$65536,9,FALSE))</f>
        <v>ЛСК "Череповец"</v>
      </c>
      <c r="K140" s="98"/>
      <c r="L140" s="97">
        <v>6.2974537037037035E-4</v>
      </c>
      <c r="M140" s="71" t="str">
        <f>IF(L140=0," ",IF(L140&lt;=[1]Разряды!$D$6,[1]Разряды!$D$3,IF(L140&lt;=[1]Разряды!$E$6,[1]Разряды!$E$3,IF(L140&lt;=[1]Разряды!$F$6,[1]Разряды!$F$3,IF(L140&lt;=[1]Разряды!$G$6,[1]Разряды!$G$3,IF(L140&lt;=[1]Разряды!$H$6,[1]Разряды!$H$3,IF(L140&lt;=[1]Разряды!$I$6,[1]Разряды!$I$3,IF(L140&lt;=[1]Разряды!$J$6,[1]Разряды!$J$3,"б/р"))))))))</f>
        <v>2р</v>
      </c>
      <c r="N140" s="75">
        <v>9</v>
      </c>
      <c r="O140" s="76"/>
    </row>
    <row r="141" spans="1:15" x14ac:dyDescent="0.25">
      <c r="A141" s="31">
        <v>10</v>
      </c>
      <c r="B141" s="31">
        <v>273</v>
      </c>
      <c r="C141" s="69" t="str">
        <f>IF(B141=0," ",VLOOKUP(B141,[1]Спортсмены!B$1:K$65536,2,FALSE))</f>
        <v>Щенников</v>
      </c>
      <c r="D141" s="70" t="str">
        <f>IF(B141=0," ",VLOOKUP($B141,[1]Спортсмены!$B$1:$K$65536,3,FALSE))</f>
        <v>Никита</v>
      </c>
      <c r="E141" s="71" t="str">
        <f>IF(B141=0," ",IF(VLOOKUP($B141,[1]Спортсмены!$B$1:$K$65536,4,FALSE)=0," ",VLOOKUP($B141,[1]Спортсмены!$B$1:$K$65536,4,FALSE)))</f>
        <v>12.02.1998</v>
      </c>
      <c r="F141" s="71" t="str">
        <f>IF(B141=0," ",VLOOKUP($B141,[1]Спортсмены!$B$1:$K$65536,5,FALSE))</f>
        <v>1</v>
      </c>
      <c r="G141" s="69" t="str">
        <f>IF(B141=0," ",VLOOKUP($B141,[1]Спортсмены!$B$1:$K$65536,6,FALSE))</f>
        <v>Вологодская область</v>
      </c>
      <c r="H141" s="69" t="str">
        <f>IF(C141=0," ",VLOOKUP($B141,[1]Спортсмены!$B$1:$K$65536,7,FALSE))</f>
        <v/>
      </c>
      <c r="I141" s="69" t="str">
        <f>IF(D141=0," ",VLOOKUP($B141,[1]Спортсмены!$B$1:$K$65536,8,FALSE))</f>
        <v/>
      </c>
      <c r="J141" s="69" t="str">
        <f>IF(B141=0," ",VLOOKUP($B141,[1]Спортсмены!$B$1:$K$65536,9,FALSE))</f>
        <v>ЛСК "Череповец"</v>
      </c>
      <c r="K141" s="98"/>
      <c r="L141" s="97">
        <v>6.3923611111111115E-4</v>
      </c>
      <c r="M141" s="71" t="str">
        <f>IF(L141=0," ",IF(L141&lt;=[1]Разряды!$D$6,[1]Разряды!$D$3,IF(L141&lt;=[1]Разряды!$E$6,[1]Разряды!$E$3,IF(L141&lt;=[1]Разряды!$F$6,[1]Разряды!$F$3,IF(L141&lt;=[1]Разряды!$G$6,[1]Разряды!$G$3,IF(L141&lt;=[1]Разряды!$H$6,[1]Разряды!$H$3,IF(L141&lt;=[1]Разряды!$I$6,[1]Разряды!$I$3,IF(L141&lt;=[1]Разряды!$J$6,[1]Разряды!$J$3,"б/р"))))))))</f>
        <v>2р</v>
      </c>
      <c r="N141" s="75">
        <v>8</v>
      </c>
      <c r="O141" s="76"/>
    </row>
    <row r="142" spans="1:15" ht="15.75" thickBot="1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5.75" thickTop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1:15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1:15" x14ac:dyDescent="0.25">
      <c r="A145" s="64"/>
      <c r="B145" s="65"/>
      <c r="C145" s="66"/>
      <c r="D145" s="66"/>
      <c r="E145" s="66"/>
      <c r="F145" s="67"/>
      <c r="G145" s="45" t="s">
        <v>32</v>
      </c>
      <c r="H145" s="45"/>
      <c r="I145" s="45"/>
      <c r="J145" s="46"/>
      <c r="K145" s="46"/>
      <c r="L145" s="45"/>
      <c r="M145" s="45" t="s">
        <v>33</v>
      </c>
      <c r="N145" s="45"/>
    </row>
    <row r="146" spans="1:15" x14ac:dyDescent="0.25">
      <c r="A146" s="64"/>
      <c r="B146" s="67"/>
      <c r="C146" s="66"/>
      <c r="D146" s="66"/>
      <c r="E146" s="66"/>
      <c r="F146" s="67"/>
      <c r="G146" s="45"/>
      <c r="H146" s="45"/>
      <c r="I146" s="45"/>
      <c r="J146" s="46"/>
      <c r="K146" s="46"/>
      <c r="L146" s="45"/>
      <c r="M146" s="45"/>
      <c r="N146" s="45"/>
    </row>
    <row r="147" spans="1:15" x14ac:dyDescent="0.25">
      <c r="A147" s="64"/>
      <c r="B147" s="67"/>
      <c r="C147" s="66"/>
      <c r="D147" s="66"/>
      <c r="E147" s="66"/>
      <c r="F147" s="67"/>
      <c r="G147" s="45"/>
      <c r="H147" s="45"/>
      <c r="I147" s="45"/>
      <c r="J147" s="46"/>
      <c r="K147" s="46"/>
      <c r="L147" s="45"/>
      <c r="M147" s="45"/>
      <c r="N147" s="45"/>
    </row>
    <row r="148" spans="1:15" x14ac:dyDescent="0.25">
      <c r="A148" s="64"/>
      <c r="B148" s="67"/>
      <c r="C148" s="66"/>
      <c r="D148" s="66"/>
      <c r="E148" s="66"/>
      <c r="F148" s="67"/>
      <c r="G148" s="45"/>
      <c r="H148" s="45"/>
      <c r="I148" s="45"/>
      <c r="J148" s="46"/>
      <c r="K148" s="46"/>
      <c r="L148" s="45"/>
      <c r="M148" s="45"/>
      <c r="N148" s="45"/>
    </row>
    <row r="149" spans="1:15" x14ac:dyDescent="0.25">
      <c r="A149" s="64"/>
      <c r="B149" s="67"/>
      <c r="C149" s="66"/>
      <c r="D149" s="66"/>
      <c r="E149" s="66"/>
      <c r="F149" s="67"/>
      <c r="G149" s="45" t="s">
        <v>34</v>
      </c>
      <c r="H149" s="45"/>
      <c r="I149" s="45"/>
      <c r="J149" s="46"/>
      <c r="K149" s="46"/>
      <c r="L149" s="45"/>
      <c r="M149" s="45" t="s">
        <v>35</v>
      </c>
      <c r="N149" s="45"/>
    </row>
    <row r="150" spans="1:15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1:15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1:15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1:15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1:15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1:15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1:15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1:15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1:15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1:15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1:15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1:15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1:15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1:15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1:15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1:15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1:15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1:15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1:15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1:15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1:15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1:15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1:15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ht="17.25" x14ac:dyDescent="0.3">
      <c r="A175" s="459" t="s">
        <v>0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</row>
    <row r="176" spans="1:15" ht="17.25" x14ac:dyDescent="0.3">
      <c r="A176" s="459" t="s">
        <v>1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</row>
    <row r="177" spans="1:15" ht="17.25" x14ac:dyDescent="0.3">
      <c r="A177" s="459" t="s">
        <v>2</v>
      </c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</row>
    <row r="178" spans="1:15" ht="17.25" x14ac:dyDescent="0.3">
      <c r="A178" s="459" t="s">
        <v>3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</row>
    <row r="179" spans="1:15" ht="17.25" x14ac:dyDescent="0.3">
      <c r="A179" s="459" t="s">
        <v>4</v>
      </c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</row>
    <row r="180" spans="1:15" ht="17.25" x14ac:dyDescent="0.3">
      <c r="A180" s="460" t="s">
        <v>69</v>
      </c>
      <c r="B180" s="460"/>
      <c r="C180" s="460"/>
      <c r="D180" s="460"/>
      <c r="E180" s="460"/>
      <c r="F180" s="460"/>
      <c r="G180" s="460"/>
      <c r="H180" s="460"/>
      <c r="I180" s="460"/>
      <c r="J180" s="460"/>
      <c r="K180" s="460"/>
      <c r="L180" s="460"/>
      <c r="M180" s="460"/>
      <c r="N180" s="460"/>
      <c r="O180" s="460"/>
    </row>
    <row r="181" spans="1:15" ht="17.25" x14ac:dyDescent="0.3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</row>
    <row r="182" spans="1:15" ht="21" x14ac:dyDescent="0.35">
      <c r="A182" s="8"/>
      <c r="B182" s="8"/>
      <c r="C182" s="8"/>
      <c r="D182" s="8"/>
      <c r="E182" s="8"/>
      <c r="F182" s="8"/>
      <c r="G182" s="8"/>
      <c r="H182" s="8"/>
      <c r="I182" s="8"/>
      <c r="K182" s="8"/>
      <c r="L182" s="8"/>
      <c r="M182" s="8"/>
      <c r="N182" s="8"/>
      <c r="O182" s="1" t="s">
        <v>6</v>
      </c>
    </row>
    <row r="183" spans="1:15" ht="18.75" x14ac:dyDescent="0.3">
      <c r="A183" s="3"/>
      <c r="B183" s="4"/>
      <c r="C183" s="4"/>
      <c r="D183" s="4"/>
      <c r="E183" s="5"/>
      <c r="G183" s="50"/>
      <c r="H183" s="50"/>
      <c r="I183" s="50"/>
      <c r="K183" s="50"/>
      <c r="L183" s="50"/>
      <c r="M183" s="50"/>
      <c r="O183" s="2" t="s">
        <v>7</v>
      </c>
    </row>
    <row r="184" spans="1:15" ht="15.75" x14ac:dyDescent="0.25">
      <c r="A184" s="3"/>
      <c r="B184" s="4"/>
      <c r="C184" s="4"/>
      <c r="D184" s="4"/>
      <c r="E184" s="5"/>
      <c r="G184" s="6"/>
      <c r="H184" s="6"/>
      <c r="I184" s="6"/>
      <c r="K184" s="6"/>
      <c r="L184"/>
      <c r="O184" s="2" t="s">
        <v>8</v>
      </c>
    </row>
    <row r="185" spans="1:15" ht="21" x14ac:dyDescent="0.35">
      <c r="A185" s="7"/>
      <c r="K185" s="7"/>
      <c r="L185"/>
      <c r="M185" s="8"/>
      <c r="N185" s="8"/>
      <c r="O185" s="8" t="s">
        <v>9</v>
      </c>
    </row>
    <row r="186" spans="1:15" ht="18.75" x14ac:dyDescent="0.3">
      <c r="A186" s="3"/>
      <c r="B186" s="12"/>
      <c r="C186" s="4"/>
      <c r="D186" s="4"/>
      <c r="E186" s="9" t="s">
        <v>10</v>
      </c>
      <c r="F186" s="10">
        <v>0.79861111111111116</v>
      </c>
      <c r="G186" s="11" t="s">
        <v>64</v>
      </c>
      <c r="H186" s="11"/>
      <c r="I186" s="11"/>
      <c r="K186" s="13"/>
      <c r="L186" s="13"/>
      <c r="M186" s="14"/>
    </row>
    <row r="187" spans="1:15" ht="16.5" thickBot="1" x14ac:dyDescent="0.3">
      <c r="A187" s="15" t="s">
        <v>47</v>
      </c>
      <c r="B187" s="16"/>
      <c r="F187" s="3"/>
      <c r="G187" s="15" t="s">
        <v>65</v>
      </c>
      <c r="J187" s="3"/>
      <c r="K187" s="11"/>
      <c r="L187" s="11"/>
      <c r="M187" s="14"/>
    </row>
    <row r="188" spans="1:15" ht="15.75" thickBot="1" x14ac:dyDescent="0.3">
      <c r="A188" s="474" t="s">
        <v>66</v>
      </c>
      <c r="B188" s="476" t="s">
        <v>16</v>
      </c>
      <c r="C188" s="478" t="s">
        <v>17</v>
      </c>
      <c r="D188" s="478" t="s">
        <v>18</v>
      </c>
      <c r="E188" s="476" t="s">
        <v>19</v>
      </c>
      <c r="F188" s="476" t="s">
        <v>20</v>
      </c>
      <c r="G188" s="476" t="s">
        <v>21</v>
      </c>
      <c r="H188" s="476" t="s">
        <v>22</v>
      </c>
      <c r="I188" s="476" t="s">
        <v>23</v>
      </c>
      <c r="J188" s="477" t="s">
        <v>24</v>
      </c>
      <c r="K188" s="475" t="s">
        <v>25</v>
      </c>
      <c r="L188" s="475"/>
      <c r="M188" s="474" t="s">
        <v>26</v>
      </c>
      <c r="N188" s="474" t="s">
        <v>27</v>
      </c>
      <c r="O188" s="475" t="s">
        <v>28</v>
      </c>
    </row>
    <row r="189" spans="1:15" ht="15.75" thickBot="1" x14ac:dyDescent="0.3">
      <c r="A189" s="474"/>
      <c r="B189" s="476"/>
      <c r="C189" s="478"/>
      <c r="D189" s="478"/>
      <c r="E189" s="476"/>
      <c r="F189" s="476"/>
      <c r="G189" s="476"/>
      <c r="H189" s="476"/>
      <c r="I189" s="476"/>
      <c r="J189" s="477"/>
      <c r="K189" s="475" t="s">
        <v>29</v>
      </c>
      <c r="L189" s="475"/>
      <c r="M189" s="474"/>
      <c r="N189" s="474"/>
      <c r="O189" s="475"/>
    </row>
    <row r="190" spans="1:15" x14ac:dyDescent="0.25">
      <c r="A190" s="21">
        <v>1</v>
      </c>
      <c r="B190" s="31">
        <v>379</v>
      </c>
      <c r="C190" s="69" t="str">
        <f>IF(B190=0," ",VLOOKUP(B190,[1]Спортсмены!B$1:K$65536,2,FALSE))</f>
        <v>Миронов</v>
      </c>
      <c r="D190" s="70" t="str">
        <f>IF(B190=0," ",VLOOKUP($B190,[1]Спортсмены!$B$1:$K$65536,3,FALSE))</f>
        <v>Евгений</v>
      </c>
      <c r="E190" s="71" t="str">
        <f>IF(B190=0," ",IF(VLOOKUP($B190,[1]Спортсмены!$B$1:$K$65536,4,FALSE)=0," ",VLOOKUP($B190,[1]Спортсмены!$B$1:$K$65536,4,FALSE)))</f>
        <v>21.04.1993</v>
      </c>
      <c r="F190" s="71" t="str">
        <f>IF(B190=0," ",VLOOKUP($B190,[1]Спортсмены!$B$1:$K$65536,5,FALSE))</f>
        <v>КМС</v>
      </c>
      <c r="G190" s="69" t="str">
        <f>IF(B190=0," ",VLOOKUP($B190,[1]Спортсмены!$B$1:$K$65536,6,FALSE))</f>
        <v>Мурманская область</v>
      </c>
      <c r="H190" s="69" t="str">
        <f>IF(C190=0," ",VLOOKUP($B190,[1]Спортсмены!$B$1:$K$65536,7,FALSE))</f>
        <v/>
      </c>
      <c r="I190" s="69" t="str">
        <f>IF(D190=0," ",VLOOKUP($B190,[1]Спортсмены!$B$1:$K$65536,8,FALSE))</f>
        <v/>
      </c>
      <c r="J190" s="102" t="str">
        <f>IF(B190=0," ",VLOOKUP($B190,[1]Спортсмены!$B$1:$K$65536,9,FALSE))</f>
        <v>МАУ СШОР №4, ГУ МЧС России по Мурманской области</v>
      </c>
      <c r="K190" s="98"/>
      <c r="L190" s="97">
        <v>5.9189814814814814E-4</v>
      </c>
      <c r="M190" s="71" t="str">
        <f>IF(L190=0," ",IF(L190&lt;=[1]Разряды!$D$6,[1]Разряды!$D$3,IF(L190&lt;=[1]Разряды!$E$6,[1]Разряды!$E$3,IF(L190&lt;=[1]Разряды!$F$6,[1]Разряды!$F$3,IF(L190&lt;=[1]Разряды!$G$6,[1]Разряды!$G$3,IF(L190&lt;=[1]Разряды!$H$6,[1]Разряды!$H$3,IF(L190&lt;=[1]Разряды!$I$6,[1]Разряды!$I$3,IF(L190&lt;=[1]Разряды!$J$6,[1]Разряды!$J$3,"б/р"))))))))</f>
        <v>1р</v>
      </c>
      <c r="N190" s="71">
        <v>20</v>
      </c>
      <c r="O190" s="76" t="str">
        <f>IF(B190=0," ",VLOOKUP($B190,[1]Спортсмены!$B$1:$K$65536,10,FALSE))</f>
        <v>Кацан Т.Н.</v>
      </c>
    </row>
    <row r="191" spans="1:15" x14ac:dyDescent="0.25">
      <c r="A191" s="21">
        <v>2</v>
      </c>
      <c r="B191" s="31">
        <v>189</v>
      </c>
      <c r="C191" s="69" t="str">
        <f>IF(B191=0," ",VLOOKUP(B191,[1]Спортсмены!B$1:K$65536,2,FALSE))</f>
        <v>Лодыгин</v>
      </c>
      <c r="D191" s="70" t="str">
        <f>IF(B191=0," ",VLOOKUP($B191,[1]Спортсмены!$B$1:$K$65536,3,FALSE))</f>
        <v>Дмитрий</v>
      </c>
      <c r="E191" s="71" t="str">
        <f>IF(B191=0," ",IF(VLOOKUP($B191,[1]Спортсмены!$B$1:$K$65536,4,FALSE)=0," ",VLOOKUP($B191,[1]Спортсмены!$B$1:$K$65536,4,FALSE)))</f>
        <v>30.04.1992</v>
      </c>
      <c r="F191" s="71" t="str">
        <f>IF(B191=0," ",VLOOKUP($B191,[1]Спортсмены!$B$1:$K$65536,5,FALSE))</f>
        <v>1</v>
      </c>
      <c r="G191" s="69" t="str">
        <f>IF(B191=0," ",VLOOKUP($B191,[1]Спортсмены!$B$1:$K$65536,6,FALSE))</f>
        <v>Архангельская область</v>
      </c>
      <c r="H191" s="69" t="str">
        <f>IF(C191=0," ",VLOOKUP($B191,[1]Спортсмены!$B$1:$K$65536,7,FALSE))</f>
        <v/>
      </c>
      <c r="I191" s="69" t="str">
        <f>IF(D191=0," ",VLOOKUP($B191,[1]Спортсмены!$B$1:$K$65536,8,FALSE))</f>
        <v/>
      </c>
      <c r="J191" s="69" t="str">
        <f>IF(B191=0," ",VLOOKUP($B191,[1]Спортсмены!$B$1:$K$65536,9,FALSE))</f>
        <v>ГАУ АО "СШОР "Поморье"</v>
      </c>
      <c r="K191" s="98"/>
      <c r="L191" s="97">
        <v>5.9837962962962959E-4</v>
      </c>
      <c r="M191" s="71" t="str">
        <f>IF(L191=0," ",IF(L191&lt;=[1]Разряды!$D$6,[1]Разряды!$D$3,IF(L191&lt;=[1]Разряды!$E$6,[1]Разряды!$E$3,IF(L191&lt;=[1]Разряды!$F$6,[1]Разряды!$F$3,IF(L191&lt;=[1]Разряды!$G$6,[1]Разряды!$G$3,IF(L191&lt;=[1]Разряды!$H$6,[1]Разряды!$H$3,IF(L191&lt;=[1]Разряды!$I$6,[1]Разряды!$I$3,IF(L191&lt;=[1]Разряды!$J$6,[1]Разряды!$J$3,"б/р"))))))))</f>
        <v>1р</v>
      </c>
      <c r="N191" s="75">
        <v>17</v>
      </c>
      <c r="O191" s="54" t="str">
        <f>IF(B191=0," ",VLOOKUP($B191,[1]Спортсмены!$B$1:$K$65536,10,FALSE))</f>
        <v xml:space="preserve">Чернов А.В. </v>
      </c>
    </row>
    <row r="192" spans="1:15" x14ac:dyDescent="0.25">
      <c r="A192" s="21">
        <v>3</v>
      </c>
      <c r="B192" s="31">
        <v>291</v>
      </c>
      <c r="C192" s="69" t="str">
        <f>IF(B192=0," ",VLOOKUP(B192,[1]Спортсмены!B$1:K$65536,2,FALSE))</f>
        <v>Никонов</v>
      </c>
      <c r="D192" s="70" t="str">
        <f>IF(B192=0," ",VLOOKUP($B192,[1]Спортсмены!$B$1:$K$65536,3,FALSE))</f>
        <v>Никита</v>
      </c>
      <c r="E192" s="71" t="str">
        <f>IF(B192=0," ",IF(VLOOKUP($B192,[1]Спортсмены!$B$1:$K$65536,4,FALSE)=0," ",VLOOKUP($B192,[1]Спортсмены!$B$1:$K$65536,4,FALSE)))</f>
        <v>22.06.1995</v>
      </c>
      <c r="F192" s="71" t="str">
        <f>IF(B192=0," ",VLOOKUP($B192,[1]Спортсмены!$B$1:$K$65536,5,FALSE))</f>
        <v>КМС</v>
      </c>
      <c r="G192" s="69" t="str">
        <f>IF(B192=0," ",VLOOKUP($B192,[1]Спортсмены!$B$1:$K$65536,6,FALSE))</f>
        <v>Ивановская область</v>
      </c>
      <c r="H192" s="69" t="str">
        <f>IF(C192=0," ",VLOOKUP($B192,[1]Спортсмены!$B$1:$K$65536,7,FALSE))</f>
        <v/>
      </c>
      <c r="I192" s="101" t="str">
        <f>IF(D192=0," ",VLOOKUP($B192,[1]Спортсмены!$B$1:$K$65536,8,FALSE))</f>
        <v>ИРО РССС</v>
      </c>
      <c r="J192" s="69" t="str">
        <f>IF(B192=0," ",VLOOKUP($B192,[1]Спортсмены!$B$1:$K$65536,9,FALSE))</f>
        <v>ФГБОУ ВО "ИГЭУ"</v>
      </c>
      <c r="K192" s="97"/>
      <c r="L192" s="97">
        <v>5.9918981481481488E-4</v>
      </c>
      <c r="M192" s="71" t="str">
        <f>IF(L192=0," ",IF(L192&lt;=[1]Разряды!$D$6,[1]Разряды!$D$3,IF(L192&lt;=[1]Разряды!$E$6,[1]Разряды!$E$3,IF(L192&lt;=[1]Разряды!$F$6,[1]Разряды!$F$3,IF(L192&lt;=[1]Разряды!$G$6,[1]Разряды!$G$3,IF(L192&lt;=[1]Разряды!$H$6,[1]Разряды!$H$3,IF(L192&lt;=[1]Разряды!$I$6,[1]Разряды!$I$3,IF(L192&lt;=[1]Разряды!$J$6,[1]Разряды!$J$3,"б/р"))))))))</f>
        <v>1р</v>
      </c>
      <c r="N192" s="75">
        <v>15</v>
      </c>
      <c r="O192" s="76" t="str">
        <f>IF(B192=0," ",VLOOKUP($B192,[1]Спортсмены!$B$1:$K$65536,10,FALSE))</f>
        <v>Гильмутдинов Ю.А.</v>
      </c>
    </row>
    <row r="193" spans="1:15" x14ac:dyDescent="0.25">
      <c r="A193" s="31">
        <v>4</v>
      </c>
      <c r="B193" s="31">
        <v>225</v>
      </c>
      <c r="C193" s="69" t="str">
        <f>IF(B193=0," ",VLOOKUP(B193,[1]Спортсмены!B$1:K$65536,2,FALSE))</f>
        <v>Губкин</v>
      </c>
      <c r="D193" s="70" t="str">
        <f>IF(B193=0," ",VLOOKUP($B193,[1]Спортсмены!$B$1:$K$65536,3,FALSE))</f>
        <v>Иван</v>
      </c>
      <c r="E193" s="71" t="str">
        <f>IF(B193=0," ",IF(VLOOKUP($B193,[1]Спортсмены!$B$1:$K$65536,4,FALSE)=0," ",VLOOKUP($B193,[1]Спортсмены!$B$1:$K$65536,4,FALSE)))</f>
        <v>21.09.1997</v>
      </c>
      <c r="F193" s="71" t="str">
        <f>IF(B193=0," ",VLOOKUP($B193,[1]Спортсмены!$B$1:$K$65536,5,FALSE))</f>
        <v>1</v>
      </c>
      <c r="G193" s="69" t="str">
        <f>IF(B193=0," ",VLOOKUP($B193,[1]Спортсмены!$B$1:$K$65536,6,FALSE))</f>
        <v>Вологодская область</v>
      </c>
      <c r="H193" s="69" t="str">
        <f>IF(C193=0," ",VLOOKUP($B193,[1]Спортсмены!$B$1:$K$65536,7,FALSE))</f>
        <v/>
      </c>
      <c r="I193" s="69" t="str">
        <f>IF(D193=0," ",VLOOKUP($B193,[1]Спортсмены!$B$1:$K$65536,8,FALSE))</f>
        <v/>
      </c>
      <c r="J193" s="69" t="str">
        <f>IF(B193=0," ",VLOOKUP($B193,[1]Спортсмены!$B$1:$K$65536,9,FALSE))</f>
        <v>ФГБОУ ВО "ВоГУ", АУ ФКиС  ВО "ЦСП"</v>
      </c>
      <c r="K193" s="98"/>
      <c r="L193" s="97">
        <v>6.2002314814814819E-4</v>
      </c>
      <c r="M193" s="71" t="str">
        <f>IF(L193=0," ",IF(L193&lt;=[1]Разряды!$D$6,[1]Разряды!$D$3,IF(L193&lt;=[1]Разряды!$E$6,[1]Разряды!$E$3,IF(L193&lt;=[1]Разряды!$F$6,[1]Разряды!$F$3,IF(L193&lt;=[1]Разряды!$G$6,[1]Разряды!$G$3,IF(L193&lt;=[1]Разряды!$H$6,[1]Разряды!$H$3,IF(L193&lt;=[1]Разряды!$I$6,[1]Разряды!$I$3,IF(L193&lt;=[1]Разряды!$J$6,[1]Разряды!$J$3,"б/р"))))))))</f>
        <v>2р</v>
      </c>
      <c r="N193" s="75">
        <v>0</v>
      </c>
      <c r="O193" s="76" t="str">
        <f>IF(B193=0," ",VLOOKUP($B193,[1]Спортсмены!$B$1:$K$65536,10,FALSE))</f>
        <v>Синицкий А.Д.</v>
      </c>
    </row>
    <row r="194" spans="1:15" x14ac:dyDescent="0.25">
      <c r="A194" s="31">
        <v>5</v>
      </c>
      <c r="B194" s="31">
        <v>71</v>
      </c>
      <c r="C194" s="69" t="str">
        <f>IF(B194=0," ",VLOOKUP(B194,[1]Спортсмены!B$1:K$65536,2,FALSE))</f>
        <v>Ксенофонтов</v>
      </c>
      <c r="D194" s="70" t="str">
        <f>IF(B194=0," ",VLOOKUP($B194,[1]Спортсмены!$B$1:$K$65536,3,FALSE))</f>
        <v>Сергей</v>
      </c>
      <c r="E194" s="71" t="str">
        <f>IF(B194=0," ",IF(VLOOKUP($B194,[1]Спортсмены!$B$1:$K$65536,4,FALSE)=0," ",VLOOKUP($B194,[1]Спортсмены!$B$1:$K$65536,4,FALSE)))</f>
        <v>15.11.1991</v>
      </c>
      <c r="F194" s="71" t="str">
        <f>IF(B194=0," ",VLOOKUP($B194,[1]Спортсмены!$B$1:$K$65536,5,FALSE))</f>
        <v>2</v>
      </c>
      <c r="G194" s="69" t="str">
        <f>IF(B194=0," ",VLOOKUP($B194,[1]Спортсмены!$B$1:$K$65536,6,FALSE))</f>
        <v>Ярославская область</v>
      </c>
      <c r="H194" s="69" t="str">
        <f>IF(C194=0," ",VLOOKUP($B194,[1]Спортсмены!$B$1:$K$65536,7,FALSE))</f>
        <v/>
      </c>
      <c r="I194" s="69" t="str">
        <f>IF(D194=0," ",VLOOKUP($B194,[1]Спортсмены!$B$1:$K$65536,8,FALSE))</f>
        <v/>
      </c>
      <c r="J194" s="102" t="str">
        <f>IF(B194=0," ",VLOOKUP($B194,[1]Спортсмены!$B$1:$K$65536,9,FALSE))</f>
        <v>ГУ ЯО "СШОР по лёгкой атлетике и адаптивному спорту"</v>
      </c>
      <c r="K194" s="97"/>
      <c r="L194" s="97">
        <v>6.2488425925925927E-4</v>
      </c>
      <c r="M194" s="71" t="str">
        <f>IF(L194=0," ",IF(L194&lt;=[1]Разряды!$D$6,[1]Разряды!$D$3,IF(L194&lt;=[1]Разряды!$E$6,[1]Разряды!$E$3,IF(L194&lt;=[1]Разряды!$F$6,[1]Разряды!$F$3,IF(L194&lt;=[1]Разряды!$G$6,[1]Разряды!$G$3,IF(L194&lt;=[1]Разряды!$H$6,[1]Разряды!$H$3,IF(L194&lt;=[1]Разряды!$I$6,[1]Разряды!$I$3,IF(L194&lt;=[1]Разряды!$J$6,[1]Разряды!$J$3,"б/р"))))))))</f>
        <v>2р</v>
      </c>
      <c r="N194" s="75" t="s">
        <v>31</v>
      </c>
      <c r="O194" s="76" t="str">
        <f>IF(B194=0," ",VLOOKUP($B194,[1]Спортсмены!$B$1:$K$65536,10,FALSE))</f>
        <v>Клейменов А.Н.</v>
      </c>
    </row>
    <row r="195" spans="1:15" x14ac:dyDescent="0.25">
      <c r="A195" s="31"/>
      <c r="B195" s="31">
        <v>180</v>
      </c>
      <c r="C195" s="69" t="str">
        <f>IF(B195=0," ",VLOOKUP(B195,[1]Спортсмены!B$1:K$65536,2,FALSE))</f>
        <v>Дуркин</v>
      </c>
      <c r="D195" s="70" t="str">
        <f>IF(B195=0," ",VLOOKUP($B195,[1]Спортсмены!$B$1:$K$65536,3,FALSE))</f>
        <v>Никита</v>
      </c>
      <c r="E195" s="71" t="str">
        <f>IF(B195=0," ",IF(VLOOKUP($B195,[1]Спортсмены!$B$1:$K$65536,4,FALSE)=0," ",VLOOKUP($B195,[1]Спортсмены!$B$1:$K$65536,4,FALSE)))</f>
        <v>18.07.1995</v>
      </c>
      <c r="F195" s="71" t="str">
        <f>IF(B195=0," ",VLOOKUP($B195,[1]Спортсмены!$B$1:$K$65536,5,FALSE))</f>
        <v>1</v>
      </c>
      <c r="G195" s="69" t="str">
        <f>IF(B195=0," ",VLOOKUP($B195,[1]Спортсмены!$B$1:$K$65536,6,FALSE))</f>
        <v>Архангельская область</v>
      </c>
      <c r="H195" s="69" t="str">
        <f>IF(C195=0," ",VLOOKUP($B195,[1]Спортсмены!$B$1:$K$65536,7,FALSE))</f>
        <v/>
      </c>
      <c r="I195" s="69" t="str">
        <f>IF(D195=0," ",VLOOKUP($B195,[1]Спортсмены!$B$1:$K$65536,8,FALSE))</f>
        <v/>
      </c>
      <c r="J195" s="69" t="str">
        <f>IF(B195=0," ",VLOOKUP($B195,[1]Спортсмены!$B$1:$K$65536,9,FALSE))</f>
        <v>САФУ имени М.В.Ломоносова</v>
      </c>
      <c r="K195" s="98"/>
      <c r="L195" s="162" t="s">
        <v>67</v>
      </c>
      <c r="M195" s="71"/>
      <c r="N195" s="75">
        <v>0</v>
      </c>
      <c r="O195" s="76" t="str">
        <f>IF(B195=0," ",VLOOKUP($B195,[1]Спортсмены!$B$1:$K$65536,10,FALSE))</f>
        <v>Мингалев А.Ю., Мингалева А.Г.</v>
      </c>
    </row>
    <row r="196" spans="1:15" ht="15.75" thickBot="1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5.75" thickTop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1:15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1:15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1:15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1:15" x14ac:dyDescent="0.25">
      <c r="A201" s="64"/>
      <c r="B201" s="65"/>
      <c r="C201" s="66"/>
      <c r="D201" s="66"/>
      <c r="E201" s="66"/>
      <c r="F201" s="67"/>
      <c r="G201" s="45" t="s">
        <v>32</v>
      </c>
      <c r="H201" s="45"/>
      <c r="I201" s="45"/>
      <c r="J201" s="46"/>
      <c r="K201" s="46"/>
      <c r="L201" s="45"/>
      <c r="M201" s="45" t="s">
        <v>33</v>
      </c>
      <c r="N201" s="45"/>
    </row>
    <row r="202" spans="1:15" x14ac:dyDescent="0.25">
      <c r="A202" s="64"/>
      <c r="B202" s="67"/>
      <c r="C202" s="66"/>
      <c r="D202" s="66"/>
      <c r="E202" s="66"/>
      <c r="F202" s="67"/>
      <c r="G202" s="45"/>
      <c r="H202" s="45"/>
      <c r="I202" s="45"/>
      <c r="J202" s="46"/>
      <c r="K202" s="46"/>
      <c r="L202" s="45"/>
      <c r="M202" s="45"/>
      <c r="N202" s="45"/>
    </row>
    <row r="203" spans="1:15" x14ac:dyDescent="0.25">
      <c r="A203" s="64"/>
      <c r="B203" s="67"/>
      <c r="C203" s="66"/>
      <c r="D203" s="66"/>
      <c r="E203" s="66"/>
      <c r="F203" s="67"/>
      <c r="G203" s="45"/>
      <c r="H203" s="45"/>
      <c r="I203" s="45"/>
      <c r="J203" s="46"/>
      <c r="K203" s="46"/>
      <c r="L203" s="45"/>
      <c r="M203" s="45"/>
      <c r="N203" s="45"/>
    </row>
    <row r="204" spans="1:15" x14ac:dyDescent="0.25">
      <c r="A204" s="64"/>
      <c r="B204" s="67"/>
      <c r="C204" s="66"/>
      <c r="D204" s="66"/>
      <c r="E204" s="66"/>
      <c r="F204" s="67"/>
      <c r="G204" s="45"/>
      <c r="H204" s="45"/>
      <c r="I204" s="45"/>
      <c r="J204" s="46"/>
      <c r="K204" s="46"/>
      <c r="L204" s="45"/>
      <c r="M204" s="45"/>
      <c r="N204" s="45"/>
    </row>
    <row r="205" spans="1:15" x14ac:dyDescent="0.25">
      <c r="A205" s="64"/>
      <c r="B205" s="67"/>
      <c r="C205" s="66"/>
      <c r="D205" s="66"/>
      <c r="E205" s="66"/>
      <c r="F205" s="67"/>
      <c r="G205" s="45" t="s">
        <v>34</v>
      </c>
      <c r="H205" s="45"/>
      <c r="I205" s="45"/>
      <c r="J205" s="46"/>
      <c r="K205" s="46"/>
      <c r="L205" s="45"/>
      <c r="M205" s="45" t="s">
        <v>35</v>
      </c>
      <c r="N205" s="45"/>
    </row>
    <row r="206" spans="1:15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1:15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1:15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1:15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1:15" x14ac:dyDescent="0.25">
      <c r="A210" s="64"/>
      <c r="B210" s="67"/>
      <c r="C210" s="66"/>
      <c r="D210" s="66"/>
      <c r="E210" s="66"/>
      <c r="F210" s="67"/>
      <c r="G210" s="45"/>
      <c r="H210" s="45"/>
      <c r="I210" s="45"/>
      <c r="J210" s="46"/>
      <c r="K210" s="46"/>
      <c r="L210" s="45"/>
      <c r="M210" s="45"/>
      <c r="N210" s="45"/>
    </row>
    <row r="211" spans="1:15" x14ac:dyDescent="0.25">
      <c r="A211" s="64"/>
      <c r="B211" s="67"/>
      <c r="C211" s="66"/>
      <c r="D211" s="66"/>
      <c r="E211" s="66"/>
      <c r="F211" s="67"/>
      <c r="G211" s="45"/>
      <c r="H211" s="45"/>
      <c r="I211" s="45"/>
      <c r="J211" s="46"/>
      <c r="K211" s="46"/>
      <c r="L211" s="45"/>
      <c r="M211" s="45"/>
      <c r="N211" s="45"/>
    </row>
    <row r="212" spans="1:15" x14ac:dyDescent="0.25">
      <c r="A212" s="44"/>
      <c r="B212" s="67"/>
      <c r="C212" s="45"/>
      <c r="D212" s="45"/>
      <c r="E212" s="46"/>
      <c r="F212" s="46"/>
      <c r="G212" s="45"/>
      <c r="H212" s="45"/>
      <c r="I212" s="45"/>
      <c r="J212" s="45"/>
      <c r="K212" s="108"/>
      <c r="L212" s="163"/>
      <c r="M212" s="46"/>
      <c r="N212" s="49"/>
      <c r="O212" s="45"/>
    </row>
    <row r="213" spans="1:15" x14ac:dyDescent="0.25">
      <c r="A213" s="44"/>
      <c r="B213" s="67"/>
      <c r="C213" s="45"/>
      <c r="D213" s="45"/>
      <c r="E213" s="46"/>
      <c r="F213" s="46"/>
      <c r="G213" s="45"/>
      <c r="H213" s="45"/>
      <c r="I213" s="45"/>
      <c r="J213" s="45"/>
      <c r="K213" s="108"/>
      <c r="L213" s="163"/>
      <c r="M213" s="46"/>
      <c r="N213" s="49"/>
      <c r="O213" s="45"/>
    </row>
    <row r="214" spans="1:15" x14ac:dyDescent="0.25">
      <c r="A214" s="44"/>
      <c r="B214" s="67"/>
      <c r="C214" s="45"/>
      <c r="D214" s="45"/>
      <c r="E214" s="46"/>
      <c r="F214" s="46"/>
      <c r="G214" s="45"/>
      <c r="H214" s="45"/>
      <c r="I214" s="45"/>
      <c r="J214" s="45"/>
      <c r="K214" s="108"/>
      <c r="L214" s="163"/>
      <c r="M214" s="46"/>
      <c r="N214" s="49"/>
      <c r="O214" s="45"/>
    </row>
    <row r="215" spans="1:15" x14ac:dyDescent="0.25">
      <c r="A215" s="44"/>
      <c r="B215" s="67"/>
      <c r="C215" s="45"/>
      <c r="D215" s="45"/>
      <c r="E215" s="46"/>
      <c r="F215" s="46"/>
      <c r="G215" s="45"/>
      <c r="H215" s="45"/>
      <c r="I215" s="45"/>
      <c r="J215" s="45"/>
      <c r="K215" s="108"/>
      <c r="L215" s="163"/>
      <c r="M215" s="46"/>
      <c r="N215" s="49"/>
      <c r="O215" s="45"/>
    </row>
    <row r="216" spans="1:15" x14ac:dyDescent="0.25">
      <c r="A216" s="44"/>
      <c r="B216" s="67"/>
      <c r="C216" s="45"/>
      <c r="D216" s="45"/>
      <c r="E216" s="46"/>
      <c r="F216" s="46"/>
      <c r="G216" s="45"/>
      <c r="H216" s="45"/>
      <c r="I216" s="45"/>
      <c r="J216" s="45"/>
      <c r="K216" s="108"/>
      <c r="L216" s="163"/>
      <c r="M216" s="46"/>
      <c r="N216" s="49"/>
      <c r="O216" s="45"/>
    </row>
    <row r="217" spans="1:15" x14ac:dyDescent="0.25">
      <c r="A217" s="44"/>
      <c r="B217" s="67"/>
      <c r="C217" s="45"/>
      <c r="D217" s="45"/>
      <c r="E217" s="46"/>
      <c r="F217" s="46"/>
      <c r="G217" s="45"/>
      <c r="H217" s="45"/>
      <c r="I217" s="45"/>
      <c r="J217" s="45"/>
      <c r="K217" s="108"/>
      <c r="L217" s="163"/>
      <c r="M217" s="46"/>
      <c r="N217" s="49"/>
      <c r="O217" s="45"/>
    </row>
    <row r="218" spans="1:15" x14ac:dyDescent="0.25">
      <c r="A218" s="44"/>
      <c r="B218" s="67"/>
      <c r="C218" s="45"/>
      <c r="D218" s="45"/>
      <c r="E218" s="46"/>
      <c r="F218" s="46"/>
      <c r="G218" s="45"/>
      <c r="H218" s="45"/>
      <c r="I218" s="45"/>
      <c r="J218" s="45"/>
      <c r="K218" s="108"/>
      <c r="L218" s="163"/>
      <c r="M218" s="46"/>
      <c r="N218" s="49"/>
      <c r="O218" s="45"/>
    </row>
    <row r="219" spans="1:15" x14ac:dyDescent="0.25">
      <c r="A219" s="44"/>
      <c r="B219" s="67"/>
      <c r="C219" s="45"/>
      <c r="D219" s="45"/>
      <c r="E219" s="46"/>
      <c r="F219" s="46"/>
      <c r="G219" s="45"/>
      <c r="H219" s="45"/>
      <c r="I219" s="45"/>
      <c r="J219" s="45"/>
      <c r="K219" s="108"/>
      <c r="L219" s="163"/>
      <c r="M219" s="46"/>
      <c r="N219" s="49"/>
      <c r="O219" s="45"/>
    </row>
    <row r="220" spans="1:15" x14ac:dyDescent="0.25">
      <c r="A220" s="44"/>
      <c r="B220" s="67"/>
      <c r="C220" s="45"/>
      <c r="D220" s="45"/>
      <c r="E220" s="46"/>
      <c r="F220" s="46"/>
      <c r="G220" s="45"/>
      <c r="H220" s="45"/>
      <c r="I220" s="45"/>
      <c r="J220" s="45"/>
      <c r="K220" s="108"/>
      <c r="L220" s="163"/>
      <c r="M220" s="46"/>
      <c r="N220" s="49"/>
      <c r="O220" s="45"/>
    </row>
    <row r="221" spans="1:15" x14ac:dyDescent="0.25">
      <c r="A221" s="44"/>
      <c r="B221" s="67"/>
      <c r="C221" s="45"/>
      <c r="D221" s="45"/>
      <c r="E221" s="46"/>
      <c r="F221" s="46"/>
      <c r="G221" s="45"/>
      <c r="H221" s="45"/>
      <c r="I221" s="45"/>
      <c r="J221" s="45"/>
      <c r="K221" s="108"/>
      <c r="L221" s="163"/>
      <c r="M221" s="46"/>
      <c r="N221" s="49"/>
      <c r="O221" s="45"/>
    </row>
    <row r="222" spans="1:15" x14ac:dyDescent="0.25">
      <c r="A222" s="44"/>
      <c r="B222" s="67"/>
      <c r="C222" s="45"/>
      <c r="D222" s="45"/>
      <c r="E222" s="46"/>
      <c r="F222" s="46"/>
      <c r="G222" s="45"/>
      <c r="H222" s="45"/>
      <c r="I222" s="45"/>
      <c r="J222" s="45"/>
      <c r="K222" s="108"/>
      <c r="L222" s="163"/>
      <c r="M222" s="46"/>
      <c r="N222" s="49"/>
      <c r="O222" s="45"/>
    </row>
    <row r="223" spans="1:15" x14ac:dyDescent="0.25">
      <c r="A223" s="44"/>
      <c r="B223" s="67"/>
      <c r="C223" s="45"/>
      <c r="D223" s="45"/>
      <c r="E223" s="46"/>
      <c r="F223" s="46"/>
      <c r="G223" s="45"/>
      <c r="H223" s="45"/>
      <c r="I223" s="45"/>
      <c r="J223" s="45"/>
      <c r="K223" s="108"/>
      <c r="L223" s="163"/>
      <c r="M223" s="46"/>
      <c r="N223" s="49"/>
      <c r="O223" s="45"/>
    </row>
    <row r="224" spans="1:15" x14ac:dyDescent="0.25">
      <c r="A224" s="44"/>
      <c r="B224" s="67"/>
      <c r="C224" s="45"/>
      <c r="D224" s="45"/>
      <c r="E224" s="46"/>
      <c r="F224" s="46"/>
      <c r="G224" s="45"/>
      <c r="H224" s="45"/>
      <c r="I224" s="45"/>
      <c r="J224" s="45"/>
      <c r="K224" s="108"/>
      <c r="L224" s="163"/>
      <c r="M224" s="46"/>
      <c r="N224" s="49"/>
      <c r="O224" s="45"/>
    </row>
    <row r="225" spans="1:15" x14ac:dyDescent="0.25">
      <c r="A225" s="44"/>
      <c r="B225" s="67"/>
      <c r="C225" s="45"/>
      <c r="D225" s="45"/>
      <c r="E225" s="46"/>
      <c r="F225" s="46"/>
      <c r="G225" s="45"/>
      <c r="H225" s="45"/>
      <c r="I225" s="45"/>
      <c r="J225" s="45"/>
      <c r="K225" s="108"/>
      <c r="L225" s="163"/>
      <c r="M225" s="46"/>
      <c r="N225" s="49"/>
      <c r="O225" s="45"/>
    </row>
    <row r="226" spans="1:15" x14ac:dyDescent="0.25">
      <c r="A226" s="44"/>
      <c r="B226" s="67"/>
      <c r="C226" s="45"/>
      <c r="D226" s="45"/>
      <c r="E226" s="46"/>
      <c r="F226" s="46"/>
      <c r="G226" s="45"/>
      <c r="H226" s="45"/>
      <c r="I226" s="45"/>
      <c r="J226" s="45"/>
      <c r="K226" s="108"/>
      <c r="L226" s="163"/>
      <c r="M226" s="46"/>
      <c r="N226" s="49"/>
      <c r="O226" s="45"/>
    </row>
    <row r="227" spans="1:15" x14ac:dyDescent="0.25">
      <c r="A227" s="44"/>
      <c r="B227" s="67"/>
      <c r="C227" s="45"/>
      <c r="D227" s="45"/>
      <c r="E227" s="46"/>
      <c r="F227" s="46"/>
      <c r="G227" s="45"/>
      <c r="H227" s="45"/>
      <c r="I227" s="45"/>
      <c r="J227" s="45"/>
      <c r="K227" s="108"/>
      <c r="L227" s="163"/>
      <c r="M227" s="46"/>
      <c r="N227" s="49"/>
      <c r="O227" s="45"/>
    </row>
    <row r="228" spans="1:15" x14ac:dyDescent="0.25">
      <c r="A228" s="44"/>
      <c r="B228" s="67"/>
      <c r="C228" s="45"/>
      <c r="D228" s="45"/>
      <c r="E228" s="46"/>
      <c r="F228" s="46"/>
      <c r="G228" s="45"/>
      <c r="H228" s="45"/>
      <c r="I228" s="45"/>
      <c r="J228" s="45"/>
      <c r="K228" s="108"/>
      <c r="L228" s="163"/>
      <c r="M228" s="46"/>
      <c r="N228" s="49"/>
      <c r="O228" s="45"/>
    </row>
    <row r="229" spans="1:15" x14ac:dyDescent="0.25">
      <c r="A229" s="44"/>
      <c r="B229" s="67"/>
      <c r="C229" s="45"/>
      <c r="D229" s="45"/>
      <c r="E229" s="46"/>
      <c r="F229" s="46"/>
      <c r="G229" s="45"/>
      <c r="H229" s="45"/>
      <c r="I229" s="45"/>
      <c r="J229" s="45"/>
      <c r="K229" s="108"/>
      <c r="L229" s="163"/>
      <c r="M229" s="46"/>
      <c r="N229" s="49"/>
      <c r="O229" s="45"/>
    </row>
    <row r="230" spans="1:15" x14ac:dyDescent="0.25">
      <c r="A230" s="44"/>
      <c r="B230" s="67"/>
      <c r="C230" s="45"/>
      <c r="D230" s="45"/>
      <c r="E230" s="46"/>
      <c r="F230" s="46"/>
      <c r="G230" s="45"/>
      <c r="H230" s="45"/>
      <c r="I230" s="45"/>
      <c r="J230" s="45"/>
      <c r="K230" s="108"/>
      <c r="L230" s="163"/>
      <c r="M230" s="46"/>
      <c r="N230" s="49"/>
      <c r="O230" s="45"/>
    </row>
    <row r="231" spans="1:15" x14ac:dyDescent="0.25">
      <c r="A231" s="44"/>
      <c r="B231" s="67"/>
      <c r="C231" s="45"/>
      <c r="D231" s="45"/>
      <c r="E231" s="46"/>
      <c r="F231" s="46"/>
      <c r="G231" s="45"/>
      <c r="H231" s="45"/>
      <c r="I231" s="45"/>
      <c r="J231" s="45"/>
      <c r="K231" s="108"/>
      <c r="L231" s="163"/>
      <c r="M231" s="46"/>
      <c r="N231" s="49"/>
      <c r="O231" s="45"/>
    </row>
    <row r="232" spans="1:15" x14ac:dyDescent="0.25">
      <c r="A232" s="44"/>
      <c r="B232" s="67"/>
      <c r="C232" s="45"/>
      <c r="D232" s="45"/>
      <c r="E232" s="46"/>
      <c r="F232" s="46"/>
      <c r="G232" s="45"/>
      <c r="H232" s="45"/>
      <c r="I232" s="45"/>
      <c r="J232" s="45"/>
      <c r="K232" s="108"/>
      <c r="L232" s="163"/>
      <c r="M232" s="46"/>
      <c r="N232" s="49"/>
      <c r="O232" s="45"/>
    </row>
    <row r="233" spans="1:15" x14ac:dyDescent="0.25">
      <c r="A233" s="44"/>
      <c r="B233" s="67"/>
      <c r="C233" s="45"/>
      <c r="D233" s="45"/>
      <c r="E233" s="46"/>
      <c r="F233" s="46"/>
      <c r="G233" s="45"/>
      <c r="H233" s="45"/>
      <c r="I233" s="45"/>
      <c r="J233" s="45"/>
      <c r="K233" s="108"/>
      <c r="L233" s="163"/>
      <c r="M233" s="46"/>
      <c r="N233" s="49"/>
      <c r="O233" s="45"/>
    </row>
    <row r="234" spans="1:15" x14ac:dyDescent="0.25">
      <c r="A234" s="44"/>
      <c r="B234" s="67"/>
      <c r="C234" s="45"/>
      <c r="D234" s="45"/>
      <c r="E234" s="46"/>
      <c r="F234" s="46"/>
      <c r="G234" s="45"/>
      <c r="H234" s="45"/>
      <c r="I234" s="45"/>
      <c r="J234" s="45"/>
      <c r="K234" s="108"/>
      <c r="L234" s="163"/>
      <c r="M234" s="46"/>
      <c r="N234" s="49"/>
      <c r="O234" s="45"/>
    </row>
    <row r="235" spans="1:15" x14ac:dyDescent="0.25">
      <c r="A235" s="44"/>
      <c r="B235" s="67"/>
      <c r="C235" s="45"/>
      <c r="D235" s="45"/>
      <c r="E235" s="46"/>
      <c r="F235" s="46"/>
      <c r="G235" s="45"/>
      <c r="H235" s="45"/>
      <c r="I235" s="45"/>
      <c r="J235" s="45"/>
      <c r="K235" s="108"/>
      <c r="L235" s="163"/>
      <c r="M235" s="46"/>
      <c r="N235" s="49"/>
      <c r="O235" s="45"/>
    </row>
    <row r="236" spans="1:15" x14ac:dyDescent="0.25">
      <c r="A236" s="44"/>
      <c r="B236" s="67"/>
      <c r="C236" s="45"/>
      <c r="D236" s="45"/>
      <c r="E236" s="46"/>
      <c r="F236" s="46"/>
      <c r="G236" s="45"/>
      <c r="H236" s="45"/>
      <c r="I236" s="45"/>
      <c r="J236" s="45"/>
      <c r="K236" s="108"/>
      <c r="L236" s="163"/>
      <c r="M236" s="46"/>
      <c r="N236" s="49"/>
      <c r="O236" s="45"/>
    </row>
    <row r="237" spans="1:15" x14ac:dyDescent="0.25">
      <c r="A237" s="44"/>
      <c r="B237" s="67"/>
      <c r="C237" s="45"/>
      <c r="D237" s="45"/>
      <c r="E237" s="46"/>
      <c r="F237" s="46"/>
      <c r="G237" s="45"/>
      <c r="H237" s="45"/>
      <c r="I237" s="45"/>
      <c r="J237" s="45"/>
      <c r="K237" s="108"/>
      <c r="L237" s="163"/>
      <c r="M237" s="46"/>
      <c r="N237" s="49"/>
      <c r="O237" s="45"/>
    </row>
    <row r="238" spans="1:15" x14ac:dyDescent="0.25">
      <c r="A238" s="44"/>
      <c r="B238" s="67"/>
      <c r="C238" s="45"/>
      <c r="D238" s="45"/>
      <c r="E238" s="46"/>
      <c r="F238" s="46"/>
      <c r="G238" s="45"/>
      <c r="H238" s="45"/>
      <c r="I238" s="45"/>
      <c r="J238" s="45"/>
      <c r="K238" s="108"/>
      <c r="L238" s="163"/>
      <c r="M238" s="46"/>
      <c r="N238" s="49"/>
      <c r="O238" s="45"/>
    </row>
    <row r="239" spans="1:15" x14ac:dyDescent="0.25">
      <c r="A239" s="44"/>
      <c r="B239" s="67"/>
      <c r="C239" s="45"/>
      <c r="D239" s="45"/>
      <c r="E239" s="46"/>
      <c r="F239" s="46"/>
      <c r="G239" s="45"/>
      <c r="H239" s="45"/>
      <c r="I239" s="45"/>
      <c r="J239" s="45"/>
      <c r="K239" s="108"/>
      <c r="L239" s="163"/>
      <c r="M239" s="46"/>
      <c r="N239" s="49"/>
      <c r="O239" s="45"/>
    </row>
    <row r="240" spans="1:15" x14ac:dyDescent="0.25">
      <c r="A240" s="44"/>
      <c r="B240" s="67"/>
      <c r="C240" s="45"/>
      <c r="D240" s="45"/>
      <c r="E240" s="46"/>
      <c r="F240" s="46"/>
      <c r="G240" s="45"/>
      <c r="H240" s="45"/>
      <c r="I240" s="45"/>
      <c r="J240" s="45"/>
      <c r="K240" s="108"/>
      <c r="L240" s="163"/>
      <c r="M240" s="46"/>
      <c r="N240" s="49"/>
      <c r="O240" s="45"/>
    </row>
    <row r="241" spans="1:15" x14ac:dyDescent="0.25">
      <c r="A241" s="44"/>
      <c r="B241" s="67"/>
      <c r="C241" s="45"/>
      <c r="D241" s="45"/>
      <c r="E241" s="46"/>
      <c r="F241" s="46"/>
      <c r="G241" s="45"/>
      <c r="H241" s="45"/>
      <c r="I241" s="45"/>
      <c r="J241" s="45"/>
      <c r="K241" s="108"/>
      <c r="L241" s="163"/>
      <c r="M241" s="46"/>
      <c r="N241" s="49"/>
      <c r="O241" s="45"/>
    </row>
    <row r="242" spans="1:15" x14ac:dyDescent="0.25">
      <c r="A242" s="44"/>
      <c r="B242" s="67"/>
      <c r="C242" s="45"/>
      <c r="D242" s="45"/>
      <c r="E242" s="46"/>
      <c r="F242" s="46"/>
      <c r="G242" s="45"/>
      <c r="H242" s="45"/>
      <c r="I242" s="45"/>
      <c r="J242" s="45"/>
      <c r="K242" s="108"/>
      <c r="L242" s="163"/>
      <c r="M242" s="46"/>
      <c r="N242" s="49"/>
      <c r="O242" s="45"/>
    </row>
    <row r="243" spans="1:15" x14ac:dyDescent="0.25">
      <c r="A243" s="44"/>
      <c r="B243" s="67"/>
      <c r="C243" s="45"/>
      <c r="D243" s="45"/>
      <c r="E243" s="46"/>
      <c r="F243" s="46"/>
      <c r="G243" s="45"/>
      <c r="H243" s="45"/>
      <c r="I243" s="45"/>
      <c r="J243" s="45"/>
      <c r="K243" s="108"/>
      <c r="L243" s="163"/>
      <c r="M243" s="46"/>
      <c r="N243" s="49"/>
      <c r="O243" s="45"/>
    </row>
    <row r="244" spans="1:15" x14ac:dyDescent="0.25">
      <c r="A244" s="44"/>
      <c r="B244" s="67"/>
      <c r="C244" s="45"/>
      <c r="D244" s="45"/>
      <c r="E244" s="46"/>
      <c r="F244" s="46"/>
      <c r="G244" s="45"/>
      <c r="H244" s="45"/>
      <c r="I244" s="45"/>
      <c r="J244" s="45"/>
      <c r="K244" s="108"/>
      <c r="L244" s="163"/>
      <c r="M244" s="46"/>
      <c r="N244" s="49"/>
      <c r="O244" s="45"/>
    </row>
  </sheetData>
  <mergeCells count="84">
    <mergeCell ref="A6:O6"/>
    <mergeCell ref="A1:O1"/>
    <mergeCell ref="A2:O2"/>
    <mergeCell ref="A3:O3"/>
    <mergeCell ref="A4:O4"/>
    <mergeCell ref="A5:O5"/>
    <mergeCell ref="A64:O64"/>
    <mergeCell ref="G13:G14"/>
    <mergeCell ref="H13:H14"/>
    <mergeCell ref="I13:I14"/>
    <mergeCell ref="J13:J14"/>
    <mergeCell ref="K13:L13"/>
    <mergeCell ref="M13:M14"/>
    <mergeCell ref="A13:A14"/>
    <mergeCell ref="B13:B14"/>
    <mergeCell ref="C13:C14"/>
    <mergeCell ref="D13:D14"/>
    <mergeCell ref="E13:E14"/>
    <mergeCell ref="F13:F14"/>
    <mergeCell ref="N13:N14"/>
    <mergeCell ref="O13:O14"/>
    <mergeCell ref="K14:L14"/>
    <mergeCell ref="A62:O62"/>
    <mergeCell ref="A63:O63"/>
    <mergeCell ref="A65:O65"/>
    <mergeCell ref="A66:O66"/>
    <mergeCell ref="A67:O67"/>
    <mergeCell ref="A74:A75"/>
    <mergeCell ref="B74:B75"/>
    <mergeCell ref="C74:C75"/>
    <mergeCell ref="D74:D75"/>
    <mergeCell ref="E74:E75"/>
    <mergeCell ref="F74:F75"/>
    <mergeCell ref="G74:G75"/>
    <mergeCell ref="A121:O121"/>
    <mergeCell ref="H74:H75"/>
    <mergeCell ref="I74:I75"/>
    <mergeCell ref="J74:J75"/>
    <mergeCell ref="K74:L74"/>
    <mergeCell ref="M74:M75"/>
    <mergeCell ref="N74:N75"/>
    <mergeCell ref="O74:O75"/>
    <mergeCell ref="K75:L75"/>
    <mergeCell ref="A118:O118"/>
    <mergeCell ref="A119:O119"/>
    <mergeCell ref="A120:O120"/>
    <mergeCell ref="O130:O131"/>
    <mergeCell ref="K131:L131"/>
    <mergeCell ref="A122:O122"/>
    <mergeCell ref="A123:O123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L130"/>
    <mergeCell ref="M130:M131"/>
    <mergeCell ref="N130:N131"/>
    <mergeCell ref="F188:F189"/>
    <mergeCell ref="A175:O175"/>
    <mergeCell ref="A176:O176"/>
    <mergeCell ref="A177:O177"/>
    <mergeCell ref="A178:O178"/>
    <mergeCell ref="A179:O179"/>
    <mergeCell ref="A180:O180"/>
    <mergeCell ref="A188:A189"/>
    <mergeCell ref="B188:B189"/>
    <mergeCell ref="C188:C189"/>
    <mergeCell ref="D188:D189"/>
    <mergeCell ref="E188:E189"/>
    <mergeCell ref="N188:N189"/>
    <mergeCell ref="O188:O189"/>
    <mergeCell ref="K189:L189"/>
    <mergeCell ref="G188:G189"/>
    <mergeCell ref="H188:H189"/>
    <mergeCell ref="I188:I189"/>
    <mergeCell ref="J188:J189"/>
    <mergeCell ref="K188:L188"/>
    <mergeCell ref="M188:M18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zoomScale="80" zoomScaleNormal="80" workbookViewId="0">
      <selection activeCell="J11" sqref="J11"/>
    </sheetView>
  </sheetViews>
  <sheetFormatPr defaultRowHeight="15" x14ac:dyDescent="0.25"/>
  <cols>
    <col min="1" max="1" width="3.5703125" customWidth="1"/>
    <col min="2" max="2" width="7" customWidth="1"/>
    <col min="3" max="3" width="22.5703125" customWidth="1"/>
    <col min="4" max="4" width="15" customWidth="1"/>
    <col min="5" max="5" width="11" customWidth="1"/>
    <col min="6" max="6" width="8.42578125" customWidth="1"/>
    <col min="7" max="7" width="23.42578125" customWidth="1"/>
    <col min="8" max="8" width="14.42578125" customWidth="1"/>
    <col min="9" max="9" width="10" customWidth="1"/>
    <col min="10" max="10" width="32.140625" customWidth="1"/>
    <col min="11" max="11" width="6.140625" style="14" customWidth="1"/>
    <col min="12" max="12" width="7.42578125" style="14" customWidth="1"/>
    <col min="13" max="13" width="5.42578125" customWidth="1"/>
    <col min="14" max="14" width="6.7109375" customWidth="1"/>
    <col min="15" max="15" width="31.8554687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/>
      <c r="F12" s="10"/>
      <c r="G12" s="11"/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50</v>
      </c>
      <c r="F13" s="10">
        <v>0.67361111111111116</v>
      </c>
      <c r="G13" s="11" t="s">
        <v>64</v>
      </c>
      <c r="H13" s="11"/>
      <c r="I13" s="11"/>
      <c r="K13" s="13"/>
      <c r="L13" s="13"/>
      <c r="M13" s="14"/>
    </row>
    <row r="14" spans="1:15" ht="16.5" thickBot="1" x14ac:dyDescent="0.3">
      <c r="A14" s="15" t="s">
        <v>13</v>
      </c>
      <c r="B14" s="16"/>
      <c r="E14" s="17" t="s">
        <v>70</v>
      </c>
      <c r="F14" s="18"/>
      <c r="J14" s="3"/>
      <c r="K14" s="51"/>
      <c r="L14" s="51"/>
      <c r="M14" s="14"/>
    </row>
    <row r="15" spans="1:15" x14ac:dyDescent="0.25">
      <c r="A15" s="455" t="s">
        <v>15</v>
      </c>
      <c r="B15" s="455" t="s">
        <v>16</v>
      </c>
      <c r="C15" s="457" t="s">
        <v>17</v>
      </c>
      <c r="D15" s="457" t="s">
        <v>18</v>
      </c>
      <c r="E15" s="455" t="s">
        <v>19</v>
      </c>
      <c r="F15" s="455" t="s">
        <v>20</v>
      </c>
      <c r="G15" s="445" t="s">
        <v>21</v>
      </c>
      <c r="H15" s="447" t="s">
        <v>22</v>
      </c>
      <c r="I15" s="449" t="s">
        <v>23</v>
      </c>
      <c r="J15" s="479" t="s">
        <v>24</v>
      </c>
      <c r="K15" s="481" t="s">
        <v>25</v>
      </c>
      <c r="L15" s="482"/>
      <c r="M15" s="483" t="s">
        <v>26</v>
      </c>
      <c r="N15" s="485" t="s">
        <v>27</v>
      </c>
      <c r="O15" s="443" t="s">
        <v>28</v>
      </c>
    </row>
    <row r="16" spans="1:15" ht="15.75" thickBot="1" x14ac:dyDescent="0.3">
      <c r="A16" s="456"/>
      <c r="B16" s="456"/>
      <c r="C16" s="458"/>
      <c r="D16" s="458"/>
      <c r="E16" s="456"/>
      <c r="F16" s="456"/>
      <c r="G16" s="446"/>
      <c r="H16" s="448"/>
      <c r="I16" s="450"/>
      <c r="J16" s="480"/>
      <c r="K16" s="487" t="s">
        <v>29</v>
      </c>
      <c r="L16" s="488"/>
      <c r="M16" s="484"/>
      <c r="N16" s="486"/>
      <c r="O16" s="444"/>
    </row>
    <row r="17" spans="1:15" x14ac:dyDescent="0.25">
      <c r="A17" s="21">
        <v>1</v>
      </c>
      <c r="B17" s="31">
        <v>12</v>
      </c>
      <c r="C17" s="69" t="str">
        <f>IF(B17=0," ",VLOOKUP(B17,[1]Женщины!B$1:K$65536,2,FALSE))</f>
        <v>Благородова</v>
      </c>
      <c r="D17" s="70" t="str">
        <f>IF(B17=0," ",VLOOKUP($B17,[1]Женщины!$B$1:$K$65536,3,FALSE))</f>
        <v>Александра</v>
      </c>
      <c r="E17" s="71" t="str">
        <f>IF(B17=0," ",IF(VLOOKUP($B17,[1]Женщины!$B$1:$K$65536,4,FALSE)=0," ",VLOOKUP($B17,[1]Женщины!$B$1:$K$65536,4,FALSE)))</f>
        <v>10.07.2005</v>
      </c>
      <c r="F17" s="71" t="str">
        <f>IF(B17=0," ",VLOOKUP($B17,[1]Женщины!$B$1:$K$65536,5,FALSE))</f>
        <v>1</v>
      </c>
      <c r="G17" s="30" t="str">
        <f>IF(B17=0," ",VLOOKUP($B17,[1]Женщины!$B$1:$K$65536,6,FALSE))</f>
        <v>Ярославская область</v>
      </c>
      <c r="H17" s="30" t="str">
        <f>IF(B17=0," ",VLOOKUP($B17,[1]Женщины!$B$1:$K$65536,7,FALSE))</f>
        <v/>
      </c>
      <c r="I17" s="30" t="str">
        <f>IF(B17=0," ",VLOOKUP($B17,[1]Женщины!$B$1:$K$65536,8,FALSE))</f>
        <v/>
      </c>
      <c r="J17" s="26" t="str">
        <f>IF(B17=0," ",VLOOKUP($B17,[1]Женщины!$B$1:$K$65536,9,FALSE))</f>
        <v>МУ СШОР №19</v>
      </c>
      <c r="K17" s="97"/>
      <c r="L17" s="140">
        <v>1.6028935185185185E-3</v>
      </c>
      <c r="M17" s="82" t="str">
        <f>IF(L17=0," ",IF(L17&lt;=[1]Разряды!$D$33,[1]Разряды!$D$3,IF(L17&lt;=[1]Разряды!$E$33,[1]Разряды!$E$3,IF(L17&lt;=[1]Разряды!$F$33,[1]Разряды!$F$3,IF(L17&lt;=[1]Разряды!$G$33,[1]Разряды!$G$3,IF(L17&lt;=[1]Разряды!$H$33,[1]Разряды!$H$3,IF(L17&lt;=[1]Разряды!$I$33,[1]Разряды!$I$3,IF(L17&lt;=[1]Разряды!$J$33,[1]Разряды!$J$3,"б/р"))))))))</f>
        <v>1р</v>
      </c>
      <c r="N17" s="71">
        <v>20</v>
      </c>
      <c r="O17" s="30" t="str">
        <f>IF(B17=0," ",VLOOKUP($B17,[1]Женщины!$B$1:$K$65536,10,FALSE))</f>
        <v>Хрущева Л.В.</v>
      </c>
    </row>
    <row r="18" spans="1:15" x14ac:dyDescent="0.25">
      <c r="A18" s="21">
        <v>2</v>
      </c>
      <c r="B18" s="31">
        <v>21</v>
      </c>
      <c r="C18" s="69" t="str">
        <f>IF(B18=0," ",VLOOKUP(B18,[1]Женщины!B$1:K$65536,2,FALSE))</f>
        <v>Гаврилова</v>
      </c>
      <c r="D18" s="70" t="str">
        <f>IF(B18=0," ",VLOOKUP($B18,[1]Женщины!$B$1:$K$65536,3,FALSE))</f>
        <v>Анна</v>
      </c>
      <c r="E18" s="71" t="str">
        <f>IF(B18=0," ",IF(VLOOKUP($B18,[1]Женщины!$B$1:$K$65536,4,FALSE)=0," ",VLOOKUP($B18,[1]Женщины!$B$1:$K$65536,4,FALSE)))</f>
        <v>17.06.2003</v>
      </c>
      <c r="F18" s="71" t="str">
        <f>IF(B18=0," ",VLOOKUP($B18,[1]Женщины!$B$1:$K$65536,5,FALSE))</f>
        <v>КМС</v>
      </c>
      <c r="G18" s="30" t="str">
        <f>IF(B18=0," ",VLOOKUP($B18,[1]Женщины!$B$1:$K$65536,6,FALSE))</f>
        <v>Ярославская область</v>
      </c>
      <c r="H18" s="30" t="str">
        <f>IF(B18=0," ",VLOOKUP($B18,[1]Женщины!$B$1:$K$65536,7,FALSE))</f>
        <v/>
      </c>
      <c r="I18" s="30" t="str">
        <f>IF(B18=0," ",VLOOKUP($B18,[1]Женщины!$B$1:$K$65536,8,FALSE))</f>
        <v/>
      </c>
      <c r="J18" s="26" t="str">
        <f>IF(B18=0," ",VLOOKUP($B18,[1]Женщины!$B$1:$K$65536,9,FALSE))</f>
        <v>МУ СШОР №19</v>
      </c>
      <c r="K18" s="97"/>
      <c r="L18" s="164">
        <v>1.6369212962962963E-3</v>
      </c>
      <c r="M18" s="82" t="str">
        <f>IF(L18=0," ",IF(L18&lt;=[1]Разряды!$D$33,[1]Разряды!$D$3,IF(L18&lt;=[1]Разряды!$E$33,[1]Разряды!$E$3,IF(L18&lt;=[1]Разряды!$F$33,[1]Разряды!$F$3,IF(L18&lt;=[1]Разряды!$G$33,[1]Разряды!$G$3,IF(L18&lt;=[1]Разряды!$H$33,[1]Разряды!$H$3,IF(L18&lt;=[1]Разряды!$I$33,[1]Разряды!$I$3,IF(L18&lt;=[1]Разряды!$J$33,[1]Разряды!$J$3,"б/р"))))))))</f>
        <v>1р</v>
      </c>
      <c r="N18" s="75" t="s">
        <v>31</v>
      </c>
      <c r="O18" s="30" t="str">
        <f>IF(B18=0," ",VLOOKUP($B18,[1]Женщины!$B$1:$K$65536,10,FALSE))</f>
        <v>Сошников А.В.</v>
      </c>
    </row>
    <row r="19" spans="1:15" x14ac:dyDescent="0.25">
      <c r="A19" s="21">
        <v>3</v>
      </c>
      <c r="B19" s="31">
        <v>205</v>
      </c>
      <c r="C19" s="69" t="str">
        <f>IF(B19=0," ",VLOOKUP(B19,[1]Женщины!B$1:K$65536,2,FALSE))</f>
        <v>Стрекаловская</v>
      </c>
      <c r="D19" s="70" t="str">
        <f>IF(B19=0," ",VLOOKUP($B19,[1]Женщины!$B$1:$K$65536,3,FALSE))</f>
        <v>Екатерина</v>
      </c>
      <c r="E19" s="71" t="str">
        <f>IF(B19=0," ",IF(VLOOKUP($B19,[1]Женщины!$B$1:$K$65536,4,FALSE)=0," ",VLOOKUP($B19,[1]Женщины!$B$1:$K$65536,4,FALSE)))</f>
        <v>17.12.2003</v>
      </c>
      <c r="F19" s="71" t="str">
        <f>IF(B19=0," ",VLOOKUP($B19,[1]Женщины!$B$1:$K$65536,5,FALSE))</f>
        <v>1</v>
      </c>
      <c r="G19" s="30" t="str">
        <f>IF(B19=0," ",VLOOKUP($B19,[1]Женщины!$B$1:$K$65536,6,FALSE))</f>
        <v>Архангельская область</v>
      </c>
      <c r="H19" s="30" t="str">
        <f>IF(B19=0," ",VLOOKUP($B19,[1]Женщины!$B$1:$K$65536,7,FALSE))</f>
        <v/>
      </c>
      <c r="I19" s="30" t="str">
        <f>IF(B19=0," ",VLOOKUP($B19,[1]Женщины!$B$1:$K$65536,8,FALSE))</f>
        <v/>
      </c>
      <c r="J19" s="26" t="str">
        <f>IF(B19=0," ",VLOOKUP($B19,[1]Женщины!$B$1:$K$65536,9,FALSE))</f>
        <v>МУ "Спортивная школа №1"</v>
      </c>
      <c r="K19" s="99"/>
      <c r="L19" s="152">
        <v>1.6510416666666668E-3</v>
      </c>
      <c r="M19" s="31" t="str">
        <f>IF(L19=0," ",IF(L19&lt;=[1]Разряды!$D$33,[1]Разряды!$D$3,IF(L19&lt;=[1]Разряды!$E$33,[1]Разряды!$E$3,IF(L19&lt;=[1]Разряды!$F$33,[1]Разряды!$F$3,IF(L19&lt;=[1]Разряды!$G$33,[1]Разряды!$G$3,IF(L19&lt;=[1]Разряды!$H$33,[1]Разряды!$H$3,IF(L19&lt;=[1]Разряды!$I$33,[1]Разряды!$I$3,IF(L19&lt;=[1]Разряды!$J$33,[1]Разряды!$J$3,"б/р"))))))))</f>
        <v>1р</v>
      </c>
      <c r="N19" s="80">
        <v>17</v>
      </c>
      <c r="O19" s="30" t="str">
        <f>IF(B19=0," ",VLOOKUP($B19,[1]Женщины!$B$1:$K$65536,10,FALSE))</f>
        <v>Федорова Е.В.</v>
      </c>
    </row>
    <row r="20" spans="1:15" ht="26.25" x14ac:dyDescent="0.25">
      <c r="A20" s="31">
        <v>4</v>
      </c>
      <c r="B20" s="31">
        <v>340</v>
      </c>
      <c r="C20" s="69" t="str">
        <f>IF(B20=0," ",VLOOKUP(B20,[1]Женщины!B$1:K$65536,2,FALSE))</f>
        <v>Павлова</v>
      </c>
      <c r="D20" s="70" t="str">
        <f>IF(B20=0," ",VLOOKUP($B20,[1]Женщины!$B$1:$K$65536,3,FALSE))</f>
        <v>Елена</v>
      </c>
      <c r="E20" s="71" t="str">
        <f>IF(B20=0," ",IF(VLOOKUP($B20,[1]Женщины!$B$1:$K$65536,4,FALSE)=0," ",VLOOKUP($B20,[1]Женщины!$B$1:$K$65536,4,FALSE)))</f>
        <v>29.03.2004</v>
      </c>
      <c r="F20" s="71" t="str">
        <f>IF(B20=0," ",VLOOKUP($B20,[1]Женщины!$B$1:$K$65536,5,FALSE))</f>
        <v>1</v>
      </c>
      <c r="G20" s="30" t="str">
        <f>IF(B20=0," ",VLOOKUP($B20,[1]Женщины!$B$1:$K$65536,6,FALSE))</f>
        <v>Костромская область</v>
      </c>
      <c r="H20" s="30" t="str">
        <f>IF(B20=0," ",VLOOKUP($B20,[1]Женщины!$B$1:$K$65536,7,FALSE))</f>
        <v/>
      </c>
      <c r="I20" s="30" t="str">
        <f>IF(B20=0," ",VLOOKUP($B20,[1]Женщины!$B$1:$K$65536,8,FALSE))</f>
        <v/>
      </c>
      <c r="J20" s="26" t="str">
        <f>IF(B20=0," ",VLOOKUP($B20,[1]Женщины!$B$1:$K$65536,9,FALSE))</f>
        <v>ГБУ КО "СШОР им. А.В. Голубева"</v>
      </c>
      <c r="K20" s="97"/>
      <c r="L20" s="164">
        <v>1.6578703703703703E-3</v>
      </c>
      <c r="M20" s="82" t="str">
        <f>IF(L20=0," ",IF(L20&lt;=[1]Разряды!$D$33,[1]Разряды!$D$3,IF(L20&lt;=[1]Разряды!$E$33,[1]Разряды!$E$3,IF(L20&lt;=[1]Разряды!$F$33,[1]Разряды!$F$3,IF(L20&lt;=[1]Разряды!$G$33,[1]Разряды!$G$3,IF(L20&lt;=[1]Разряды!$H$33,[1]Разряды!$H$3,IF(L20&lt;=[1]Разряды!$I$33,[1]Разряды!$I$3,IF(L20&lt;=[1]Разряды!$J$33,[1]Разряды!$J$3,"б/р"))))))))</f>
        <v>1р</v>
      </c>
      <c r="N20" s="75">
        <v>15</v>
      </c>
      <c r="O20" s="30" t="str">
        <f>IF(B20=0," ",VLOOKUP($B20,[1]Женщины!$B$1:$K$65536,10,FALSE))</f>
        <v>Дружков А.Н.</v>
      </c>
    </row>
    <row r="21" spans="1:15" x14ac:dyDescent="0.25">
      <c r="A21" s="31">
        <v>5</v>
      </c>
      <c r="B21" s="31">
        <v>203</v>
      </c>
      <c r="C21" s="69" t="str">
        <f>IF(B21=0," ",VLOOKUP(B21,[1]Женщины!B$1:K$65536,2,FALSE))</f>
        <v>Скрипчук</v>
      </c>
      <c r="D21" s="70" t="str">
        <f>IF(B21=0," ",VLOOKUP($B21,[1]Женщины!$B$1:$K$65536,3,FALSE))</f>
        <v>Александра</v>
      </c>
      <c r="E21" s="71" t="str">
        <f>IF(B21=0," ",IF(VLOOKUP($B21,[1]Женщины!$B$1:$K$65536,4,FALSE)=0," ",VLOOKUP($B21,[1]Женщины!$B$1:$K$65536,4,FALSE)))</f>
        <v>26.01.2004</v>
      </c>
      <c r="F21" s="71" t="str">
        <f>IF(B21=0," ",VLOOKUP($B21,[1]Женщины!$B$1:$K$65536,5,FALSE))</f>
        <v>1</v>
      </c>
      <c r="G21" s="30" t="str">
        <f>IF(B21=0," ",VLOOKUP($B21,[1]Женщины!$B$1:$K$65536,6,FALSE))</f>
        <v>Архангельская область</v>
      </c>
      <c r="H21" s="30" t="str">
        <f>IF(B21=0," ",VLOOKUP($B21,[1]Женщины!$B$1:$K$65536,7,FALSE))</f>
        <v/>
      </c>
      <c r="I21" s="30" t="str">
        <f>IF(B21=0," ",VLOOKUP($B21,[1]Женщины!$B$1:$K$65536,8,FALSE))</f>
        <v/>
      </c>
      <c r="J21" s="26" t="str">
        <f>IF(B21=0," ",VLOOKUP($B21,[1]Женщины!$B$1:$K$65536,9,FALSE))</f>
        <v>ГАУ АО "СШОР "Поморье"</v>
      </c>
      <c r="K21" s="97"/>
      <c r="L21" s="164">
        <v>1.6597222222222224E-3</v>
      </c>
      <c r="M21" s="82" t="str">
        <f>IF(L21=0," ",IF(L21&lt;=[1]Разряды!$D$33,[1]Разряды!$D$3,IF(L21&lt;=[1]Разряды!$E$33,[1]Разряды!$E$3,IF(L21&lt;=[1]Разряды!$F$33,[1]Разряды!$F$3,IF(L21&lt;=[1]Разряды!$G$33,[1]Разряды!$G$3,IF(L21&lt;=[1]Разряды!$H$33,[1]Разряды!$H$3,IF(L21&lt;=[1]Разряды!$I$33,[1]Разряды!$I$3,IF(L21&lt;=[1]Разряды!$J$33,[1]Разряды!$J$3,"б/р"))))))))</f>
        <v>1р</v>
      </c>
      <c r="N21" s="75">
        <v>14</v>
      </c>
      <c r="O21" s="30" t="str">
        <f>IF(B21=0," ",VLOOKUP($B21,[1]Женщины!$B$1:$K$65536,10,FALSE))</f>
        <v>Чернов А.В.</v>
      </c>
    </row>
    <row r="22" spans="1:15" x14ac:dyDescent="0.25">
      <c r="A22" s="31">
        <v>6</v>
      </c>
      <c r="B22" s="31">
        <v>110</v>
      </c>
      <c r="C22" s="69" t="str">
        <f>IF(B22=0," ",VLOOKUP(B22,[1]Женщины!B$1:K$65536,2,FALSE))</f>
        <v>Пушкарева</v>
      </c>
      <c r="D22" s="70" t="str">
        <f>IF(B22=0," ",VLOOKUP($B22,[1]Женщины!$B$1:$K$65536,3,FALSE))</f>
        <v>Елизавета</v>
      </c>
      <c r="E22" s="71" t="str">
        <f>IF(B22=0," ",IF(VLOOKUP($B22,[1]Женщины!$B$1:$K$65536,4,FALSE)=0," ",VLOOKUP($B22,[1]Женщины!$B$1:$K$65536,4,FALSE)))</f>
        <v>04.08.2005</v>
      </c>
      <c r="F22" s="71" t="str">
        <f>IF(B22=0," ",VLOOKUP($B22,[1]Женщины!$B$1:$K$65536,5,FALSE))</f>
        <v>1</v>
      </c>
      <c r="G22" s="30" t="str">
        <f>IF(B22=0," ",VLOOKUP($B22,[1]Женщины!$B$1:$K$65536,6,FALSE))</f>
        <v>Ярославская область</v>
      </c>
      <c r="H22" s="30" t="str">
        <f>IF(B22=0," ",VLOOKUP($B22,[1]Женщины!$B$1:$K$65536,7,FALSE))</f>
        <v/>
      </c>
      <c r="I22" s="30" t="str">
        <f>IF(B22=0," ",VLOOKUP($B22,[1]Женщины!$B$1:$K$65536,8,FALSE))</f>
        <v/>
      </c>
      <c r="J22" s="26" t="str">
        <f>IF(B22=0," ",VLOOKUP($B22,[1]Женщины!$B$1:$K$65536,9,FALSE))</f>
        <v>МУ СШОР №19</v>
      </c>
      <c r="K22" s="97"/>
      <c r="L22" s="164">
        <v>1.6631944444444446E-3</v>
      </c>
      <c r="M22" s="82" t="str">
        <f>IF(L22=0," ",IF(L22&lt;=[1]Разряды!$D$33,[1]Разряды!$D$3,IF(L22&lt;=[1]Разряды!$E$33,[1]Разряды!$E$3,IF(L22&lt;=[1]Разряды!$F$33,[1]Разряды!$F$3,IF(L22&lt;=[1]Разряды!$G$33,[1]Разряды!$G$3,IF(L22&lt;=[1]Разряды!$H$33,[1]Разряды!$H$3,IF(L22&lt;=[1]Разряды!$I$33,[1]Разряды!$I$3,IF(L22&lt;=[1]Разряды!$J$33,[1]Разряды!$J$3,"б/р"))))))))</f>
        <v>1р</v>
      </c>
      <c r="N22" s="75" t="s">
        <v>31</v>
      </c>
      <c r="O22" s="30" t="str">
        <f>IF(B22=0," ",VLOOKUP($B22,[1]Женщины!$B$1:$K$65536,10,FALSE))</f>
        <v>Хрущев И.Е.</v>
      </c>
    </row>
    <row r="23" spans="1:15" x14ac:dyDescent="0.25">
      <c r="A23" s="31">
        <v>7</v>
      </c>
      <c r="B23" s="31">
        <v>11</v>
      </c>
      <c r="C23" s="69" t="str">
        <f>IF(B23=0," ",VLOOKUP(B23,[1]Женщины!B$1:K$65536,2,FALSE))</f>
        <v>Бессарабова</v>
      </c>
      <c r="D23" s="70" t="str">
        <f>IF(B23=0," ",VLOOKUP($B23,[1]Женщины!$B$1:$K$65536,3,FALSE))</f>
        <v>Диана</v>
      </c>
      <c r="E23" s="71" t="str">
        <f>IF(B23=0," ",IF(VLOOKUP($B23,[1]Женщины!$B$1:$K$65536,4,FALSE)=0," ",VLOOKUP($B23,[1]Женщины!$B$1:$K$65536,4,FALSE)))</f>
        <v>09.06.2005</v>
      </c>
      <c r="F23" s="71" t="str">
        <f>IF(B23=0," ",VLOOKUP($B23,[1]Женщины!$B$1:$K$65536,5,FALSE))</f>
        <v>1</v>
      </c>
      <c r="G23" s="30" t="str">
        <f>IF(B23=0," ",VLOOKUP($B23,[1]Женщины!$B$1:$K$65536,6,FALSE))</f>
        <v>Ярославская область</v>
      </c>
      <c r="H23" s="30" t="str">
        <f>IF(B23=0," ",VLOOKUP($B23,[1]Женщины!$B$1:$K$65536,7,FALSE))</f>
        <v/>
      </c>
      <c r="I23" s="30" t="str">
        <f>IF(B23=0," ",VLOOKUP($B23,[1]Женщины!$B$1:$K$65536,8,FALSE))</f>
        <v/>
      </c>
      <c r="J23" s="26" t="str">
        <f>IF(B23=0," ",VLOOKUP($B23,[1]Женщины!$B$1:$K$65536,9,FALSE))</f>
        <v>МУ СШОР №19</v>
      </c>
      <c r="K23" s="97"/>
      <c r="L23" s="140">
        <v>1.6710648148148147E-3</v>
      </c>
      <c r="M23" s="82" t="str">
        <f>IF(L23=0," ",IF(L23&lt;=[1]Разряды!$D$33,[1]Разряды!$D$3,IF(L23&lt;=[1]Разряды!$E$33,[1]Разряды!$E$3,IF(L23&lt;=[1]Разряды!$F$33,[1]Разряды!$F$3,IF(L23&lt;=[1]Разряды!$G$33,[1]Разряды!$G$3,IF(L23&lt;=[1]Разряды!$H$33,[1]Разряды!$H$3,IF(L23&lt;=[1]Разряды!$I$33,[1]Разряды!$I$3,IF(L23&lt;=[1]Разряды!$J$33,[1]Разряды!$J$3,"б/р"))))))))</f>
        <v>1р</v>
      </c>
      <c r="N23" s="75" t="s">
        <v>31</v>
      </c>
      <c r="O23" s="30" t="str">
        <f>IF(B23=0," ",VLOOKUP($B23,[1]Женщины!$B$1:$K$65536,10,FALSE))</f>
        <v>Видманова Ю.В.</v>
      </c>
    </row>
    <row r="24" spans="1:15" x14ac:dyDescent="0.25">
      <c r="A24" s="31">
        <v>8</v>
      </c>
      <c r="B24" s="31">
        <v>392</v>
      </c>
      <c r="C24" s="69" t="str">
        <f>IF(B24=0," ",VLOOKUP(B24,[1]Женщины!B$1:K$65536,2,FALSE))</f>
        <v>Кондратьева</v>
      </c>
      <c r="D24" s="70" t="str">
        <f>IF(B24=0," ",VLOOKUP($B24,[1]Женщины!$B$1:$K$65536,3,FALSE))</f>
        <v>Анастасия</v>
      </c>
      <c r="E24" s="71" t="str">
        <f>IF(B24=0," ",IF(VLOOKUP($B24,[1]Женщины!$B$1:$K$65536,4,FALSE)=0," ",VLOOKUP($B24,[1]Женщины!$B$1:$K$65536,4,FALSE)))</f>
        <v>26.12.2005</v>
      </c>
      <c r="F24" s="71" t="str">
        <f>IF(B24=0," ",VLOOKUP($B24,[1]Женщины!$B$1:$K$65536,5,FALSE))</f>
        <v>2</v>
      </c>
      <c r="G24" s="30" t="str">
        <f>IF(B24=0," ",VLOOKUP($B24,[1]Женщины!$B$1:$K$65536,6,FALSE))</f>
        <v>Новгородская область</v>
      </c>
      <c r="H24" s="30" t="str">
        <f>IF(B24=0," ",VLOOKUP($B24,[1]Женщины!$B$1:$K$65536,7,FALSE))</f>
        <v/>
      </c>
      <c r="I24" s="30" t="str">
        <f>IF(B24=0," ",VLOOKUP($B24,[1]Женщины!$B$1:$K$65536,8,FALSE))</f>
        <v/>
      </c>
      <c r="J24" s="26" t="str">
        <f>IF(B24=0," ",VLOOKUP($B24,[1]Женщины!$B$1:$K$65536,9,FALSE))</f>
        <v>МАУ "СШ №2"</v>
      </c>
      <c r="K24" s="97"/>
      <c r="L24" s="140">
        <v>1.6795138888888886E-3</v>
      </c>
      <c r="M24" s="82" t="str">
        <f>IF(L24=0," ",IF(L24&lt;=[1]Разряды!$D$33,[1]Разряды!$D$3,IF(L24&lt;=[1]Разряды!$E$33,[1]Разряды!$E$3,IF(L24&lt;=[1]Разряды!$F$33,[1]Разряды!$F$3,IF(L24&lt;=[1]Разряды!$G$33,[1]Разряды!$G$3,IF(L24&lt;=[1]Разряды!$H$33,[1]Разряды!$H$3,IF(L24&lt;=[1]Разряды!$I$33,[1]Разряды!$I$3,IF(L24&lt;=[1]Разряды!$J$33,[1]Разряды!$J$3,"б/р"))))))))</f>
        <v>1р</v>
      </c>
      <c r="N24" s="75">
        <v>13</v>
      </c>
      <c r="O24" s="30"/>
    </row>
    <row r="25" spans="1:15" x14ac:dyDescent="0.25">
      <c r="A25" s="31">
        <v>9</v>
      </c>
      <c r="B25" s="31">
        <v>343</v>
      </c>
      <c r="C25" s="69" t="str">
        <f>IF(B25=0," ",VLOOKUP(B25,[1]Женщины!B$1:K$65536,2,FALSE))</f>
        <v>Разумова</v>
      </c>
      <c r="D25" s="70" t="str">
        <f>IF(B25=0," ",VLOOKUP($B25,[1]Женщины!$B$1:$K$65536,3,FALSE))</f>
        <v>Дарина</v>
      </c>
      <c r="E25" s="71" t="str">
        <f>IF(B25=0," ",IF(VLOOKUP($B25,[1]Женщины!$B$1:$K$65536,4,FALSE)=0," ",VLOOKUP($B25,[1]Женщины!$B$1:$K$65536,4,FALSE)))</f>
        <v>28.06.2005</v>
      </c>
      <c r="F25" s="71" t="str">
        <f>IF(B25=0," ",VLOOKUP($B25,[1]Женщины!$B$1:$K$65536,5,FALSE))</f>
        <v>1</v>
      </c>
      <c r="G25" s="30" t="str">
        <f>IF(B25=0," ",VLOOKUP($B25,[1]Женщины!$B$1:$K$65536,6,FALSE))</f>
        <v>Костромская область</v>
      </c>
      <c r="H25" s="30" t="str">
        <f>IF(B25=0," ",VLOOKUP($B25,[1]Женщины!$B$1:$K$65536,7,FALSE))</f>
        <v/>
      </c>
      <c r="I25" s="30" t="str">
        <f>IF(B25=0," ",VLOOKUP($B25,[1]Женщины!$B$1:$K$65536,8,FALSE))</f>
        <v/>
      </c>
      <c r="J25" s="26" t="str">
        <f>IF(B25=0," ",VLOOKUP($B25,[1]Женщины!$B$1:$K$65536,9,FALSE))</f>
        <v>МБУ СШ "Спартак" г.Буй</v>
      </c>
      <c r="K25" s="97"/>
      <c r="L25" s="140">
        <v>1.6934027777777778E-3</v>
      </c>
      <c r="M25" s="82" t="str">
        <f>IF(L25=0," ",IF(L25&lt;=[1]Разряды!$D$33,[1]Разряды!$D$3,IF(L25&lt;=[1]Разряды!$E$33,[1]Разряды!$E$3,IF(L25&lt;=[1]Разряды!$F$33,[1]Разряды!$F$3,IF(L25&lt;=[1]Разряды!$G$33,[1]Разряды!$G$3,IF(L25&lt;=[1]Разряды!$H$33,[1]Разряды!$H$3,IF(L25&lt;=[1]Разряды!$I$33,[1]Разряды!$I$3,IF(L25&lt;=[1]Разряды!$J$33,[1]Разряды!$J$3,"б/р"))))))))</f>
        <v>1р</v>
      </c>
      <c r="N25" s="75">
        <v>12</v>
      </c>
      <c r="O25" s="30" t="str">
        <f>IF(B25=0," ",VLOOKUP($B25,[1]Женщины!$B$1:$K$65536,10,FALSE))</f>
        <v>Федотов И.А.</v>
      </c>
    </row>
    <row r="26" spans="1:15" ht="26.25" x14ac:dyDescent="0.25">
      <c r="A26" s="31">
        <v>9</v>
      </c>
      <c r="B26" s="31">
        <v>351</v>
      </c>
      <c r="C26" s="69" t="str">
        <f>IF(B26=0," ",VLOOKUP(B26,[1]Женщины!B$1:K$65536,2,FALSE))</f>
        <v>Хохина</v>
      </c>
      <c r="D26" s="70" t="str">
        <f>IF(B26=0," ",VLOOKUP($B26,[1]Женщины!$B$1:$K$65536,3,FALSE))</f>
        <v>Ксения</v>
      </c>
      <c r="E26" s="71" t="str">
        <f>IF(B26=0," ",IF(VLOOKUP($B26,[1]Женщины!$B$1:$K$65536,4,FALSE)=0," ",VLOOKUP($B26,[1]Женщины!$B$1:$K$65536,4,FALSE)))</f>
        <v>25.03.2004</v>
      </c>
      <c r="F26" s="71" t="str">
        <f>IF(B26=0," ",VLOOKUP($B26,[1]Женщины!$B$1:$K$65536,5,FALSE))</f>
        <v>1</v>
      </c>
      <c r="G26" s="30" t="str">
        <f>IF(B26=0," ",VLOOKUP($B26,[1]Женщины!$B$1:$K$65536,6,FALSE))</f>
        <v>Костромская область</v>
      </c>
      <c r="H26" s="30" t="str">
        <f>IF(B26=0," ",VLOOKUP($B26,[1]Женщины!$B$1:$K$65536,7,FALSE))</f>
        <v/>
      </c>
      <c r="I26" s="30" t="str">
        <f>IF(B26=0," ",VLOOKUP($B26,[1]Женщины!$B$1:$K$65536,8,FALSE))</f>
        <v/>
      </c>
      <c r="J26" s="26" t="str">
        <f>IF(B26=0," ",VLOOKUP($B26,[1]Женщины!$B$1:$K$65536,9,FALSE))</f>
        <v>ГБУ КО "СШОР им. А.В. Голубева"</v>
      </c>
      <c r="K26" s="97"/>
      <c r="L26" s="164">
        <v>1.6953703703703705E-3</v>
      </c>
      <c r="M26" s="82" t="str">
        <f>IF(L26=0," ",IF(L26&lt;=[1]Разряды!$D$33,[1]Разряды!$D$3,IF(L26&lt;=[1]Разряды!$E$33,[1]Разряды!$E$3,IF(L26&lt;=[1]Разряды!$F$33,[1]Разряды!$F$3,IF(L26&lt;=[1]Разряды!$G$33,[1]Разряды!$G$3,IF(L26&lt;=[1]Разряды!$H$33,[1]Разряды!$H$3,IF(L26&lt;=[1]Разряды!$I$33,[1]Разряды!$I$3,IF(L26&lt;=[1]Разряды!$J$33,[1]Разряды!$J$3,"б/р"))))))))</f>
        <v>1р</v>
      </c>
      <c r="N26" s="75">
        <v>11</v>
      </c>
      <c r="O26" s="30" t="str">
        <f>IF(B26=0," ",VLOOKUP($B26,[1]Женщины!$B$1:$K$65536,10,FALSE))</f>
        <v>Дружков А.Н.</v>
      </c>
    </row>
    <row r="27" spans="1:15" x14ac:dyDescent="0.25">
      <c r="A27" s="31">
        <v>11</v>
      </c>
      <c r="B27" s="31">
        <v>163</v>
      </c>
      <c r="C27" s="69" t="str">
        <f>IF(B27=0," ",VLOOKUP(B27,[1]Женщины!B$1:K$65536,2,FALSE))</f>
        <v>Шилова</v>
      </c>
      <c r="D27" s="70" t="str">
        <f>IF(B27=0," ",VLOOKUP($B27,[1]Женщины!$B$1:$K$65536,3,FALSE))</f>
        <v>Мария</v>
      </c>
      <c r="E27" s="71" t="str">
        <f>IF(B27=0," ",IF(VLOOKUP($B27,[1]Женщины!$B$1:$K$65536,4,FALSE)=0," ",VLOOKUP($B27,[1]Женщины!$B$1:$K$65536,4,FALSE)))</f>
        <v>01.06.2005</v>
      </c>
      <c r="F27" s="71" t="str">
        <f>IF(B27=0," ",VLOOKUP($B27,[1]Женщины!$B$1:$K$65536,5,FALSE))</f>
        <v>2</v>
      </c>
      <c r="G27" s="30" t="str">
        <f>IF(B27=0," ",VLOOKUP($B27,[1]Женщины!$B$1:$K$65536,6,FALSE))</f>
        <v>Ярославская область</v>
      </c>
      <c r="H27" s="30" t="str">
        <f>IF(B27=0," ",VLOOKUP($B27,[1]Женщины!$B$1:$K$65536,7,FALSE))</f>
        <v/>
      </c>
      <c r="I27" s="30" t="str">
        <f>IF(B27=0," ",VLOOKUP($B27,[1]Женщины!$B$1:$K$65536,8,FALSE))</f>
        <v/>
      </c>
      <c r="J27" s="26" t="str">
        <f>IF(B27=0," ",VLOOKUP($B27,[1]Женщины!$B$1:$K$65536,9,FALSE))</f>
        <v>МУ СШОР №19</v>
      </c>
      <c r="K27" s="97"/>
      <c r="L27" s="140">
        <v>1.7126157407407409E-3</v>
      </c>
      <c r="M27" s="82" t="str">
        <f>IF(L27=0," ",IF(L27&lt;=[1]Разряды!$D$33,[1]Разряды!$D$3,IF(L27&lt;=[1]Разряды!$E$33,[1]Разряды!$E$3,IF(L27&lt;=[1]Разряды!$F$33,[1]Разряды!$F$3,IF(L27&lt;=[1]Разряды!$G$33,[1]Разряды!$G$3,IF(L27&lt;=[1]Разряды!$H$33,[1]Разряды!$H$3,IF(L27&lt;=[1]Разряды!$I$33,[1]Разряды!$I$3,IF(L27&lt;=[1]Разряды!$J$33,[1]Разряды!$J$3,"б/р"))))))))</f>
        <v>2р</v>
      </c>
      <c r="N27" s="75" t="s">
        <v>31</v>
      </c>
      <c r="O27" s="30" t="str">
        <f>IF(B27=0," ",VLOOKUP($B27,[1]Женщины!$B$1:$K$65536,10,FALSE))</f>
        <v>Хрущев И.Е.</v>
      </c>
    </row>
    <row r="28" spans="1:15" x14ac:dyDescent="0.25">
      <c r="A28" s="31">
        <v>12</v>
      </c>
      <c r="B28" s="31">
        <v>177</v>
      </c>
      <c r="C28" s="69" t="str">
        <f>IF(B28=0," ",VLOOKUP(B28,[1]Женщины!B$1:K$65536,2,FALSE))</f>
        <v>Горбунова</v>
      </c>
      <c r="D28" s="70" t="str">
        <f>IF(B28=0," ",VLOOKUP($B28,[1]Женщины!$B$1:$K$65536,3,FALSE))</f>
        <v>Екатерина</v>
      </c>
      <c r="E28" s="71" t="str">
        <f>IF(B28=0," ",IF(VLOOKUP($B28,[1]Женщины!$B$1:$K$65536,4,FALSE)=0," ",VLOOKUP($B28,[1]Женщины!$B$1:$K$65536,4,FALSE)))</f>
        <v>24.12.2005</v>
      </c>
      <c r="F28" s="71" t="str">
        <f>IF(B28=0," ",VLOOKUP($B28,[1]Женщины!$B$1:$K$65536,5,FALSE))</f>
        <v>2</v>
      </c>
      <c r="G28" s="30" t="str">
        <f>IF(B28=0," ",VLOOKUP($B28,[1]Женщины!$B$1:$K$65536,6,FALSE))</f>
        <v>Архангельская область</v>
      </c>
      <c r="H28" s="30" t="str">
        <f>IF(B28=0," ",VLOOKUP($B28,[1]Женщины!$B$1:$K$65536,7,FALSE))</f>
        <v/>
      </c>
      <c r="I28" s="30" t="str">
        <f>IF(B28=0," ",VLOOKUP($B28,[1]Женщины!$B$1:$K$65536,8,FALSE))</f>
        <v/>
      </c>
      <c r="J28" s="26" t="str">
        <f>IF(B28=0," ",VLOOKUP($B28,[1]Женщины!$B$1:$K$65536,9,FALSE))</f>
        <v>МБУ СШ №1</v>
      </c>
      <c r="K28" s="97"/>
      <c r="L28" s="140">
        <v>1.7133101851851851E-3</v>
      </c>
      <c r="M28" s="82" t="str">
        <f>IF(L28=0," ",IF(L28&lt;=[1]Разряды!$D$33,[1]Разряды!$D$3,IF(L28&lt;=[1]Разряды!$E$33,[1]Разряды!$E$3,IF(L28&lt;=[1]Разряды!$F$33,[1]Разряды!$F$3,IF(L28&lt;=[1]Разряды!$G$33,[1]Разряды!$G$3,IF(L28&lt;=[1]Разряды!$H$33,[1]Разряды!$H$3,IF(L28&lt;=[1]Разряды!$I$33,[1]Разряды!$I$3,IF(L28&lt;=[1]Разряды!$J$33,[1]Разряды!$J$3,"б/р"))))))))</f>
        <v>2р</v>
      </c>
      <c r="N28" s="75">
        <v>10</v>
      </c>
      <c r="O28" s="30" t="str">
        <f>IF(B28=0," ",VLOOKUP($B28,[1]Женщины!$B$1:$K$65536,10,FALSE))</f>
        <v>Брюхова О.Б.</v>
      </c>
    </row>
    <row r="29" spans="1:15" x14ac:dyDescent="0.25">
      <c r="A29" s="31">
        <v>13</v>
      </c>
      <c r="B29" s="31">
        <v>173</v>
      </c>
      <c r="C29" s="69" t="str">
        <f>IF(B29=0," ",VLOOKUP(B29,[1]Женщины!B$1:K$65536,2,FALSE))</f>
        <v>Агеева</v>
      </c>
      <c r="D29" s="70" t="str">
        <f>IF(B29=0," ",VLOOKUP($B29,[1]Женщины!$B$1:$K$65536,3,FALSE))</f>
        <v>Ульяна</v>
      </c>
      <c r="E29" s="71" t="str">
        <f>IF(B29=0," ",IF(VLOOKUP($B29,[1]Женщины!$B$1:$K$65536,4,FALSE)=0," ",VLOOKUP($B29,[1]Женщины!$B$1:$K$65536,4,FALSE)))</f>
        <v>15.06.2005</v>
      </c>
      <c r="F29" s="71" t="str">
        <f>IF(B29=0," ",VLOOKUP($B29,[1]Женщины!$B$1:$K$65536,5,FALSE))</f>
        <v>2</v>
      </c>
      <c r="G29" s="30" t="str">
        <f>IF(B29=0," ",VLOOKUP($B29,[1]Женщины!$B$1:$K$65536,6,FALSE))</f>
        <v>Архангельская область</v>
      </c>
      <c r="H29" s="30"/>
      <c r="I29" s="30"/>
      <c r="J29" s="26" t="str">
        <f>IF(B29=0," ",VLOOKUP($B29,[1]Женщины!$B$1:$K$65536,9,FALSE))</f>
        <v>МБУ СШ №1</v>
      </c>
      <c r="K29" s="97"/>
      <c r="L29" s="140">
        <v>1.7136574074074074E-3</v>
      </c>
      <c r="M29" s="82" t="str">
        <f>IF(L29=0," ",IF(L29&lt;=[1]Разряды!$D$33,[1]Разряды!$D$3,IF(L29&lt;=[1]Разряды!$E$33,[1]Разряды!$E$3,IF(L29&lt;=[1]Разряды!$F$33,[1]Разряды!$F$3,IF(L29&lt;=[1]Разряды!$G$33,[1]Разряды!$G$3,IF(L29&lt;=[1]Разряды!$H$33,[1]Разряды!$H$3,IF(L29&lt;=[1]Разряды!$I$33,[1]Разряды!$I$3,IF(L29&lt;=[1]Разряды!$J$33,[1]Разряды!$J$3,"б/р"))))))))</f>
        <v>2р</v>
      </c>
      <c r="N29" s="75">
        <v>9</v>
      </c>
      <c r="O29" s="30" t="str">
        <f>IF(B29=0," ",VLOOKUP($B29,[1]Женщины!$B$1:$K$65536,10,FALSE))</f>
        <v>Брюхова О.Б.</v>
      </c>
    </row>
    <row r="30" spans="1:15" x14ac:dyDescent="0.25">
      <c r="A30" s="31">
        <v>14</v>
      </c>
      <c r="B30" s="31">
        <v>144</v>
      </c>
      <c r="C30" s="69" t="str">
        <f>IF(B30=0," ",VLOOKUP(B30,[1]Женщины!B$1:K$65536,2,FALSE))</f>
        <v>Ушакова</v>
      </c>
      <c r="D30" s="70" t="str">
        <f>IF(B30=0," ",VLOOKUP($B30,[1]Женщины!$B$1:$K$65536,3,FALSE))</f>
        <v>Ксения</v>
      </c>
      <c r="E30" s="71" t="str">
        <f>IF(B30=0," ",IF(VLOOKUP($B30,[1]Женщины!$B$1:$K$65536,4,FALSE)=0," ",VLOOKUP($B30,[1]Женщины!$B$1:$K$65536,4,FALSE)))</f>
        <v>20.02.2004</v>
      </c>
      <c r="F30" s="71" t="str">
        <f>IF(B30=0," ",VLOOKUP($B30,[1]Женщины!$B$1:$K$65536,5,FALSE))</f>
        <v>2</v>
      </c>
      <c r="G30" s="30" t="str">
        <f>IF(B30=0," ",VLOOKUP($B30,[1]Женщины!$B$1:$K$65536,6,FALSE))</f>
        <v>Ярославская область</v>
      </c>
      <c r="H30" s="30" t="str">
        <f>IF(B30=0," ",VLOOKUP($B30,[1]Женщины!$B$1:$K$65536,7,FALSE))</f>
        <v/>
      </c>
      <c r="I30" s="30" t="str">
        <f>IF(B30=0," ",VLOOKUP($B30,[1]Женщины!$B$1:$K$65536,8,FALSE))</f>
        <v/>
      </c>
      <c r="J30" s="26" t="str">
        <f>IF(B30=0," ",VLOOKUP($B30,[1]Женщины!$B$1:$K$65536,9,FALSE))</f>
        <v>МУ СШОР №19</v>
      </c>
      <c r="K30" s="97"/>
      <c r="L30" s="140">
        <v>1.7138888888888889E-3</v>
      </c>
      <c r="M30" s="82" t="str">
        <f>IF(L30=0," ",IF(L30&lt;=[1]Разряды!$D$33,[1]Разряды!$D$3,IF(L30&lt;=[1]Разряды!$E$33,[1]Разряды!$E$3,IF(L30&lt;=[1]Разряды!$F$33,[1]Разряды!$F$3,IF(L30&lt;=[1]Разряды!$G$33,[1]Разряды!$G$3,IF(L30&lt;=[1]Разряды!$H$33,[1]Разряды!$H$3,IF(L30&lt;=[1]Разряды!$I$33,[1]Разряды!$I$3,IF(L30&lt;=[1]Разряды!$J$33,[1]Разряды!$J$3,"б/р"))))))))</f>
        <v>2р</v>
      </c>
      <c r="N30" s="75" t="s">
        <v>31</v>
      </c>
      <c r="O30" s="30" t="str">
        <f>IF(B30=0," ",VLOOKUP($B30,[1]Женщины!$B$1:$K$65536,10,FALSE))</f>
        <v>Хрущева Л.В.</v>
      </c>
    </row>
    <row r="31" spans="1:15" x14ac:dyDescent="0.25">
      <c r="A31" s="31">
        <v>15</v>
      </c>
      <c r="B31" s="31">
        <v>10</v>
      </c>
      <c r="C31" s="69" t="str">
        <f>IF(B31=0," ",VLOOKUP(B31,[1]Женщины!B$1:K$65536,2,FALSE))</f>
        <v>Белова</v>
      </c>
      <c r="D31" s="70" t="str">
        <f>IF(B31=0," ",VLOOKUP($B31,[1]Женщины!$B$1:$K$65536,3,FALSE))</f>
        <v>Екатерина</v>
      </c>
      <c r="E31" s="71" t="str">
        <f>IF(B31=0," ",IF(VLOOKUP($B31,[1]Женщины!$B$1:$K$65536,4,FALSE)=0," ",VLOOKUP($B31,[1]Женщины!$B$1:$K$65536,4,FALSE)))</f>
        <v>16.01.2003</v>
      </c>
      <c r="F31" s="71" t="str">
        <f>IF(B31=0," ",VLOOKUP($B31,[1]Женщины!$B$1:$K$65536,5,FALSE))</f>
        <v>2</v>
      </c>
      <c r="G31" s="30" t="str">
        <f>IF(B31=0," ",VLOOKUP($B31,[1]Женщины!$B$1:$K$65536,6,FALSE))</f>
        <v>Ярославская область</v>
      </c>
      <c r="H31" s="30" t="str">
        <f>IF(B31=0," ",VLOOKUP($B31,[1]Женщины!$B$1:$K$65536,7,FALSE))</f>
        <v/>
      </c>
      <c r="I31" s="30" t="str">
        <f>IF(B31=0," ",VLOOKUP($B31,[1]Женщины!$B$1:$K$65536,8,FALSE))</f>
        <v/>
      </c>
      <c r="J31" s="26" t="str">
        <f>IF(B31=0," ",VLOOKUP($B31,[1]Женщины!$B$1:$K$65536,9,FALSE))</f>
        <v>МАУ СШОР №2</v>
      </c>
      <c r="K31" s="97"/>
      <c r="L31" s="140">
        <v>1.7229166666666667E-3</v>
      </c>
      <c r="M31" s="82" t="str">
        <f>IF(L31=0," ",IF(L31&lt;=[1]Разряды!$D$33,[1]Разряды!$D$3,IF(L31&lt;=[1]Разряды!$E$33,[1]Разряды!$E$3,IF(L31&lt;=[1]Разряды!$F$33,[1]Разряды!$F$3,IF(L31&lt;=[1]Разряды!$G$33,[1]Разряды!$G$3,IF(L31&lt;=[1]Разряды!$H$33,[1]Разряды!$H$3,IF(L31&lt;=[1]Разряды!$I$33,[1]Разряды!$I$3,IF(L31&lt;=[1]Разряды!$J$33,[1]Разряды!$J$3,"б/р"))))))))</f>
        <v>2р</v>
      </c>
      <c r="N31" s="75" t="s">
        <v>31</v>
      </c>
      <c r="O31" s="30" t="str">
        <f>IF(B31=0," ",VLOOKUP($B31,[1]Женщины!$B$1:$K$65536,10,FALSE))</f>
        <v>Коротков М.Э.</v>
      </c>
    </row>
    <row r="32" spans="1:15" x14ac:dyDescent="0.25">
      <c r="A32" s="31">
        <v>16</v>
      </c>
      <c r="B32" s="31">
        <v>65</v>
      </c>
      <c r="C32" s="69" t="str">
        <f>IF(B32=0," ",VLOOKUP(B32,[1]Женщины!B$1:K$65536,2,FALSE))</f>
        <v>Кормановская</v>
      </c>
      <c r="D32" s="70" t="str">
        <f>IF(B32=0," ",VLOOKUP($B32,[1]Женщины!$B$1:$K$65536,3,FALSE))</f>
        <v>Ульяна</v>
      </c>
      <c r="E32" s="71" t="str">
        <f>IF(B32=0," ",IF(VLOOKUP($B32,[1]Женщины!$B$1:$K$65536,4,FALSE)=0," ",VLOOKUP($B32,[1]Женщины!$B$1:$K$65536,4,FALSE)))</f>
        <v>23.10.2004</v>
      </c>
      <c r="F32" s="71" t="str">
        <f>IF(B32=0," ",VLOOKUP($B32,[1]Женщины!$B$1:$K$65536,5,FALSE))</f>
        <v>1</v>
      </c>
      <c r="G32" s="30" t="str">
        <f>IF(B32=0," ",VLOOKUP($B32,[1]Женщины!$B$1:$K$65536,6,FALSE))</f>
        <v>Ярославская область</v>
      </c>
      <c r="H32" s="30" t="str">
        <f>IF(B32=0," ",VLOOKUP($B32,[1]Женщины!$B$1:$K$65536,7,FALSE))</f>
        <v/>
      </c>
      <c r="I32" s="30" t="str">
        <f>IF(B32=0," ",VLOOKUP($B32,[1]Женщины!$B$1:$K$65536,8,FALSE))</f>
        <v/>
      </c>
      <c r="J32" s="26" t="str">
        <f>IF(B32=0," ",VLOOKUP($B32,[1]Женщины!$B$1:$K$65536,9,FALSE))</f>
        <v>МАУ СШОР №2</v>
      </c>
      <c r="K32" s="97"/>
      <c r="L32" s="140">
        <v>1.7337962962962964E-3</v>
      </c>
      <c r="M32" s="82" t="str">
        <f>IF(L32=0," ",IF(L32&lt;=[1]Разряды!$D$33,[1]Разряды!$D$3,IF(L32&lt;=[1]Разряды!$E$33,[1]Разряды!$E$3,IF(L32&lt;=[1]Разряды!$F$33,[1]Разряды!$F$3,IF(L32&lt;=[1]Разряды!$G$33,[1]Разряды!$G$3,IF(L32&lt;=[1]Разряды!$H$33,[1]Разряды!$H$3,IF(L32&lt;=[1]Разряды!$I$33,[1]Разряды!$I$3,IF(L32&lt;=[1]Разряды!$J$33,[1]Разряды!$J$3,"б/р"))))))))</f>
        <v>2р</v>
      </c>
      <c r="N32" s="75" t="s">
        <v>31</v>
      </c>
      <c r="O32" s="30" t="str">
        <f>IF(B32=0," ",VLOOKUP($B32,[1]Женщины!$B$1:$K$65536,10,FALSE))</f>
        <v>Коротков М.Э.</v>
      </c>
    </row>
    <row r="33" spans="1:15" x14ac:dyDescent="0.25">
      <c r="A33" s="31">
        <v>17</v>
      </c>
      <c r="B33" s="31">
        <v>411</v>
      </c>
      <c r="C33" s="69" t="str">
        <f>IF(B33=0," ",VLOOKUP(B33,[1]Женщины!B$1:K$65536,2,FALSE))</f>
        <v>Рубенкова</v>
      </c>
      <c r="D33" s="70" t="str">
        <f>IF(B33=0," ",VLOOKUP($B33,[1]Женщины!$B$1:$K$65536,3,FALSE))</f>
        <v>Софья</v>
      </c>
      <c r="E33" s="71" t="str">
        <f>IF(B33=0," ",IF(VLOOKUP($B33,[1]Женщины!$B$1:$K$65536,4,FALSE)=0," ",VLOOKUP($B33,[1]Женщины!$B$1:$K$65536,4,FALSE)))</f>
        <v>22.08.2004</v>
      </c>
      <c r="F33" s="71" t="str">
        <f>IF(B33=0," ",VLOOKUP($B33,[1]Женщины!$B$1:$K$65536,5,FALSE))</f>
        <v>1</v>
      </c>
      <c r="G33" s="30" t="str">
        <f>IF(B33=0," ",VLOOKUP($B33,[1]Женщины!$B$1:$K$65536,6,FALSE))</f>
        <v>Псковская область</v>
      </c>
      <c r="H33" s="30" t="str">
        <f>IF(B33=0," ",VLOOKUP($B33,[1]Женщины!$B$1:$K$65536,7,FALSE))</f>
        <v/>
      </c>
      <c r="I33" s="30" t="str">
        <f>IF(B33=0," ",VLOOKUP($B33,[1]Женщины!$B$1:$K$65536,8,FALSE))</f>
        <v/>
      </c>
      <c r="J33" s="26" t="str">
        <f>IF(B33=0," ",VLOOKUP($B33,[1]Женщины!$B$1:$K$65536,9,FALSE))</f>
        <v>МБУДО ДЮСШ №1 "Атлетика"</v>
      </c>
      <c r="K33" s="97"/>
      <c r="L33" s="140">
        <v>1.7601851851851849E-3</v>
      </c>
      <c r="M33" s="82" t="str">
        <f>IF(L33=0," ",IF(L33&lt;=[1]Разряды!$D$33,[1]Разряды!$D$3,IF(L33&lt;=[1]Разряды!$E$33,[1]Разряды!$E$3,IF(L33&lt;=[1]Разряды!$F$33,[1]Разряды!$F$3,IF(L33&lt;=[1]Разряды!$G$33,[1]Разряды!$G$3,IF(L33&lt;=[1]Разряды!$H$33,[1]Разряды!$H$3,IF(L33&lt;=[1]Разряды!$I$33,[1]Разряды!$I$3,IF(L33&lt;=[1]Разряды!$J$33,[1]Разряды!$J$3,"б/р"))))))))</f>
        <v>2р</v>
      </c>
      <c r="N33" s="75">
        <v>8</v>
      </c>
      <c r="O33" s="30" t="str">
        <f>IF(B33=0," ",VLOOKUP($B33,[1]Женщины!$B$1:$K$65536,10,FALSE))</f>
        <v>Богданова А.И.</v>
      </c>
    </row>
    <row r="34" spans="1:15" x14ac:dyDescent="0.25">
      <c r="A34" s="31">
        <v>18</v>
      </c>
      <c r="B34" s="31">
        <v>431</v>
      </c>
      <c r="C34" s="69" t="str">
        <f>IF(B34=0," ",VLOOKUP(B34,[1]Женщины!B$1:K$65536,2,FALSE))</f>
        <v>Михайлова</v>
      </c>
      <c r="D34" s="70" t="str">
        <f>IF(B34=0," ",VLOOKUP($B34,[1]Женщины!$B$1:$K$65536,3,FALSE))</f>
        <v>Елена</v>
      </c>
      <c r="E34" s="71" t="str">
        <f>IF(B34=0," ",IF(VLOOKUP($B34,[1]Женщины!$B$1:$K$65536,4,FALSE)=0," ",VLOOKUP($B34,[1]Женщины!$B$1:$K$65536,4,FALSE)))</f>
        <v>16.10.2004</v>
      </c>
      <c r="F34" s="71" t="str">
        <f>IF(B34=0," ",VLOOKUP($B34,[1]Женщины!$B$1:$K$65536,5,FALSE))</f>
        <v>1</v>
      </c>
      <c r="G34" s="30" t="str">
        <f>IF(B34=0," ",VLOOKUP($B34,[1]Женщины!$B$1:$K$65536,6,FALSE))</f>
        <v>Республика Карелия</v>
      </c>
      <c r="H34" s="30" t="str">
        <f>IF(B34=0," ",VLOOKUP($B34,[1]Женщины!$B$1:$K$65536,7,FALSE))</f>
        <v/>
      </c>
      <c r="I34" s="30" t="str">
        <f>IF(B34=0," ",VLOOKUP($B34,[1]Женщины!$B$1:$K$65536,8,FALSE))</f>
        <v/>
      </c>
      <c r="J34" s="26" t="str">
        <f>IF(B34=0," ",VLOOKUP($B34,[1]Женщины!$B$1:$K$65536,9,FALSE))</f>
        <v>МУ "СШОР №3"</v>
      </c>
      <c r="K34" s="97"/>
      <c r="L34" s="140">
        <v>1.7652777777777777E-3</v>
      </c>
      <c r="M34" s="82" t="str">
        <f>IF(L34=0," ",IF(L34&lt;=[1]Разряды!$D$33,[1]Разряды!$D$3,IF(L34&lt;=[1]Разряды!$E$33,[1]Разряды!$E$3,IF(L34&lt;=[1]Разряды!$F$33,[1]Разряды!$F$3,IF(L34&lt;=[1]Разряды!$G$33,[1]Разряды!$G$3,IF(L34&lt;=[1]Разряды!$H$33,[1]Разряды!$H$3,IF(L34&lt;=[1]Разряды!$I$33,[1]Разряды!$I$3,IF(L34&lt;=[1]Разряды!$J$33,[1]Разряды!$J$3,"б/р"))))))))</f>
        <v>2р</v>
      </c>
      <c r="N34" s="75">
        <v>7</v>
      </c>
      <c r="O34" s="30" t="str">
        <f>IF(B34=0," ",VLOOKUP($B34,[1]Женщины!$B$1:$K$65536,10,FALSE))</f>
        <v>Сигарева А.Ю.</v>
      </c>
    </row>
    <row r="35" spans="1:15" x14ac:dyDescent="0.25">
      <c r="A35" s="31">
        <v>19</v>
      </c>
      <c r="B35" s="31">
        <v>77</v>
      </c>
      <c r="C35" s="69" t="str">
        <f>IF(B35=0," ",VLOOKUP(B35,[1]Женщины!B$1:K$65536,2,FALSE))</f>
        <v>Лазарева</v>
      </c>
      <c r="D35" s="70" t="str">
        <f>IF(B35=0," ",VLOOKUP($B35,[1]Женщины!$B$1:$K$65536,3,FALSE))</f>
        <v>Дарья</v>
      </c>
      <c r="E35" s="71" t="str">
        <f>IF(B35=0," ",IF(VLOOKUP($B35,[1]Женщины!$B$1:$K$65536,4,FALSE)=0," ",VLOOKUP($B35,[1]Женщины!$B$1:$K$65536,4,FALSE)))</f>
        <v>06.06.2003</v>
      </c>
      <c r="F35" s="71" t="str">
        <f>IF(B35=0," ",VLOOKUP($B35,[1]Женщины!$B$1:$K$65536,5,FALSE))</f>
        <v>2</v>
      </c>
      <c r="G35" s="30" t="str">
        <f>IF(B35=0," ",VLOOKUP($B35,[1]Женщины!$B$1:$K$65536,6,FALSE))</f>
        <v>Ярославская область</v>
      </c>
      <c r="H35" s="30" t="str">
        <f>IF(B35=0," ",VLOOKUP($B35,[1]Женщины!$B$1:$K$65536,7,FALSE))</f>
        <v/>
      </c>
      <c r="I35" s="30" t="str">
        <f>IF(B35=0," ",VLOOKUP($B35,[1]Женщины!$B$1:$K$65536,8,FALSE))</f>
        <v/>
      </c>
      <c r="J35" s="26" t="str">
        <f>IF(B35=0," ",VLOOKUP($B35,[1]Женщины!$B$1:$K$65536,9,FALSE))</f>
        <v>МАУ СШОР №2</v>
      </c>
      <c r="K35" s="97"/>
      <c r="L35" s="140">
        <v>1.7714120370370368E-3</v>
      </c>
      <c r="M35" s="82" t="str">
        <f>IF(L35=0," ",IF(L35&lt;=[1]Разряды!$D$33,[1]Разряды!$D$3,IF(L35&lt;=[1]Разряды!$E$33,[1]Разряды!$E$3,IF(L35&lt;=[1]Разряды!$F$33,[1]Разряды!$F$3,IF(L35&lt;=[1]Разряды!$G$33,[1]Разряды!$G$3,IF(L35&lt;=[1]Разряды!$H$33,[1]Разряды!$H$3,IF(L35&lt;=[1]Разряды!$I$33,[1]Разряды!$I$3,IF(L35&lt;=[1]Разряды!$J$33,[1]Разряды!$J$3,"б/р"))))))))</f>
        <v>2р</v>
      </c>
      <c r="N35" s="75" t="s">
        <v>31</v>
      </c>
      <c r="O35" s="30" t="str">
        <f>IF(B35=0," ",VLOOKUP($B35,[1]Женщины!$B$1:$K$65536,10,FALSE))</f>
        <v>Коротков М.Э.</v>
      </c>
    </row>
    <row r="36" spans="1:15" x14ac:dyDescent="0.25">
      <c r="A36" s="31">
        <v>20</v>
      </c>
      <c r="B36" s="31">
        <v>151</v>
      </c>
      <c r="C36" s="69" t="str">
        <f>IF(B36=0," ",VLOOKUP(B36,[1]Женщины!B$1:K$65536,2,FALSE))</f>
        <v>Хвостова</v>
      </c>
      <c r="D36" s="70" t="str">
        <f>IF(B36=0," ",VLOOKUP($B36,[1]Женщины!$B$1:$K$65536,3,FALSE))</f>
        <v>Алена</v>
      </c>
      <c r="E36" s="71" t="str">
        <f>IF(B36=0," ",IF(VLOOKUP($B36,[1]Женщины!$B$1:$K$65536,4,FALSE)=0," ",VLOOKUP($B36,[1]Женщины!$B$1:$K$65536,4,FALSE)))</f>
        <v>31.07.2005</v>
      </c>
      <c r="F36" s="71" t="str">
        <f>IF(B36=0," ",VLOOKUP($B36,[1]Женщины!$B$1:$K$65536,5,FALSE))</f>
        <v>2</v>
      </c>
      <c r="G36" s="30" t="str">
        <f>IF(B36=0," ",VLOOKUP($B36,[1]Женщины!$B$1:$K$65536,6,FALSE))</f>
        <v>Ярославская область</v>
      </c>
      <c r="H36" s="30" t="str">
        <f>IF(B36=0," ",VLOOKUP($B36,[1]Женщины!$B$1:$K$65536,7,FALSE))</f>
        <v/>
      </c>
      <c r="I36" s="30" t="str">
        <f>IF(B36=0," ",VLOOKUP($B36,[1]Женщины!$B$1:$K$65536,8,FALSE))</f>
        <v/>
      </c>
      <c r="J36" s="26" t="str">
        <f>IF(B36=0," ",VLOOKUP($B36,[1]Женщины!$B$1:$K$65536,9,FALSE))</f>
        <v>МУ СШОР №19</v>
      </c>
      <c r="K36" s="97"/>
      <c r="L36" s="140">
        <v>1.7827546296296296E-3</v>
      </c>
      <c r="M36" s="82" t="str">
        <f>IF(L36=0," ",IF(L36&lt;=[1]Разряды!$D$33,[1]Разряды!$D$3,IF(L36&lt;=[1]Разряды!$E$33,[1]Разряды!$E$3,IF(L36&lt;=[1]Разряды!$F$33,[1]Разряды!$F$3,IF(L36&lt;=[1]Разряды!$G$33,[1]Разряды!$G$3,IF(L36&lt;=[1]Разряды!$H$33,[1]Разряды!$H$3,IF(L36&lt;=[1]Разряды!$I$33,[1]Разряды!$I$3,IF(L36&lt;=[1]Разряды!$J$33,[1]Разряды!$J$3,"б/р"))))))))</f>
        <v>2р</v>
      </c>
      <c r="N36" s="75" t="s">
        <v>31</v>
      </c>
      <c r="O36" s="30" t="str">
        <f>IF(B36=0," ",VLOOKUP($B36,[1]Женщины!$B$1:$K$65536,10,FALSE))</f>
        <v>Хрущев И.Е.</v>
      </c>
    </row>
    <row r="37" spans="1:15" x14ac:dyDescent="0.25">
      <c r="A37" s="31">
        <v>21</v>
      </c>
      <c r="B37" s="31">
        <v>408</v>
      </c>
      <c r="C37" s="69" t="str">
        <f>IF(B37=0," ",VLOOKUP(B37,[1]Женщины!B$1:K$65536,2,FALSE))</f>
        <v>Николаева</v>
      </c>
      <c r="D37" s="70" t="str">
        <f>IF(B37=0," ",VLOOKUP($B37,[1]Женщины!$B$1:$K$65536,3,FALSE))</f>
        <v>Анастасия</v>
      </c>
      <c r="E37" s="71" t="str">
        <f>IF(B37=0," ",IF(VLOOKUP($B37,[1]Женщины!$B$1:$K$65536,4,FALSE)=0," ",VLOOKUP($B37,[1]Женщины!$B$1:$K$65536,4,FALSE)))</f>
        <v>22.12.2004</v>
      </c>
      <c r="F37" s="71" t="str">
        <f>IF(B37=0," ",VLOOKUP($B37,[1]Женщины!$B$1:$K$65536,5,FALSE))</f>
        <v>2</v>
      </c>
      <c r="G37" s="30" t="str">
        <f>IF(B37=0," ",VLOOKUP($B37,[1]Женщины!$B$1:$K$65536,6,FALSE))</f>
        <v>Псковская область</v>
      </c>
      <c r="H37" s="30" t="str">
        <f>IF(B37=0," ",VLOOKUP($B37,[1]Женщины!$B$1:$K$65536,7,FALSE))</f>
        <v/>
      </c>
      <c r="I37" s="30" t="str">
        <f>IF(B37=0," ",VLOOKUP($B37,[1]Женщины!$B$1:$K$65536,8,FALSE))</f>
        <v/>
      </c>
      <c r="J37" s="26" t="str">
        <f>IF(B37=0," ",VLOOKUP($B37,[1]Женщины!$B$1:$K$65536,9,FALSE))</f>
        <v>МБУ ДО "ДЮСШ" г.Острова</v>
      </c>
      <c r="K37" s="97"/>
      <c r="L37" s="140">
        <v>1.7842592592592591E-3</v>
      </c>
      <c r="M37" s="82" t="str">
        <f>IF(L37=0," ",IF(L37&lt;=[1]Разряды!$D$33,[1]Разряды!$D$3,IF(L37&lt;=[1]Разряды!$E$33,[1]Разряды!$E$3,IF(L37&lt;=[1]Разряды!$F$33,[1]Разряды!$F$3,IF(L37&lt;=[1]Разряды!$G$33,[1]Разряды!$G$3,IF(L37&lt;=[1]Разряды!$H$33,[1]Разряды!$H$3,IF(L37&lt;=[1]Разряды!$I$33,[1]Разряды!$I$3,IF(L37&lt;=[1]Разряды!$J$33,[1]Разряды!$J$3,"б/р"))))))))</f>
        <v>2р</v>
      </c>
      <c r="N37" s="75">
        <v>6</v>
      </c>
      <c r="O37" s="30" t="str">
        <f>IF(B37=0," ",VLOOKUP($B37,[1]Женщины!$B$1:$K$65536,10,FALSE))</f>
        <v>Крылов Р.А.</v>
      </c>
    </row>
    <row r="38" spans="1:15" x14ac:dyDescent="0.25">
      <c r="A38" s="31">
        <v>22</v>
      </c>
      <c r="B38" s="31">
        <v>367</v>
      </c>
      <c r="C38" s="69" t="str">
        <f>IF(B38=0," ",VLOOKUP(B38,[1]Женщины!B$1:K$65536,2,FALSE))</f>
        <v>Скоробогатова</v>
      </c>
      <c r="D38" s="70" t="str">
        <f>IF(B38=0," ",VLOOKUP($B38,[1]Женщины!$B$1:$K$65536,3,FALSE))</f>
        <v>Полина</v>
      </c>
      <c r="E38" s="71" t="str">
        <f>IF(B38=0," ",IF(VLOOKUP($B38,[1]Женщины!$B$1:$K$65536,4,FALSE)=0," ",VLOOKUP($B38,[1]Женщины!$B$1:$K$65536,4,FALSE)))</f>
        <v>24.06.2003</v>
      </c>
      <c r="F38" s="71" t="str">
        <f>IF(B38=0," ",VLOOKUP($B38,[1]Женщины!$B$1:$K$65536,5,FALSE))</f>
        <v>2</v>
      </c>
      <c r="G38" s="30" t="str">
        <f>IF(B38=0," ",VLOOKUP($B38,[1]Женщины!$B$1:$K$65536,6,FALSE))</f>
        <v>Ленинградская область</v>
      </c>
      <c r="H38" s="30" t="str">
        <f>IF(B38=0," ",VLOOKUP($B38,[1]Женщины!$B$1:$K$65536,7,FALSE))</f>
        <v/>
      </c>
      <c r="I38" s="30" t="str">
        <f>IF(B38=0," ",VLOOKUP($B38,[1]Женщины!$B$1:$K$65536,8,FALSE))</f>
        <v/>
      </c>
      <c r="J38" s="26" t="str">
        <f>IF(B38=0," ",VLOOKUP($B38,[1]Женщины!$B$1:$K$65536,9,FALSE))</f>
        <v>МБУ "СШОР "Фаворит" г.Выборг</v>
      </c>
      <c r="K38" s="97"/>
      <c r="L38" s="140">
        <v>1.8644675925925929E-3</v>
      </c>
      <c r="M38" s="82" t="str">
        <f>IF(L38=0," ",IF(L38&lt;=[1]Разряды!$D$33,[1]Разряды!$D$3,IF(L38&lt;=[1]Разряды!$E$33,[1]Разряды!$E$3,IF(L38&lt;=[1]Разряды!$F$33,[1]Разряды!$F$3,IF(L38&lt;=[1]Разряды!$G$33,[1]Разряды!$G$3,IF(L38&lt;=[1]Разряды!$H$33,[1]Разряды!$H$3,IF(L38&lt;=[1]Разряды!$I$33,[1]Разряды!$I$3,IF(L38&lt;=[1]Разряды!$J$33,[1]Разряды!$J$3,"б/р"))))))))</f>
        <v>3р</v>
      </c>
      <c r="N38" s="75">
        <v>5</v>
      </c>
      <c r="O38" s="30" t="str">
        <f>IF(B38=0," ",VLOOKUP($B38,[1]Женщины!$B$1:$K$65536,10,FALSE))</f>
        <v xml:space="preserve">Волков А.В., Волкова Е.В. </v>
      </c>
    </row>
    <row r="39" spans="1:15" x14ac:dyDescent="0.25">
      <c r="A39" s="31">
        <v>23</v>
      </c>
      <c r="B39" s="31">
        <v>113</v>
      </c>
      <c r="C39" s="69" t="str">
        <f>IF(B39=0," ",VLOOKUP(B39,[1]Женщины!B$1:K$65536,2,FALSE))</f>
        <v>Романько</v>
      </c>
      <c r="D39" s="70" t="str">
        <f>IF(B39=0," ",VLOOKUP($B39,[1]Женщины!$B$1:$K$65536,3,FALSE))</f>
        <v>Мария</v>
      </c>
      <c r="E39" s="71" t="str">
        <f>IF(B39=0," ",IF(VLOOKUP($B39,[1]Женщины!$B$1:$K$65536,4,FALSE)=0," ",VLOOKUP($B39,[1]Женщины!$B$1:$K$65536,4,FALSE)))</f>
        <v>30.01.2005</v>
      </c>
      <c r="F39" s="71" t="str">
        <f>IF(B39=0," ",VLOOKUP($B39,[1]Женщины!$B$1:$K$65536,5,FALSE))</f>
        <v>3</v>
      </c>
      <c r="G39" s="30" t="str">
        <f>IF(B39=0," ",VLOOKUP($B39,[1]Женщины!$B$1:$K$65536,6,FALSE))</f>
        <v>Ярославская область</v>
      </c>
      <c r="H39" s="30" t="str">
        <f>IF(B39=0," ",VLOOKUP($B39,[1]Женщины!$B$1:$K$65536,7,FALSE))</f>
        <v/>
      </c>
      <c r="I39" s="30" t="str">
        <f>IF(B39=0," ",VLOOKUP($B39,[1]Женщины!$B$1:$K$65536,8,FALSE))</f>
        <v/>
      </c>
      <c r="J39" s="26" t="str">
        <f>IF(B39=0," ",VLOOKUP($B39,[1]Женщины!$B$1:$K$65536,9,FALSE))</f>
        <v>МУ СШОР №19</v>
      </c>
      <c r="K39" s="97"/>
      <c r="L39" s="140">
        <v>1.8752314814814814E-3</v>
      </c>
      <c r="M39" s="82" t="str">
        <f>IF(L39=0," ",IF(L39&lt;=[1]Разряды!$D$33,[1]Разряды!$D$3,IF(L39&lt;=[1]Разряды!$E$33,[1]Разряды!$E$3,IF(L39&lt;=[1]Разряды!$F$33,[1]Разряды!$F$3,IF(L39&lt;=[1]Разряды!$G$33,[1]Разряды!$G$3,IF(L39&lt;=[1]Разряды!$H$33,[1]Разряды!$H$3,IF(L39&lt;=[1]Разряды!$I$33,[1]Разряды!$I$3,IF(L39&lt;=[1]Разряды!$J$33,[1]Разряды!$J$3,"б/р"))))))))</f>
        <v>3р</v>
      </c>
      <c r="N39" s="75" t="s">
        <v>31</v>
      </c>
      <c r="O39" s="30" t="str">
        <f>IF(B39=0," ",VLOOKUP($B39,[1]Женщины!$B$1:$K$65536,10,FALSE))</f>
        <v>Тараканов А.В., Тараканова Ю.Ф.</v>
      </c>
    </row>
    <row r="40" spans="1:15" x14ac:dyDescent="0.25">
      <c r="A40" s="31">
        <v>24</v>
      </c>
      <c r="B40" s="31">
        <v>129</v>
      </c>
      <c r="C40" s="69" t="str">
        <f>IF(B40=0," ",VLOOKUP(B40,[1]Женщины!B$1:K$65536,2,FALSE))</f>
        <v>Соколова</v>
      </c>
      <c r="D40" s="70" t="str">
        <f>IF(B40=0," ",VLOOKUP($B40,[1]Женщины!$B$1:$K$65536,3,FALSE))</f>
        <v>Екатерина</v>
      </c>
      <c r="E40" s="71" t="str">
        <f>IF(B40=0," ",IF(VLOOKUP($B40,[1]Женщины!$B$1:$K$65536,4,FALSE)=0," ",VLOOKUP($B40,[1]Женщины!$B$1:$K$65536,4,FALSE)))</f>
        <v>11.04.2003</v>
      </c>
      <c r="F40" s="71">
        <f>IF(B40=0," ",VLOOKUP($B40,[1]Женщины!$B$1:$K$65536,5,FALSE))</f>
        <v>2</v>
      </c>
      <c r="G40" s="30" t="str">
        <f>IF(B40=0," ",VLOOKUP($B40,[1]Женщины!$B$1:$K$65536,6,FALSE))</f>
        <v>Ярославская область</v>
      </c>
      <c r="H40" s="30" t="str">
        <f>IF(B40=0," ",VLOOKUP($B40,[1]Женщины!$B$1:$K$65536,7,FALSE))</f>
        <v/>
      </c>
      <c r="I40" s="30" t="str">
        <f>IF(B40=0," ",VLOOKUP($B40,[1]Женщины!$B$1:$K$65536,8,FALSE))</f>
        <v/>
      </c>
      <c r="J40" s="26" t="str">
        <f>IF(B40=0," ",VLOOKUP($B40,[1]Женщины!$B$1:$K$65536,9,FALSE))</f>
        <v>МАУ СШОР №2</v>
      </c>
      <c r="K40" s="97"/>
      <c r="L40" s="140">
        <v>1.9065972222222221E-3</v>
      </c>
      <c r="M40" s="82" t="str">
        <f>IF(L40=0," ",IF(L40&lt;=[1]Разряды!$D$33,[1]Разряды!$D$3,IF(L40&lt;=[1]Разряды!$E$33,[1]Разряды!$E$3,IF(L40&lt;=[1]Разряды!$F$33,[1]Разряды!$F$3,IF(L40&lt;=[1]Разряды!$G$33,[1]Разряды!$G$3,IF(L40&lt;=[1]Разряды!$H$33,[1]Разряды!$H$3,IF(L40&lt;=[1]Разряды!$I$33,[1]Разряды!$I$3,IF(L40&lt;=[1]Разряды!$J$33,[1]Разряды!$J$3,"б/р"))))))))</f>
        <v>3р</v>
      </c>
      <c r="N40" s="75" t="s">
        <v>31</v>
      </c>
      <c r="O40" s="30" t="str">
        <f>IF(B40=0," ",VLOOKUP($B40,[1]Женщины!$B$1:$K$65536,10,FALSE))</f>
        <v>Мицик Ю.И.</v>
      </c>
    </row>
    <row r="41" spans="1:15" x14ac:dyDescent="0.25">
      <c r="A41" s="31">
        <v>25</v>
      </c>
      <c r="B41" s="31">
        <v>254</v>
      </c>
      <c r="C41" s="69" t="str">
        <f>IF(B41=0," ",VLOOKUP(B41,[1]Женщины!B$1:K$65536,2,FALSE))</f>
        <v>Осетрова</v>
      </c>
      <c r="D41" s="70" t="str">
        <f>IF(B41=0," ",VLOOKUP($B41,[1]Женщины!$B$1:$K$65536,3,FALSE))</f>
        <v>Александра</v>
      </c>
      <c r="E41" s="71" t="str">
        <f>IF(B41=0," ",IF(VLOOKUP($B41,[1]Женщины!$B$1:$K$65536,4,FALSE)=0," ",VLOOKUP($B41,[1]Женщины!$B$1:$K$65536,4,FALSE)))</f>
        <v>27.05.2005</v>
      </c>
      <c r="F41" s="71" t="str">
        <f>IF(B41=0," ",VLOOKUP($B41,[1]Женщины!$B$1:$K$65536,5,FALSE))</f>
        <v>2</v>
      </c>
      <c r="G41" s="30" t="str">
        <f>IF(B41=0," ",VLOOKUP($B41,[1]Женщины!$B$1:$K$65536,6,FALSE))</f>
        <v>Вологодская область</v>
      </c>
      <c r="H41" s="30" t="str">
        <f>IF(B41=0," ",VLOOKUP($B41,[1]Женщины!$B$1:$K$65536,7,FALSE))</f>
        <v/>
      </c>
      <c r="I41" s="30" t="str">
        <f>IF(B41=0," ",VLOOKUP($B41,[1]Женщины!$B$1:$K$65536,8,FALSE))</f>
        <v/>
      </c>
      <c r="J41" s="26" t="str">
        <f>IF(B41=0," ",VLOOKUP($B41,[1]Женщины!$B$1:$K$65536,9,FALSE))</f>
        <v>ЛСК "Череповец"</v>
      </c>
      <c r="K41" s="97"/>
      <c r="L41" s="140">
        <v>1.93125E-3</v>
      </c>
      <c r="M41" s="82" t="str">
        <f>IF(L41=0," ",IF(L41&lt;=[1]Разряды!$D$33,[1]Разряды!$D$3,IF(L41&lt;=[1]Разряды!$E$33,[1]Разряды!$E$3,IF(L41&lt;=[1]Разряды!$F$33,[1]Разряды!$F$3,IF(L41&lt;=[1]Разряды!$G$33,[1]Разряды!$G$3,IF(L41&lt;=[1]Разряды!$H$33,[1]Разряды!$H$3,IF(L41&lt;=[1]Разряды!$I$33,[1]Разряды!$I$3,IF(L41&lt;=[1]Разряды!$J$33,[1]Разряды!$J$3,"б/р"))))))))</f>
        <v>3р</v>
      </c>
      <c r="N41" s="75" t="s">
        <v>31</v>
      </c>
      <c r="O41" s="30"/>
    </row>
    <row r="42" spans="1:15" x14ac:dyDescent="0.25">
      <c r="A42" s="154"/>
      <c r="B42" s="31">
        <v>434</v>
      </c>
      <c r="C42" s="69" t="str">
        <f>IF(B42=0," ",VLOOKUP(B42,[1]Женщины!B$1:K$65536,2,FALSE))</f>
        <v>Путилина</v>
      </c>
      <c r="D42" s="70" t="str">
        <f>IF(B42=0," ",VLOOKUP($B42,[1]Женщины!$B$1:$K$65536,3,FALSE))</f>
        <v>Алина</v>
      </c>
      <c r="E42" s="71" t="str">
        <f>IF(B42=0," ",IF(VLOOKUP($B42,[1]Женщины!$B$1:$K$65536,4,FALSE)=0," ",VLOOKUP($B42,[1]Женщины!$B$1:$K$65536,4,FALSE)))</f>
        <v>15.09.2004</v>
      </c>
      <c r="F42" s="71" t="str">
        <f>IF(B42=0," ",VLOOKUP($B42,[1]Женщины!$B$1:$K$65536,5,FALSE))</f>
        <v>1</v>
      </c>
      <c r="G42" s="30" t="str">
        <f>IF(B42=0," ",VLOOKUP($B42,[1]Женщины!$B$1:$K$65536,6,FALSE))</f>
        <v>Республика Карелия</v>
      </c>
      <c r="H42" s="30" t="str">
        <f>IF(B42=0," ",VLOOKUP($B42,[1]Женщины!$B$1:$K$65536,7,FALSE))</f>
        <v/>
      </c>
      <c r="I42" s="30" t="str">
        <f>IF(B42=0," ",VLOOKUP($B42,[1]Женщины!$B$1:$K$65536,8,FALSE))</f>
        <v/>
      </c>
      <c r="J42" s="26" t="str">
        <f>IF(B42=0," ",VLOOKUP($B42,[1]Женщины!$B$1:$K$65536,9,FALSE))</f>
        <v>МУ "СШОР №3"</v>
      </c>
      <c r="K42" s="97"/>
      <c r="L42" s="140" t="s">
        <v>56</v>
      </c>
      <c r="M42" s="82"/>
      <c r="N42" s="75">
        <v>0</v>
      </c>
      <c r="O42" s="30" t="str">
        <f>IF(B42=0," ",VLOOKUP($B42,[1]Женщины!$B$1:$K$65536,10,FALSE))</f>
        <v>Кишкин А.Ю., Козлова Н.Ю.</v>
      </c>
    </row>
    <row r="43" spans="1:15" x14ac:dyDescent="0.25">
      <c r="A43" s="154"/>
      <c r="B43" s="31">
        <v>52</v>
      </c>
      <c r="C43" s="69" t="str">
        <f>IF(B43=0," ",VLOOKUP(B43,[1]Женщины!B$1:K$65536,2,FALSE))</f>
        <v>Ипатова</v>
      </c>
      <c r="D43" s="70" t="str">
        <f>IF(B43=0," ",VLOOKUP($B43,[1]Женщины!$B$1:$K$65536,3,FALSE))</f>
        <v>Алина</v>
      </c>
      <c r="E43" s="71" t="str">
        <f>IF(B43=0," ",IF(VLOOKUP($B43,[1]Женщины!$B$1:$K$65536,4,FALSE)=0," ",VLOOKUP($B43,[1]Женщины!$B$1:$K$65536,4,FALSE)))</f>
        <v>25.08.2003</v>
      </c>
      <c r="F43" s="71" t="str">
        <f>IF(B43=0," ",VLOOKUP($B43,[1]Женщины!$B$1:$K$65536,5,FALSE))</f>
        <v>1</v>
      </c>
      <c r="G43" s="30" t="str">
        <f>IF(B43=0," ",VLOOKUP($B43,[1]Женщины!$B$1:$K$65536,6,FALSE))</f>
        <v>Ярославская область</v>
      </c>
      <c r="H43" s="30" t="str">
        <f>IF(B43=0," ",VLOOKUP($B43,[1]Женщины!$B$1:$K$65536,7,FALSE))</f>
        <v/>
      </c>
      <c r="I43" s="30" t="str">
        <f>IF(B43=0," ",VLOOKUP($B43,[1]Женщины!$B$1:$K$65536,8,FALSE))</f>
        <v/>
      </c>
      <c r="J43" s="26" t="str">
        <f>IF(B43=0," ",VLOOKUP($B43,[1]Женщины!$B$1:$K$65536,9,FALSE))</f>
        <v>МУ СШОР №19</v>
      </c>
      <c r="K43" s="97"/>
      <c r="L43" s="140" t="s">
        <v>56</v>
      </c>
      <c r="M43" s="82"/>
      <c r="N43" s="75" t="s">
        <v>31</v>
      </c>
      <c r="O43" s="30" t="str">
        <f>IF(B43=0," ",VLOOKUP($B43,[1]Женщины!$B$1:$K$65536,10,FALSE))</f>
        <v>Сошников А.В.</v>
      </c>
    </row>
    <row r="44" spans="1:15" ht="15.75" thickBot="1" x14ac:dyDescent="0.3">
      <c r="A44" s="38"/>
      <c r="B44" s="38"/>
      <c r="C44" s="39"/>
      <c r="D44" s="39"/>
      <c r="E44" s="61"/>
      <c r="F44" s="40"/>
      <c r="G44" s="39"/>
      <c r="H44" s="39"/>
      <c r="I44" s="39"/>
      <c r="J44" s="39"/>
      <c r="K44" s="105"/>
      <c r="L44" s="158"/>
      <c r="M44" s="43"/>
      <c r="N44" s="43"/>
      <c r="O44" s="39"/>
    </row>
    <row r="45" spans="1:15" ht="15.75" thickTop="1" x14ac:dyDescent="0.25">
      <c r="A45" s="44"/>
      <c r="B45" s="44"/>
      <c r="C45" s="45"/>
      <c r="D45" s="45"/>
      <c r="E45" s="92"/>
      <c r="F45" s="46"/>
      <c r="G45" s="45"/>
      <c r="H45" s="45"/>
      <c r="I45" s="45"/>
      <c r="J45" s="45"/>
      <c r="K45" s="108"/>
      <c r="L45" s="159"/>
      <c r="M45" s="49"/>
      <c r="N45" s="49"/>
      <c r="O45" s="45"/>
    </row>
    <row r="46" spans="1:15" x14ac:dyDescent="0.25">
      <c r="A46" s="64"/>
      <c r="B46" s="65"/>
      <c r="C46" s="66"/>
      <c r="D46" s="66"/>
      <c r="E46" s="66"/>
      <c r="F46" s="67"/>
      <c r="G46" s="45" t="s">
        <v>32</v>
      </c>
      <c r="H46" s="45"/>
      <c r="I46" s="45"/>
      <c r="J46" s="46"/>
      <c r="K46" s="46"/>
      <c r="L46" s="45"/>
      <c r="M46" s="45" t="s">
        <v>33</v>
      </c>
      <c r="N46" s="45"/>
    </row>
    <row r="47" spans="1:15" x14ac:dyDescent="0.25">
      <c r="A47" s="64"/>
      <c r="B47" s="67"/>
      <c r="C47" s="66"/>
      <c r="D47" s="66"/>
      <c r="E47" s="66"/>
      <c r="F47" s="67"/>
      <c r="G47" s="45"/>
      <c r="H47" s="45"/>
      <c r="I47" s="45"/>
      <c r="J47" s="46"/>
      <c r="K47" s="46"/>
      <c r="L47" s="45"/>
      <c r="M47" s="45"/>
      <c r="N47" s="45"/>
    </row>
    <row r="48" spans="1:15" x14ac:dyDescent="0.25">
      <c r="A48" s="64"/>
      <c r="B48" s="67"/>
      <c r="C48" s="66"/>
      <c r="D48" s="66"/>
      <c r="E48" s="66"/>
      <c r="F48" s="67"/>
      <c r="G48" s="45"/>
      <c r="H48" s="45"/>
      <c r="I48" s="45"/>
      <c r="J48" s="46"/>
      <c r="K48" s="46"/>
      <c r="L48" s="45"/>
      <c r="M48" s="45"/>
      <c r="N48" s="45"/>
    </row>
    <row r="49" spans="1:15" x14ac:dyDescent="0.25">
      <c r="A49" s="64"/>
      <c r="B49" s="67"/>
      <c r="C49" s="66"/>
      <c r="D49" s="66"/>
      <c r="E49" s="66"/>
      <c r="F49" s="67"/>
      <c r="G49" s="45"/>
      <c r="H49" s="45"/>
      <c r="I49" s="45"/>
      <c r="J49" s="46"/>
      <c r="K49" s="46"/>
      <c r="L49" s="45"/>
      <c r="M49" s="45"/>
      <c r="N49" s="45"/>
    </row>
    <row r="50" spans="1:15" x14ac:dyDescent="0.25">
      <c r="A50" s="64"/>
      <c r="B50" s="67"/>
      <c r="C50" s="66"/>
      <c r="D50" s="66"/>
      <c r="E50" s="66"/>
      <c r="F50" s="67"/>
      <c r="G50" s="45" t="s">
        <v>34</v>
      </c>
      <c r="H50" s="45"/>
      <c r="I50" s="45"/>
      <c r="J50" s="46"/>
      <c r="K50" s="46"/>
      <c r="L50" s="45"/>
      <c r="M50" s="45" t="s">
        <v>35</v>
      </c>
      <c r="N50" s="45"/>
    </row>
    <row r="51" spans="1:15" x14ac:dyDescent="0.25">
      <c r="A51" s="44"/>
      <c r="B51" s="44"/>
      <c r="C51" s="45"/>
      <c r="D51" s="45"/>
      <c r="E51" s="92"/>
      <c r="F51" s="46"/>
      <c r="G51" s="45"/>
      <c r="H51" s="45"/>
      <c r="I51" s="45"/>
      <c r="J51" s="45"/>
      <c r="K51" s="108"/>
      <c r="L51" s="159"/>
      <c r="M51" s="49"/>
      <c r="N51" s="49"/>
      <c r="O51" s="45"/>
    </row>
    <row r="52" spans="1:15" x14ac:dyDescent="0.25">
      <c r="A52" s="44"/>
      <c r="B52" s="44"/>
      <c r="C52" s="45"/>
      <c r="D52" s="45"/>
      <c r="E52" s="92"/>
      <c r="F52" s="46"/>
      <c r="G52" s="45"/>
      <c r="H52" s="45"/>
      <c r="I52" s="45"/>
      <c r="J52" s="45"/>
      <c r="K52" s="108"/>
      <c r="L52" s="159"/>
      <c r="M52" s="49"/>
      <c r="N52" s="49"/>
      <c r="O52" s="45"/>
    </row>
    <row r="53" spans="1:15" x14ac:dyDescent="0.25">
      <c r="A53" s="44"/>
      <c r="B53" s="44"/>
      <c r="C53" s="45"/>
      <c r="D53" s="45"/>
      <c r="E53" s="92"/>
      <c r="F53" s="46"/>
      <c r="G53" s="45"/>
      <c r="H53" s="45"/>
      <c r="I53" s="45"/>
      <c r="J53" s="45"/>
      <c r="K53" s="108"/>
      <c r="L53" s="159"/>
      <c r="M53" s="49"/>
      <c r="N53" s="49"/>
      <c r="O53" s="45"/>
    </row>
    <row r="54" spans="1:15" x14ac:dyDescent="0.25">
      <c r="A54" s="44"/>
      <c r="B54" s="44"/>
      <c r="C54" s="45"/>
      <c r="D54" s="45"/>
      <c r="E54" s="92"/>
      <c r="F54" s="46"/>
      <c r="G54" s="45"/>
      <c r="H54" s="45"/>
      <c r="I54" s="45"/>
      <c r="J54" s="45"/>
      <c r="K54" s="108"/>
      <c r="L54" s="159"/>
      <c r="M54" s="49"/>
      <c r="N54" s="49"/>
      <c r="O54" s="45"/>
    </row>
    <row r="55" spans="1:15" x14ac:dyDescent="0.25">
      <c r="A55" s="44"/>
      <c r="B55" s="44"/>
      <c r="C55" s="45"/>
      <c r="D55" s="45"/>
      <c r="E55" s="92"/>
      <c r="F55" s="46"/>
      <c r="G55" s="45"/>
      <c r="H55" s="45"/>
      <c r="I55" s="45"/>
      <c r="J55" s="45"/>
      <c r="K55" s="108"/>
      <c r="L55" s="159"/>
      <c r="M55" s="49"/>
      <c r="N55" s="49"/>
      <c r="O55" s="45"/>
    </row>
    <row r="56" spans="1:15" x14ac:dyDescent="0.25">
      <c r="A56" s="44"/>
      <c r="B56" s="44"/>
      <c r="C56" s="45"/>
      <c r="D56" s="45"/>
      <c r="E56" s="92"/>
      <c r="F56" s="46"/>
      <c r="G56" s="45"/>
      <c r="H56" s="45"/>
      <c r="I56" s="45"/>
      <c r="J56" s="45"/>
      <c r="K56" s="108"/>
      <c r="L56" s="159"/>
      <c r="M56" s="49"/>
      <c r="N56" s="49"/>
      <c r="O56" s="45"/>
    </row>
    <row r="57" spans="1:15" x14ac:dyDescent="0.25">
      <c r="A57" s="44"/>
      <c r="B57" s="44"/>
      <c r="C57" s="45"/>
      <c r="D57" s="45"/>
      <c r="E57" s="92"/>
      <c r="F57" s="46"/>
      <c r="G57" s="45"/>
      <c r="H57" s="45"/>
      <c r="I57" s="45"/>
      <c r="J57" s="45"/>
      <c r="K57" s="108"/>
      <c r="L57" s="159"/>
      <c r="M57" s="49"/>
      <c r="N57" s="49"/>
      <c r="O57" s="45"/>
    </row>
    <row r="58" spans="1:15" x14ac:dyDescent="0.25">
      <c r="A58" s="44"/>
      <c r="B58" s="44"/>
      <c r="C58" s="45"/>
      <c r="D58" s="45"/>
      <c r="E58" s="92"/>
      <c r="F58" s="46"/>
      <c r="G58" s="45"/>
      <c r="H58" s="45"/>
      <c r="I58" s="45"/>
      <c r="J58" s="45"/>
      <c r="K58" s="108"/>
      <c r="L58" s="159"/>
      <c r="M58" s="49"/>
      <c r="N58" s="49"/>
      <c r="O58" s="45"/>
    </row>
    <row r="59" spans="1:15" x14ac:dyDescent="0.25">
      <c r="A59" s="44"/>
      <c r="B59" s="44"/>
      <c r="C59" s="45"/>
      <c r="D59" s="45"/>
      <c r="E59" s="92"/>
      <c r="F59" s="46"/>
      <c r="G59" s="45"/>
      <c r="H59" s="45"/>
      <c r="I59" s="45"/>
      <c r="J59" s="45"/>
      <c r="K59" s="108"/>
      <c r="L59" s="159"/>
      <c r="M59" s="49"/>
      <c r="N59" s="49"/>
      <c r="O59" s="45"/>
    </row>
    <row r="60" spans="1:15" ht="17.25" x14ac:dyDescent="0.3">
      <c r="A60" s="459" t="s">
        <v>0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</row>
    <row r="61" spans="1:15" ht="17.25" x14ac:dyDescent="0.3">
      <c r="A61" s="459" t="s">
        <v>1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2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3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4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60" t="s">
        <v>58</v>
      </c>
      <c r="B65" s="460"/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</row>
    <row r="66" spans="1:15" ht="17.25" x14ac:dyDescent="0.3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1:15" x14ac:dyDescent="0.25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1" t="s">
        <v>6</v>
      </c>
    </row>
    <row r="68" spans="1:15" ht="18.75" x14ac:dyDescent="0.3">
      <c r="A68" s="3"/>
      <c r="B68" s="4"/>
      <c r="C68" s="4"/>
      <c r="D68" s="4"/>
      <c r="E68" s="5"/>
      <c r="G68" s="50"/>
      <c r="H68" s="50"/>
      <c r="I68" s="50"/>
      <c r="K68" s="50"/>
      <c r="L68" s="50"/>
      <c r="M68" s="50"/>
      <c r="O68" s="2" t="s">
        <v>7</v>
      </c>
    </row>
    <row r="69" spans="1:15" ht="15.75" x14ac:dyDescent="0.25">
      <c r="A69" s="3"/>
      <c r="B69" s="4"/>
      <c r="C69" s="4"/>
      <c r="D69" s="4"/>
      <c r="E69" s="5"/>
      <c r="G69" s="6"/>
      <c r="H69" s="6"/>
      <c r="I69" s="6"/>
      <c r="K69" s="6"/>
      <c r="L69"/>
      <c r="O69" s="2" t="s">
        <v>8</v>
      </c>
    </row>
    <row r="70" spans="1:15" ht="21" x14ac:dyDescent="0.35">
      <c r="A70" s="7"/>
      <c r="K70" s="7"/>
      <c r="L70"/>
      <c r="M70" s="8"/>
      <c r="N70" s="8"/>
      <c r="O70" s="8" t="s">
        <v>9</v>
      </c>
    </row>
    <row r="71" spans="1:15" ht="21" x14ac:dyDescent="0.35">
      <c r="A71" s="7"/>
      <c r="E71" s="9"/>
      <c r="F71" s="10"/>
      <c r="G71" s="11"/>
      <c r="H71" s="11"/>
      <c r="I71" s="11"/>
      <c r="K71" s="7"/>
      <c r="L71"/>
      <c r="M71" s="8"/>
      <c r="N71" s="8"/>
      <c r="O71" s="8"/>
    </row>
    <row r="72" spans="1:15" ht="18.75" x14ac:dyDescent="0.3">
      <c r="A72" s="3"/>
      <c r="B72" s="12"/>
      <c r="C72" s="4"/>
      <c r="D72" s="4"/>
      <c r="E72" s="9" t="s">
        <v>50</v>
      </c>
      <c r="F72" s="10">
        <v>0.68402777777777779</v>
      </c>
      <c r="G72" s="11" t="s">
        <v>64</v>
      </c>
      <c r="H72" s="11"/>
      <c r="I72" s="11"/>
      <c r="K72" s="13"/>
      <c r="L72" s="13"/>
      <c r="M72" s="14"/>
    </row>
    <row r="73" spans="1:15" ht="16.5" thickBot="1" x14ac:dyDescent="0.3">
      <c r="A73" s="15" t="s">
        <v>37</v>
      </c>
      <c r="B73" s="16"/>
      <c r="E73" s="17" t="s">
        <v>70</v>
      </c>
      <c r="F73" s="18"/>
      <c r="J73" s="3"/>
      <c r="K73" s="51"/>
      <c r="L73" s="51"/>
      <c r="M73" s="14"/>
    </row>
    <row r="74" spans="1:15" x14ac:dyDescent="0.25">
      <c r="A74" s="455" t="s">
        <v>15</v>
      </c>
      <c r="B74" s="455" t="s">
        <v>16</v>
      </c>
      <c r="C74" s="457" t="s">
        <v>17</v>
      </c>
      <c r="D74" s="457" t="s">
        <v>18</v>
      </c>
      <c r="E74" s="455" t="s">
        <v>19</v>
      </c>
      <c r="F74" s="455" t="s">
        <v>20</v>
      </c>
      <c r="G74" s="445" t="s">
        <v>21</v>
      </c>
      <c r="H74" s="447" t="s">
        <v>22</v>
      </c>
      <c r="I74" s="449" t="s">
        <v>23</v>
      </c>
      <c r="J74" s="479" t="s">
        <v>24</v>
      </c>
      <c r="K74" s="481" t="s">
        <v>25</v>
      </c>
      <c r="L74" s="482"/>
      <c r="M74" s="483" t="s">
        <v>26</v>
      </c>
      <c r="N74" s="485" t="s">
        <v>27</v>
      </c>
      <c r="O74" s="443" t="s">
        <v>28</v>
      </c>
    </row>
    <row r="75" spans="1:15" ht="15.75" thickBot="1" x14ac:dyDescent="0.3">
      <c r="A75" s="456"/>
      <c r="B75" s="456"/>
      <c r="C75" s="458"/>
      <c r="D75" s="458"/>
      <c r="E75" s="456"/>
      <c r="F75" s="456"/>
      <c r="G75" s="446"/>
      <c r="H75" s="448"/>
      <c r="I75" s="450"/>
      <c r="J75" s="480"/>
      <c r="K75" s="487" t="s">
        <v>29</v>
      </c>
      <c r="L75" s="488"/>
      <c r="M75" s="484"/>
      <c r="N75" s="486"/>
      <c r="O75" s="444"/>
    </row>
    <row r="76" spans="1:15" x14ac:dyDescent="0.25">
      <c r="A76" s="21">
        <v>1</v>
      </c>
      <c r="B76" s="31">
        <v>4</v>
      </c>
      <c r="C76" s="69" t="str">
        <f>IF(B76=0," ",VLOOKUP(B76,[1]Женщины!B$1:K$65536,2,FALSE))</f>
        <v>Александрова</v>
      </c>
      <c r="D76" s="70" t="str">
        <f>IF(B76=0," ",VLOOKUP($B76,[1]Женщины!$B$1:$K$65536,3,FALSE))</f>
        <v>Вероника</v>
      </c>
      <c r="E76" s="71" t="str">
        <f>IF(B76=0," ",IF(VLOOKUP($B76,[1]Женщины!$B$1:$K$65536,4,FALSE)=0," ",VLOOKUP($B76,[1]Женщины!$B$1:$K$65536,4,FALSE)))</f>
        <v>25.12.2002</v>
      </c>
      <c r="F76" s="71" t="str">
        <f>IF(B76=0," ",VLOOKUP($B76,[1]Женщины!$B$1:$K$65536,5,FALSE))</f>
        <v>1</v>
      </c>
      <c r="G76" s="30" t="str">
        <f>IF(B76=0," ",VLOOKUP($B76,[1]Женщины!$B$1:$K$65536,6,FALSE))</f>
        <v>Ярославская область</v>
      </c>
      <c r="H76" s="30" t="str">
        <f>IF(B76=0," ",VLOOKUP($B76,[1]Женщины!$B$1:$K$65536,7,FALSE))</f>
        <v/>
      </c>
      <c r="I76" s="30" t="str">
        <f>IF(B76=0," ",VLOOKUP($B76,[1]Женщины!$B$1:$K$65536,8,FALSE))</f>
        <v/>
      </c>
      <c r="J76" s="26" t="str">
        <f>IF(B76=0," ",VLOOKUP($B76,[1]Женщины!$B$1:$K$65536,9,FALSE))</f>
        <v>МУ СШОР №19</v>
      </c>
      <c r="K76" s="97"/>
      <c r="L76" s="140">
        <v>1.6150462962962965E-3</v>
      </c>
      <c r="M76" s="82" t="str">
        <f>IF(L76=0," ",IF(L76&lt;=[1]Разряды!$D$33,[1]Разряды!$D$3,IF(L76&lt;=[1]Разряды!$E$33,[1]Разряды!$E$3,IF(L76&lt;=[1]Разряды!$F$33,[1]Разряды!$F$3,IF(L76&lt;=[1]Разряды!$G$33,[1]Разряды!$G$3,IF(L76&lt;=[1]Разряды!$H$33,[1]Разряды!$H$3,IF(L76&lt;=[1]Разряды!$I$33,[1]Разряды!$I$3,IF(L76&lt;=[1]Разряды!$J$33,[1]Разряды!$J$3,"б/р"))))))))</f>
        <v>1р</v>
      </c>
      <c r="N76" s="71">
        <v>20</v>
      </c>
      <c r="O76" s="30" t="str">
        <f>IF(B76=0," ",VLOOKUP($B76,[1]Женщины!$B$1:$K$65536,10,FALSE))</f>
        <v>Сошников А.В., Хрущев И.Е.</v>
      </c>
    </row>
    <row r="77" spans="1:15" x14ac:dyDescent="0.25">
      <c r="A77" s="21">
        <v>2</v>
      </c>
      <c r="B77" s="31">
        <v>127</v>
      </c>
      <c r="C77" s="69" t="str">
        <f>IF(B77=0," ",VLOOKUP(B77,[1]Женщины!B$1:K$65536,2,FALSE))</f>
        <v>Смирнова</v>
      </c>
      <c r="D77" s="70" t="str">
        <f>IF(B77=0," ",VLOOKUP($B77,[1]Женщины!$B$1:$K$65536,3,FALSE))</f>
        <v>Анна</v>
      </c>
      <c r="E77" s="71" t="str">
        <f>IF(B77=0," ",IF(VLOOKUP($B77,[1]Женщины!$B$1:$K$65536,4,FALSE)=0," ",VLOOKUP($B77,[1]Женщины!$B$1:$K$65536,4,FALSE)))</f>
        <v>08.04.2002</v>
      </c>
      <c r="F77" s="71" t="str">
        <f>IF(B77=0," ",VLOOKUP($B77,[1]Женщины!$B$1:$K$65536,5,FALSE))</f>
        <v>КМС</v>
      </c>
      <c r="G77" s="30" t="str">
        <f>IF(B77=0," ",VLOOKUP($B77,[1]Женщины!$B$1:$K$65536,6,FALSE))</f>
        <v>Ярославская область</v>
      </c>
      <c r="H77" s="30" t="str">
        <f>IF(B77=0," ",VLOOKUP($B77,[1]Женщины!$B$1:$K$65536,7,FALSE))</f>
        <v/>
      </c>
      <c r="I77" s="30" t="str">
        <f>IF(B77=0," ",VLOOKUP($B77,[1]Женщины!$B$1:$K$65536,8,FALSE))</f>
        <v/>
      </c>
      <c r="J77" s="26" t="str">
        <f>IF(B77=0," ",VLOOKUP($B77,[1]Женщины!$B$1:$K$65536,9,FALSE))</f>
        <v>МУ СШОР №19</v>
      </c>
      <c r="K77" s="97"/>
      <c r="L77" s="164">
        <v>1.624074074074074E-3</v>
      </c>
      <c r="M77" s="82" t="str">
        <f>IF(L77=0," ",IF(L77&lt;=[1]Разряды!$D$33,[1]Разряды!$D$3,IF(L77&lt;=[1]Разряды!$E$33,[1]Разряды!$E$3,IF(L77&lt;=[1]Разряды!$F$33,[1]Разряды!$F$3,IF(L77&lt;=[1]Разряды!$G$33,[1]Разряды!$G$3,IF(L77&lt;=[1]Разряды!$H$33,[1]Разряды!$H$3,IF(L77&lt;=[1]Разряды!$I$33,[1]Разряды!$I$3,IF(L77&lt;=[1]Разряды!$J$33,[1]Разряды!$J$3,"б/р"))))))))</f>
        <v>1р</v>
      </c>
      <c r="N77" s="75">
        <v>17</v>
      </c>
      <c r="O77" s="30" t="str">
        <f>IF(B77=0," ",VLOOKUP($B77,[1]Женщины!$B$1:$K$65536,10,FALSE))</f>
        <v>Хрущева Л.В., Хрущев И.Е.</v>
      </c>
    </row>
    <row r="78" spans="1:15" x14ac:dyDescent="0.25">
      <c r="A78" s="21">
        <v>3</v>
      </c>
      <c r="B78" s="31">
        <v>91</v>
      </c>
      <c r="C78" s="69" t="str">
        <f>IF(B78=0," ",VLOOKUP(B78,[1]Женщины!B$1:K$65536,2,FALSE))</f>
        <v>Москаленко</v>
      </c>
      <c r="D78" s="70" t="str">
        <f>IF(B78=0," ",VLOOKUP($B78,[1]Женщины!$B$1:$K$65536,3,FALSE))</f>
        <v>Анастасия</v>
      </c>
      <c r="E78" s="71" t="str">
        <f>IF(B78=0," ",IF(VLOOKUP($B78,[1]Женщины!$B$1:$K$65536,4,FALSE)=0," ",VLOOKUP($B78,[1]Женщины!$B$1:$K$65536,4,FALSE)))</f>
        <v>16.05.2001</v>
      </c>
      <c r="F78" s="71" t="str">
        <f>IF(B78=0," ",VLOOKUP($B78,[1]Женщины!$B$1:$K$65536,5,FALSE))</f>
        <v>КМС</v>
      </c>
      <c r="G78" s="30" t="str">
        <f>IF(B78=0," ",VLOOKUP($B78,[1]Женщины!$B$1:$K$65536,6,FALSE))</f>
        <v>Ярославская область</v>
      </c>
      <c r="H78" s="30" t="str">
        <f>IF(B78=0," ",VLOOKUP($B78,[1]Женщины!$B$1:$K$65536,7,FALSE))</f>
        <v/>
      </c>
      <c r="I78" s="30" t="str">
        <f>IF(B78=0," ",VLOOKUP($B78,[1]Женщины!$B$1:$K$65536,8,FALSE))</f>
        <v/>
      </c>
      <c r="J78" s="26" t="str">
        <f>IF(B78=0," ",VLOOKUP($B78,[1]Женщины!$B$1:$K$65536,9,FALSE))</f>
        <v>МУ СШОР №19</v>
      </c>
      <c r="K78" s="97"/>
      <c r="L78" s="140">
        <v>1.6337962962962964E-3</v>
      </c>
      <c r="M78" s="82" t="str">
        <f>IF(L78=0," ",IF(L78&lt;=[1]Разряды!$D$33,[1]Разряды!$D$3,IF(L78&lt;=[1]Разряды!$E$33,[1]Разряды!$E$3,IF(L78&lt;=[1]Разряды!$F$33,[1]Разряды!$F$3,IF(L78&lt;=[1]Разряды!$G$33,[1]Разряды!$G$3,IF(L78&lt;=[1]Разряды!$H$33,[1]Разряды!$H$3,IF(L78&lt;=[1]Разряды!$I$33,[1]Разряды!$I$3,IF(L78&lt;=[1]Разряды!$J$33,[1]Разряды!$J$3,"б/р"))))))))</f>
        <v>1р</v>
      </c>
      <c r="N78" s="75">
        <v>15</v>
      </c>
      <c r="O78" s="30" t="str">
        <f>IF(B78=0," ",VLOOKUP($B78,[1]Женщины!$B$1:$K$65536,10,FALSE))</f>
        <v>Хрущева Л.В., Хрущев И.Е.</v>
      </c>
    </row>
    <row r="79" spans="1:15" x14ac:dyDescent="0.25">
      <c r="A79" s="31">
        <v>4</v>
      </c>
      <c r="B79" s="31">
        <v>40</v>
      </c>
      <c r="C79" s="69" t="str">
        <f>IF(B79=0," ",VLOOKUP(B79,[1]Женщины!B$1:K$65536,2,FALSE))</f>
        <v>Егинова</v>
      </c>
      <c r="D79" s="70" t="str">
        <f>IF(B79=0," ",VLOOKUP($B79,[1]Женщины!$B$1:$K$65536,3,FALSE))</f>
        <v>Софья</v>
      </c>
      <c r="E79" s="71" t="str">
        <f>IF(B79=0," ",IF(VLOOKUP($B79,[1]Женщины!$B$1:$K$65536,4,FALSE)=0," ",VLOOKUP($B79,[1]Женщины!$B$1:$K$65536,4,FALSE)))</f>
        <v>07.12.2002</v>
      </c>
      <c r="F79" s="71" t="str">
        <f>IF(B79=0," ",VLOOKUP($B79,[1]Женщины!$B$1:$K$65536,5,FALSE))</f>
        <v>1</v>
      </c>
      <c r="G79" s="30" t="str">
        <f>IF(B79=0," ",VLOOKUP($B79,[1]Женщины!$B$1:$K$65536,6,FALSE))</f>
        <v>Ярославская область</v>
      </c>
      <c r="H79" s="30" t="str">
        <f>IF(B79=0," ",VLOOKUP($B79,[1]Женщины!$B$1:$K$65536,7,FALSE))</f>
        <v/>
      </c>
      <c r="I79" s="30" t="str">
        <f>IF(B79=0," ",VLOOKUP($B79,[1]Женщины!$B$1:$K$65536,8,FALSE))</f>
        <v/>
      </c>
      <c r="J79" s="26" t="str">
        <f>IF(B79=0," ",VLOOKUP($B79,[1]Женщины!$B$1:$K$65536,9,FALSE))</f>
        <v>МАУ СШОР №2</v>
      </c>
      <c r="K79" s="97"/>
      <c r="L79" s="164">
        <v>1.6443287037037036E-3</v>
      </c>
      <c r="M79" s="82" t="str">
        <f>IF(L79=0," ",IF(L79&lt;=[1]Разряды!$D$33,[1]Разряды!$D$3,IF(L79&lt;=[1]Разряды!$E$33,[1]Разряды!$E$3,IF(L79&lt;=[1]Разряды!$F$33,[1]Разряды!$F$3,IF(L79&lt;=[1]Разряды!$G$33,[1]Разряды!$G$3,IF(L79&lt;=[1]Разряды!$H$33,[1]Разряды!$H$3,IF(L79&lt;=[1]Разряды!$I$33,[1]Разряды!$I$3,IF(L79&lt;=[1]Разряды!$J$33,[1]Разряды!$J$3,"б/р"))))))))</f>
        <v>1р</v>
      </c>
      <c r="N79" s="75">
        <v>14</v>
      </c>
      <c r="O79" s="30" t="str">
        <f>IF(B79=0," ",VLOOKUP($B79,[1]Женщины!$B$1:$K$65536,10,FALSE))</f>
        <v>Ивлев В.А.</v>
      </c>
    </row>
    <row r="80" spans="1:15" x14ac:dyDescent="0.25">
      <c r="A80" s="31">
        <v>5</v>
      </c>
      <c r="B80" s="31">
        <v>348</v>
      </c>
      <c r="C80" s="69" t="str">
        <f>IF(B80=0," ",VLOOKUP(B80,[1]Женщины!B$1:K$65536,2,FALSE))</f>
        <v>Субботина</v>
      </c>
      <c r="D80" s="70" t="str">
        <f>IF(B80=0," ",VLOOKUP($B80,[1]Женщины!$B$1:$K$65536,3,FALSE))</f>
        <v>Дарья</v>
      </c>
      <c r="E80" s="71" t="str">
        <f>IF(B80=0," ",IF(VLOOKUP($B80,[1]Женщины!$B$1:$K$65536,4,FALSE)=0," ",VLOOKUP($B80,[1]Женщины!$B$1:$K$65536,4,FALSE)))</f>
        <v>17.02.2002</v>
      </c>
      <c r="F80" s="71" t="str">
        <f>IF(B80=0," ",VLOOKUP($B80,[1]Женщины!$B$1:$K$65536,5,FALSE))</f>
        <v>1</v>
      </c>
      <c r="G80" s="30" t="str">
        <f>IF(B80=0," ",VLOOKUP($B80,[1]Женщины!$B$1:$K$65536,6,FALSE))</f>
        <v>Костромская область</v>
      </c>
      <c r="H80" s="30" t="str">
        <f>IF(B80=0," ",VLOOKUP($B80,[1]Женщины!$B$1:$K$65536,7,FALSE))</f>
        <v/>
      </c>
      <c r="I80" s="30" t="str">
        <f>IF(B80=0," ",VLOOKUP($B80,[1]Женщины!$B$1:$K$65536,8,FALSE))</f>
        <v/>
      </c>
      <c r="J80" s="26" t="str">
        <f>IF(B80=0," ",VLOOKUP($B80,[1]Женщины!$B$1:$K$65536,9,FALSE))</f>
        <v>МБУ СШ "Спартак" г.Буй</v>
      </c>
      <c r="K80" s="97"/>
      <c r="L80" s="164">
        <v>1.6902777777777777E-3</v>
      </c>
      <c r="M80" s="82" t="str">
        <f>IF(L80=0," ",IF(L80&lt;=[1]Разряды!$D$33,[1]Разряды!$D$3,IF(L80&lt;=[1]Разряды!$E$33,[1]Разряды!$E$3,IF(L80&lt;=[1]Разряды!$F$33,[1]Разряды!$F$3,IF(L80&lt;=[1]Разряды!$G$33,[1]Разряды!$G$3,IF(L80&lt;=[1]Разряды!$H$33,[1]Разряды!$H$3,IF(L80&lt;=[1]Разряды!$I$33,[1]Разряды!$I$3,IF(L80&lt;=[1]Разряды!$J$33,[1]Разряды!$J$3,"б/р"))))))))</f>
        <v>1р</v>
      </c>
      <c r="N80" s="75">
        <v>13</v>
      </c>
      <c r="O80" s="30" t="str">
        <f>IF(B80=0," ",VLOOKUP($B80,[1]Женщины!$B$1:$K$65536,10,FALSE))</f>
        <v>Буликов Д.В.</v>
      </c>
    </row>
    <row r="81" spans="1:15" x14ac:dyDescent="0.25">
      <c r="A81" s="31">
        <v>6</v>
      </c>
      <c r="B81" s="31">
        <v>48</v>
      </c>
      <c r="C81" s="69" t="str">
        <f>IF(B81=0," ",VLOOKUP(B81,[1]Женщины!B$1:K$65536,2,FALSE))</f>
        <v>Зимина</v>
      </c>
      <c r="D81" s="70" t="str">
        <f>IF(B81=0," ",VLOOKUP($B81,[1]Женщины!$B$1:$K$65536,3,FALSE))</f>
        <v>Анастасия</v>
      </c>
      <c r="E81" s="71" t="str">
        <f>IF(B81=0," ",IF(VLOOKUP($B81,[1]Женщины!$B$1:$K$65536,4,FALSE)=0," ",VLOOKUP($B81,[1]Женщины!$B$1:$K$65536,4,FALSE)))</f>
        <v>29.03.2002</v>
      </c>
      <c r="F81" s="71" t="str">
        <f>IF(B81=0," ",VLOOKUP($B81,[1]Женщины!$B$1:$K$65536,5,FALSE))</f>
        <v>2</v>
      </c>
      <c r="G81" s="30" t="str">
        <f>IF(B81=0," ",VLOOKUP($B81,[1]Женщины!$B$1:$K$65536,6,FALSE))</f>
        <v>Ярославская область</v>
      </c>
      <c r="H81" s="30" t="str">
        <f>IF(B81=0," ",VLOOKUP($B81,[1]Женщины!$B$1:$K$65536,7,FALSE))</f>
        <v/>
      </c>
      <c r="I81" s="30" t="str">
        <f>IF(B81=0," ",VLOOKUP($B81,[1]Женщины!$B$1:$K$65536,8,FALSE))</f>
        <v/>
      </c>
      <c r="J81" s="26" t="str">
        <f>IF(B81=0," ",VLOOKUP($B81,[1]Женщины!$B$1:$K$65536,9,FALSE))</f>
        <v>МАУ СШОР №2</v>
      </c>
      <c r="K81" s="99"/>
      <c r="L81" s="152">
        <v>1.7392361111111113E-3</v>
      </c>
      <c r="M81" s="31" t="str">
        <f>IF(L81=0," ",IF(L81&lt;=[1]Разряды!$D$33,[1]Разряды!$D$3,IF(L81&lt;=[1]Разряды!$E$33,[1]Разряды!$E$3,IF(L81&lt;=[1]Разряды!$F$33,[1]Разряды!$F$3,IF(L81&lt;=[1]Разряды!$G$33,[1]Разряды!$G$3,IF(L81&lt;=[1]Разряды!$H$33,[1]Разряды!$H$3,IF(L81&lt;=[1]Разряды!$I$33,[1]Разряды!$I$3,IF(L81&lt;=[1]Разряды!$J$33,[1]Разряды!$J$3,"б/р"))))))))</f>
        <v>2р</v>
      </c>
      <c r="N81" s="80" t="s">
        <v>31</v>
      </c>
      <c r="O81" s="30" t="str">
        <f>IF(B81=0," ",VLOOKUP($B81,[1]Женщины!$B$1:$K$65536,10,FALSE))</f>
        <v>Мицик Ю.И.</v>
      </c>
    </row>
    <row r="82" spans="1:15" x14ac:dyDescent="0.25">
      <c r="A82" s="31">
        <v>7</v>
      </c>
      <c r="B82" s="31">
        <v>137</v>
      </c>
      <c r="C82" s="69" t="str">
        <f>IF(B82=0," ",VLOOKUP(B82,[1]Женщины!B$1:K$65536,2,FALSE))</f>
        <v>Тараскина</v>
      </c>
      <c r="D82" s="70" t="str">
        <f>IF(B82=0," ",VLOOKUP($B82,[1]Женщины!$B$1:$K$65536,3,FALSE))</f>
        <v>Валерия</v>
      </c>
      <c r="E82" s="71" t="str">
        <f>IF(B82=0," ",IF(VLOOKUP($B82,[1]Женщины!$B$1:$K$65536,4,FALSE)=0," ",VLOOKUP($B82,[1]Женщины!$B$1:$K$65536,4,FALSE)))</f>
        <v>21.11.2002</v>
      </c>
      <c r="F82" s="71" t="str">
        <f>IF(B82=0," ",VLOOKUP($B82,[1]Женщины!$B$1:$K$65536,5,FALSE))</f>
        <v>3</v>
      </c>
      <c r="G82" s="30" t="str">
        <f>IF(B82=0," ",VLOOKUP($B82,[1]Женщины!$B$1:$K$65536,6,FALSE))</f>
        <v>Ярославская область</v>
      </c>
      <c r="H82" s="30" t="str">
        <f>IF(B82=0," ",VLOOKUP($B82,[1]Женщины!$B$1:$K$65536,7,FALSE))</f>
        <v/>
      </c>
      <c r="I82" s="30" t="str">
        <f>IF(B82=0," ",VLOOKUP($B82,[1]Женщины!$B$1:$K$65536,8,FALSE))</f>
        <v/>
      </c>
      <c r="J82" s="26" t="str">
        <f>IF(B82=0," ",VLOOKUP($B82,[1]Женщины!$B$1:$K$65536,9,FALSE))</f>
        <v>МУ СШОР №19</v>
      </c>
      <c r="K82" s="97"/>
      <c r="L82" s="164">
        <v>1.864699074074074E-3</v>
      </c>
      <c r="M82" s="82" t="str">
        <f>IF(L82=0," ",IF(L82&lt;=[1]Разряды!$D$33,[1]Разряды!$D$3,IF(L82&lt;=[1]Разряды!$E$33,[1]Разряды!$E$3,IF(L82&lt;=[1]Разряды!$F$33,[1]Разряды!$F$3,IF(L82&lt;=[1]Разряды!$G$33,[1]Разряды!$G$3,IF(L82&lt;=[1]Разряды!$H$33,[1]Разряды!$H$3,IF(L82&lt;=[1]Разряды!$I$33,[1]Разряды!$I$3,IF(L82&lt;=[1]Разряды!$J$33,[1]Разряды!$J$3,"б/р"))))))))</f>
        <v>3р</v>
      </c>
      <c r="N82" s="75" t="s">
        <v>31</v>
      </c>
      <c r="O82" s="30" t="str">
        <f>IF(B82=0," ",VLOOKUP($B82,[1]Женщины!$B$1:$K$65536,10,FALSE))</f>
        <v>Валяева С.П.</v>
      </c>
    </row>
    <row r="83" spans="1:15" ht="15.75" thickBot="1" x14ac:dyDescent="0.3">
      <c r="A83" s="38"/>
      <c r="B83" s="38"/>
      <c r="C83" s="39"/>
      <c r="D83" s="39"/>
      <c r="E83" s="61"/>
      <c r="F83" s="40"/>
      <c r="G83" s="39"/>
      <c r="H83" s="39"/>
      <c r="I83" s="39"/>
      <c r="J83" s="39"/>
      <c r="K83" s="105"/>
      <c r="L83" s="158"/>
      <c r="M83" s="43"/>
      <c r="N83" s="43"/>
      <c r="O83" s="39"/>
    </row>
    <row r="84" spans="1:15" ht="15.75" thickTop="1" x14ac:dyDescent="0.25">
      <c r="A84" s="44"/>
      <c r="B84" s="44"/>
      <c r="C84" s="45"/>
      <c r="D84" s="45"/>
      <c r="E84" s="92"/>
      <c r="F84" s="46"/>
      <c r="G84" s="45"/>
      <c r="H84" s="45"/>
      <c r="I84" s="45"/>
      <c r="J84" s="45"/>
      <c r="K84" s="108"/>
      <c r="L84" s="159"/>
      <c r="M84" s="49"/>
      <c r="N84" s="49"/>
      <c r="O84" s="45"/>
    </row>
    <row r="85" spans="1:15" x14ac:dyDescent="0.25">
      <c r="A85" s="64"/>
      <c r="B85" s="65"/>
      <c r="C85" s="66"/>
      <c r="D85" s="66"/>
      <c r="E85" s="66"/>
      <c r="F85" s="67"/>
      <c r="G85" s="45" t="s">
        <v>32</v>
      </c>
      <c r="H85" s="45"/>
      <c r="I85" s="45"/>
      <c r="J85" s="46"/>
      <c r="K85" s="46"/>
      <c r="L85" s="45"/>
      <c r="M85" s="45" t="s">
        <v>33</v>
      </c>
      <c r="N85" s="45"/>
    </row>
    <row r="86" spans="1:15" x14ac:dyDescent="0.25">
      <c r="A86" s="64"/>
      <c r="B86" s="67"/>
      <c r="C86" s="66"/>
      <c r="D86" s="66"/>
      <c r="E86" s="66"/>
      <c r="F86" s="67"/>
      <c r="G86" s="45"/>
      <c r="H86" s="45"/>
      <c r="I86" s="45"/>
      <c r="J86" s="46"/>
      <c r="K86" s="46"/>
      <c r="L86" s="45"/>
      <c r="M86" s="45"/>
      <c r="N86" s="45"/>
    </row>
    <row r="87" spans="1:15" x14ac:dyDescent="0.25">
      <c r="A87" s="64"/>
      <c r="B87" s="67"/>
      <c r="C87" s="66"/>
      <c r="D87" s="66"/>
      <c r="E87" s="66"/>
      <c r="F87" s="67"/>
      <c r="G87" s="45"/>
      <c r="H87" s="45"/>
      <c r="I87" s="45"/>
      <c r="J87" s="46"/>
      <c r="K87" s="46"/>
      <c r="L87" s="45"/>
      <c r="M87" s="45"/>
      <c r="N87" s="45"/>
    </row>
    <row r="88" spans="1:15" x14ac:dyDescent="0.25">
      <c r="A88" s="64"/>
      <c r="B88" s="67"/>
      <c r="C88" s="66"/>
      <c r="D88" s="66"/>
      <c r="E88" s="66"/>
      <c r="F88" s="67"/>
      <c r="G88" s="45"/>
      <c r="H88" s="45"/>
      <c r="I88" s="45"/>
      <c r="J88" s="46"/>
      <c r="K88" s="46"/>
      <c r="L88" s="45"/>
      <c r="M88" s="45"/>
      <c r="N88" s="45"/>
    </row>
    <row r="89" spans="1:15" x14ac:dyDescent="0.25">
      <c r="A89" s="64"/>
      <c r="B89" s="67"/>
      <c r="C89" s="66"/>
      <c r="D89" s="66"/>
      <c r="E89" s="66"/>
      <c r="F89" s="67"/>
      <c r="G89" s="45" t="s">
        <v>34</v>
      </c>
      <c r="H89" s="45"/>
      <c r="I89" s="45"/>
      <c r="J89" s="46"/>
      <c r="K89" s="46"/>
      <c r="L89" s="45"/>
      <c r="M89" s="45" t="s">
        <v>35</v>
      </c>
      <c r="N89" s="45"/>
    </row>
    <row r="90" spans="1:15" x14ac:dyDescent="0.25">
      <c r="A90" s="44"/>
      <c r="B90" s="44"/>
      <c r="C90" s="45"/>
      <c r="D90" s="45"/>
      <c r="E90" s="92"/>
      <c r="F90" s="46"/>
      <c r="G90" s="45"/>
      <c r="H90" s="45"/>
      <c r="I90" s="45"/>
      <c r="J90" s="45"/>
      <c r="K90" s="108"/>
      <c r="L90" s="159"/>
      <c r="M90" s="49"/>
      <c r="N90" s="49"/>
      <c r="O90" s="45"/>
    </row>
    <row r="91" spans="1:15" x14ac:dyDescent="0.25">
      <c r="A91" s="44"/>
      <c r="B91" s="44"/>
      <c r="C91" s="45"/>
      <c r="D91" s="45"/>
      <c r="E91" s="92"/>
      <c r="F91" s="46"/>
      <c r="G91" s="45"/>
      <c r="H91" s="45"/>
      <c r="I91" s="45"/>
      <c r="J91" s="45"/>
      <c r="K91" s="108"/>
      <c r="L91" s="159"/>
      <c r="M91" s="49"/>
      <c r="N91" s="49"/>
      <c r="O91" s="45"/>
    </row>
    <row r="92" spans="1:15" x14ac:dyDescent="0.25">
      <c r="A92" s="44"/>
      <c r="B92" s="44"/>
      <c r="C92" s="45"/>
      <c r="D92" s="45"/>
      <c r="E92" s="92"/>
      <c r="F92" s="46"/>
      <c r="G92" s="45"/>
      <c r="H92" s="45"/>
      <c r="I92" s="45"/>
      <c r="J92" s="45"/>
      <c r="K92" s="108"/>
      <c r="L92" s="159"/>
      <c r="M92" s="49"/>
      <c r="N92" s="49"/>
      <c r="O92" s="45"/>
    </row>
    <row r="93" spans="1:15" x14ac:dyDescent="0.25">
      <c r="A93" s="44"/>
      <c r="B93" s="44"/>
      <c r="C93" s="45"/>
      <c r="D93" s="45"/>
      <c r="E93" s="92"/>
      <c r="F93" s="46"/>
      <c r="G93" s="45"/>
      <c r="H93" s="45"/>
      <c r="I93" s="45"/>
      <c r="J93" s="45"/>
      <c r="K93" s="108"/>
      <c r="L93" s="159"/>
      <c r="M93" s="49"/>
      <c r="N93" s="49"/>
      <c r="O93" s="45"/>
    </row>
    <row r="94" spans="1:15" x14ac:dyDescent="0.25">
      <c r="A94" s="44"/>
      <c r="B94" s="44"/>
      <c r="C94" s="45"/>
      <c r="D94" s="45"/>
      <c r="E94" s="92"/>
      <c r="F94" s="46"/>
      <c r="G94" s="45"/>
      <c r="H94" s="45"/>
      <c r="I94" s="45"/>
      <c r="J94" s="45"/>
      <c r="K94" s="108"/>
      <c r="L94" s="159"/>
      <c r="M94" s="49"/>
      <c r="N94" s="49"/>
      <c r="O94" s="45"/>
    </row>
    <row r="95" spans="1:15" x14ac:dyDescent="0.25">
      <c r="A95" s="44"/>
      <c r="B95" s="44"/>
      <c r="C95" s="45"/>
      <c r="D95" s="45"/>
      <c r="E95" s="92"/>
      <c r="F95" s="46"/>
      <c r="G95" s="45"/>
      <c r="H95" s="45"/>
      <c r="I95" s="45"/>
      <c r="J95" s="45"/>
      <c r="K95" s="108"/>
      <c r="L95" s="159"/>
      <c r="M95" s="49"/>
      <c r="N95" s="49"/>
      <c r="O95" s="45"/>
    </row>
    <row r="96" spans="1:15" x14ac:dyDescent="0.25">
      <c r="A96" s="44"/>
      <c r="B96" s="44"/>
      <c r="C96" s="45"/>
      <c r="D96" s="45"/>
      <c r="E96" s="92"/>
      <c r="F96" s="46"/>
      <c r="G96" s="45"/>
      <c r="H96" s="45"/>
      <c r="I96" s="45"/>
      <c r="J96" s="45"/>
      <c r="K96" s="108"/>
      <c r="L96" s="159"/>
      <c r="M96" s="49"/>
      <c r="N96" s="49"/>
      <c r="O96" s="45"/>
    </row>
    <row r="97" spans="1:15" x14ac:dyDescent="0.25">
      <c r="A97" s="44"/>
      <c r="B97" s="44"/>
      <c r="C97" s="45"/>
      <c r="D97" s="45"/>
      <c r="E97" s="92"/>
      <c r="F97" s="46"/>
      <c r="G97" s="45"/>
      <c r="H97" s="45"/>
      <c r="I97" s="45"/>
      <c r="J97" s="45"/>
      <c r="K97" s="108"/>
      <c r="L97" s="159"/>
      <c r="M97" s="49"/>
      <c r="N97" s="49"/>
      <c r="O97" s="45"/>
    </row>
    <row r="98" spans="1:15" x14ac:dyDescent="0.25">
      <c r="A98" s="44"/>
      <c r="B98" s="44"/>
      <c r="C98" s="45"/>
      <c r="D98" s="45"/>
      <c r="E98" s="92"/>
      <c r="F98" s="46"/>
      <c r="G98" s="45"/>
      <c r="H98" s="45"/>
      <c r="I98" s="45"/>
      <c r="J98" s="45"/>
      <c r="K98" s="108"/>
      <c r="L98" s="159"/>
      <c r="M98" s="49"/>
      <c r="N98" s="49"/>
      <c r="O98" s="45"/>
    </row>
    <row r="99" spans="1:15" x14ac:dyDescent="0.25">
      <c r="A99" s="44"/>
      <c r="B99" s="44"/>
      <c r="C99" s="45"/>
      <c r="D99" s="45"/>
      <c r="E99" s="92"/>
      <c r="F99" s="46"/>
      <c r="G99" s="45"/>
      <c r="H99" s="45"/>
      <c r="I99" s="45"/>
      <c r="J99" s="45"/>
      <c r="K99" s="108"/>
      <c r="L99" s="159"/>
      <c r="M99" s="49"/>
      <c r="N99" s="49"/>
      <c r="O99" s="45"/>
    </row>
    <row r="100" spans="1:15" x14ac:dyDescent="0.25">
      <c r="A100" s="44"/>
      <c r="B100" s="44"/>
      <c r="C100" s="45"/>
      <c r="D100" s="45"/>
      <c r="E100" s="92"/>
      <c r="F100" s="46"/>
      <c r="G100" s="45"/>
      <c r="H100" s="45"/>
      <c r="I100" s="45"/>
      <c r="J100" s="45"/>
      <c r="K100" s="108"/>
      <c r="L100" s="159"/>
      <c r="M100" s="49"/>
      <c r="N100" s="49"/>
      <c r="O100" s="45"/>
    </row>
    <row r="101" spans="1:15" x14ac:dyDescent="0.25">
      <c r="A101" s="44"/>
      <c r="B101" s="44"/>
      <c r="C101" s="45"/>
      <c r="D101" s="45"/>
      <c r="E101" s="92"/>
      <c r="F101" s="46"/>
      <c r="G101" s="45"/>
      <c r="H101" s="45"/>
      <c r="I101" s="45"/>
      <c r="J101" s="45"/>
      <c r="K101" s="108"/>
      <c r="L101" s="159"/>
      <c r="M101" s="49"/>
      <c r="N101" s="49"/>
      <c r="O101" s="45"/>
    </row>
    <row r="102" spans="1:15" x14ac:dyDescent="0.25">
      <c r="A102" s="44"/>
      <c r="B102" s="44"/>
      <c r="C102" s="45"/>
      <c r="D102" s="45"/>
      <c r="E102" s="92"/>
      <c r="F102" s="46"/>
      <c r="G102" s="45"/>
      <c r="H102" s="45"/>
      <c r="I102" s="45"/>
      <c r="J102" s="45"/>
      <c r="K102" s="108"/>
      <c r="L102" s="159"/>
      <c r="M102" s="49"/>
      <c r="N102" s="49"/>
      <c r="O102" s="45"/>
    </row>
    <row r="103" spans="1:15" x14ac:dyDescent="0.25">
      <c r="A103" s="44"/>
      <c r="B103" s="44"/>
      <c r="C103" s="45"/>
      <c r="D103" s="45"/>
      <c r="E103" s="92"/>
      <c r="F103" s="46"/>
      <c r="G103" s="45"/>
      <c r="H103" s="45"/>
      <c r="I103" s="45"/>
      <c r="J103" s="45"/>
      <c r="K103" s="108"/>
      <c r="L103" s="159"/>
      <c r="M103" s="49"/>
      <c r="N103" s="49"/>
      <c r="O103" s="45"/>
    </row>
    <row r="104" spans="1:15" x14ac:dyDescent="0.25">
      <c r="A104" s="44"/>
      <c r="B104" s="44"/>
      <c r="C104" s="45"/>
      <c r="D104" s="45"/>
      <c r="E104" s="92"/>
      <c r="F104" s="46"/>
      <c r="G104" s="45"/>
      <c r="H104" s="45"/>
      <c r="I104" s="45"/>
      <c r="J104" s="45"/>
      <c r="K104" s="108"/>
      <c r="L104" s="159"/>
      <c r="M104" s="49"/>
      <c r="N104" s="49"/>
      <c r="O104" s="45"/>
    </row>
    <row r="105" spans="1:15" x14ac:dyDescent="0.25">
      <c r="A105" s="44"/>
      <c r="B105" s="44"/>
      <c r="C105" s="45"/>
      <c r="D105" s="45"/>
      <c r="E105" s="92"/>
      <c r="F105" s="46"/>
      <c r="G105" s="45"/>
      <c r="H105" s="45"/>
      <c r="I105" s="45"/>
      <c r="J105" s="45"/>
      <c r="K105" s="108"/>
      <c r="L105" s="159"/>
      <c r="M105" s="49"/>
      <c r="N105" s="49"/>
      <c r="O105" s="45"/>
    </row>
    <row r="106" spans="1:15" x14ac:dyDescent="0.25">
      <c r="A106" s="44"/>
      <c r="B106" s="44"/>
      <c r="C106" s="45"/>
      <c r="D106" s="45"/>
      <c r="E106" s="92"/>
      <c r="F106" s="46"/>
      <c r="G106" s="45"/>
      <c r="H106" s="45"/>
      <c r="I106" s="45"/>
      <c r="J106" s="45"/>
      <c r="K106" s="108"/>
      <c r="L106" s="159"/>
      <c r="M106" s="49"/>
      <c r="N106" s="49"/>
      <c r="O106" s="45"/>
    </row>
    <row r="107" spans="1:15" x14ac:dyDescent="0.25">
      <c r="A107" s="44"/>
      <c r="B107" s="44"/>
      <c r="C107" s="45"/>
      <c r="D107" s="45"/>
      <c r="E107" s="92"/>
      <c r="F107" s="46"/>
      <c r="G107" s="45"/>
      <c r="H107" s="45"/>
      <c r="I107" s="45"/>
      <c r="J107" s="45"/>
      <c r="K107" s="108"/>
      <c r="L107" s="159"/>
      <c r="M107" s="49"/>
      <c r="N107" s="49"/>
      <c r="O107" s="45"/>
    </row>
    <row r="108" spans="1:15" x14ac:dyDescent="0.25">
      <c r="A108" s="44"/>
      <c r="B108" s="44"/>
      <c r="C108" s="45"/>
      <c r="D108" s="45"/>
      <c r="E108" s="92"/>
      <c r="F108" s="46"/>
      <c r="G108" s="45"/>
      <c r="H108" s="45"/>
      <c r="I108" s="45"/>
      <c r="J108" s="45"/>
      <c r="K108" s="108"/>
      <c r="L108" s="159"/>
      <c r="M108" s="49"/>
      <c r="N108" s="49"/>
      <c r="O108" s="45"/>
    </row>
    <row r="109" spans="1:15" x14ac:dyDescent="0.25">
      <c r="A109" s="44"/>
      <c r="B109" s="44"/>
      <c r="C109" s="45"/>
      <c r="D109" s="45"/>
      <c r="E109" s="92"/>
      <c r="F109" s="46"/>
      <c r="G109" s="45"/>
      <c r="H109" s="45"/>
      <c r="I109" s="45"/>
      <c r="J109" s="45"/>
      <c r="K109" s="108"/>
      <c r="L109" s="159"/>
      <c r="M109" s="49"/>
      <c r="N109" s="49"/>
      <c r="O109" s="45"/>
    </row>
    <row r="110" spans="1:15" x14ac:dyDescent="0.25">
      <c r="A110" s="44"/>
      <c r="B110" s="44"/>
      <c r="C110" s="45"/>
      <c r="D110" s="45"/>
      <c r="E110" s="92"/>
      <c r="F110" s="46"/>
      <c r="G110" s="45"/>
      <c r="H110" s="45"/>
      <c r="I110" s="45"/>
      <c r="J110" s="45"/>
      <c r="K110" s="108"/>
      <c r="L110" s="159"/>
      <c r="M110" s="49"/>
      <c r="N110" s="49"/>
      <c r="O110" s="45"/>
    </row>
    <row r="111" spans="1:15" x14ac:dyDescent="0.25">
      <c r="A111" s="44"/>
      <c r="B111" s="44"/>
      <c r="C111" s="45"/>
      <c r="D111" s="45"/>
      <c r="E111" s="92"/>
      <c r="F111" s="46"/>
      <c r="G111" s="45"/>
      <c r="H111" s="45"/>
      <c r="I111" s="45"/>
      <c r="J111" s="45"/>
      <c r="K111" s="108"/>
      <c r="L111" s="159"/>
      <c r="M111" s="49"/>
      <c r="N111" s="49"/>
      <c r="O111" s="45"/>
    </row>
    <row r="112" spans="1:15" x14ac:dyDescent="0.25">
      <c r="A112" s="44"/>
      <c r="B112" s="44"/>
      <c r="C112" s="45"/>
      <c r="D112" s="45"/>
      <c r="E112" s="92"/>
      <c r="F112" s="46"/>
      <c r="G112" s="45"/>
      <c r="H112" s="45"/>
      <c r="I112" s="45"/>
      <c r="J112" s="45"/>
      <c r="K112" s="108"/>
      <c r="L112" s="159"/>
      <c r="M112" s="49"/>
      <c r="N112" s="49"/>
      <c r="O112" s="45"/>
    </row>
    <row r="113" spans="1:15" x14ac:dyDescent="0.25">
      <c r="A113" s="44"/>
      <c r="B113" s="44"/>
      <c r="C113" s="45"/>
      <c r="D113" s="45"/>
      <c r="E113" s="92"/>
      <c r="F113" s="46"/>
      <c r="G113" s="45"/>
      <c r="H113" s="45"/>
      <c r="I113" s="45"/>
      <c r="J113" s="45"/>
      <c r="K113" s="108"/>
      <c r="L113" s="159"/>
      <c r="M113" s="49"/>
      <c r="N113" s="49"/>
      <c r="O113" s="45"/>
    </row>
    <row r="114" spans="1:15" x14ac:dyDescent="0.25">
      <c r="A114" s="44"/>
      <c r="B114" s="44"/>
      <c r="C114" s="45"/>
      <c r="D114" s="45"/>
      <c r="E114" s="92"/>
      <c r="F114" s="46"/>
      <c r="G114" s="45"/>
      <c r="H114" s="45"/>
      <c r="I114" s="45"/>
      <c r="J114" s="45"/>
      <c r="K114" s="108"/>
      <c r="L114" s="159"/>
      <c r="M114" s="49"/>
      <c r="N114" s="49"/>
      <c r="O114" s="45"/>
    </row>
    <row r="115" spans="1:15" x14ac:dyDescent="0.25">
      <c r="A115" s="44"/>
      <c r="B115" s="44"/>
      <c r="C115" s="45"/>
      <c r="D115" s="45"/>
      <c r="E115" s="92"/>
      <c r="F115" s="46"/>
      <c r="G115" s="45"/>
      <c r="H115" s="45"/>
      <c r="I115" s="45"/>
      <c r="J115" s="45"/>
      <c r="K115" s="108"/>
      <c r="L115" s="159"/>
      <c r="M115" s="49"/>
      <c r="N115" s="49"/>
      <c r="O115" s="45"/>
    </row>
    <row r="116" spans="1:15" x14ac:dyDescent="0.25">
      <c r="A116" s="44"/>
      <c r="B116" s="44"/>
      <c r="C116" s="45"/>
      <c r="D116" s="45"/>
      <c r="E116" s="92"/>
      <c r="F116" s="46"/>
      <c r="G116" s="45"/>
      <c r="H116" s="45"/>
      <c r="I116" s="45"/>
      <c r="J116" s="45"/>
      <c r="K116" s="108"/>
      <c r="L116" s="159"/>
      <c r="M116" s="49"/>
      <c r="N116" s="49"/>
      <c r="O116" s="45"/>
    </row>
    <row r="117" spans="1:15" x14ac:dyDescent="0.25">
      <c r="A117" s="44"/>
      <c r="B117" s="44"/>
      <c r="C117" s="45"/>
      <c r="D117" s="45"/>
      <c r="E117" s="92"/>
      <c r="F117" s="46"/>
      <c r="G117" s="45"/>
      <c r="H117" s="45"/>
      <c r="I117" s="45"/>
      <c r="J117" s="45"/>
      <c r="K117" s="108"/>
      <c r="L117" s="159"/>
      <c r="M117" s="49"/>
      <c r="N117" s="49"/>
      <c r="O117" s="45"/>
    </row>
    <row r="118" spans="1:15" x14ac:dyDescent="0.25">
      <c r="A118" s="44"/>
      <c r="B118" s="44"/>
      <c r="C118" s="45"/>
      <c r="D118" s="45"/>
      <c r="E118" s="92"/>
      <c r="F118" s="46"/>
      <c r="G118" s="45"/>
      <c r="H118" s="45"/>
      <c r="I118" s="45"/>
      <c r="J118" s="45"/>
      <c r="K118" s="108"/>
      <c r="L118" s="159"/>
      <c r="M118" s="49"/>
      <c r="N118" s="49"/>
      <c r="O118" s="45"/>
    </row>
    <row r="119" spans="1:15" ht="17.25" x14ac:dyDescent="0.3">
      <c r="A119" s="459" t="s">
        <v>0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</row>
    <row r="120" spans="1:15" ht="17.25" x14ac:dyDescent="0.3">
      <c r="A120" s="459" t="s">
        <v>1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</row>
    <row r="121" spans="1:15" ht="17.25" x14ac:dyDescent="0.3">
      <c r="A121" s="459" t="s">
        <v>2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59" t="s">
        <v>3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</row>
    <row r="123" spans="1:15" ht="17.25" x14ac:dyDescent="0.3">
      <c r="A123" s="459" t="s">
        <v>4</v>
      </c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</row>
    <row r="124" spans="1:15" ht="17.25" x14ac:dyDescent="0.3">
      <c r="A124" s="460" t="s">
        <v>59</v>
      </c>
      <c r="B124" s="460"/>
      <c r="C124" s="460"/>
      <c r="D124" s="460"/>
      <c r="E124" s="460"/>
      <c r="F124" s="460"/>
      <c r="G124" s="460"/>
      <c r="H124" s="460"/>
      <c r="I124" s="460"/>
      <c r="J124" s="460"/>
      <c r="K124" s="460"/>
      <c r="L124" s="460"/>
      <c r="M124" s="460"/>
      <c r="N124" s="460"/>
      <c r="O124" s="460"/>
    </row>
    <row r="125" spans="1:15" ht="17.25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1:15" x14ac:dyDescent="0.25">
      <c r="A126" s="461"/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1" t="s">
        <v>6</v>
      </c>
    </row>
    <row r="127" spans="1:15" ht="18.75" x14ac:dyDescent="0.3">
      <c r="A127" s="3"/>
      <c r="B127" s="4"/>
      <c r="C127" s="4"/>
      <c r="D127" s="4"/>
      <c r="E127" s="5"/>
      <c r="G127" s="50"/>
      <c r="H127" s="50"/>
      <c r="I127" s="50"/>
      <c r="K127" s="50"/>
      <c r="L127" s="50"/>
      <c r="M127" s="50"/>
      <c r="O127" s="2" t="s">
        <v>7</v>
      </c>
    </row>
    <row r="128" spans="1:15" ht="15.75" x14ac:dyDescent="0.25">
      <c r="A128" s="3"/>
      <c r="B128" s="4"/>
      <c r="C128" s="4"/>
      <c r="D128" s="4"/>
      <c r="E128" s="5"/>
      <c r="G128" s="6"/>
      <c r="H128" s="6"/>
      <c r="I128" s="6"/>
      <c r="K128" s="6"/>
      <c r="L128"/>
      <c r="O128" s="2" t="s">
        <v>8</v>
      </c>
    </row>
    <row r="129" spans="1:15" ht="21" x14ac:dyDescent="0.35">
      <c r="A129" s="7"/>
      <c r="K129" s="7"/>
      <c r="L129"/>
      <c r="M129" s="8"/>
      <c r="N129" s="8"/>
      <c r="O129" s="8" t="s">
        <v>9</v>
      </c>
    </row>
    <row r="130" spans="1:15" ht="21" x14ac:dyDescent="0.35">
      <c r="A130" s="7"/>
      <c r="E130" s="9"/>
      <c r="F130" s="10"/>
      <c r="G130" s="11"/>
      <c r="H130" s="11"/>
      <c r="I130" s="11"/>
      <c r="K130" s="7"/>
      <c r="L130"/>
      <c r="M130" s="8"/>
      <c r="N130" s="8"/>
      <c r="O130" s="8"/>
    </row>
    <row r="131" spans="1:15" ht="18.75" x14ac:dyDescent="0.3">
      <c r="A131" s="3"/>
      <c r="B131" s="12"/>
      <c r="C131" s="4"/>
      <c r="D131" s="4"/>
      <c r="E131" s="9" t="s">
        <v>50</v>
      </c>
      <c r="F131" s="10">
        <v>0.68402777777777779</v>
      </c>
      <c r="G131" s="11" t="s">
        <v>64</v>
      </c>
      <c r="H131" s="11"/>
      <c r="I131" s="11"/>
      <c r="K131" s="13"/>
      <c r="L131" s="13"/>
      <c r="M131" s="14"/>
    </row>
    <row r="132" spans="1:15" ht="16.5" thickBot="1" x14ac:dyDescent="0.3">
      <c r="A132" s="15" t="s">
        <v>39</v>
      </c>
      <c r="B132" s="16"/>
      <c r="E132" s="17" t="s">
        <v>70</v>
      </c>
      <c r="F132" s="18"/>
      <c r="J132" s="3"/>
      <c r="K132" s="51"/>
      <c r="L132" s="51"/>
      <c r="M132" s="14"/>
    </row>
    <row r="133" spans="1:15" x14ac:dyDescent="0.25">
      <c r="A133" s="455" t="s">
        <v>15</v>
      </c>
      <c r="B133" s="455" t="s">
        <v>16</v>
      </c>
      <c r="C133" s="457" t="s">
        <v>17</v>
      </c>
      <c r="D133" s="457" t="s">
        <v>18</v>
      </c>
      <c r="E133" s="455" t="s">
        <v>19</v>
      </c>
      <c r="F133" s="455" t="s">
        <v>20</v>
      </c>
      <c r="G133" s="445" t="s">
        <v>21</v>
      </c>
      <c r="H133" s="447" t="s">
        <v>22</v>
      </c>
      <c r="I133" s="449" t="s">
        <v>23</v>
      </c>
      <c r="J133" s="479" t="s">
        <v>24</v>
      </c>
      <c r="K133" s="481" t="s">
        <v>25</v>
      </c>
      <c r="L133" s="482"/>
      <c r="M133" s="483" t="s">
        <v>26</v>
      </c>
      <c r="N133" s="485" t="s">
        <v>27</v>
      </c>
      <c r="O133" s="443" t="s">
        <v>28</v>
      </c>
    </row>
    <row r="134" spans="1:15" ht="15.75" thickBot="1" x14ac:dyDescent="0.3">
      <c r="A134" s="456"/>
      <c r="B134" s="456"/>
      <c r="C134" s="458"/>
      <c r="D134" s="458"/>
      <c r="E134" s="456"/>
      <c r="F134" s="456"/>
      <c r="G134" s="446"/>
      <c r="H134" s="448"/>
      <c r="I134" s="450"/>
      <c r="J134" s="480"/>
      <c r="K134" s="487" t="s">
        <v>29</v>
      </c>
      <c r="L134" s="488"/>
      <c r="M134" s="484"/>
      <c r="N134" s="486"/>
      <c r="O134" s="444"/>
    </row>
    <row r="135" spans="1:15" x14ac:dyDescent="0.25">
      <c r="A135" s="21">
        <v>1</v>
      </c>
      <c r="B135" s="31">
        <v>184</v>
      </c>
      <c r="C135" s="69" t="str">
        <f>IF(B135=0," ",VLOOKUP(B135,[1]Женщины!B$1:K$65536,2,FALSE))</f>
        <v>Кирина</v>
      </c>
      <c r="D135" s="70" t="str">
        <f>IF(B135=0," ",VLOOKUP($B135,[1]Женщины!$B$1:$K$65536,3,FALSE))</f>
        <v>Кристина</v>
      </c>
      <c r="E135" s="71" t="str">
        <f>IF(B135=0," ",IF(VLOOKUP($B135,[1]Женщины!$B$1:$K$65536,4,FALSE)=0," ",VLOOKUP($B135,[1]Женщины!$B$1:$K$65536,4,FALSE)))</f>
        <v>28.03.2000</v>
      </c>
      <c r="F135" s="71" t="str">
        <f>IF(B135=0," ",VLOOKUP($B135,[1]Женщины!$B$1:$K$65536,5,FALSE))</f>
        <v>1</v>
      </c>
      <c r="G135" s="30" t="str">
        <f>IF(B135=0," ",VLOOKUP($B135,[1]Женщины!$B$1:$K$65536,6,FALSE))</f>
        <v>Архангельская область</v>
      </c>
      <c r="H135" s="30" t="str">
        <f>IF(B135=0," ",VLOOKUP($B135,[1]Женщины!$B$1:$K$65536,7,FALSE))</f>
        <v/>
      </c>
      <c r="I135" s="30" t="str">
        <f>IF(B135=0," ",VLOOKUP($B135,[1]Женщины!$B$1:$K$65536,8,FALSE))</f>
        <v/>
      </c>
      <c r="J135" s="26" t="str">
        <f>IF(B135=0," ",VLOOKUP($B135,[1]Женщины!$B$1:$K$65536,9,FALSE))</f>
        <v>САФУ имени М.В.Ломоносова</v>
      </c>
      <c r="K135" s="97"/>
      <c r="L135" s="140">
        <v>1.577199074074074E-3</v>
      </c>
      <c r="M135" s="82" t="str">
        <f>IF(L135=0," ",IF(L135&lt;=[1]Разряды!$D$33,[1]Разряды!$D$3,IF(L135&lt;=[1]Разряды!$E$33,[1]Разряды!$E$3,IF(L135&lt;=[1]Разряды!$F$33,[1]Разряды!$F$3,IF(L135&lt;=[1]Разряды!$G$33,[1]Разряды!$G$3,IF(L135&lt;=[1]Разряды!$H$33,[1]Разряды!$H$3,IF(L135&lt;=[1]Разряды!$I$33,[1]Разряды!$I$3,IF(L135&lt;=[1]Разряды!$J$33,[1]Разряды!$J$3,"б/р"))))))))</f>
        <v>кмс</v>
      </c>
      <c r="N135" s="71">
        <v>20</v>
      </c>
      <c r="O135" s="30" t="str">
        <f>IF(B135=0," ",VLOOKUP($B135,[1]Женщины!$B$1:$K$65536,10,FALSE))</f>
        <v>Мингалева А.Г.</v>
      </c>
    </row>
    <row r="136" spans="1:15" x14ac:dyDescent="0.25">
      <c r="A136" s="21">
        <v>2</v>
      </c>
      <c r="B136" s="31">
        <v>419</v>
      </c>
      <c r="C136" s="69" t="str">
        <f>IF(B136=0," ",VLOOKUP(B136,[1]Женщины!B$1:K$65536,2,FALSE))</f>
        <v>Дмитриева</v>
      </c>
      <c r="D136" s="70" t="str">
        <f>IF(B136=0," ",VLOOKUP($B136,[1]Женщины!$B$1:$K$65536,3,FALSE))</f>
        <v>Виктория</v>
      </c>
      <c r="E136" s="71" t="str">
        <f>IF(B136=0," ",IF(VLOOKUP($B136,[1]Женщины!$B$1:$K$65536,4,FALSE)=0," ",VLOOKUP($B136,[1]Женщины!$B$1:$K$65536,4,FALSE)))</f>
        <v>25.11.1999</v>
      </c>
      <c r="F136" s="71" t="str">
        <f>IF(B136=0," ",VLOOKUP($B136,[1]Женщины!$B$1:$K$65536,5,FALSE))</f>
        <v>1</v>
      </c>
      <c r="G136" s="30" t="str">
        <f>IF(B136=0," ",VLOOKUP($B136,[1]Женщины!$B$1:$K$65536,6,FALSE))</f>
        <v>Республика Карелия</v>
      </c>
      <c r="H136" s="30" t="str">
        <f>IF(B136=0," ",VLOOKUP($B136,[1]Женщины!$B$1:$K$65536,7,FALSE))</f>
        <v/>
      </c>
      <c r="I136" s="30" t="str">
        <f>IF(B136=0," ",VLOOKUP($B136,[1]Женщины!$B$1:$K$65536,8,FALSE))</f>
        <v/>
      </c>
      <c r="J136" s="26" t="str">
        <f>IF(B136=0," ",VLOOKUP($B136,[1]Женщины!$B$1:$K$65536,9,FALSE))</f>
        <v>МУ "СШОР №3"</v>
      </c>
      <c r="K136" s="97"/>
      <c r="L136" s="164">
        <v>1.5814814814814815E-3</v>
      </c>
      <c r="M136" s="82" t="str">
        <f>IF(L136=0," ",IF(L136&lt;=[1]Разряды!$D$33,[1]Разряды!$D$3,IF(L136&lt;=[1]Разряды!$E$33,[1]Разряды!$E$3,IF(L136&lt;=[1]Разряды!$F$33,[1]Разряды!$F$3,IF(L136&lt;=[1]Разряды!$G$33,[1]Разряды!$G$3,IF(L136&lt;=[1]Разряды!$H$33,[1]Разряды!$H$3,IF(L136&lt;=[1]Разряды!$I$33,[1]Разряды!$I$3,IF(L136&lt;=[1]Разряды!$J$33,[1]Разряды!$J$3,"б/р"))))))))</f>
        <v>кмс</v>
      </c>
      <c r="N136" s="75">
        <v>17</v>
      </c>
      <c r="O136" s="30" t="str">
        <f>IF(B136=0," ",VLOOKUP($B136,[1]Женщины!$B$1:$K$65536,10,FALSE))</f>
        <v>Вологдина Т.П.</v>
      </c>
    </row>
    <row r="137" spans="1:15" x14ac:dyDescent="0.25">
      <c r="A137" s="21">
        <v>3</v>
      </c>
      <c r="B137" s="31">
        <v>249</v>
      </c>
      <c r="C137" s="69" t="str">
        <f>IF(B137=0," ",VLOOKUP(B137,[1]Женщины!B$1:K$65536,2,FALSE))</f>
        <v>Митрофанова</v>
      </c>
      <c r="D137" s="70" t="str">
        <f>IF(B137=0," ",VLOOKUP($B137,[1]Женщины!$B$1:$K$65536,3,FALSE))</f>
        <v>Анастасия</v>
      </c>
      <c r="E137" s="71" t="str">
        <f>IF(B137=0," ",IF(VLOOKUP($B137,[1]Женщины!$B$1:$K$65536,4,FALSE)=0," ",VLOOKUP($B137,[1]Женщины!$B$1:$K$65536,4,FALSE)))</f>
        <v>08.01.1999</v>
      </c>
      <c r="F137" s="71" t="str">
        <f>IF(B137=0," ",VLOOKUP($B137,[1]Женщины!$B$1:$K$65536,5,FALSE))</f>
        <v>1</v>
      </c>
      <c r="G137" s="30" t="str">
        <f>IF(B137=0," ",VLOOKUP($B137,[1]Женщины!$B$1:$K$65536,6,FALSE))</f>
        <v>Вологодская область</v>
      </c>
      <c r="H137" s="30" t="str">
        <f>IF(B137=0," ",VLOOKUP($B137,[1]Женщины!$B$1:$K$65536,7,FALSE))</f>
        <v/>
      </c>
      <c r="I137" s="30" t="str">
        <f>IF(B137=0," ",VLOOKUP($B137,[1]Женщины!$B$1:$K$65536,8,FALSE))</f>
        <v>Профсоюзы</v>
      </c>
      <c r="J137" s="26" t="str">
        <f>IF(B137=0," ",VLOOKUP($B137,[1]Женщины!$B$1:$K$65536,9,FALSE))</f>
        <v>АУ ФКиС  ВО "ЦСП"</v>
      </c>
      <c r="K137" s="99"/>
      <c r="L137" s="152">
        <v>1.6350694444444442E-3</v>
      </c>
      <c r="M137" s="31" t="str">
        <f>IF(L137=0," ",IF(L137&lt;=[1]Разряды!$D$33,[1]Разряды!$D$3,IF(L137&lt;=[1]Разряды!$E$33,[1]Разряды!$E$3,IF(L137&lt;=[1]Разряды!$F$33,[1]Разряды!$F$3,IF(L137&lt;=[1]Разряды!$G$33,[1]Разряды!$G$3,IF(L137&lt;=[1]Разряды!$H$33,[1]Разряды!$H$3,IF(L137&lt;=[1]Разряды!$I$33,[1]Разряды!$I$3,IF(L137&lt;=[1]Разряды!$J$33,[1]Разряды!$J$3,"б/р"))))))))</f>
        <v>1р</v>
      </c>
      <c r="N137" s="80">
        <v>15</v>
      </c>
      <c r="O137" s="30" t="str">
        <f>IF(B137=0," ",VLOOKUP($B137,[1]Женщины!$B$1:$K$65536,10,FALSE))</f>
        <v>Воробьева Н.Н., Франков А.А.</v>
      </c>
    </row>
    <row r="138" spans="1:15" x14ac:dyDescent="0.25">
      <c r="A138" s="31">
        <v>4</v>
      </c>
      <c r="B138" s="31">
        <v>327</v>
      </c>
      <c r="C138" s="69" t="str">
        <f>IF(B138=0," ",VLOOKUP(B138,[1]Женщины!B$1:K$65536,2,FALSE))</f>
        <v>Воронина</v>
      </c>
      <c r="D138" s="70" t="str">
        <f>IF(B138=0," ",VLOOKUP($B138,[1]Женщины!$B$1:$K$65536,3,FALSE))</f>
        <v>Анастасия</v>
      </c>
      <c r="E138" s="71" t="str">
        <f>IF(B138=0," ",IF(VLOOKUP($B138,[1]Женщины!$B$1:$K$65536,4,FALSE)=0," ",VLOOKUP($B138,[1]Женщины!$B$1:$K$65536,4,FALSE)))</f>
        <v>05.04.1998</v>
      </c>
      <c r="F138" s="71" t="str">
        <f>IF(B138=0," ",VLOOKUP($B138,[1]Женщины!$B$1:$K$65536,5,FALSE))</f>
        <v>2</v>
      </c>
      <c r="G138" s="30" t="str">
        <f>IF(B138=0," ",VLOOKUP($B138,[1]Женщины!$B$1:$K$65536,6,FALSE))</f>
        <v>Костромская область</v>
      </c>
      <c r="H138" s="30" t="str">
        <f>IF(B138=0," ",VLOOKUP($B138,[1]Женщины!$B$1:$K$65536,7,FALSE))</f>
        <v/>
      </c>
      <c r="I138" s="30" t="str">
        <f>IF(B138=0," ",VLOOKUP($B138,[1]Женщины!$B$1:$K$65536,8,FALSE))</f>
        <v/>
      </c>
      <c r="J138" s="26" t="str">
        <f>IF(B138=0," ",VLOOKUP($B138,[1]Женщины!$B$1:$K$65536,9,FALSE))</f>
        <v>КГУ</v>
      </c>
      <c r="K138" s="97"/>
      <c r="L138" s="164">
        <v>1.6543981481481481E-3</v>
      </c>
      <c r="M138" s="82" t="str">
        <f>IF(L138=0," ",IF(L138&lt;=[1]Разряды!$D$33,[1]Разряды!$D$3,IF(L138&lt;=[1]Разряды!$E$33,[1]Разряды!$E$3,IF(L138&lt;=[1]Разряды!$F$33,[1]Разряды!$F$3,IF(L138&lt;=[1]Разряды!$G$33,[1]Разряды!$G$3,IF(L138&lt;=[1]Разряды!$H$33,[1]Разряды!$H$3,IF(L138&lt;=[1]Разряды!$I$33,[1]Разряды!$I$3,IF(L138&lt;=[1]Разряды!$J$33,[1]Разряды!$J$3,"б/р"))))))))</f>
        <v>1р</v>
      </c>
      <c r="N138" s="75">
        <v>14</v>
      </c>
      <c r="O138" s="30" t="str">
        <f>IF(B138=0," ",VLOOKUP($B138,[1]Женщины!$B$1:$K$65536,10,FALSE))</f>
        <v>Павлов Е.А.</v>
      </c>
    </row>
    <row r="139" spans="1:15" ht="15.75" thickBot="1" x14ac:dyDescent="0.3">
      <c r="A139" s="38"/>
      <c r="B139" s="38"/>
      <c r="C139" s="39"/>
      <c r="D139" s="39"/>
      <c r="E139" s="61"/>
      <c r="F139" s="40"/>
      <c r="G139" s="39"/>
      <c r="H139" s="39"/>
      <c r="I139" s="39"/>
      <c r="J139" s="39"/>
      <c r="K139" s="105"/>
      <c r="L139" s="158"/>
      <c r="M139" s="43"/>
      <c r="N139" s="43"/>
      <c r="O139" s="39"/>
    </row>
    <row r="140" spans="1:15" ht="15.75" thickTop="1" x14ac:dyDescent="0.25">
      <c r="A140" s="44"/>
      <c r="B140" s="44"/>
      <c r="C140" s="45"/>
      <c r="D140" s="45"/>
      <c r="E140" s="92"/>
      <c r="F140" s="46"/>
      <c r="G140" s="45"/>
      <c r="H140" s="45"/>
      <c r="I140" s="45"/>
      <c r="J140" s="45"/>
      <c r="K140" s="108"/>
      <c r="L140" s="159"/>
      <c r="M140" s="49"/>
      <c r="N140" s="49"/>
      <c r="O140" s="45"/>
    </row>
    <row r="141" spans="1:15" x14ac:dyDescent="0.25">
      <c r="A141" s="44"/>
      <c r="B141" s="44"/>
      <c r="C141" s="45"/>
      <c r="D141" s="45"/>
      <c r="E141" s="92"/>
      <c r="F141" s="46"/>
      <c r="G141" s="45"/>
      <c r="H141" s="45"/>
      <c r="I141" s="45"/>
      <c r="J141" s="45"/>
      <c r="K141" s="108"/>
      <c r="L141" s="159"/>
      <c r="M141" s="49"/>
      <c r="N141" s="49"/>
      <c r="O141" s="45"/>
    </row>
    <row r="142" spans="1:15" x14ac:dyDescent="0.25">
      <c r="A142" s="44"/>
      <c r="B142" s="44"/>
      <c r="C142" s="45"/>
      <c r="D142" s="45"/>
      <c r="E142" s="92"/>
      <c r="F142" s="46"/>
      <c r="G142" s="45"/>
      <c r="H142" s="45"/>
      <c r="I142" s="45"/>
      <c r="J142" s="45"/>
      <c r="K142" s="108"/>
      <c r="L142" s="159"/>
      <c r="M142" s="49"/>
      <c r="N142" s="49"/>
      <c r="O142" s="45"/>
    </row>
    <row r="143" spans="1:15" x14ac:dyDescent="0.25">
      <c r="A143" s="44"/>
      <c r="B143" s="44"/>
      <c r="C143" s="45"/>
      <c r="D143" s="45"/>
      <c r="E143" s="92"/>
      <c r="F143" s="46"/>
      <c r="G143" s="45"/>
      <c r="H143" s="45"/>
      <c r="I143" s="45"/>
      <c r="J143" s="45"/>
      <c r="K143" s="108"/>
      <c r="L143" s="159"/>
      <c r="M143" s="49"/>
      <c r="N143" s="49"/>
      <c r="O143" s="45"/>
    </row>
    <row r="144" spans="1:15" x14ac:dyDescent="0.25">
      <c r="A144" s="64"/>
      <c r="B144" s="65"/>
      <c r="C144" s="66"/>
      <c r="D144" s="66"/>
      <c r="E144" s="66"/>
      <c r="F144" s="67"/>
      <c r="G144" s="45" t="s">
        <v>32</v>
      </c>
      <c r="H144" s="45"/>
      <c r="I144" s="45"/>
      <c r="J144" s="46"/>
      <c r="K144" s="46"/>
      <c r="L144" s="45"/>
      <c r="M144" s="45" t="s">
        <v>33</v>
      </c>
      <c r="N144" s="45"/>
    </row>
    <row r="145" spans="1:15" x14ac:dyDescent="0.25">
      <c r="A145" s="64"/>
      <c r="B145" s="67"/>
      <c r="C145" s="66"/>
      <c r="D145" s="66"/>
      <c r="E145" s="66"/>
      <c r="F145" s="67"/>
      <c r="G145" s="45"/>
      <c r="H145" s="45"/>
      <c r="I145" s="45"/>
      <c r="J145" s="46"/>
      <c r="K145" s="46"/>
      <c r="L145" s="45"/>
      <c r="M145" s="45"/>
      <c r="N145" s="45"/>
    </row>
    <row r="146" spans="1:15" x14ac:dyDescent="0.25">
      <c r="A146" s="64"/>
      <c r="B146" s="67"/>
      <c r="C146" s="66"/>
      <c r="D146" s="66"/>
      <c r="E146" s="66"/>
      <c r="F146" s="67"/>
      <c r="G146" s="45"/>
      <c r="H146" s="45"/>
      <c r="I146" s="45"/>
      <c r="J146" s="46"/>
      <c r="K146" s="46"/>
      <c r="L146" s="45"/>
      <c r="M146" s="45"/>
      <c r="N146" s="45"/>
    </row>
    <row r="147" spans="1:15" x14ac:dyDescent="0.25">
      <c r="A147" s="64"/>
      <c r="B147" s="67"/>
      <c r="C147" s="66"/>
      <c r="D147" s="66"/>
      <c r="E147" s="66"/>
      <c r="F147" s="67"/>
      <c r="G147" s="45"/>
      <c r="H147" s="45"/>
      <c r="I147" s="45"/>
      <c r="J147" s="46"/>
      <c r="K147" s="46"/>
      <c r="L147" s="45"/>
      <c r="M147" s="45"/>
      <c r="N147" s="45"/>
    </row>
    <row r="148" spans="1:15" x14ac:dyDescent="0.25">
      <c r="A148" s="64"/>
      <c r="B148" s="67"/>
      <c r="C148" s="66"/>
      <c r="D148" s="66"/>
      <c r="E148" s="66"/>
      <c r="F148" s="67"/>
      <c r="G148" s="45" t="s">
        <v>34</v>
      </c>
      <c r="H148" s="45"/>
      <c r="I148" s="45"/>
      <c r="J148" s="46"/>
      <c r="K148" s="46"/>
      <c r="L148" s="45"/>
      <c r="M148" s="45" t="s">
        <v>35</v>
      </c>
      <c r="N148" s="45"/>
    </row>
    <row r="149" spans="1:15" x14ac:dyDescent="0.25">
      <c r="A149" s="44"/>
      <c r="B149" s="44"/>
      <c r="C149" s="45"/>
      <c r="D149" s="45"/>
      <c r="E149" s="92"/>
      <c r="F149" s="46"/>
      <c r="G149" s="45"/>
      <c r="H149" s="45"/>
      <c r="I149" s="45"/>
      <c r="J149" s="45"/>
      <c r="K149" s="108"/>
      <c r="L149" s="159"/>
      <c r="M149" s="49"/>
      <c r="N149" s="49"/>
      <c r="O149" s="45"/>
    </row>
    <row r="150" spans="1:15" x14ac:dyDescent="0.25">
      <c r="A150" s="44"/>
      <c r="B150" s="44"/>
      <c r="C150" s="45"/>
      <c r="D150" s="45"/>
      <c r="E150" s="92"/>
      <c r="F150" s="46"/>
      <c r="G150" s="45"/>
      <c r="H150" s="45"/>
      <c r="I150" s="45"/>
      <c r="J150" s="45"/>
      <c r="K150" s="108"/>
      <c r="L150" s="159"/>
      <c r="M150" s="49"/>
      <c r="N150" s="49"/>
      <c r="O150" s="45"/>
    </row>
    <row r="151" spans="1:15" x14ac:dyDescent="0.25">
      <c r="A151" s="44"/>
      <c r="B151" s="44"/>
      <c r="C151" s="45"/>
      <c r="D151" s="45"/>
      <c r="E151" s="92"/>
      <c r="F151" s="46"/>
      <c r="G151" s="45"/>
      <c r="H151" s="45"/>
      <c r="I151" s="45"/>
      <c r="J151" s="45"/>
      <c r="K151" s="108"/>
      <c r="L151" s="159"/>
      <c r="M151" s="49"/>
      <c r="N151" s="49"/>
      <c r="O151" s="45"/>
    </row>
    <row r="152" spans="1:15" x14ac:dyDescent="0.25">
      <c r="K152"/>
      <c r="L152"/>
    </row>
    <row r="153" spans="1:15" x14ac:dyDescent="0.25">
      <c r="K153"/>
      <c r="L153"/>
    </row>
    <row r="154" spans="1:15" x14ac:dyDescent="0.25">
      <c r="K154"/>
      <c r="L154"/>
    </row>
    <row r="155" spans="1:15" x14ac:dyDescent="0.25">
      <c r="K155"/>
      <c r="L155"/>
    </row>
    <row r="156" spans="1:15" x14ac:dyDescent="0.25">
      <c r="K156"/>
      <c r="L156"/>
    </row>
    <row r="157" spans="1:15" x14ac:dyDescent="0.25">
      <c r="K157"/>
      <c r="L157"/>
    </row>
    <row r="158" spans="1:15" x14ac:dyDescent="0.25">
      <c r="K158"/>
      <c r="L158"/>
    </row>
    <row r="159" spans="1:15" x14ac:dyDescent="0.25">
      <c r="K159"/>
      <c r="L159"/>
    </row>
    <row r="160" spans="1:15" x14ac:dyDescent="0.25">
      <c r="K160"/>
      <c r="L160"/>
    </row>
    <row r="161" spans="11:12" x14ac:dyDescent="0.25">
      <c r="K161"/>
      <c r="L161"/>
    </row>
    <row r="162" spans="11:12" x14ac:dyDescent="0.25">
      <c r="K162"/>
      <c r="L162"/>
    </row>
    <row r="163" spans="11:12" x14ac:dyDescent="0.25">
      <c r="K163"/>
      <c r="L163"/>
    </row>
    <row r="164" spans="11:12" x14ac:dyDescent="0.25">
      <c r="K164"/>
      <c r="L164"/>
    </row>
    <row r="165" spans="11:12" x14ac:dyDescent="0.25">
      <c r="K165"/>
      <c r="L165"/>
    </row>
    <row r="166" spans="11:12" x14ac:dyDescent="0.25">
      <c r="K166"/>
      <c r="L166"/>
    </row>
    <row r="167" spans="11:12" x14ac:dyDescent="0.25">
      <c r="K167"/>
      <c r="L167"/>
    </row>
    <row r="168" spans="11:12" x14ac:dyDescent="0.25">
      <c r="K168"/>
      <c r="L168"/>
    </row>
    <row r="169" spans="11:12" x14ac:dyDescent="0.25">
      <c r="K169"/>
      <c r="L169"/>
    </row>
    <row r="170" spans="11:12" x14ac:dyDescent="0.25">
      <c r="K170"/>
      <c r="L170"/>
    </row>
    <row r="171" spans="11:12" x14ac:dyDescent="0.25">
      <c r="K171"/>
      <c r="L171"/>
    </row>
    <row r="172" spans="11:12" x14ac:dyDescent="0.25">
      <c r="K172"/>
      <c r="L172"/>
    </row>
    <row r="173" spans="11:12" x14ac:dyDescent="0.25">
      <c r="K173"/>
      <c r="L173"/>
    </row>
    <row r="174" spans="11:12" x14ac:dyDescent="0.25">
      <c r="K174"/>
      <c r="L174"/>
    </row>
    <row r="175" spans="11:12" x14ac:dyDescent="0.25">
      <c r="K175"/>
      <c r="L175"/>
    </row>
    <row r="176" spans="11:12" x14ac:dyDescent="0.25">
      <c r="K176"/>
      <c r="L176"/>
    </row>
    <row r="177" spans="1:15" x14ac:dyDescent="0.25">
      <c r="K177"/>
      <c r="L177"/>
    </row>
    <row r="178" spans="1:15" x14ac:dyDescent="0.25">
      <c r="K178"/>
      <c r="L178"/>
    </row>
    <row r="179" spans="1:15" ht="17.25" x14ac:dyDescent="0.3">
      <c r="A179" s="459" t="s">
        <v>0</v>
      </c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</row>
    <row r="180" spans="1:15" ht="17.25" x14ac:dyDescent="0.3">
      <c r="A180" s="459" t="s">
        <v>1</v>
      </c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</row>
    <row r="181" spans="1:15" ht="17.25" x14ac:dyDescent="0.3">
      <c r="A181" s="459" t="s">
        <v>2</v>
      </c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</row>
    <row r="182" spans="1:15" ht="17.25" x14ac:dyDescent="0.3">
      <c r="A182" s="459" t="s">
        <v>3</v>
      </c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</row>
    <row r="183" spans="1:15" ht="17.25" x14ac:dyDescent="0.3">
      <c r="A183" s="459" t="s">
        <v>4</v>
      </c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</row>
    <row r="184" spans="1:15" ht="17.25" x14ac:dyDescent="0.3">
      <c r="A184" s="460" t="s">
        <v>69</v>
      </c>
      <c r="B184" s="460"/>
      <c r="C184" s="460"/>
      <c r="D184" s="460"/>
      <c r="E184" s="460"/>
      <c r="F184" s="460"/>
      <c r="G184" s="460"/>
      <c r="H184" s="460"/>
      <c r="I184" s="460"/>
      <c r="J184" s="460"/>
      <c r="K184" s="460"/>
      <c r="L184" s="460"/>
      <c r="M184" s="460"/>
      <c r="N184" s="460"/>
      <c r="O184" s="460"/>
    </row>
    <row r="185" spans="1:15" ht="17.25" x14ac:dyDescent="0.3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</row>
    <row r="186" spans="1:15" x14ac:dyDescent="0.25">
      <c r="A186" s="461"/>
      <c r="B186" s="461"/>
      <c r="C186" s="461"/>
      <c r="D186" s="461"/>
      <c r="E186" s="461"/>
      <c r="F186" s="461"/>
      <c r="G186" s="461"/>
      <c r="H186" s="461"/>
      <c r="I186" s="461"/>
      <c r="J186" s="461"/>
      <c r="K186" s="461"/>
      <c r="L186" s="461"/>
      <c r="M186" s="461"/>
      <c r="N186" s="461"/>
      <c r="O186" s="1" t="s">
        <v>6</v>
      </c>
    </row>
    <row r="187" spans="1:15" ht="18.75" x14ac:dyDescent="0.3">
      <c r="A187" s="3"/>
      <c r="B187" s="4"/>
      <c r="C187" s="4"/>
      <c r="D187" s="4"/>
      <c r="E187" s="5"/>
      <c r="G187" s="50"/>
      <c r="H187" s="50"/>
      <c r="I187" s="50"/>
      <c r="K187" s="50"/>
      <c r="L187" s="50"/>
      <c r="M187" s="50"/>
      <c r="O187" s="2" t="s">
        <v>7</v>
      </c>
    </row>
    <row r="188" spans="1:15" ht="15.75" x14ac:dyDescent="0.25">
      <c r="A188" s="3"/>
      <c r="B188" s="4"/>
      <c r="C188" s="4"/>
      <c r="D188" s="4"/>
      <c r="E188" s="5"/>
      <c r="G188" s="6"/>
      <c r="H188" s="6"/>
      <c r="I188" s="6"/>
      <c r="K188" s="6"/>
      <c r="L188"/>
      <c r="O188" s="2" t="s">
        <v>8</v>
      </c>
    </row>
    <row r="189" spans="1:15" ht="21" x14ac:dyDescent="0.35">
      <c r="A189" s="7"/>
      <c r="K189" s="7"/>
      <c r="L189"/>
      <c r="M189" s="8"/>
      <c r="N189" s="8"/>
      <c r="O189" s="8" t="s">
        <v>9</v>
      </c>
    </row>
    <row r="190" spans="1:15" ht="21" x14ac:dyDescent="0.35">
      <c r="A190" s="7"/>
      <c r="E190" s="9"/>
      <c r="F190" s="10"/>
      <c r="G190" s="11"/>
      <c r="H190" s="11"/>
      <c r="I190" s="11"/>
      <c r="K190" s="7"/>
      <c r="L190"/>
      <c r="M190" s="8"/>
      <c r="N190" s="8"/>
      <c r="O190" s="8"/>
    </row>
    <row r="191" spans="1:15" ht="18.75" x14ac:dyDescent="0.3">
      <c r="A191" s="3"/>
      <c r="B191" s="12"/>
      <c r="C191" s="4"/>
      <c r="D191" s="4"/>
      <c r="E191" s="9" t="s">
        <v>50</v>
      </c>
      <c r="F191" s="10">
        <v>0.69444444444444453</v>
      </c>
      <c r="G191" s="11" t="s">
        <v>64</v>
      </c>
      <c r="H191" s="11"/>
      <c r="I191" s="11"/>
      <c r="K191" s="13"/>
      <c r="L191" s="13"/>
      <c r="M191" s="14"/>
    </row>
    <row r="192" spans="1:15" ht="16.5" thickBot="1" x14ac:dyDescent="0.3">
      <c r="A192" s="15" t="s">
        <v>42</v>
      </c>
      <c r="B192" s="16"/>
      <c r="E192" s="17" t="s">
        <v>70</v>
      </c>
      <c r="F192" s="18"/>
      <c r="J192" s="3"/>
      <c r="K192" s="51"/>
      <c r="L192" s="51"/>
      <c r="M192" s="14"/>
    </row>
    <row r="193" spans="1:15" x14ac:dyDescent="0.25">
      <c r="A193" s="455" t="s">
        <v>15</v>
      </c>
      <c r="B193" s="455" t="s">
        <v>16</v>
      </c>
      <c r="C193" s="457" t="s">
        <v>17</v>
      </c>
      <c r="D193" s="457" t="s">
        <v>18</v>
      </c>
      <c r="E193" s="455" t="s">
        <v>19</v>
      </c>
      <c r="F193" s="455" t="s">
        <v>20</v>
      </c>
      <c r="G193" s="445" t="s">
        <v>21</v>
      </c>
      <c r="H193" s="447" t="s">
        <v>22</v>
      </c>
      <c r="I193" s="449" t="s">
        <v>23</v>
      </c>
      <c r="J193" s="479" t="s">
        <v>24</v>
      </c>
      <c r="K193" s="481" t="s">
        <v>25</v>
      </c>
      <c r="L193" s="482"/>
      <c r="M193" s="483" t="s">
        <v>26</v>
      </c>
      <c r="N193" s="485" t="s">
        <v>27</v>
      </c>
      <c r="O193" s="443" t="s">
        <v>28</v>
      </c>
    </row>
    <row r="194" spans="1:15" ht="15.75" thickBot="1" x14ac:dyDescent="0.3">
      <c r="A194" s="456"/>
      <c r="B194" s="456"/>
      <c r="C194" s="458"/>
      <c r="D194" s="458"/>
      <c r="E194" s="456"/>
      <c r="F194" s="456"/>
      <c r="G194" s="446"/>
      <c r="H194" s="448"/>
      <c r="I194" s="450"/>
      <c r="J194" s="480"/>
      <c r="K194" s="487" t="s">
        <v>29</v>
      </c>
      <c r="L194" s="488"/>
      <c r="M194" s="484"/>
      <c r="N194" s="486"/>
      <c r="O194" s="444"/>
    </row>
    <row r="195" spans="1:15" x14ac:dyDescent="0.25">
      <c r="A195" s="21">
        <v>1</v>
      </c>
      <c r="B195" s="31">
        <v>382</v>
      </c>
      <c r="C195" s="69" t="str">
        <f>IF(B195=0," ",VLOOKUP(B195,[1]Женщины!B$1:K$65536,2,FALSE))</f>
        <v>Толмачёва</v>
      </c>
      <c r="D195" s="70" t="str">
        <f>IF(B195=0," ",VLOOKUP($B195,[1]Женщины!$B$1:$K$65536,3,FALSE))</f>
        <v>Екатерина</v>
      </c>
      <c r="E195" s="71" t="str">
        <f>IF(B195=0," ",IF(VLOOKUP($B195,[1]Женщины!$B$1:$K$65536,4,FALSE)=0," ",VLOOKUP($B195,[1]Женщины!$B$1:$K$65536,4,FALSE)))</f>
        <v>13.11.1997</v>
      </c>
      <c r="F195" s="71" t="str">
        <f>IF(B195=0," ",VLOOKUP($B195,[1]Женщины!$B$1:$K$65536,5,FALSE))</f>
        <v>КМС</v>
      </c>
      <c r="G195" s="30" t="str">
        <f>IF(B195=0," ",VLOOKUP($B195,[1]Женщины!$B$1:$K$65536,6,FALSE))</f>
        <v>Мурманская область</v>
      </c>
      <c r="H195" s="30" t="str">
        <f>IF(B195=0," ",VLOOKUP($B195,[1]Женщины!$B$1:$K$65536,7,FALSE))</f>
        <v/>
      </c>
      <c r="I195" s="30" t="str">
        <f>IF(B195=0," ",VLOOKUP($B195,[1]Женщины!$B$1:$K$65536,8,FALSE))</f>
        <v/>
      </c>
      <c r="J195" s="26" t="str">
        <f>IF(B195=0," ",VLOOKUP($B195,[1]Женщины!$B$1:$K$65536,9,FALSE))</f>
        <v>МАУ СШОР №4, ГАУ МО "ЦСП"</v>
      </c>
      <c r="K195" s="97"/>
      <c r="L195" s="140">
        <v>1.5089120370370369E-3</v>
      </c>
      <c r="M195" s="82" t="str">
        <f>IF(L195=0," ",IF(L195&lt;=[1]Разряды!$D$33,[1]Разряды!$D$3,IF(L195&lt;=[1]Разряды!$E$33,[1]Разряды!$E$3,IF(L195&lt;=[1]Разряды!$F$33,[1]Разряды!$F$3,IF(L195&lt;=[1]Разряды!$G$33,[1]Разряды!$G$3,IF(L195&lt;=[1]Разряды!$H$33,[1]Разряды!$H$3,IF(L195&lt;=[1]Разряды!$I$33,[1]Разряды!$I$3,IF(L195&lt;=[1]Разряды!$J$33,[1]Разряды!$J$3,"б/р"))))))))</f>
        <v>кмс</v>
      </c>
      <c r="N195" s="71">
        <v>20</v>
      </c>
      <c r="O195" s="30" t="str">
        <f>IF(B195=0," ",VLOOKUP($B195,[1]Женщины!$B$1:$K$65536,10,FALSE))</f>
        <v>Кацан Т.Н., Толмачёв А.С.</v>
      </c>
    </row>
    <row r="196" spans="1:15" x14ac:dyDescent="0.25">
      <c r="A196" s="21">
        <v>2</v>
      </c>
      <c r="B196" s="31">
        <v>84</v>
      </c>
      <c r="C196" s="69" t="str">
        <f>IF(B196=0," ",VLOOKUP(B196,[1]Женщины!B$1:K$65536,2,FALSE))</f>
        <v>Максименко</v>
      </c>
      <c r="D196" s="70" t="str">
        <f>IF(B196=0," ",VLOOKUP($B196,[1]Женщины!$B$1:$K$65536,3,FALSE))</f>
        <v>Анастасия</v>
      </c>
      <c r="E196" s="71" t="str">
        <f>IF(B196=0," ",IF(VLOOKUP($B196,[1]Женщины!$B$1:$K$65536,4,FALSE)=0," ",VLOOKUP($B196,[1]Женщины!$B$1:$K$65536,4,FALSE)))</f>
        <v>09.01.1997</v>
      </c>
      <c r="F196" s="71" t="str">
        <f>IF(B196=0," ",VLOOKUP($B196,[1]Женщины!$B$1:$K$65536,5,FALSE))</f>
        <v>КМС</v>
      </c>
      <c r="G196" s="30" t="str">
        <f>IF(B196=0," ",VLOOKUP($B196,[1]Женщины!$B$1:$K$65536,6,FALSE))</f>
        <v>Ярославская область</v>
      </c>
      <c r="H196" s="30" t="str">
        <f>IF(B196=0," ",VLOOKUP($B196,[1]Женщины!$B$1:$K$65536,7,FALSE))</f>
        <v/>
      </c>
      <c r="I196" s="30" t="str">
        <f>IF(B196=0," ",VLOOKUP($B196,[1]Женщины!$B$1:$K$65536,8,FALSE))</f>
        <v/>
      </c>
      <c r="J196" s="26" t="str">
        <f>IF(B196=0," ",VLOOKUP($B196,[1]Женщины!$B$1:$K$65536,9,FALSE))</f>
        <v>МУ СШОР №19</v>
      </c>
      <c r="K196" s="99"/>
      <c r="L196" s="152">
        <v>1.5873842592592591E-3</v>
      </c>
      <c r="M196" s="31" t="str">
        <f>IF(L196=0," ",IF(L196&lt;=[1]Разряды!$D$33,[1]Разряды!$D$3,IF(L196&lt;=[1]Разряды!$E$33,[1]Разряды!$E$3,IF(L196&lt;=[1]Разряды!$F$33,[1]Разряды!$F$3,IF(L196&lt;=[1]Разряды!$G$33,[1]Разряды!$G$3,IF(L196&lt;=[1]Разряды!$H$33,[1]Разряды!$H$3,IF(L196&lt;=[1]Разряды!$I$33,[1]Разряды!$I$3,IF(L196&lt;=[1]Разряды!$J$33,[1]Разряды!$J$3,"б/р"))))))))</f>
        <v>1р</v>
      </c>
      <c r="N196" s="80">
        <v>17</v>
      </c>
      <c r="O196" s="30" t="str">
        <f>IF(B196=0," ",VLOOKUP($B196,[1]Женщины!$B$1:$K$65536,10,FALSE))</f>
        <v>Зараковский Е.Р.</v>
      </c>
    </row>
    <row r="197" spans="1:15" x14ac:dyDescent="0.25">
      <c r="A197" s="21">
        <v>3</v>
      </c>
      <c r="B197" s="31">
        <v>38</v>
      </c>
      <c r="C197" s="69" t="str">
        <f>IF(B197=0," ",VLOOKUP(B197,[1]Женщины!B$1:K$65536,2,FALSE))</f>
        <v>Дуркина</v>
      </c>
      <c r="D197" s="70" t="str">
        <f>IF(B197=0," ",VLOOKUP($B197,[1]Женщины!$B$1:$K$65536,3,FALSE))</f>
        <v>Галина</v>
      </c>
      <c r="E197" s="71" t="str">
        <f>IF(B197=0," ",IF(VLOOKUP($B197,[1]Женщины!$B$1:$K$65536,4,FALSE)=0," ",VLOOKUP($B197,[1]Женщины!$B$1:$K$65536,4,FALSE)))</f>
        <v>04.10.1995</v>
      </c>
      <c r="F197" s="71" t="str">
        <f>IF(B197=0," ",VLOOKUP($B197,[1]Женщины!$B$1:$K$65536,5,FALSE))</f>
        <v>2</v>
      </c>
      <c r="G197" s="30" t="str">
        <f>IF(B197=0," ",VLOOKUP($B197,[1]Женщины!$B$1:$K$65536,6,FALSE))</f>
        <v>Ярославская область</v>
      </c>
      <c r="H197" s="30" t="str">
        <f>IF(B197=0," ",VLOOKUP($B197,[1]Женщины!$B$1:$K$65536,7,FALSE))</f>
        <v/>
      </c>
      <c r="I197" s="30" t="str">
        <f>IF(B197=0," ",VLOOKUP($B197,[1]Женщины!$B$1:$K$65536,8,FALSE))</f>
        <v/>
      </c>
      <c r="J197" s="26" t="str">
        <f>IF(B197=0," ",VLOOKUP($B197,[1]Женщины!$B$1:$K$65536,9,FALSE))</f>
        <v>МУ СШОР № 19</v>
      </c>
      <c r="K197" s="97"/>
      <c r="L197" s="164">
        <v>1.6048611111111109E-3</v>
      </c>
      <c r="M197" s="82" t="str">
        <f>IF(L197=0," ",IF(L197&lt;=[1]Разряды!$D$33,[1]Разряды!$D$3,IF(L197&lt;=[1]Разряды!$E$33,[1]Разряды!$E$3,IF(L197&lt;=[1]Разряды!$F$33,[1]Разряды!$F$3,IF(L197&lt;=[1]Разряды!$G$33,[1]Разряды!$G$3,IF(L197&lt;=[1]Разряды!$H$33,[1]Разряды!$H$3,IF(L197&lt;=[1]Разряды!$I$33,[1]Разряды!$I$3,IF(L197&lt;=[1]Разряды!$J$33,[1]Разряды!$J$3,"б/р"))))))))</f>
        <v>1р</v>
      </c>
      <c r="N197" s="75">
        <v>15</v>
      </c>
      <c r="O197" s="30" t="str">
        <f>IF(B197=0," ",VLOOKUP($B197,[1]Женщины!$B$1:$K$65536,10,FALSE))</f>
        <v>Круговой К.Н.</v>
      </c>
    </row>
    <row r="198" spans="1:15" ht="26.25" x14ac:dyDescent="0.25">
      <c r="A198" s="31">
        <v>4</v>
      </c>
      <c r="B198" s="31">
        <v>344</v>
      </c>
      <c r="C198" s="69" t="str">
        <f>IF(B198=0," ",VLOOKUP(B198,[1]Женщины!B$1:K$65536,2,FALSE))</f>
        <v>Сверчкова</v>
      </c>
      <c r="D198" s="70" t="str">
        <f>IF(B198=0," ",VLOOKUP($B198,[1]Женщины!$B$1:$K$65536,3,FALSE))</f>
        <v>Полина</v>
      </c>
      <c r="E198" s="71" t="str">
        <f>IF(B198=0," ",IF(VLOOKUP($B198,[1]Женщины!$B$1:$K$65536,4,FALSE)=0," ",VLOOKUP($B198,[1]Женщины!$B$1:$K$65536,4,FALSE)))</f>
        <v>14.03.1997</v>
      </c>
      <c r="F198" s="71" t="str">
        <f>IF(B198=0," ",VLOOKUP($B198,[1]Женщины!$B$1:$K$65536,5,FALSE))</f>
        <v>1</v>
      </c>
      <c r="G198" s="30" t="str">
        <f>IF(B198=0," ",VLOOKUP($B198,[1]Женщины!$B$1:$K$65536,6,FALSE))</f>
        <v>Костромская область</v>
      </c>
      <c r="H198" s="30" t="str">
        <f>IF(B198=0," ",VLOOKUP($B198,[1]Женщины!$B$1:$K$65536,7,FALSE))</f>
        <v/>
      </c>
      <c r="I198" s="30" t="str">
        <f>IF(B198=0," ",VLOOKUP($B198,[1]Женщины!$B$1:$K$65536,8,FALSE))</f>
        <v/>
      </c>
      <c r="J198" s="26" t="str">
        <f>IF(B198=0," ",VLOOKUP($B198,[1]Женщины!$B$1:$K$65536,9,FALSE))</f>
        <v>ГБУ КО "СШОР им. А.В. Голубева"</v>
      </c>
      <c r="K198" s="97"/>
      <c r="L198" s="164">
        <v>1.6598379629629628E-3</v>
      </c>
      <c r="M198" s="82" t="str">
        <f>IF(L198=0," ",IF(L198&lt;=[1]Разряды!$D$33,[1]Разряды!$D$3,IF(L198&lt;=[1]Разряды!$E$33,[1]Разряды!$E$3,IF(L198&lt;=[1]Разряды!$F$33,[1]Разряды!$F$3,IF(L198&lt;=[1]Разряды!$G$33,[1]Разряды!$G$3,IF(L198&lt;=[1]Разряды!$H$33,[1]Разряды!$H$3,IF(L198&lt;=[1]Разряды!$I$33,[1]Разряды!$I$3,IF(L198&lt;=[1]Разряды!$J$33,[1]Разряды!$J$3,"б/р"))))))))</f>
        <v>1р</v>
      </c>
      <c r="N198" s="75">
        <v>14</v>
      </c>
      <c r="O198" s="30" t="str">
        <f>IF(B198=0," ",VLOOKUP($B198,[1]Женщины!$B$1:$K$65536,10,FALSE))</f>
        <v>Дружков А.Н.</v>
      </c>
    </row>
    <row r="199" spans="1:15" x14ac:dyDescent="0.25">
      <c r="A199" s="154">
        <v>5</v>
      </c>
      <c r="B199" s="31">
        <v>155</v>
      </c>
      <c r="C199" s="69" t="str">
        <f>IF(B199=0," ",VLOOKUP(B199,[1]Женщины!B$1:K$65536,2,FALSE))</f>
        <v>Цветкова</v>
      </c>
      <c r="D199" s="70" t="str">
        <f>IF(B199=0," ",VLOOKUP($B199,[1]Женщины!$B$1:$K$65536,3,FALSE))</f>
        <v>Елена</v>
      </c>
      <c r="E199" s="71" t="str">
        <f>IF(B199=0," ",IF(VLOOKUP($B199,[1]Женщины!$B$1:$K$65536,4,FALSE)=0," ",VLOOKUP($B199,[1]Женщины!$B$1:$K$65536,4,FALSE)))</f>
        <v>27.09.1992</v>
      </c>
      <c r="F199" s="71" t="str">
        <f>IF(B199=0," ",VLOOKUP($B199,[1]Женщины!$B$1:$K$65536,5,FALSE))</f>
        <v>1</v>
      </c>
      <c r="G199" s="30" t="str">
        <f>IF(B199=0," ",VLOOKUP($B199,[1]Женщины!$B$1:$K$65536,6,FALSE))</f>
        <v>Ярославская область</v>
      </c>
      <c r="H199" s="30" t="str">
        <f>IF(B199=0," ",VLOOKUP($B199,[1]Женщины!$B$1:$K$65536,7,FALSE))</f>
        <v/>
      </c>
      <c r="I199" s="30" t="str">
        <f>IF(B199=0," ",VLOOKUP($B199,[1]Женщины!$B$1:$K$65536,8,FALSE))</f>
        <v/>
      </c>
      <c r="J199" s="26" t="str">
        <f>IF(B199=0," ",VLOOKUP($B199,[1]Женщины!$B$1:$K$65536,9,FALSE))</f>
        <v>МУ СШОР №19</v>
      </c>
      <c r="K199" s="97"/>
      <c r="L199" s="164">
        <v>1.6907407407407409E-3</v>
      </c>
      <c r="M199" s="82" t="str">
        <f>IF(L199=0," ",IF(L199&lt;=[1]Разряды!$D$33,[1]Разряды!$D$3,IF(L199&lt;=[1]Разряды!$E$33,[1]Разряды!$E$3,IF(L199&lt;=[1]Разряды!$F$33,[1]Разряды!$F$3,IF(L199&lt;=[1]Разряды!$G$33,[1]Разряды!$G$3,IF(L199&lt;=[1]Разряды!$H$33,[1]Разряды!$H$3,IF(L199&lt;=[1]Разряды!$I$33,[1]Разряды!$I$3,IF(L199&lt;=[1]Разряды!$J$33,[1]Разряды!$J$3,"б/р"))))))))</f>
        <v>1р</v>
      </c>
      <c r="N199" s="75">
        <v>13</v>
      </c>
      <c r="O199" s="30" t="str">
        <f>IF(B199=0," ",VLOOKUP($B199,[1]Женщины!$B$1:$K$65536,10,FALSE))</f>
        <v>Хрущева Л.В.</v>
      </c>
    </row>
    <row r="200" spans="1:15" x14ac:dyDescent="0.25">
      <c r="A200" s="154">
        <v>6</v>
      </c>
      <c r="B200" s="31">
        <v>405</v>
      </c>
      <c r="C200" s="69" t="str">
        <f>IF(B200=0," ",VLOOKUP(B200,[1]Женщины!B$1:K$65536,2,FALSE))</f>
        <v>Лаптева</v>
      </c>
      <c r="D200" s="70" t="str">
        <f>IF(B200=0," ",VLOOKUP($B200,[1]Женщины!$B$1:$K$65536,3,FALSE))</f>
        <v>Светлана</v>
      </c>
      <c r="E200" s="71" t="str">
        <f>IF(B200=0," ",IF(VLOOKUP($B200,[1]Женщины!$B$1:$K$65536,4,FALSE)=0," ",VLOOKUP($B200,[1]Женщины!$B$1:$K$65536,4,FALSE)))</f>
        <v>14.11.1985</v>
      </c>
      <c r="F200" s="71" t="str">
        <f>IF(B200=0," ",VLOOKUP($B200,[1]Женщины!$B$1:$K$65536,5,FALSE))</f>
        <v>КМС</v>
      </c>
      <c r="G200" s="30" t="str">
        <f>IF(B200=0," ",VLOOKUP($B200,[1]Женщины!$B$1:$K$65536,6,FALSE))</f>
        <v>Псковская область</v>
      </c>
      <c r="H200" s="30" t="str">
        <f>IF(B200=0," ",VLOOKUP($B200,[1]Женщины!$B$1:$K$65536,7,FALSE))</f>
        <v/>
      </c>
      <c r="I200" s="30" t="str">
        <f>IF(B200=0," ",VLOOKUP($B200,[1]Женщины!$B$1:$K$65536,8,FALSE))</f>
        <v/>
      </c>
      <c r="J200" s="26" t="str">
        <f>IF(B200=0," ",VLOOKUP($B200,[1]Женщины!$B$1:$K$65536,9,FALSE))</f>
        <v>МБУ ДО ДООСЦ "ЮНОСТЬ"</v>
      </c>
      <c r="K200" s="97"/>
      <c r="L200" s="164">
        <v>1.7079861111111113E-3</v>
      </c>
      <c r="M200" s="82" t="str">
        <f>IF(L200=0," ",IF(L200&lt;=[1]Разряды!$D$33,[1]Разряды!$D$3,IF(L200&lt;=[1]Разряды!$E$33,[1]Разряды!$E$3,IF(L200&lt;=[1]Разряды!$F$33,[1]Разряды!$F$3,IF(L200&lt;=[1]Разряды!$G$33,[1]Разряды!$G$3,IF(L200&lt;=[1]Разряды!$H$33,[1]Разряды!$H$3,IF(L200&lt;=[1]Разряды!$I$33,[1]Разряды!$I$3,IF(L200&lt;=[1]Разряды!$J$33,[1]Разряды!$J$3,"б/р"))))))))</f>
        <v>2р</v>
      </c>
      <c r="N200" s="75">
        <v>0</v>
      </c>
      <c r="O200" s="30"/>
    </row>
    <row r="201" spans="1:15" ht="15.75" thickBot="1" x14ac:dyDescent="0.3">
      <c r="A201" s="38"/>
      <c r="B201" s="38"/>
      <c r="C201" s="39"/>
      <c r="D201" s="39"/>
      <c r="E201" s="61"/>
      <c r="F201" s="40"/>
      <c r="G201" s="39"/>
      <c r="H201" s="39"/>
      <c r="I201" s="39"/>
      <c r="J201" s="39"/>
      <c r="K201" s="105"/>
      <c r="L201" s="158"/>
      <c r="M201" s="43"/>
      <c r="N201" s="43"/>
      <c r="O201" s="39"/>
    </row>
    <row r="202" spans="1:15" ht="15.75" thickTop="1" x14ac:dyDescent="0.25">
      <c r="A202" s="44"/>
      <c r="B202" s="44"/>
      <c r="C202" s="45"/>
      <c r="D202" s="45"/>
      <c r="E202" s="92"/>
      <c r="F202" s="46"/>
      <c r="G202" s="45"/>
      <c r="H202" s="45"/>
      <c r="I202" s="45"/>
      <c r="J202" s="45"/>
      <c r="K202" s="108"/>
      <c r="L202" s="159"/>
      <c r="M202" s="49"/>
      <c r="N202" s="49"/>
      <c r="O202" s="45"/>
    </row>
    <row r="203" spans="1:15" x14ac:dyDescent="0.25">
      <c r="A203" s="44"/>
      <c r="B203" s="44"/>
      <c r="C203" s="45"/>
      <c r="D203" s="45"/>
      <c r="E203" s="92"/>
      <c r="F203" s="46"/>
      <c r="G203" s="45"/>
      <c r="H203" s="45"/>
      <c r="I203" s="45"/>
      <c r="J203" s="45"/>
      <c r="K203" s="108"/>
      <c r="L203" s="159"/>
      <c r="M203" s="49"/>
      <c r="N203" s="49"/>
      <c r="O203" s="45"/>
    </row>
    <row r="204" spans="1:15" x14ac:dyDescent="0.25">
      <c r="A204" s="44"/>
      <c r="B204" s="44"/>
      <c r="C204" s="45"/>
      <c r="D204" s="45"/>
      <c r="E204" s="92"/>
      <c r="F204" s="46"/>
      <c r="G204" s="45"/>
      <c r="H204" s="45"/>
      <c r="I204" s="45"/>
      <c r="J204" s="45"/>
      <c r="K204" s="108"/>
      <c r="L204" s="159"/>
      <c r="M204" s="49"/>
      <c r="N204" s="49"/>
      <c r="O204" s="45"/>
    </row>
    <row r="205" spans="1:15" x14ac:dyDescent="0.25">
      <c r="A205" s="44"/>
      <c r="B205" s="44"/>
      <c r="C205" s="45"/>
      <c r="D205" s="45"/>
      <c r="E205" s="92"/>
      <c r="F205" s="46"/>
      <c r="G205" s="45"/>
      <c r="H205" s="45"/>
      <c r="I205" s="45"/>
      <c r="J205" s="45"/>
      <c r="K205" s="108"/>
      <c r="L205" s="159"/>
      <c r="M205" s="49"/>
      <c r="N205" s="49"/>
      <c r="O205" s="45"/>
    </row>
    <row r="206" spans="1:15" x14ac:dyDescent="0.25">
      <c r="A206" s="64"/>
      <c r="B206" s="65"/>
      <c r="C206" s="66"/>
      <c r="D206" s="66"/>
      <c r="E206" s="66"/>
      <c r="F206" s="67"/>
      <c r="G206" s="45" t="s">
        <v>32</v>
      </c>
      <c r="H206" s="45"/>
      <c r="I206" s="45"/>
      <c r="J206" s="46"/>
      <c r="K206" s="46"/>
      <c r="L206" s="45"/>
      <c r="M206" s="45" t="s">
        <v>33</v>
      </c>
      <c r="N206" s="45"/>
    </row>
    <row r="207" spans="1:15" x14ac:dyDescent="0.25">
      <c r="A207" s="64"/>
      <c r="B207" s="67"/>
      <c r="C207" s="66"/>
      <c r="D207" s="66"/>
      <c r="E207" s="66"/>
      <c r="F207" s="67"/>
      <c r="G207" s="45"/>
      <c r="H207" s="45"/>
      <c r="I207" s="45"/>
      <c r="J207" s="46"/>
      <c r="K207" s="46"/>
      <c r="L207" s="45"/>
      <c r="M207" s="45"/>
      <c r="N207" s="45"/>
    </row>
    <row r="208" spans="1:15" x14ac:dyDescent="0.25">
      <c r="A208" s="64"/>
      <c r="B208" s="67"/>
      <c r="C208" s="66"/>
      <c r="D208" s="66"/>
      <c r="E208" s="66"/>
      <c r="F208" s="67"/>
      <c r="G208" s="45"/>
      <c r="H208" s="45"/>
      <c r="I208" s="45"/>
      <c r="J208" s="46"/>
      <c r="K208" s="46"/>
      <c r="L208" s="45"/>
      <c r="M208" s="45"/>
      <c r="N208" s="45"/>
    </row>
    <row r="209" spans="1:15" x14ac:dyDescent="0.25">
      <c r="A209" s="64"/>
      <c r="B209" s="67"/>
      <c r="C209" s="66"/>
      <c r="D209" s="66"/>
      <c r="E209" s="66"/>
      <c r="F209" s="67"/>
      <c r="G209" s="45"/>
      <c r="H209" s="45"/>
      <c r="I209" s="45"/>
      <c r="J209" s="46"/>
      <c r="K209" s="46"/>
      <c r="L209" s="45"/>
      <c r="M209" s="45"/>
      <c r="N209" s="45"/>
    </row>
    <row r="210" spans="1:15" x14ac:dyDescent="0.25">
      <c r="A210" s="64"/>
      <c r="B210" s="67"/>
      <c r="C210" s="66"/>
      <c r="D210" s="66"/>
      <c r="E210" s="66"/>
      <c r="F210" s="67"/>
      <c r="G210" s="45" t="s">
        <v>34</v>
      </c>
      <c r="H210" s="45"/>
      <c r="I210" s="45"/>
      <c r="J210" s="46"/>
      <c r="K210" s="46"/>
      <c r="L210" s="45"/>
      <c r="M210" s="45" t="s">
        <v>35</v>
      </c>
      <c r="N210" s="45"/>
    </row>
    <row r="211" spans="1:15" x14ac:dyDescent="0.25">
      <c r="A211" s="44"/>
      <c r="B211" s="44"/>
      <c r="C211" s="45"/>
      <c r="D211" s="45"/>
      <c r="E211" s="92"/>
      <c r="F211" s="46"/>
      <c r="G211" s="45"/>
      <c r="H211" s="45"/>
      <c r="I211" s="45"/>
      <c r="J211" s="45"/>
      <c r="K211" s="108"/>
      <c r="L211" s="159"/>
      <c r="M211" s="49"/>
      <c r="N211" s="49"/>
      <c r="O211" s="45"/>
    </row>
    <row r="212" spans="1:15" x14ac:dyDescent="0.25">
      <c r="A212" s="44"/>
      <c r="B212" s="44"/>
      <c r="C212" s="45"/>
      <c r="D212" s="45"/>
      <c r="E212" s="92"/>
      <c r="F212" s="46"/>
      <c r="G212" s="45"/>
      <c r="H212" s="45"/>
      <c r="I212" s="45"/>
      <c r="J212" s="45"/>
      <c r="K212" s="108"/>
      <c r="L212" s="159"/>
      <c r="M212" s="49"/>
      <c r="N212" s="49"/>
      <c r="O212" s="45"/>
    </row>
    <row r="213" spans="1:15" x14ac:dyDescent="0.25">
      <c r="A213" s="64"/>
      <c r="B213" s="67"/>
      <c r="C213" s="66"/>
      <c r="D213" s="66"/>
      <c r="E213" s="66"/>
      <c r="F213" s="67"/>
      <c r="G213" s="45"/>
      <c r="H213" s="45"/>
      <c r="I213" s="45"/>
      <c r="J213" s="46"/>
      <c r="K213" s="46"/>
      <c r="L213" s="45"/>
      <c r="M213" s="45"/>
      <c r="N213" s="45"/>
    </row>
    <row r="214" spans="1:15" x14ac:dyDescent="0.25">
      <c r="A214" s="64"/>
      <c r="B214" s="67"/>
      <c r="C214" s="66"/>
      <c r="D214" s="66"/>
      <c r="E214" s="66"/>
      <c r="F214" s="67"/>
      <c r="G214" s="45"/>
      <c r="H214" s="45"/>
      <c r="I214" s="45"/>
      <c r="J214" s="46"/>
      <c r="K214" s="46"/>
      <c r="L214" s="45"/>
      <c r="M214" s="45"/>
      <c r="N214" s="45"/>
    </row>
    <row r="215" spans="1:15" x14ac:dyDescent="0.25">
      <c r="A215" s="64"/>
      <c r="B215" s="67"/>
      <c r="C215" s="66"/>
      <c r="D215" s="66"/>
      <c r="E215" s="66"/>
      <c r="F215" s="67"/>
      <c r="G215" s="45"/>
      <c r="H215" s="45"/>
      <c r="I215" s="45"/>
      <c r="J215" s="46"/>
      <c r="K215" s="46"/>
      <c r="L215" s="45"/>
      <c r="M215" s="45"/>
      <c r="N215" s="45"/>
    </row>
    <row r="216" spans="1:15" x14ac:dyDescent="0.25">
      <c r="A216" s="64"/>
      <c r="B216" s="67"/>
      <c r="C216" s="66"/>
      <c r="D216" s="66"/>
      <c r="E216" s="66"/>
      <c r="F216" s="67"/>
      <c r="G216" s="45"/>
      <c r="H216" s="45"/>
      <c r="I216" s="45"/>
      <c r="J216" s="46"/>
      <c r="K216" s="46"/>
      <c r="L216" s="45"/>
      <c r="M216" s="45"/>
      <c r="N216" s="45"/>
    </row>
    <row r="217" spans="1:15" x14ac:dyDescent="0.25">
      <c r="K217"/>
      <c r="L217"/>
    </row>
    <row r="218" spans="1:15" x14ac:dyDescent="0.25">
      <c r="K218"/>
      <c r="L218"/>
    </row>
    <row r="219" spans="1:15" x14ac:dyDescent="0.25">
      <c r="K219"/>
      <c r="L219"/>
    </row>
    <row r="220" spans="1:15" x14ac:dyDescent="0.25">
      <c r="K220"/>
      <c r="L220"/>
    </row>
    <row r="221" spans="1:15" x14ac:dyDescent="0.25">
      <c r="K221"/>
      <c r="L221"/>
    </row>
    <row r="222" spans="1:15" x14ac:dyDescent="0.25">
      <c r="K222"/>
      <c r="L222"/>
    </row>
    <row r="223" spans="1:15" x14ac:dyDescent="0.25">
      <c r="K223"/>
      <c r="L223"/>
    </row>
    <row r="224" spans="1:15" x14ac:dyDescent="0.25">
      <c r="K224"/>
      <c r="L224"/>
    </row>
    <row r="225" spans="11:12" x14ac:dyDescent="0.25">
      <c r="K225"/>
      <c r="L225"/>
    </row>
    <row r="226" spans="11:12" x14ac:dyDescent="0.25">
      <c r="K226"/>
      <c r="L226"/>
    </row>
  </sheetData>
  <mergeCells count="88">
    <mergeCell ref="A6:O6"/>
    <mergeCell ref="A1:O1"/>
    <mergeCell ref="A2:O2"/>
    <mergeCell ref="A3:O3"/>
    <mergeCell ref="A4:O4"/>
    <mergeCell ref="A5:O5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5:O65"/>
    <mergeCell ref="J15:J16"/>
    <mergeCell ref="K15:L15"/>
    <mergeCell ref="M15:M16"/>
    <mergeCell ref="N15:N16"/>
    <mergeCell ref="O15:O16"/>
    <mergeCell ref="K16:L16"/>
    <mergeCell ref="A60:O60"/>
    <mergeCell ref="A61:O61"/>
    <mergeCell ref="A62:O62"/>
    <mergeCell ref="A63:O63"/>
    <mergeCell ref="A64:O64"/>
    <mergeCell ref="A67:N67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A124:O124"/>
    <mergeCell ref="J74:J75"/>
    <mergeCell ref="K74:L74"/>
    <mergeCell ref="M74:M75"/>
    <mergeCell ref="N74:N75"/>
    <mergeCell ref="O74:O75"/>
    <mergeCell ref="K75:L75"/>
    <mergeCell ref="A119:O119"/>
    <mergeCell ref="A120:O120"/>
    <mergeCell ref="A121:O121"/>
    <mergeCell ref="A122:O122"/>
    <mergeCell ref="A123:O123"/>
    <mergeCell ref="A126:N126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84:O184"/>
    <mergeCell ref="J133:J134"/>
    <mergeCell ref="K133:L133"/>
    <mergeCell ref="M133:M134"/>
    <mergeCell ref="N133:N134"/>
    <mergeCell ref="O133:O134"/>
    <mergeCell ref="K134:L134"/>
    <mergeCell ref="A179:O179"/>
    <mergeCell ref="A180:O180"/>
    <mergeCell ref="A181:O181"/>
    <mergeCell ref="A182:O182"/>
    <mergeCell ref="A183:O183"/>
    <mergeCell ref="A186:N186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93:L193"/>
    <mergeCell ref="M193:M194"/>
    <mergeCell ref="N193:N194"/>
    <mergeCell ref="O193:O194"/>
    <mergeCell ref="K194:L19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zoomScale="80" zoomScaleNormal="80" workbookViewId="0">
      <selection activeCell="J10" sqref="J10"/>
    </sheetView>
  </sheetViews>
  <sheetFormatPr defaultRowHeight="15" x14ac:dyDescent="0.25"/>
  <cols>
    <col min="1" max="1" width="4.85546875" customWidth="1"/>
    <col min="2" max="2" width="7.42578125" customWidth="1"/>
    <col min="3" max="3" width="21.42578125" customWidth="1"/>
    <col min="4" max="4" width="13.28515625" customWidth="1"/>
    <col min="5" max="5" width="12.140625" customWidth="1"/>
    <col min="6" max="6" width="7.42578125" customWidth="1"/>
    <col min="7" max="7" width="24.7109375" customWidth="1"/>
    <col min="8" max="8" width="13" customWidth="1"/>
    <col min="9" max="9" width="12.28515625" customWidth="1"/>
    <col min="10" max="10" width="36.7109375" customWidth="1"/>
    <col min="11" max="11" width="7.140625" style="14" customWidth="1"/>
    <col min="12" max="12" width="7.42578125" style="14" customWidth="1"/>
    <col min="13" max="13" width="6.5703125" customWidth="1"/>
    <col min="14" max="14" width="6.28515625" customWidth="1"/>
    <col min="15" max="15" width="28.8554687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/>
      <c r="F12" s="10"/>
      <c r="G12" s="11"/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50</v>
      </c>
      <c r="F13" s="10">
        <v>0.70833333333333337</v>
      </c>
      <c r="G13" s="11" t="s">
        <v>64</v>
      </c>
      <c r="H13" s="11"/>
      <c r="I13" s="11"/>
      <c r="K13" s="13"/>
      <c r="L13" s="13"/>
      <c r="M13" s="14"/>
    </row>
    <row r="14" spans="1:15" ht="16.5" thickBot="1" x14ac:dyDescent="0.3">
      <c r="A14" s="15" t="s">
        <v>44</v>
      </c>
      <c r="B14" s="16"/>
      <c r="E14" s="17" t="s">
        <v>70</v>
      </c>
      <c r="F14" s="18"/>
      <c r="J14" s="3"/>
      <c r="K14" s="51"/>
      <c r="L14" s="51"/>
      <c r="M14" s="14"/>
    </row>
    <row r="15" spans="1:15" x14ac:dyDescent="0.25">
      <c r="A15" s="455" t="s">
        <v>15</v>
      </c>
      <c r="B15" s="455" t="s">
        <v>16</v>
      </c>
      <c r="C15" s="457" t="s">
        <v>17</v>
      </c>
      <c r="D15" s="457" t="s">
        <v>18</v>
      </c>
      <c r="E15" s="455" t="s">
        <v>19</v>
      </c>
      <c r="F15" s="455" t="s">
        <v>20</v>
      </c>
      <c r="G15" s="445" t="s">
        <v>21</v>
      </c>
      <c r="H15" s="447" t="s">
        <v>22</v>
      </c>
      <c r="I15" s="449" t="s">
        <v>23</v>
      </c>
      <c r="J15" s="479" t="s">
        <v>24</v>
      </c>
      <c r="K15" s="481" t="s">
        <v>25</v>
      </c>
      <c r="L15" s="482"/>
      <c r="M15" s="483" t="s">
        <v>26</v>
      </c>
      <c r="N15" s="485" t="s">
        <v>27</v>
      </c>
      <c r="O15" s="443" t="s">
        <v>28</v>
      </c>
    </row>
    <row r="16" spans="1:15" ht="15.75" thickBot="1" x14ac:dyDescent="0.3">
      <c r="A16" s="456"/>
      <c r="B16" s="456"/>
      <c r="C16" s="458"/>
      <c r="D16" s="458"/>
      <c r="E16" s="456"/>
      <c r="F16" s="456"/>
      <c r="G16" s="446"/>
      <c r="H16" s="448"/>
      <c r="I16" s="450"/>
      <c r="J16" s="480"/>
      <c r="K16" s="487" t="s">
        <v>29</v>
      </c>
      <c r="L16" s="488"/>
      <c r="M16" s="484"/>
      <c r="N16" s="486"/>
      <c r="O16" s="444"/>
    </row>
    <row r="17" spans="1:15" x14ac:dyDescent="0.25">
      <c r="A17" s="21">
        <v>1</v>
      </c>
      <c r="B17" s="78">
        <v>386</v>
      </c>
      <c r="C17" s="69" t="str">
        <f>IF(B17=0," ",VLOOKUP(B17,[1]Спортсмены!B$1:K$65536,2,FALSE))</f>
        <v>Баранов</v>
      </c>
      <c r="D17" s="70" t="str">
        <f>IF(B17=0," ",VLOOKUP($B17,[1]Спортсмены!$B$1:$K$65536,3,FALSE))</f>
        <v>Егор</v>
      </c>
      <c r="E17" s="71" t="str">
        <f>IF(B17=0," ",IF(VLOOKUP($B17,[1]Спортсмены!$B$1:$K$65536,4,FALSE)=0," ",VLOOKUP($B17,[1]Спортсмены!$B$1:$K$65536,4,FALSE)))</f>
        <v>07.10.2003</v>
      </c>
      <c r="F17" s="71" t="str">
        <f>IF(B17=0," ",VLOOKUP($B17,[1]Спортсмены!$B$1:$K$65536,5,FALSE))</f>
        <v>1</v>
      </c>
      <c r="G17" s="69" t="str">
        <f>IF(B17=0," ",VLOOKUP($B17,[1]Спортсмены!$B$1:$K$65536,6,FALSE))</f>
        <v>Новгородская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101" t="str">
        <f>IF(B17=0," ",VLOOKUP($B17,[1]Спортсмены!$B$1:$K$65536,9,FALSE))</f>
        <v>МАУ "СШ №2"</v>
      </c>
      <c r="K17" s="97"/>
      <c r="L17" s="140">
        <v>1.3616898148148149E-3</v>
      </c>
      <c r="M17" s="82" t="str">
        <f>IF(L17=0," ",IF(L17&lt;=[1]Разряды!$D$7,[1]Разряды!$D$3,IF(L17&lt;=[1]Разряды!$E$7,[1]Разряды!$E$3,IF(L17&lt;=[1]Разряды!$F$7,[1]Разряды!$F$3,IF(L17&lt;=[1]Разряды!$G$7,[1]Разряды!$G$3,IF(L17&lt;=[1]Разряды!$H$7,[1]Разряды!$H$3,IF(L17&lt;=[1]Разряды!$I$7,[1]Разряды!$I$3,IF(L17&lt;=[1]Разряды!$J$7,[1]Разряды!$J$3,"б/р"))))))))</f>
        <v>1р</v>
      </c>
      <c r="N17" s="71">
        <v>20</v>
      </c>
      <c r="O17" s="69"/>
    </row>
    <row r="18" spans="1:15" x14ac:dyDescent="0.25">
      <c r="A18" s="21">
        <v>2</v>
      </c>
      <c r="B18" s="78">
        <v>69</v>
      </c>
      <c r="C18" s="69" t="str">
        <f>IF(B18=0," ",VLOOKUP(B18,[1]Спортсмены!B$1:K$65536,2,FALSE))</f>
        <v>Крепышев</v>
      </c>
      <c r="D18" s="70" t="str">
        <f>IF(B18=0," ",VLOOKUP($B18,[1]Спортсмены!$B$1:$K$65536,3,FALSE))</f>
        <v>Фёдор</v>
      </c>
      <c r="E18" s="71" t="str">
        <f>IF(B18=0," ",IF(VLOOKUP($B18,[1]Спортсмены!$B$1:$K$65536,4,FALSE)=0," ",VLOOKUP($B18,[1]Спортсмены!$B$1:$K$65536,4,FALSE)))</f>
        <v>14.06.2003</v>
      </c>
      <c r="F18" s="71" t="str">
        <f>IF(B18=0," ",VLOOKUP($B18,[1]Спортсмены!$B$1:$K$65536,5,FALSE))</f>
        <v>1</v>
      </c>
      <c r="G18" s="69" t="str">
        <f>IF(B18=0," ",VLOOKUP($B18,[1]Спортсмены!$B$1:$K$65536,6,FALSE))</f>
        <v>Ярославская область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101" t="str">
        <f>IF(B18=0," ",VLOOKUP($B18,[1]Спортсмены!$B$1:$K$65536,9,FALSE))</f>
        <v>МУ СШОР №19</v>
      </c>
      <c r="K18" s="97"/>
      <c r="L18" s="151">
        <v>1.3650462962962963E-3</v>
      </c>
      <c r="M18" s="82" t="str">
        <f>IF(L18=0," ",IF(L18&lt;=[1]Разряды!$D$7,[1]Разряды!$D$3,IF(L18&lt;=[1]Разряды!$E$7,[1]Разряды!$E$3,IF(L18&lt;=[1]Разряды!$F$7,[1]Разряды!$F$3,IF(L18&lt;=[1]Разряды!$G$7,[1]Разряды!$G$3,IF(L18&lt;=[1]Разряды!$H$7,[1]Разряды!$H$3,IF(L18&lt;=[1]Разряды!$I$7,[1]Разряды!$I$3,IF(L18&lt;=[1]Разряды!$J$7,[1]Разряды!$J$3,"б/р"))))))))</f>
        <v>1р</v>
      </c>
      <c r="N18" s="75">
        <v>17</v>
      </c>
      <c r="O18" s="69" t="str">
        <f>IF(B18=0," ",VLOOKUP($B18,[1]Спортсмены!$B$1:$K$65536,10,FALSE))</f>
        <v>Хрущева Л.В.</v>
      </c>
    </row>
    <row r="19" spans="1:15" x14ac:dyDescent="0.25">
      <c r="A19" s="21">
        <v>3</v>
      </c>
      <c r="B19" s="78">
        <v>214</v>
      </c>
      <c r="C19" s="69" t="str">
        <f>IF(B19=0," ",VLOOKUP(B19,[1]Спортсмены!B$1:K$65536,2,FALSE))</f>
        <v>Цымбалюк</v>
      </c>
      <c r="D19" s="70" t="str">
        <f>IF(B19=0," ",VLOOKUP($B19,[1]Спортсмены!$B$1:$K$65536,3,FALSE))</f>
        <v>Артём</v>
      </c>
      <c r="E19" s="71" t="str">
        <f>IF(B19=0," ",IF(VLOOKUP($B19,[1]Спортсмены!$B$1:$K$65536,4,FALSE)=0," ",VLOOKUP($B19,[1]Спортсмены!$B$1:$K$65536,4,FALSE)))</f>
        <v>07.06.2005</v>
      </c>
      <c r="F19" s="71" t="str">
        <f>IF(B19=0," ",VLOOKUP($B19,[1]Спортсмены!$B$1:$K$65536,5,FALSE))</f>
        <v>2</v>
      </c>
      <c r="G19" s="69" t="str">
        <f>IF(B19=0," ",VLOOKUP($B19,[1]Спортсмены!$B$1:$K$65536,6,FALSE))</f>
        <v>Архангельская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101" t="str">
        <f>IF(B19=0," ",VLOOKUP($B19,[1]Спортсмены!$B$1:$K$65536,9,FALSE))</f>
        <v>МБУ СШ №1</v>
      </c>
      <c r="K19" s="167"/>
      <c r="L19" s="140">
        <v>1.4067129629629629E-3</v>
      </c>
      <c r="M19" s="82" t="str">
        <f>IF(L19=0," ",IF(L19&lt;=[1]Разряды!$D$7,[1]Разряды!$D$3,IF(L19&lt;=[1]Разряды!$E$7,[1]Разряды!$E$3,IF(L19&lt;=[1]Разряды!$F$7,[1]Разряды!$F$3,IF(L19&lt;=[1]Разряды!$G$7,[1]Разряды!$G$3,IF(L19&lt;=[1]Разряды!$H$7,[1]Разряды!$H$3,IF(L19&lt;=[1]Разряды!$I$7,[1]Разряды!$I$3,IF(L19&lt;=[1]Разряды!$J$7,[1]Разряды!$J$3,"б/р"))))))))</f>
        <v>1р</v>
      </c>
      <c r="N19" s="75">
        <v>15</v>
      </c>
      <c r="O19" s="69" t="str">
        <f>IF(B19=0," ",VLOOKUP($B19,[1]Спортсмены!$B$1:$K$65536,10,FALSE))</f>
        <v>Брюхова О.Б.</v>
      </c>
    </row>
    <row r="20" spans="1:15" x14ac:dyDescent="0.25">
      <c r="A20" s="31">
        <v>4</v>
      </c>
      <c r="B20" s="78">
        <v>339</v>
      </c>
      <c r="C20" s="69" t="str">
        <f>IF(B20=0," ",VLOOKUP(B20,[1]Спортсмены!B$1:K$65536,2,FALSE))</f>
        <v>Молчанов</v>
      </c>
      <c r="D20" s="70" t="str">
        <f>IF(B20=0," ",VLOOKUP($B20,[1]Спортсмены!$B$1:$K$65536,3,FALSE))</f>
        <v>Захар</v>
      </c>
      <c r="E20" s="71" t="str">
        <f>IF(B20=0," ",IF(VLOOKUP($B20,[1]Спортсмены!$B$1:$K$65536,4,FALSE)=0," ",VLOOKUP($B20,[1]Спортсмены!$B$1:$K$65536,4,FALSE)))</f>
        <v>14.09.2003</v>
      </c>
      <c r="F20" s="71" t="str">
        <f>IF(B20=0," ",VLOOKUP($B20,[1]Спортсмены!$B$1:$K$65536,5,FALSE))</f>
        <v>1</v>
      </c>
      <c r="G20" s="69" t="str">
        <f>IF(B20=0," ",VLOOKUP($B20,[1]Спортсмены!$B$1:$K$65536,6,FALSE))</f>
        <v>Костромская область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101" t="str">
        <f>IF(B20=0," ",VLOOKUP($B20,[1]Спортсмены!$B$1:$K$65536,9,FALSE))</f>
        <v>ГБУ КО "СШОР им. А.В. Голубева"</v>
      </c>
      <c r="K20" s="97"/>
      <c r="L20" s="140">
        <v>1.4284722222222223E-3</v>
      </c>
      <c r="M20" s="82" t="str">
        <f>IF(L20=0," ",IF(L20&lt;=[1]Разряды!$D$7,[1]Разряды!$D$3,IF(L20&lt;=[1]Разряды!$E$7,[1]Разряды!$E$3,IF(L20&lt;=[1]Разряды!$F$7,[1]Разряды!$F$3,IF(L20&lt;=[1]Разряды!$G$7,[1]Разряды!$G$3,IF(L20&lt;=[1]Разряды!$H$7,[1]Разряды!$H$3,IF(L20&lt;=[1]Разряды!$I$7,[1]Разряды!$I$3,IF(L20&lt;=[1]Разряды!$J$7,[1]Разряды!$J$3,"б/р"))))))))</f>
        <v>2р</v>
      </c>
      <c r="N20" s="75">
        <v>14</v>
      </c>
      <c r="O20" s="69" t="str">
        <f>IF(B20=0," ",VLOOKUP($B20,[1]Спортсмены!$B$1:$K$65536,10,FALSE))</f>
        <v>Дружков А.Н.</v>
      </c>
    </row>
    <row r="21" spans="1:15" ht="22.5" x14ac:dyDescent="0.25">
      <c r="A21" s="31">
        <v>5</v>
      </c>
      <c r="B21" s="78">
        <v>294</v>
      </c>
      <c r="C21" s="76" t="str">
        <f>IF(B21=0," ",VLOOKUP(B21,[1]Спортсмены!B$1:K$65536,2,FALSE))</f>
        <v>Пивнев</v>
      </c>
      <c r="D21" s="77" t="str">
        <f>IF(B21=0," ",VLOOKUP($B21,[1]Спортсмены!$B$1:$K$65536,3,FALSE))</f>
        <v>Артём</v>
      </c>
      <c r="E21" s="78" t="str">
        <f>IF(B21=0," ",IF(VLOOKUP($B21,[1]Спортсмены!$B$1:$K$65536,4,FALSE)=0," ",VLOOKUP($B21,[1]Спортсмены!$B$1:$K$65536,4,FALSE)))</f>
        <v>22.01.2003</v>
      </c>
      <c r="F21" s="78" t="str">
        <f>IF(B21=0," ",VLOOKUP($B21,[1]Спортсмены!$B$1:$K$65536,5,FALSE))</f>
        <v>2</v>
      </c>
      <c r="G21" s="76" t="str">
        <f>IF(B21=0," ",VLOOKUP($B21,[1]Спортсмены!$B$1:$K$65536,6,FALSE))</f>
        <v>Ивановская область</v>
      </c>
      <c r="H21" s="76" t="str">
        <f>IF(C21=0," ",VLOOKUP($B21,[1]Спортсмены!$B$1:$K$65536,7,FALSE))</f>
        <v/>
      </c>
      <c r="I21" s="76" t="str">
        <f>IF(D21=0," ",VLOOKUP($B21,[1]Спортсмены!$B$1:$K$65536,8,FALSE))</f>
        <v/>
      </c>
      <c r="J21" s="109" t="str">
        <f>IF(B21=0," ",VLOOKUP($B21,[1]Спортсмены!$B$1:$K$65536,9,FALSE))</f>
        <v>МБУ "СШОР им.Олимпийского Чемпиона С.Клюгина" г.о.Кинешма</v>
      </c>
      <c r="K21" s="99"/>
      <c r="L21" s="152">
        <v>1.4291666666666665E-3</v>
      </c>
      <c r="M21" s="31" t="str">
        <f>IF(L21=0," ",IF(L21&lt;=[1]Разряды!$D$7,[1]Разряды!$D$3,IF(L21&lt;=[1]Разряды!$E$7,[1]Разряды!$E$3,IF(L21&lt;=[1]Разряды!$F$7,[1]Разряды!$F$3,IF(L21&lt;=[1]Разряды!$G$7,[1]Разряды!$G$3,IF(L21&lt;=[1]Разряды!$H$7,[1]Разряды!$H$3,IF(L21&lt;=[1]Разряды!$I$7,[1]Разряды!$I$3,IF(L21&lt;=[1]Разряды!$J$7,[1]Разряды!$J$3,"б/р"))))))))</f>
        <v>2р</v>
      </c>
      <c r="N21" s="80">
        <v>13</v>
      </c>
      <c r="O21" s="76" t="str">
        <f>IF(B21=0," ",VLOOKUP($B21,[1]Спортсмены!$B$1:$K$65536,10,FALSE))</f>
        <v>Яковлев А.Н.</v>
      </c>
    </row>
    <row r="22" spans="1:15" x14ac:dyDescent="0.25">
      <c r="A22" s="31">
        <v>6</v>
      </c>
      <c r="B22" s="78">
        <v>442</v>
      </c>
      <c r="C22" s="69" t="str">
        <f>IF(B22=0," ",VLOOKUP(B22,[1]Спортсмены!B$1:K$65536,2,FALSE))</f>
        <v>Судаков</v>
      </c>
      <c r="D22" s="70" t="str">
        <f>IF(B22=0," ",VLOOKUP($B22,[1]Спортсмены!$B$1:$K$65536,3,FALSE))</f>
        <v>Михаил</v>
      </c>
      <c r="E22" s="71" t="str">
        <f>IF(B22=0," ",IF(VLOOKUP($B22,[1]Спортсмены!$B$1:$K$65536,4,FALSE)=0," ",VLOOKUP($B22,[1]Спортсмены!$B$1:$K$65536,4,FALSE)))</f>
        <v>09.04.2003</v>
      </c>
      <c r="F22" s="71" t="str">
        <f>IF(B22=0," ",VLOOKUP($B22,[1]Спортсмены!$B$1:$K$65536,5,FALSE))</f>
        <v>1</v>
      </c>
      <c r="G22" s="69" t="str">
        <f>IF(B22=0," ",VLOOKUP($B22,[1]Спортсмены!$B$1:$K$65536,6,FALSE))</f>
        <v>Республика Карелия</v>
      </c>
      <c r="H22" s="69" t="str">
        <f>IF(C22=0," ",VLOOKUP($B22,[1]Спортсмены!$B$1:$K$65536,7,FALSE))</f>
        <v/>
      </c>
      <c r="I22" s="69" t="str">
        <f>IF(D22=0," ",VLOOKUP($B22,[1]Спортсмены!$B$1:$K$65536,8,FALSE))</f>
        <v/>
      </c>
      <c r="J22" s="101" t="str">
        <f>IF(B22=0," ",VLOOKUP($B22,[1]Спортсмены!$B$1:$K$65536,9,FALSE))</f>
        <v>МУ "СШОР №3"</v>
      </c>
      <c r="K22" s="134"/>
      <c r="L22" s="140">
        <v>1.4491898148148148E-3</v>
      </c>
      <c r="M22" s="74" t="str">
        <f>IF(L22=0," ",IF(L22&lt;=[1]Разряды!$D$7,[1]Разряды!$D$3,IF(L22&lt;=[1]Разряды!$E$7,[1]Разряды!$E$3,IF(L22&lt;=[1]Разряды!$F$7,[1]Разряды!$F$3,IF(L22&lt;=[1]Разряды!$G$7,[1]Разряды!$G$3,IF(L22&lt;=[1]Разряды!$H$7,[1]Разряды!$H$3,IF(L22&lt;=[1]Разряды!$I$7,[1]Разряды!$I$3,IF(L22&lt;=[1]Разряды!$J$7,[1]Разряды!$J$3,"б/р"))))))))</f>
        <v>2р</v>
      </c>
      <c r="N22" s="75">
        <v>12</v>
      </c>
      <c r="O22" s="69" t="str">
        <f>IF(B22=0," ",VLOOKUP($B22,[1]Спортсмены!$B$1:$K$65536,10,FALSE))</f>
        <v>Козлова Н.Ю., Кишкин А.Ю.</v>
      </c>
    </row>
    <row r="23" spans="1:15" x14ac:dyDescent="0.25">
      <c r="A23" s="31">
        <v>7</v>
      </c>
      <c r="B23" s="78">
        <v>261</v>
      </c>
      <c r="C23" s="69" t="str">
        <f>IF(B23=0," ",VLOOKUP(B23,[1]Спортсмены!B$1:K$65536,2,FALSE))</f>
        <v>Росляков</v>
      </c>
      <c r="D23" s="70" t="str">
        <f>IF(B23=0," ",VLOOKUP($B23,[1]Спортсмены!$B$1:$K$65536,3,FALSE))</f>
        <v>Тимофей</v>
      </c>
      <c r="E23" s="71" t="str">
        <f>IF(B23=0," ",IF(VLOOKUP($B23,[1]Спортсмены!$B$1:$K$65536,4,FALSE)=0," ",VLOOKUP($B23,[1]Спортсмены!$B$1:$K$65536,4,FALSE)))</f>
        <v>26.03.2004</v>
      </c>
      <c r="F23" s="71" t="str">
        <f>IF(B23=0," ",VLOOKUP($B23,[1]Спортсмены!$B$1:$K$65536,5,FALSE))</f>
        <v>2</v>
      </c>
      <c r="G23" s="69" t="str">
        <f>IF(B23=0," ",VLOOKUP($B23,[1]Спортсмены!$B$1:$K$65536,6,FALSE))</f>
        <v>Вологодская область</v>
      </c>
      <c r="H23" s="69" t="str">
        <f>IF(C23=0," ",VLOOKUP($B23,[1]Спортсмены!$B$1:$K$65536,7,FALSE))</f>
        <v/>
      </c>
      <c r="I23" s="69" t="str">
        <f>IF(D23=0," ",VLOOKUP($B23,[1]Спортсмены!$B$1:$K$65536,8,FALSE))</f>
        <v/>
      </c>
      <c r="J23" s="101" t="str">
        <f>IF(B23=0," ",VLOOKUP($B23,[1]Спортсмены!$B$1:$K$65536,9,FALSE))</f>
        <v>АУ ФКиС  ВО "ЦСП", МБУДО ДЮСШ "Спартак"</v>
      </c>
      <c r="K23" s="97"/>
      <c r="L23" s="140">
        <v>1.4556712962962961E-3</v>
      </c>
      <c r="M23" s="82" t="str">
        <f>IF(L23=0," ",IF(L23&lt;=[1]Разряды!$D$7,[1]Разряды!$D$3,IF(L23&lt;=[1]Разряды!$E$7,[1]Разряды!$E$3,IF(L23&lt;=[1]Разряды!$F$7,[1]Разряды!$F$3,IF(L23&lt;=[1]Разряды!$G$7,[1]Разряды!$G$3,IF(L23&lt;=[1]Разряды!$H$7,[1]Разряды!$H$3,IF(L23&lt;=[1]Разряды!$I$7,[1]Разряды!$I$3,IF(L23&lt;=[1]Разряды!$J$7,[1]Разряды!$J$3,"б/р"))))))))</f>
        <v>2р</v>
      </c>
      <c r="N23" s="75">
        <v>11</v>
      </c>
      <c r="O23" s="69" t="str">
        <f>IF(B23=0," ",VLOOKUP($B23,[1]Спортсмены!$B$1:$K$65536,10,FALSE))</f>
        <v>Синицкий А.Д.</v>
      </c>
    </row>
    <row r="24" spans="1:15" x14ac:dyDescent="0.25">
      <c r="A24" s="31">
        <v>8</v>
      </c>
      <c r="B24" s="78">
        <v>354</v>
      </c>
      <c r="C24" s="69" t="str">
        <f>IF(B24=0," ",VLOOKUP(B24,[1]Спортсмены!B$1:K$65536,2,FALSE))</f>
        <v>Якунин</v>
      </c>
      <c r="D24" s="70" t="str">
        <f>IF(B24=0," ",VLOOKUP($B24,[1]Спортсмены!$B$1:$K$65536,3,FALSE))</f>
        <v>Владислав</v>
      </c>
      <c r="E24" s="71" t="str">
        <f>IF(B24=0," ",IF(VLOOKUP($B24,[1]Спортсмены!$B$1:$K$65536,4,FALSE)=0," ",VLOOKUP($B24,[1]Спортсмены!$B$1:$K$65536,4,FALSE)))</f>
        <v>27.02.2003</v>
      </c>
      <c r="F24" s="71" t="str">
        <f>IF(B24=0," ",VLOOKUP($B24,[1]Спортсмены!$B$1:$K$65536,5,FALSE))</f>
        <v>2</v>
      </c>
      <c r="G24" s="69" t="str">
        <f>IF(B24=0," ",VLOOKUP($B24,[1]Спортсмены!$B$1:$K$65536,6,FALSE))</f>
        <v>Костромская область</v>
      </c>
      <c r="H24" s="69" t="str">
        <f>IF(C24=0," ",VLOOKUP($B24,[1]Спортсмены!$B$1:$K$65536,7,FALSE))</f>
        <v/>
      </c>
      <c r="I24" s="69" t="str">
        <f>IF(D24=0," ",VLOOKUP($B24,[1]Спортсмены!$B$1:$K$65536,8,FALSE))</f>
        <v/>
      </c>
      <c r="J24" s="101" t="str">
        <f>IF(B24=0," ",VLOOKUP($B24,[1]Спортсмены!$B$1:$K$65536,9,FALSE))</f>
        <v>ГБУ КО "СШОР им. А.В. Голубева"</v>
      </c>
      <c r="K24" s="97"/>
      <c r="L24" s="140">
        <v>1.4621527777777777E-3</v>
      </c>
      <c r="M24" s="82" t="str">
        <f>IF(L24=0," ",IF(L24&lt;=[1]Разряды!$D$7,[1]Разряды!$D$3,IF(L24&lt;=[1]Разряды!$E$7,[1]Разряды!$E$3,IF(L24&lt;=[1]Разряды!$F$7,[1]Разряды!$F$3,IF(L24&lt;=[1]Разряды!$G$7,[1]Разряды!$G$3,IF(L24&lt;=[1]Разряды!$H$7,[1]Разряды!$H$3,IF(L24&lt;=[1]Разряды!$I$7,[1]Разряды!$I$3,IF(L24&lt;=[1]Разряды!$J$7,[1]Разряды!$J$3,"б/р"))))))))</f>
        <v>2р</v>
      </c>
      <c r="N24" s="75">
        <v>10</v>
      </c>
      <c r="O24" s="69" t="str">
        <f>IF(B24=0," ",VLOOKUP($B24,[1]Спортсмены!$B$1:$K$65536,10,FALSE))</f>
        <v xml:space="preserve">Дружков А.Н. </v>
      </c>
    </row>
    <row r="25" spans="1:15" x14ac:dyDescent="0.25">
      <c r="A25" s="31">
        <v>9</v>
      </c>
      <c r="B25" s="78">
        <v>99</v>
      </c>
      <c r="C25" s="69" t="str">
        <f>IF(B25=0," ",VLOOKUP(B25,[1]Спортсмены!B$1:K$65536,2,FALSE))</f>
        <v>Орлов</v>
      </c>
      <c r="D25" s="70" t="str">
        <f>IF(B25=0," ",VLOOKUP($B25,[1]Спортсмены!$B$1:$K$65536,3,FALSE))</f>
        <v>Антон</v>
      </c>
      <c r="E25" s="71" t="str">
        <f>IF(B25=0," ",IF(VLOOKUP($B25,[1]Спортсмены!$B$1:$K$65536,4,FALSE)=0," ",VLOOKUP($B25,[1]Спортсмены!$B$1:$K$65536,4,FALSE)))</f>
        <v>06.10.2003</v>
      </c>
      <c r="F25" s="71" t="str">
        <f>IF(B25=0," ",VLOOKUP($B25,[1]Спортсмены!$B$1:$K$65536,5,FALSE))</f>
        <v>2</v>
      </c>
      <c r="G25" s="69" t="str">
        <f>IF(B25=0," ",VLOOKUP($B25,[1]Спортсмены!$B$1:$K$65536,6,FALSE))</f>
        <v>Ярославская область</v>
      </c>
      <c r="H25" s="69" t="str">
        <f>IF(C25=0," ",VLOOKUP($B25,[1]Спортсмены!$B$1:$K$65536,7,FALSE))</f>
        <v/>
      </c>
      <c r="I25" s="69" t="str">
        <f>IF(D25=0," ",VLOOKUP($B25,[1]Спортсмены!$B$1:$K$65536,8,FALSE))</f>
        <v/>
      </c>
      <c r="J25" s="101" t="str">
        <f>IF(B25=0," ",VLOOKUP($B25,[1]Спортсмены!$B$1:$K$65536,9,FALSE))</f>
        <v>МУ СШОР №19</v>
      </c>
      <c r="K25" s="97"/>
      <c r="L25" s="140">
        <v>1.4758101851851853E-3</v>
      </c>
      <c r="M25" s="82" t="str">
        <f>IF(L25=0," ",IF(L25&lt;=[1]Разряды!$D$7,[1]Разряды!$D$3,IF(L25&lt;=[1]Разряды!$E$7,[1]Разряды!$E$3,IF(L25&lt;=[1]Разряды!$F$7,[1]Разряды!$F$3,IF(L25&lt;=[1]Разряды!$G$7,[1]Разряды!$G$3,IF(L25&lt;=[1]Разряды!$H$7,[1]Разряды!$H$3,IF(L25&lt;=[1]Разряды!$I$7,[1]Разряды!$I$3,IF(L25&lt;=[1]Разряды!$J$7,[1]Разряды!$J$3,"б/р"))))))))</f>
        <v>2р</v>
      </c>
      <c r="N25" s="75" t="s">
        <v>31</v>
      </c>
      <c r="O25" s="69" t="str">
        <f>IF(B25=0," ",VLOOKUP($B25,[1]Спортсмены!$B$1:$K$65536,10,FALSE))</f>
        <v>Хрущева Л.В.</v>
      </c>
    </row>
    <row r="26" spans="1:15" x14ac:dyDescent="0.25">
      <c r="A26" s="31">
        <v>10</v>
      </c>
      <c r="B26" s="78">
        <v>277</v>
      </c>
      <c r="C26" s="69" t="str">
        <f>IF(B26=0," ",VLOOKUP(B26,[1]Спортсмены!B$1:K$65536,2,FALSE))</f>
        <v>Гулин</v>
      </c>
      <c r="D26" s="70" t="str">
        <f>IF(B26=0," ",VLOOKUP($B26,[1]Спортсмены!$B$1:$K$65536,3,FALSE))</f>
        <v>Илья</v>
      </c>
      <c r="E26" s="71" t="str">
        <f>IF(B26=0," ",IF(VLOOKUP($B26,[1]Спортсмены!$B$1:$K$65536,4,FALSE)=0," ",VLOOKUP($B26,[1]Спортсмены!$B$1:$K$65536,4,FALSE)))</f>
        <v>12.01.2004</v>
      </c>
      <c r="F26" s="71" t="str">
        <f>IF(B26=0," ",VLOOKUP($B26,[1]Спортсмены!$B$1:$K$65536,5,FALSE))</f>
        <v>2</v>
      </c>
      <c r="G26" s="69" t="str">
        <f>IF(B26=0," ",VLOOKUP($B26,[1]Спортсмены!$B$1:$K$65536,6,FALSE))</f>
        <v>Ивановская область</v>
      </c>
      <c r="H26" s="69" t="str">
        <f>IF(C26=0," ",VLOOKUP($B26,[1]Спортсмены!$B$1:$K$65536,7,FALSE))</f>
        <v/>
      </c>
      <c r="I26" s="69" t="str">
        <f>IF(D26=0," ",VLOOKUP($B26,[1]Спортсмены!$B$1:$K$65536,8,FALSE))</f>
        <v/>
      </c>
      <c r="J26" s="101" t="str">
        <f>IF(B26=0," ",VLOOKUP($B26,[1]Спортсмены!$B$1:$K$65536,9,FALSE))</f>
        <v>МКУ ДО ДЮСШ г.Приволжск</v>
      </c>
      <c r="K26" s="167"/>
      <c r="L26" s="140">
        <v>1.4762731481481482E-3</v>
      </c>
      <c r="M26" s="82" t="str">
        <f>IF(L26=0," ",IF(L26&lt;=[1]Разряды!$D$7,[1]Разряды!$D$3,IF(L26&lt;=[1]Разряды!$E$7,[1]Разряды!$E$3,IF(L26&lt;=[1]Разряды!$F$7,[1]Разряды!$F$3,IF(L26&lt;=[1]Разряды!$G$7,[1]Разряды!$G$3,IF(L26&lt;=[1]Разряды!$H$7,[1]Разряды!$H$3,IF(L26&lt;=[1]Разряды!$I$7,[1]Разряды!$I$3,IF(L26&lt;=[1]Разряды!$J$7,[1]Разряды!$J$3,"б/р"))))))))</f>
        <v>2р</v>
      </c>
      <c r="N26" s="75">
        <v>9</v>
      </c>
      <c r="O26" s="69" t="str">
        <f>IF(B26=0," ",VLOOKUP($B26,[1]Спортсмены!$B$1:$K$65536,10,FALSE))</f>
        <v>Попова Н.Л.</v>
      </c>
    </row>
    <row r="27" spans="1:15" x14ac:dyDescent="0.25">
      <c r="A27" s="31">
        <v>11</v>
      </c>
      <c r="B27" s="78">
        <v>330</v>
      </c>
      <c r="C27" s="69" t="str">
        <f>IF(B27=0," ",VLOOKUP(B27,[1]Спортсмены!B$1:K$65536,2,FALSE))</f>
        <v>Жаворонков</v>
      </c>
      <c r="D27" s="70" t="str">
        <f>IF(B27=0," ",VLOOKUP($B27,[1]Спортсмены!$B$1:$K$65536,3,FALSE))</f>
        <v>Семён</v>
      </c>
      <c r="E27" s="71" t="str">
        <f>IF(B27=0," ",IF(VLOOKUP($B27,[1]Спортсмены!$B$1:$K$65536,4,FALSE)=0," ",VLOOKUP($B27,[1]Спортсмены!$B$1:$K$65536,4,FALSE)))</f>
        <v>14.06.2003</v>
      </c>
      <c r="F27" s="71" t="str">
        <f>IF(B27=0," ",VLOOKUP($B27,[1]Спортсмены!$B$1:$K$65536,5,FALSE))</f>
        <v>2</v>
      </c>
      <c r="G27" s="69" t="str">
        <f>IF(B27=0," ",VLOOKUP($B27,[1]Спортсмены!$B$1:$K$65536,6,FALSE))</f>
        <v>Костромская область</v>
      </c>
      <c r="H27" s="69" t="str">
        <f>IF(C27=0," ",VLOOKUP($B27,[1]Спортсмены!$B$1:$K$65536,7,FALSE))</f>
        <v/>
      </c>
      <c r="I27" s="69" t="str">
        <f>IF(D27=0," ",VLOOKUP($B27,[1]Спортсмены!$B$1:$K$65536,8,FALSE))</f>
        <v/>
      </c>
      <c r="J27" s="101" t="str">
        <f>IF(B27=0," ",VLOOKUP($B27,[1]Спортсмены!$B$1:$K$65536,9,FALSE))</f>
        <v>ГБУ КО "СШОР им. А.В. Голубева"</v>
      </c>
      <c r="K27" s="167"/>
      <c r="L27" s="151">
        <v>1.4769675925925924E-3</v>
      </c>
      <c r="M27" s="82" t="str">
        <f>IF(L27=0," ",IF(L27&lt;=[1]Разряды!$D$7,[1]Разряды!$D$3,IF(L27&lt;=[1]Разряды!$E$7,[1]Разряды!$E$3,IF(L27&lt;=[1]Разряды!$F$7,[1]Разряды!$F$3,IF(L27&lt;=[1]Разряды!$G$7,[1]Разряды!$G$3,IF(L27&lt;=[1]Разряды!$H$7,[1]Разряды!$H$3,IF(L27&lt;=[1]Разряды!$I$7,[1]Разряды!$I$3,IF(L27&lt;=[1]Разряды!$J$7,[1]Разряды!$J$3,"б/р"))))))))</f>
        <v>2р</v>
      </c>
      <c r="N27" s="75">
        <v>8</v>
      </c>
      <c r="O27" s="69" t="str">
        <f>IF(B27=0," ",VLOOKUP($B27,[1]Спортсмены!$B$1:$K$65536,10,FALSE))</f>
        <v>Дружков А.Н.</v>
      </c>
    </row>
    <row r="28" spans="1:15" x14ac:dyDescent="0.25">
      <c r="A28" s="31">
        <v>12</v>
      </c>
      <c r="B28" s="78">
        <v>377</v>
      </c>
      <c r="C28" s="69" t="str">
        <f>IF(B28=0," ",VLOOKUP(B28,[1]Спортсмены!B$1:K$65536,2,FALSE))</f>
        <v>Куликов</v>
      </c>
      <c r="D28" s="70" t="str">
        <f>IF(B28=0," ",VLOOKUP($B28,[1]Спортсмены!$B$1:$K$65536,3,FALSE))</f>
        <v>Максим</v>
      </c>
      <c r="E28" s="71" t="str">
        <f>IF(B28=0," ",IF(VLOOKUP($B28,[1]Спортсмены!$B$1:$K$65536,4,FALSE)=0," ",VLOOKUP($B28,[1]Спортсмены!$B$1:$K$65536,4,FALSE)))</f>
        <v>30.12.2003</v>
      </c>
      <c r="F28" s="71" t="str">
        <f>IF(B28=0," ",VLOOKUP($B28,[1]Спортсмены!$B$1:$K$65536,5,FALSE))</f>
        <v>2</v>
      </c>
      <c r="G28" s="69" t="str">
        <f>IF(B28=0," ",VLOOKUP($B28,[1]Спортсмены!$B$1:$K$65536,6,FALSE))</f>
        <v>Мурманская область</v>
      </c>
      <c r="H28" s="69" t="str">
        <f>IF(C28=0," ",VLOOKUP($B28,[1]Спортсмены!$B$1:$K$65536,7,FALSE))</f>
        <v/>
      </c>
      <c r="I28" s="69" t="str">
        <f>IF(D28=0," ",VLOOKUP($B28,[1]Спортсмены!$B$1:$K$65536,8,FALSE))</f>
        <v/>
      </c>
      <c r="J28" s="101" t="str">
        <f>IF(B28=0," ",VLOOKUP($B28,[1]Спортсмены!$B$1:$K$65536,9,FALSE))</f>
        <v>МАУ СШОР №4</v>
      </c>
      <c r="K28" s="97"/>
      <c r="L28" s="140">
        <v>1.4853009259259262E-3</v>
      </c>
      <c r="M28" s="82" t="str">
        <f>IF(L28=0," ",IF(L28&lt;=[1]Разряды!$D$7,[1]Разряды!$D$3,IF(L28&lt;=[1]Разряды!$E$7,[1]Разряды!$E$3,IF(L28&lt;=[1]Разряды!$F$7,[1]Разряды!$F$3,IF(L28&lt;=[1]Разряды!$G$7,[1]Разряды!$G$3,IF(L28&lt;=[1]Разряды!$H$7,[1]Разряды!$H$3,IF(L28&lt;=[1]Разряды!$I$7,[1]Разряды!$I$3,IF(L28&lt;=[1]Разряды!$J$7,[1]Разряды!$J$3,"б/р"))))))))</f>
        <v>2р</v>
      </c>
      <c r="N28" s="75">
        <v>7</v>
      </c>
      <c r="O28" s="69" t="str">
        <f>IF(B28=0," ",VLOOKUP($B28,[1]Спортсмены!$B$1:$K$65536,10,FALSE))</f>
        <v>Кацан В.В., Кацан Т.Н.</v>
      </c>
    </row>
    <row r="29" spans="1:15" x14ac:dyDescent="0.25">
      <c r="A29" s="31">
        <v>13</v>
      </c>
      <c r="B29" s="78">
        <v>167</v>
      </c>
      <c r="C29" s="69" t="str">
        <f>IF(B29=0," ",VLOOKUP(B29,[1]Спортсмены!B$1:K$65536,2,FALSE))</f>
        <v>Щербаков</v>
      </c>
      <c r="D29" s="70" t="str">
        <f>IF(B29=0," ",VLOOKUP($B29,[1]Спортсмены!$B$1:$K$65536,3,FALSE))</f>
        <v>Андрей</v>
      </c>
      <c r="E29" s="71" t="str">
        <f>IF(B29=0," ",IF(VLOOKUP($B29,[1]Спортсмены!$B$1:$K$65536,4,FALSE)=0," ",VLOOKUP($B29,[1]Спортсмены!$B$1:$K$65536,4,FALSE)))</f>
        <v>09.01.2005</v>
      </c>
      <c r="F29" s="71" t="str">
        <f>IF(B29=0," ",VLOOKUP($B29,[1]Спортсмены!$B$1:$K$65536,5,FALSE))</f>
        <v>2</v>
      </c>
      <c r="G29" s="69" t="str">
        <f>IF(B29=0," ",VLOOKUP($B29,[1]Спортсмены!$B$1:$K$65536,6,FALSE))</f>
        <v>Ярославская область</v>
      </c>
      <c r="H29" s="69" t="str">
        <f>IF(C29=0," ",VLOOKUP($B29,[1]Спортсмены!$B$1:$K$65536,7,FALSE))</f>
        <v/>
      </c>
      <c r="I29" s="69" t="str">
        <f>IF(D29=0," ",VLOOKUP($B29,[1]Спортсмены!$B$1:$K$65536,8,FALSE))</f>
        <v/>
      </c>
      <c r="J29" s="101" t="str">
        <f>IF(B29=0," ",VLOOKUP($B29,[1]Спортсмены!$B$1:$K$65536,9,FALSE))</f>
        <v>МУ СШОР №19</v>
      </c>
      <c r="K29" s="97"/>
      <c r="L29" s="140">
        <v>1.4857638888888889E-3</v>
      </c>
      <c r="M29" s="82" t="str">
        <f>IF(L29=0," ",IF(L29&lt;=[1]Разряды!$D$7,[1]Разряды!$D$3,IF(L29&lt;=[1]Разряды!$E$7,[1]Разряды!$E$3,IF(L29&lt;=[1]Разряды!$F$7,[1]Разряды!$F$3,IF(L29&lt;=[1]Разряды!$G$7,[1]Разряды!$G$3,IF(L29&lt;=[1]Разряды!$H$7,[1]Разряды!$H$3,IF(L29&lt;=[1]Разряды!$I$7,[1]Разряды!$I$3,IF(L29&lt;=[1]Разряды!$J$7,[1]Разряды!$J$3,"б/р"))))))))</f>
        <v>2р</v>
      </c>
      <c r="N29" s="75" t="s">
        <v>31</v>
      </c>
      <c r="O29" s="69" t="str">
        <f>IF(B29=0," ",VLOOKUP($B29,[1]Спортсмены!$B$1:$K$65536,10,FALSE))</f>
        <v>Сошников А.В.</v>
      </c>
    </row>
    <row r="30" spans="1:15" x14ac:dyDescent="0.25">
      <c r="A30" s="31">
        <v>14</v>
      </c>
      <c r="B30" s="78">
        <v>133</v>
      </c>
      <c r="C30" s="69" t="str">
        <f>IF(B30=0," ",VLOOKUP(B30,[1]Спортсмены!B$1:K$65536,2,FALSE))</f>
        <v>Столбов</v>
      </c>
      <c r="D30" s="70" t="str">
        <f>IF(B30=0," ",VLOOKUP($B30,[1]Спортсмены!$B$1:$K$65536,3,FALSE))</f>
        <v>Даниил</v>
      </c>
      <c r="E30" s="71" t="str">
        <f>IF(B30=0," ",IF(VLOOKUP($B30,[1]Спортсмены!$B$1:$K$65536,4,FALSE)=0," ",VLOOKUP($B30,[1]Спортсмены!$B$1:$K$65536,4,FALSE)))</f>
        <v>17.01.2003</v>
      </c>
      <c r="F30" s="71" t="str">
        <f>IF(B30=0," ",VLOOKUP($B30,[1]Спортсмены!$B$1:$K$65536,5,FALSE))</f>
        <v>2</v>
      </c>
      <c r="G30" s="69" t="str">
        <f>IF(B30=0," ",VLOOKUP($B30,[1]Спортсмены!$B$1:$K$65536,6,FALSE))</f>
        <v>Ярославская область</v>
      </c>
      <c r="H30" s="69" t="str">
        <f>IF(C30=0," ",VLOOKUP($B30,[1]Спортсмены!$B$1:$K$65536,7,FALSE))</f>
        <v/>
      </c>
      <c r="I30" s="69" t="str">
        <f>IF(D30=0," ",VLOOKUP($B30,[1]Спортсмены!$B$1:$K$65536,8,FALSE))</f>
        <v/>
      </c>
      <c r="J30" s="101" t="str">
        <f>IF(B30=0," ",VLOOKUP($B30,[1]Спортсмены!$B$1:$K$65536,9,FALSE))</f>
        <v>МУ СШОР №19</v>
      </c>
      <c r="K30" s="167"/>
      <c r="L30" s="140">
        <v>1.4879629629629629E-3</v>
      </c>
      <c r="M30" s="82" t="str">
        <f>IF(L30=0," ",IF(L30&lt;=[1]Разряды!$D$7,[1]Разряды!$D$3,IF(L30&lt;=[1]Разряды!$E$7,[1]Разряды!$E$3,IF(L30&lt;=[1]Разряды!$F$7,[1]Разряды!$F$3,IF(L30&lt;=[1]Разряды!$G$7,[1]Разряды!$G$3,IF(L30&lt;=[1]Разряды!$H$7,[1]Разряды!$H$3,IF(L30&lt;=[1]Разряды!$I$7,[1]Разряды!$I$3,IF(L30&lt;=[1]Разряды!$J$7,[1]Разряды!$J$3,"б/р"))))))))</f>
        <v>2р</v>
      </c>
      <c r="N30" s="75" t="s">
        <v>31</v>
      </c>
      <c r="O30" s="69" t="str">
        <f>IF(B30=0," ",VLOOKUP($B30,[1]Спортсмены!$B$1:$K$65536,10,FALSE))</f>
        <v>Круговой К.Н.</v>
      </c>
    </row>
    <row r="31" spans="1:15" x14ac:dyDescent="0.25">
      <c r="A31" s="31">
        <v>15</v>
      </c>
      <c r="B31" s="78">
        <v>345</v>
      </c>
      <c r="C31" s="69" t="str">
        <f>IF(B31=0," ",VLOOKUP(B31,[1]Спортсмены!B$1:K$65536,2,FALSE))</f>
        <v>Симбирцев</v>
      </c>
      <c r="D31" s="70" t="str">
        <f>IF(B31=0," ",VLOOKUP($B31,[1]Спортсмены!$B$1:$K$65536,3,FALSE))</f>
        <v>Кирилл</v>
      </c>
      <c r="E31" s="71" t="str">
        <f>IF(B31=0," ",IF(VLOOKUP($B31,[1]Спортсмены!$B$1:$K$65536,4,FALSE)=0," ",VLOOKUP($B31,[1]Спортсмены!$B$1:$K$65536,4,FALSE)))</f>
        <v>05.05.2003</v>
      </c>
      <c r="F31" s="71" t="str">
        <f>IF(B31=0," ",VLOOKUP($B31,[1]Спортсмены!$B$1:$K$65536,5,FALSE))</f>
        <v>2</v>
      </c>
      <c r="G31" s="69" t="str">
        <f>IF(B31=0," ",VLOOKUP($B31,[1]Спортсмены!$B$1:$K$65536,6,FALSE))</f>
        <v>Костромская область</v>
      </c>
      <c r="H31" s="69" t="str">
        <f>IF(C31=0," ",VLOOKUP($B31,[1]Спортсмены!$B$1:$K$65536,7,FALSE))</f>
        <v/>
      </c>
      <c r="I31" s="69" t="str">
        <f>IF(D31=0," ",VLOOKUP($B31,[1]Спортсмены!$B$1:$K$65536,8,FALSE))</f>
        <v/>
      </c>
      <c r="J31" s="101" t="str">
        <f>IF(B31=0," ",VLOOKUP($B31,[1]Спортсмены!$B$1:$K$65536,9,FALSE))</f>
        <v>ГБУ КО "СШОР им. А.В. Голубева"</v>
      </c>
      <c r="K31" s="167"/>
      <c r="L31" s="140">
        <v>1.537962962962963E-3</v>
      </c>
      <c r="M31" s="82" t="str">
        <f>IF(L31=0," ",IF(L31&lt;=[1]Разряды!$D$7,[1]Разряды!$D$3,IF(L31&lt;=[1]Разряды!$E$7,[1]Разряды!$E$3,IF(L31&lt;=[1]Разряды!$F$7,[1]Разряды!$F$3,IF(L31&lt;=[1]Разряды!$G$7,[1]Разряды!$G$3,IF(L31&lt;=[1]Разряды!$H$7,[1]Разряды!$H$3,IF(L31&lt;=[1]Разряды!$I$7,[1]Разряды!$I$3,IF(L31&lt;=[1]Разряды!$J$7,[1]Разряды!$J$3,"б/р"))))))))</f>
        <v>3р</v>
      </c>
      <c r="N31" s="75">
        <v>6</v>
      </c>
      <c r="O31" s="69" t="str">
        <f>IF(B31=0," ",VLOOKUP($B31,[1]Спортсмены!$B$1:$K$65536,10,FALSE))</f>
        <v>Лякин С.И.</v>
      </c>
    </row>
    <row r="32" spans="1:15" x14ac:dyDescent="0.25">
      <c r="A32" s="31">
        <v>16</v>
      </c>
      <c r="B32" s="78">
        <v>2</v>
      </c>
      <c r="C32" s="69" t="str">
        <f>IF(B32=0," ",VLOOKUP(B32,[1]Спортсмены!B$1:K$65536,2,FALSE))</f>
        <v>Авдеев</v>
      </c>
      <c r="D32" s="70" t="str">
        <f>IF(B32=0," ",VLOOKUP($B32,[1]Спортсмены!$B$1:$K$65536,3,FALSE))</f>
        <v>Никита</v>
      </c>
      <c r="E32" s="71" t="str">
        <f>IF(B32=0," ",IF(VLOOKUP($B32,[1]Спортсмены!$B$1:$K$65536,4,FALSE)=0," ",VLOOKUP($B32,[1]Спортсмены!$B$1:$K$65536,4,FALSE)))</f>
        <v>13.04.2003</v>
      </c>
      <c r="F32" s="71" t="str">
        <f>IF(B32=0," ",VLOOKUP($B32,[1]Спортсмены!$B$1:$K$65536,5,FALSE))</f>
        <v>2</v>
      </c>
      <c r="G32" s="69" t="str">
        <f>IF(B32=0," ",VLOOKUP($B32,[1]Спортсмены!$B$1:$K$65536,6,FALSE))</f>
        <v>Ярославская область</v>
      </c>
      <c r="H32" s="69" t="str">
        <f>IF(C32=0," ",VLOOKUP($B32,[1]Спортсмены!$B$1:$K$65536,7,FALSE))</f>
        <v/>
      </c>
      <c r="I32" s="69" t="str">
        <f>IF(D32=0," ",VLOOKUP($B32,[1]Спортсмены!$B$1:$K$65536,8,FALSE))</f>
        <v/>
      </c>
      <c r="J32" s="101" t="str">
        <f>IF(B32=0," ",VLOOKUP($B32,[1]Спортсмены!$B$1:$K$65536,9,FALSE))</f>
        <v>МУ СШОР №8</v>
      </c>
      <c r="K32" s="167"/>
      <c r="L32" s="151">
        <v>1.5513888888888888E-3</v>
      </c>
      <c r="M32" s="82" t="str">
        <f>IF(L32=0," ",IF(L32&lt;=[1]Разряды!$D$7,[1]Разряды!$D$3,IF(L32&lt;=[1]Разряды!$E$7,[1]Разряды!$E$3,IF(L32&lt;=[1]Разряды!$F$7,[1]Разряды!$F$3,IF(L32&lt;=[1]Разряды!$G$7,[1]Разряды!$G$3,IF(L32&lt;=[1]Разряды!$H$7,[1]Разряды!$H$3,IF(L32&lt;=[1]Разряды!$I$7,[1]Разряды!$I$3,IF(L32&lt;=[1]Разряды!$J$7,[1]Разряды!$J$3,"б/р"))))))))</f>
        <v>3р</v>
      </c>
      <c r="N32" s="75" t="s">
        <v>31</v>
      </c>
      <c r="O32" s="69" t="str">
        <f>IF(B32=0," ",VLOOKUP($B32,[1]Спортсмены!$B$1:$K$65536,10,FALSE))</f>
        <v>Зверев В.Н.</v>
      </c>
    </row>
    <row r="33" spans="1:15" x14ac:dyDescent="0.25">
      <c r="A33" s="31">
        <v>17</v>
      </c>
      <c r="B33" s="78">
        <v>449</v>
      </c>
      <c r="C33" s="69" t="str">
        <f>IF(B33=0," ",VLOOKUP(B33,[1]Спортсмены!B$1:K$65536,2,FALSE))</f>
        <v>Ермолович</v>
      </c>
      <c r="D33" s="70" t="str">
        <f>IF(B33=0," ",VLOOKUP($B33,[1]Спортсмены!$B$1:$K$65536,3,FALSE))</f>
        <v>Владислав</v>
      </c>
      <c r="E33" s="71" t="str">
        <f>IF(B33=0," ",IF(VLOOKUP($B33,[1]Спортсмены!$B$1:$K$65536,4,FALSE)=0," ",VLOOKUP($B33,[1]Спортсмены!$B$1:$K$65536,4,FALSE)))</f>
        <v>13.04.2005</v>
      </c>
      <c r="F33" s="71" t="str">
        <f>IF(B33=0," ",VLOOKUP($B33,[1]Спортсмены!$B$1:$K$65536,5,FALSE))</f>
        <v>2</v>
      </c>
      <c r="G33" s="69" t="str">
        <f>IF(B33=0," ",VLOOKUP($B33,[1]Спортсмены!$B$1:$K$65536,6,FALSE))</f>
        <v>Республика Коми</v>
      </c>
      <c r="H33" s="69" t="str">
        <f>IF(C33=0," ",VLOOKUP($B33,[1]Спортсмены!$B$1:$K$65536,7,FALSE))</f>
        <v/>
      </c>
      <c r="I33" s="69" t="str">
        <f>IF(D33=0," ",VLOOKUP($B33,[1]Спортсмены!$B$1:$K$65536,8,FALSE))</f>
        <v/>
      </c>
      <c r="J33" s="101" t="str">
        <f>IF(B33=0," ",VLOOKUP($B33,[1]Спортсмены!$B$1:$K$65536,9,FALSE))</f>
        <v>ГБУ РК "СШОР №1"</v>
      </c>
      <c r="K33" s="167"/>
      <c r="L33" s="140">
        <v>1.5534722222222224E-3</v>
      </c>
      <c r="M33" s="82" t="str">
        <f>IF(L33=0," ",IF(L33&lt;=[1]Разряды!$D$7,[1]Разряды!$D$3,IF(L33&lt;=[1]Разряды!$E$7,[1]Разряды!$E$3,IF(L33&lt;=[1]Разряды!$F$7,[1]Разряды!$F$3,IF(L33&lt;=[1]Разряды!$G$7,[1]Разряды!$G$3,IF(L33&lt;=[1]Разряды!$H$7,[1]Разряды!$H$3,IF(L33&lt;=[1]Разряды!$I$7,[1]Разряды!$I$3,IF(L33&lt;=[1]Разряды!$J$7,[1]Разряды!$J$3,"б/р"))))))))</f>
        <v>3р</v>
      </c>
      <c r="N33" s="75">
        <v>5</v>
      </c>
      <c r="O33" s="69" t="str">
        <f>IF(B33=0," ",VLOOKUP($B33,[1]Спортсмены!$B$1:$K$65536,10,FALSE))</f>
        <v>Филиппов М.И.</v>
      </c>
    </row>
    <row r="34" spans="1:15" x14ac:dyDescent="0.25">
      <c r="A34" s="31">
        <v>18</v>
      </c>
      <c r="B34" s="78">
        <v>454</v>
      </c>
      <c r="C34" s="69" t="str">
        <f>IF(B34=0," ",VLOOKUP(B34,[1]Спортсмены!B$1:K$65536,2,FALSE))</f>
        <v>Матуленко</v>
      </c>
      <c r="D34" s="70" t="str">
        <f>IF(B34=0," ",VLOOKUP($B34,[1]Спортсмены!$B$1:$K$65536,3,FALSE))</f>
        <v>Илья</v>
      </c>
      <c r="E34" s="71" t="str">
        <f>IF(B34=0," ",IF(VLOOKUP($B34,[1]Спортсмены!$B$1:$K$65536,4,FALSE)=0," ",VLOOKUP($B34,[1]Спортсмены!$B$1:$K$65536,4,FALSE)))</f>
        <v>27.08.2004</v>
      </c>
      <c r="F34" s="71" t="str">
        <f>IF(B34=0," ",VLOOKUP($B34,[1]Спортсмены!$B$1:$K$65536,5,FALSE))</f>
        <v>1</v>
      </c>
      <c r="G34" s="69" t="str">
        <f>IF(B34=0," ",VLOOKUP($B34,[1]Спортсмены!$B$1:$K$65536,6,FALSE))</f>
        <v>Республика Коми</v>
      </c>
      <c r="H34" s="69" t="str">
        <f>IF(C34=0," ",VLOOKUP($B34,[1]Спортсмены!$B$1:$K$65536,7,FALSE))</f>
        <v/>
      </c>
      <c r="I34" s="69" t="str">
        <f>IF(D34=0," ",VLOOKUP($B34,[1]Спортсмены!$B$1:$K$65536,8,FALSE))</f>
        <v/>
      </c>
      <c r="J34" s="101" t="str">
        <f>IF(B34=0," ",VLOOKUP($B34,[1]Спортсмены!$B$1:$K$65536,9,FALSE))</f>
        <v>ГБУ РК "СШОР №1"</v>
      </c>
      <c r="K34" s="97"/>
      <c r="L34" s="140">
        <v>1.5605324074074074E-3</v>
      </c>
      <c r="M34" s="82" t="str">
        <f>IF(L34=0," ",IF(L34&lt;=[1]Разряды!$D$7,[1]Разряды!$D$3,IF(L34&lt;=[1]Разряды!$E$7,[1]Разряды!$E$3,IF(L34&lt;=[1]Разряды!$F$7,[1]Разряды!$F$3,IF(L34&lt;=[1]Разряды!$G$7,[1]Разряды!$G$3,IF(L34&lt;=[1]Разряды!$H$7,[1]Разряды!$H$3,IF(L34&lt;=[1]Разряды!$I$7,[1]Разряды!$I$3,IF(L34&lt;=[1]Разряды!$J$7,[1]Разряды!$J$3,"б/р"))))))))</f>
        <v>3р</v>
      </c>
      <c r="N34" s="75">
        <v>4</v>
      </c>
      <c r="O34" s="69" t="str">
        <f>IF(B34=0," ",VLOOKUP($B34,[1]Спортсмены!$B$1:$K$65536,10,FALSE))</f>
        <v>Филиппов М.И.</v>
      </c>
    </row>
    <row r="35" spans="1:15" x14ac:dyDescent="0.25">
      <c r="A35" s="31">
        <v>19</v>
      </c>
      <c r="B35" s="78">
        <v>126</v>
      </c>
      <c r="C35" s="69" t="str">
        <f>IF(B35=0," ",VLOOKUP(B35,[1]Спортсмены!B$1:K$65536,2,FALSE))</f>
        <v>Смирнов</v>
      </c>
      <c r="D35" s="70" t="str">
        <f>IF(B35=0," ",VLOOKUP($B35,[1]Спортсмены!$B$1:$K$65536,3,FALSE))</f>
        <v>Даниил</v>
      </c>
      <c r="E35" s="71" t="str">
        <f>IF(B35=0," ",IF(VLOOKUP($B35,[1]Спортсмены!$B$1:$K$65536,4,FALSE)=0," ",VLOOKUP($B35,[1]Спортсмены!$B$1:$K$65536,4,FALSE)))</f>
        <v>03.03.2004</v>
      </c>
      <c r="F35" s="71" t="str">
        <f>IF(B35=0," ",VLOOKUP($B35,[1]Спортсмены!$B$1:$K$65536,5,FALSE))</f>
        <v>3</v>
      </c>
      <c r="G35" s="69" t="str">
        <f>IF(B35=0," ",VLOOKUP($B35,[1]Спортсмены!$B$1:$K$65536,6,FALSE))</f>
        <v>Ярославская область</v>
      </c>
      <c r="H35" s="69" t="str">
        <f>IF(C35=0," ",VLOOKUP($B35,[1]Спортсмены!$B$1:$K$65536,7,FALSE))</f>
        <v/>
      </c>
      <c r="I35" s="69" t="str">
        <f>IF(D35=0," ",VLOOKUP($B35,[1]Спортсмены!$B$1:$K$65536,8,FALSE))</f>
        <v/>
      </c>
      <c r="J35" s="101" t="str">
        <f>IF(B35=0," ",VLOOKUP($B35,[1]Спортсмены!$B$1:$K$65536,9,FALSE))</f>
        <v>МАУ СШОР №2</v>
      </c>
      <c r="K35" s="97"/>
      <c r="L35" s="151">
        <v>1.588888888888889E-3</v>
      </c>
      <c r="M35" s="82" t="str">
        <f>IF(L35=0," ",IF(L35&lt;=[1]Разряды!$D$7,[1]Разряды!$D$3,IF(L35&lt;=[1]Разряды!$E$7,[1]Разряды!$E$3,IF(L35&lt;=[1]Разряды!$F$7,[1]Разряды!$F$3,IF(L35&lt;=[1]Разряды!$G$7,[1]Разряды!$G$3,IF(L35&lt;=[1]Разряды!$H$7,[1]Разряды!$H$3,IF(L35&lt;=[1]Разряды!$I$7,[1]Разряды!$I$3,IF(L35&lt;=[1]Разряды!$J$7,[1]Разряды!$J$3,"б/р"))))))))</f>
        <v>3р</v>
      </c>
      <c r="N35" s="75" t="s">
        <v>31</v>
      </c>
      <c r="O35" s="69" t="str">
        <f>IF(B35=0," ",VLOOKUP($B35,[1]Спортсмены!$B$1:$K$65536,10,FALSE))</f>
        <v>Бордукова Н.А.</v>
      </c>
    </row>
    <row r="36" spans="1:15" x14ac:dyDescent="0.25">
      <c r="A36" s="154"/>
      <c r="B36" s="78">
        <v>158</v>
      </c>
      <c r="C36" s="69" t="str">
        <f>IF(B36=0," ",VLOOKUP(B36,[1]Спортсмены!B$1:K$65536,2,FALSE))</f>
        <v>Чупахин</v>
      </c>
      <c r="D36" s="70" t="str">
        <f>IF(B36=0," ",VLOOKUP($B36,[1]Спортсмены!$B$1:$K$65536,3,FALSE))</f>
        <v>Вадим</v>
      </c>
      <c r="E36" s="71" t="str">
        <f>IF(B36=0," ",IF(VLOOKUP($B36,[1]Спортсмены!$B$1:$K$65536,4,FALSE)=0," ",VLOOKUP($B36,[1]Спортсмены!$B$1:$K$65536,4,FALSE)))</f>
        <v>12.04.2005</v>
      </c>
      <c r="F36" s="71" t="str">
        <f>IF(B36=0," ",VLOOKUP($B36,[1]Спортсмены!$B$1:$K$65536,5,FALSE))</f>
        <v>3</v>
      </c>
      <c r="G36" s="69" t="str">
        <f>IF(B36=0," ",VLOOKUP($B36,[1]Спортсмены!$B$1:$K$65536,6,FALSE))</f>
        <v>Ярославская область</v>
      </c>
      <c r="H36" s="69" t="str">
        <f>IF(C36=0," ",VLOOKUP($B36,[1]Спортсмены!$B$1:$K$65536,7,FALSE))</f>
        <v/>
      </c>
      <c r="I36" s="69" t="str">
        <f>IF(D36=0," ",VLOOKUP($B36,[1]Спортсмены!$B$1:$K$65536,8,FALSE))</f>
        <v/>
      </c>
      <c r="J36" s="101" t="str">
        <f>IF(B36=0," ",VLOOKUP($B36,[1]Спортсмены!$B$1:$K$65536,9,FALSE))</f>
        <v>МУ СШОР №19</v>
      </c>
      <c r="K36" s="167"/>
      <c r="L36" s="151" t="s">
        <v>56</v>
      </c>
      <c r="M36" s="82"/>
      <c r="N36" s="75" t="s">
        <v>31</v>
      </c>
      <c r="O36" s="69" t="str">
        <f>IF(B36=0," ",VLOOKUP($B36,[1]Спортсмены!$B$1:$K$65536,10,FALSE))</f>
        <v>Сошников А.В.</v>
      </c>
    </row>
    <row r="37" spans="1:15" ht="15.75" thickBot="1" x14ac:dyDescent="0.3">
      <c r="A37" s="38"/>
      <c r="B37" s="38"/>
      <c r="C37" s="39"/>
      <c r="D37" s="39"/>
      <c r="E37" s="61"/>
      <c r="F37" s="40"/>
      <c r="G37" s="39"/>
      <c r="H37" s="39"/>
      <c r="I37" s="39"/>
      <c r="J37" s="39"/>
      <c r="K37" s="168"/>
      <c r="L37" s="169"/>
      <c r="M37" s="170"/>
      <c r="N37" s="43"/>
      <c r="O37" s="39"/>
    </row>
    <row r="38" spans="1:15" ht="15.75" thickTop="1" x14ac:dyDescent="0.25">
      <c r="K38"/>
      <c r="L38"/>
    </row>
    <row r="39" spans="1:15" x14ac:dyDescent="0.25">
      <c r="K39"/>
      <c r="L39"/>
    </row>
    <row r="40" spans="1:15" x14ac:dyDescent="0.25">
      <c r="K40"/>
      <c r="L40"/>
    </row>
    <row r="41" spans="1:15" x14ac:dyDescent="0.25">
      <c r="A41" s="64"/>
      <c r="B41" s="65"/>
      <c r="C41" s="66"/>
      <c r="D41" s="66"/>
      <c r="E41" s="66"/>
      <c r="F41" s="67"/>
      <c r="G41" s="45" t="s">
        <v>32</v>
      </c>
      <c r="H41" s="45"/>
      <c r="I41" s="45"/>
      <c r="J41" s="46"/>
      <c r="K41" s="46"/>
      <c r="L41" s="45"/>
      <c r="M41" s="45" t="s">
        <v>33</v>
      </c>
      <c r="N41" s="45"/>
    </row>
    <row r="42" spans="1:15" x14ac:dyDescent="0.25">
      <c r="A42" s="64"/>
      <c r="B42" s="67"/>
      <c r="C42" s="66"/>
      <c r="D42" s="66"/>
      <c r="E42" s="66"/>
      <c r="F42" s="67"/>
      <c r="G42" s="45"/>
      <c r="H42" s="45"/>
      <c r="I42" s="45"/>
      <c r="J42" s="46"/>
      <c r="K42" s="46"/>
      <c r="L42" s="45"/>
      <c r="M42" s="45"/>
      <c r="N42" s="45"/>
    </row>
    <row r="43" spans="1:15" x14ac:dyDescent="0.25">
      <c r="A43" s="64"/>
      <c r="B43" s="67"/>
      <c r="C43" s="66"/>
      <c r="D43" s="66"/>
      <c r="E43" s="66"/>
      <c r="F43" s="67"/>
      <c r="G43" s="45"/>
      <c r="H43" s="45"/>
      <c r="I43" s="45"/>
      <c r="J43" s="46"/>
      <c r="K43" s="46"/>
      <c r="L43" s="45"/>
      <c r="M43" s="45"/>
      <c r="N43" s="45"/>
    </row>
    <row r="44" spans="1:15" x14ac:dyDescent="0.25">
      <c r="A44" s="64"/>
      <c r="B44" s="67"/>
      <c r="C44" s="66"/>
      <c r="D44" s="66"/>
      <c r="E44" s="66"/>
      <c r="F44" s="67"/>
      <c r="G44" s="45"/>
      <c r="H44" s="45"/>
      <c r="I44" s="45"/>
      <c r="J44" s="46"/>
      <c r="K44" s="46"/>
      <c r="L44" s="45"/>
      <c r="M44" s="45"/>
      <c r="N44" s="45"/>
    </row>
    <row r="45" spans="1:15" x14ac:dyDescent="0.25">
      <c r="A45" s="64"/>
      <c r="B45" s="67"/>
      <c r="C45" s="66"/>
      <c r="D45" s="66"/>
      <c r="E45" s="66"/>
      <c r="F45" s="67"/>
      <c r="G45" s="45" t="s">
        <v>34</v>
      </c>
      <c r="H45" s="45"/>
      <c r="I45" s="45"/>
      <c r="J45" s="46"/>
      <c r="K45" s="46"/>
      <c r="L45" s="45"/>
      <c r="M45" s="45" t="s">
        <v>35</v>
      </c>
      <c r="N45" s="45"/>
    </row>
    <row r="46" spans="1:15" x14ac:dyDescent="0.25">
      <c r="K46"/>
      <c r="L46"/>
    </row>
    <row r="47" spans="1:15" x14ac:dyDescent="0.25">
      <c r="K47"/>
      <c r="L47"/>
    </row>
    <row r="48" spans="1:15" x14ac:dyDescent="0.25">
      <c r="K48"/>
      <c r="L48"/>
    </row>
    <row r="49" spans="1:15" x14ac:dyDescent="0.25">
      <c r="K49"/>
      <c r="L49"/>
    </row>
    <row r="50" spans="1:15" x14ac:dyDescent="0.25">
      <c r="K50"/>
      <c r="L50"/>
    </row>
    <row r="51" spans="1:15" x14ac:dyDescent="0.25">
      <c r="K51"/>
      <c r="L51"/>
    </row>
    <row r="52" spans="1:15" x14ac:dyDescent="0.25">
      <c r="K52"/>
      <c r="L52"/>
    </row>
    <row r="53" spans="1:15" x14ac:dyDescent="0.25">
      <c r="K53"/>
      <c r="L53"/>
    </row>
    <row r="54" spans="1:15" x14ac:dyDescent="0.25">
      <c r="K54"/>
      <c r="L54"/>
    </row>
    <row r="55" spans="1:15" x14ac:dyDescent="0.25">
      <c r="K55"/>
      <c r="L55"/>
    </row>
    <row r="56" spans="1:15" x14ac:dyDescent="0.25">
      <c r="K56"/>
      <c r="L56"/>
    </row>
    <row r="57" spans="1:15" x14ac:dyDescent="0.25">
      <c r="K57"/>
      <c r="L57"/>
    </row>
    <row r="58" spans="1:15" x14ac:dyDescent="0.25">
      <c r="K58"/>
      <c r="L58"/>
    </row>
    <row r="59" spans="1:15" x14ac:dyDescent="0.25">
      <c r="K59"/>
      <c r="L59"/>
    </row>
    <row r="60" spans="1:15" ht="17.25" x14ac:dyDescent="0.3">
      <c r="A60" s="459" t="s">
        <v>0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</row>
    <row r="61" spans="1:15" ht="17.25" x14ac:dyDescent="0.3">
      <c r="A61" s="459" t="s">
        <v>1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2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3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4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60" t="s">
        <v>58</v>
      </c>
      <c r="B65" s="460"/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</row>
    <row r="66" spans="1:15" ht="17.25" x14ac:dyDescent="0.3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1:15" x14ac:dyDescent="0.25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1" t="s">
        <v>6</v>
      </c>
    </row>
    <row r="68" spans="1:15" ht="18.75" x14ac:dyDescent="0.3">
      <c r="A68" s="3"/>
      <c r="B68" s="4"/>
      <c r="C68" s="4"/>
      <c r="D68" s="4"/>
      <c r="E68" s="5"/>
      <c r="G68" s="50"/>
      <c r="H68" s="50"/>
      <c r="I68" s="50"/>
      <c r="K68" s="50"/>
      <c r="L68" s="50"/>
      <c r="M68" s="50"/>
      <c r="O68" s="2" t="s">
        <v>7</v>
      </c>
    </row>
    <row r="69" spans="1:15" ht="15.75" x14ac:dyDescent="0.25">
      <c r="A69" s="3"/>
      <c r="B69" s="4"/>
      <c r="C69" s="4"/>
      <c r="D69" s="4"/>
      <c r="E69" s="5"/>
      <c r="G69" s="6"/>
      <c r="H69" s="6"/>
      <c r="I69" s="6"/>
      <c r="K69" s="6"/>
      <c r="L69"/>
      <c r="O69" s="2" t="s">
        <v>8</v>
      </c>
    </row>
    <row r="70" spans="1:15" ht="21" x14ac:dyDescent="0.35">
      <c r="A70" s="7"/>
      <c r="K70" s="7"/>
      <c r="L70"/>
      <c r="M70" s="8"/>
      <c r="N70" s="8"/>
      <c r="O70" s="8" t="s">
        <v>9</v>
      </c>
    </row>
    <row r="71" spans="1:15" ht="21" x14ac:dyDescent="0.35">
      <c r="A71" s="7"/>
      <c r="E71" s="9"/>
      <c r="F71" s="10"/>
      <c r="G71" s="11"/>
      <c r="H71" s="11"/>
      <c r="I71" s="11"/>
      <c r="K71" s="7"/>
      <c r="L71"/>
      <c r="M71" s="8"/>
      <c r="N71" s="8"/>
      <c r="O71" s="8"/>
    </row>
    <row r="72" spans="1:15" ht="18.75" x14ac:dyDescent="0.3">
      <c r="A72" s="3"/>
      <c r="B72" s="12"/>
      <c r="C72" s="4"/>
      <c r="D72" s="4"/>
      <c r="E72" s="9" t="s">
        <v>50</v>
      </c>
      <c r="F72" s="10">
        <v>0.71527777777777779</v>
      </c>
      <c r="G72" s="11" t="s">
        <v>64</v>
      </c>
      <c r="H72" s="11"/>
      <c r="I72" s="11"/>
      <c r="K72" s="13"/>
      <c r="L72" s="13"/>
      <c r="M72" s="14"/>
    </row>
    <row r="73" spans="1:15" ht="16.5" thickBot="1" x14ac:dyDescent="0.3">
      <c r="A73" s="15" t="s">
        <v>62</v>
      </c>
      <c r="B73" s="16"/>
      <c r="E73" s="17" t="s">
        <v>70</v>
      </c>
      <c r="F73" s="18"/>
      <c r="J73" s="3"/>
      <c r="K73" s="51"/>
      <c r="L73" s="51"/>
      <c r="M73" s="14"/>
    </row>
    <row r="74" spans="1:15" x14ac:dyDescent="0.25">
      <c r="A74" s="455" t="s">
        <v>15</v>
      </c>
      <c r="B74" s="455" t="s">
        <v>16</v>
      </c>
      <c r="C74" s="457" t="s">
        <v>17</v>
      </c>
      <c r="D74" s="457" t="s">
        <v>18</v>
      </c>
      <c r="E74" s="455" t="s">
        <v>19</v>
      </c>
      <c r="F74" s="455" t="s">
        <v>20</v>
      </c>
      <c r="G74" s="445" t="s">
        <v>21</v>
      </c>
      <c r="H74" s="447" t="s">
        <v>22</v>
      </c>
      <c r="I74" s="449" t="s">
        <v>23</v>
      </c>
      <c r="J74" s="479" t="s">
        <v>24</v>
      </c>
      <c r="K74" s="481" t="s">
        <v>25</v>
      </c>
      <c r="L74" s="482"/>
      <c r="M74" s="483" t="s">
        <v>26</v>
      </c>
      <c r="N74" s="485" t="s">
        <v>27</v>
      </c>
      <c r="O74" s="443" t="s">
        <v>28</v>
      </c>
    </row>
    <row r="75" spans="1:15" ht="15.75" thickBot="1" x14ac:dyDescent="0.3">
      <c r="A75" s="456"/>
      <c r="B75" s="456"/>
      <c r="C75" s="458"/>
      <c r="D75" s="458"/>
      <c r="E75" s="456"/>
      <c r="F75" s="456"/>
      <c r="G75" s="446"/>
      <c r="H75" s="448"/>
      <c r="I75" s="450"/>
      <c r="J75" s="480"/>
      <c r="K75" s="487" t="s">
        <v>29</v>
      </c>
      <c r="L75" s="488"/>
      <c r="M75" s="484"/>
      <c r="N75" s="486"/>
      <c r="O75" s="444"/>
    </row>
    <row r="76" spans="1:15" x14ac:dyDescent="0.25">
      <c r="A76" s="21">
        <v>1</v>
      </c>
      <c r="B76" s="78">
        <v>204</v>
      </c>
      <c r="C76" s="69" t="str">
        <f>IF(B76=0," ",VLOOKUP(B76,[1]Спортсмены!B$1:K$65536,2,FALSE))</f>
        <v>Смирнов</v>
      </c>
      <c r="D76" s="70" t="str">
        <f>IF(B76=0," ",VLOOKUP($B76,[1]Спортсмены!$B$1:$K$65536,3,FALSE))</f>
        <v>Артур</v>
      </c>
      <c r="E76" s="71" t="str">
        <f>IF(B76=0," ",IF(VLOOKUP($B76,[1]Спортсмены!$B$1:$K$65536,4,FALSE)=0," ",VLOOKUP($B76,[1]Спортсмены!$B$1:$K$65536,4,FALSE)))</f>
        <v>16.09.2002</v>
      </c>
      <c r="F76" s="71" t="str">
        <f>IF(B76=0," ",VLOOKUP($B76,[1]Спортсмены!$B$1:$K$65536,5,FALSE))</f>
        <v>1</v>
      </c>
      <c r="G76" s="69" t="str">
        <f>IF(B76=0," ",VLOOKUP($B76,[1]Спортсмены!$B$1:$K$65536,6,FALSE))</f>
        <v>Архангельская область</v>
      </c>
      <c r="H76" s="69" t="str">
        <f>IF(C76=0," ",VLOOKUP($B76,[1]Спортсмены!$B$1:$K$65536,7,FALSE))</f>
        <v/>
      </c>
      <c r="I76" s="69" t="str">
        <f>IF(D76=0," ",VLOOKUP($B76,[1]Спортсмены!$B$1:$K$65536,8,FALSE))</f>
        <v/>
      </c>
      <c r="J76" s="101" t="str">
        <f>IF(B76=0," ",VLOOKUP($B76,[1]Спортсмены!$B$1:$K$65536,9,FALSE))</f>
        <v>ФОК "Севмаш"</v>
      </c>
      <c r="K76" s="97"/>
      <c r="L76" s="140">
        <v>1.3739583333333332E-3</v>
      </c>
      <c r="M76" s="82" t="str">
        <f>IF(L76=0," ",IF(L76&lt;=[1]Разряды!$D$7,[1]Разряды!$D$3,IF(L76&lt;=[1]Разряды!$E$7,[1]Разряды!$E$3,IF(L76&lt;=[1]Разряды!$F$7,[1]Разряды!$F$3,IF(L76&lt;=[1]Разряды!$G$7,[1]Разряды!$G$3,IF(L76&lt;=[1]Разряды!$H$7,[1]Разряды!$H$3,IF(L76&lt;=[1]Разряды!$I$7,[1]Разряды!$I$3,IF(L76&lt;=[1]Разряды!$J$7,[1]Разряды!$J$3,"б/р"))))))))</f>
        <v>1р</v>
      </c>
      <c r="N76" s="71">
        <v>20</v>
      </c>
      <c r="O76" s="69" t="str">
        <f>IF(B76=0," ",VLOOKUP($B76,[1]Спортсмены!$B$1:$K$65536,10,FALSE))</f>
        <v>Литвиненко А.И.</v>
      </c>
    </row>
    <row r="77" spans="1:15" ht="25.5" x14ac:dyDescent="0.25">
      <c r="A77" s="21">
        <v>2</v>
      </c>
      <c r="B77" s="78">
        <v>355</v>
      </c>
      <c r="C77" s="76" t="str">
        <f>IF(B77=0," ",VLOOKUP(B77,[1]Спортсмены!B$1:K$65536,2,FALSE))</f>
        <v>Лакомкин</v>
      </c>
      <c r="D77" s="77" t="str">
        <f>IF(B77=0," ",VLOOKUP($B77,[1]Спортсмены!$B$1:$K$65536,3,FALSE))</f>
        <v>Виталий</v>
      </c>
      <c r="E77" s="78" t="str">
        <f>IF(B77=0," ",IF(VLOOKUP($B77,[1]Спортсмены!$B$1:$K$65536,4,FALSE)=0," ",VLOOKUP($B77,[1]Спортсмены!$B$1:$K$65536,4,FALSE)))</f>
        <v>07.02.2001</v>
      </c>
      <c r="F77" s="78" t="str">
        <f>IF(B77=0," ",VLOOKUP($B77,[1]Спортсмены!$B$1:$K$65536,5,FALSE))</f>
        <v>1</v>
      </c>
      <c r="G77" s="76" t="str">
        <f>IF(B77=0," ",VLOOKUP($B77,[1]Спортсмены!$B$1:$K$65536,6,FALSE))</f>
        <v>Москва</v>
      </c>
      <c r="H77" s="54" t="str">
        <f>IF(C77=0," ",VLOOKUP($B77,[1]Спортсмены!$B$1:$K$65536,7,FALSE))</f>
        <v>Костромская область</v>
      </c>
      <c r="I77" s="76" t="str">
        <f>IF(D77=0," ",VLOOKUP($B77,[1]Спортсмены!$B$1:$K$65536,8,FALSE))</f>
        <v/>
      </c>
      <c r="J77" s="110" t="str">
        <f>IF(B77=0," ",VLOOKUP($B77,[1]Спортсмены!$B$1:$K$65536,9,FALSE))</f>
        <v>ГБПОУ "МССУОР №3" Москомспорта</v>
      </c>
      <c r="K77" s="99"/>
      <c r="L77" s="152">
        <v>1.3747685185185184E-3</v>
      </c>
      <c r="M77" s="31" t="str">
        <f>IF(L77=0," ",IF(L77&lt;=[1]Разряды!$D$7,[1]Разряды!$D$3,IF(L77&lt;=[1]Разряды!$E$7,[1]Разряды!$E$3,IF(L77&lt;=[1]Разряды!$F$7,[1]Разряды!$F$3,IF(L77&lt;=[1]Разряды!$G$7,[1]Разряды!$G$3,IF(L77&lt;=[1]Разряды!$H$7,[1]Разряды!$H$3,IF(L77&lt;=[1]Разряды!$I$7,[1]Разряды!$I$3,IF(L77&lt;=[1]Разряды!$J$7,[1]Разряды!$J$3,"б/р"))))))))</f>
        <v>1р</v>
      </c>
      <c r="N77" s="80">
        <v>17</v>
      </c>
      <c r="O77" s="76" t="str">
        <f>IF(B77=0," ",VLOOKUP($B77,[1]Спортсмены!$B$1:$K$65536,10,FALSE))</f>
        <v>Дружков А.Н., Куканов Ю.С.</v>
      </c>
    </row>
    <row r="78" spans="1:15" x14ac:dyDescent="0.25">
      <c r="A78" s="21">
        <v>3</v>
      </c>
      <c r="B78" s="78">
        <v>278</v>
      </c>
      <c r="C78" s="69" t="str">
        <f>IF(B78=0," ",VLOOKUP(B78,[1]Спортсмены!B$1:K$65536,2,FALSE))</f>
        <v>Давыдов</v>
      </c>
      <c r="D78" s="70" t="str">
        <f>IF(B78=0," ",VLOOKUP($B78,[1]Спортсмены!$B$1:$K$65536,3,FALSE))</f>
        <v>Дмитрий</v>
      </c>
      <c r="E78" s="71" t="str">
        <f>IF(B78=0," ",IF(VLOOKUP($B78,[1]Спортсмены!$B$1:$K$65536,4,FALSE)=0," ",VLOOKUP($B78,[1]Спортсмены!$B$1:$K$65536,4,FALSE)))</f>
        <v>29.01.2001</v>
      </c>
      <c r="F78" s="71" t="str">
        <f>IF(B78=0," ",VLOOKUP($B78,[1]Спортсмены!$B$1:$K$65536,5,FALSE))</f>
        <v>1</v>
      </c>
      <c r="G78" s="69" t="str">
        <f>IF(B78=0," ",VLOOKUP($B78,[1]Спортсмены!$B$1:$K$65536,6,FALSE))</f>
        <v>Ивановская область</v>
      </c>
      <c r="H78" s="69" t="str">
        <f>IF(C78=0," ",VLOOKUP($B78,[1]Спортсмены!$B$1:$K$65536,7,FALSE))</f>
        <v/>
      </c>
      <c r="I78" s="69" t="str">
        <f>IF(D78=0," ",VLOOKUP($B78,[1]Спортсмены!$B$1:$K$65536,8,FALSE))</f>
        <v/>
      </c>
      <c r="J78" s="101" t="str">
        <f>IF(B78=0," ",VLOOKUP($B78,[1]Спортсмены!$B$1:$K$65536,9,FALSE))</f>
        <v>ФГБОУ ВО "ИГЭУ"</v>
      </c>
      <c r="K78" s="167"/>
      <c r="L78" s="140">
        <v>1.3767361111111109E-3</v>
      </c>
      <c r="M78" s="82" t="str">
        <f>IF(L78=0," ",IF(L78&lt;=[1]Разряды!$D$7,[1]Разряды!$D$3,IF(L78&lt;=[1]Разряды!$E$7,[1]Разряды!$E$3,IF(L78&lt;=[1]Разряды!$F$7,[1]Разряды!$F$3,IF(L78&lt;=[1]Разряды!$G$7,[1]Разряды!$G$3,IF(L78&lt;=[1]Разряды!$H$7,[1]Разряды!$H$3,IF(L78&lt;=[1]Разряды!$I$7,[1]Разряды!$I$3,IF(L78&lt;=[1]Разряды!$J$7,[1]Разряды!$J$3,"б/р"))))))))</f>
        <v>1р</v>
      </c>
      <c r="N78" s="75">
        <v>15</v>
      </c>
      <c r="O78" s="69" t="str">
        <f>IF(B78=0," ",VLOOKUP($B78,[1]Спортсмены!$B$1:$K$65536,10,FALSE))</f>
        <v>Гильмутдинов Ю.А.</v>
      </c>
    </row>
    <row r="79" spans="1:15" x14ac:dyDescent="0.25">
      <c r="A79" s="31">
        <v>4</v>
      </c>
      <c r="B79" s="78">
        <v>94</v>
      </c>
      <c r="C79" s="69" t="str">
        <f>IF(B79=0," ",VLOOKUP(B79,[1]Спортсмены!B$1:K$65536,2,FALSE))</f>
        <v>Мягков</v>
      </c>
      <c r="D79" s="70" t="str">
        <f>IF(B79=0," ",VLOOKUP($B79,[1]Спортсмены!$B$1:$K$65536,3,FALSE))</f>
        <v>Вадим</v>
      </c>
      <c r="E79" s="71" t="str">
        <f>IF(B79=0," ",IF(VLOOKUP($B79,[1]Спортсмены!$B$1:$K$65536,4,FALSE)=0," ",VLOOKUP($B79,[1]Спортсмены!$B$1:$K$65536,4,FALSE)))</f>
        <v>09.06.2001</v>
      </c>
      <c r="F79" s="71" t="str">
        <f>IF(B79=0," ",VLOOKUP($B79,[1]Спортсмены!$B$1:$K$65536,5,FALSE))</f>
        <v>1</v>
      </c>
      <c r="G79" s="69" t="str">
        <f>IF(B79=0," ",VLOOKUP($B79,[1]Спортсмены!$B$1:$K$65536,6,FALSE))</f>
        <v>Ярославская область</v>
      </c>
      <c r="H79" s="69" t="str">
        <f>IF(C79=0," ",VLOOKUP($B79,[1]Спортсмены!$B$1:$K$65536,7,FALSE))</f>
        <v/>
      </c>
      <c r="I79" s="69" t="str">
        <f>IF(D79=0," ",VLOOKUP($B79,[1]Спортсмены!$B$1:$K$65536,8,FALSE))</f>
        <v/>
      </c>
      <c r="J79" s="101" t="str">
        <f>IF(B79=0," ",VLOOKUP($B79,[1]Спортсмены!$B$1:$K$65536,9,FALSE))</f>
        <v>МУ СШОР №19</v>
      </c>
      <c r="K79" s="167"/>
      <c r="L79" s="151">
        <v>1.4002314814814815E-3</v>
      </c>
      <c r="M79" s="82" t="str">
        <f>IF(L79=0," ",IF(L79&lt;=[1]Разряды!$D$7,[1]Разряды!$D$3,IF(L79&lt;=[1]Разряды!$E$7,[1]Разряды!$E$3,IF(L79&lt;=[1]Разряды!$F$7,[1]Разряды!$F$3,IF(L79&lt;=[1]Разряды!$G$7,[1]Разряды!$G$3,IF(L79&lt;=[1]Разряды!$H$7,[1]Разряды!$H$3,IF(L79&lt;=[1]Разряды!$I$7,[1]Разряды!$I$3,IF(L79&lt;=[1]Разряды!$J$7,[1]Разряды!$J$3,"б/р"))))))))</f>
        <v>1р</v>
      </c>
      <c r="N79" s="75">
        <v>14</v>
      </c>
      <c r="O79" s="69" t="str">
        <f>IF(B79=0," ",VLOOKUP($B79,[1]Спортсмены!$B$1:$K$65536,10,FALSE))</f>
        <v>Тюленев С.А.</v>
      </c>
    </row>
    <row r="80" spans="1:15" x14ac:dyDescent="0.25">
      <c r="A80" s="31">
        <v>5</v>
      </c>
      <c r="B80" s="78">
        <v>24</v>
      </c>
      <c r="C80" s="69" t="str">
        <f>IF(B80=0," ",VLOOKUP(B80,[1]Спортсмены!B$1:K$65536,2,FALSE))</f>
        <v>Герасимчук</v>
      </c>
      <c r="D80" s="70" t="str">
        <f>IF(B80=0," ",VLOOKUP($B80,[1]Спортсмены!$B$1:$K$65536,3,FALSE))</f>
        <v>Алексей</v>
      </c>
      <c r="E80" s="71" t="str">
        <f>IF(B80=0," ",IF(VLOOKUP($B80,[1]Спортсмены!$B$1:$K$65536,4,FALSE)=0," ",VLOOKUP($B80,[1]Спортсмены!$B$1:$K$65536,4,FALSE)))</f>
        <v>28.04.2001</v>
      </c>
      <c r="F80" s="71" t="str">
        <f>IF(B80=0," ",VLOOKUP($B80,[1]Спортсмены!$B$1:$K$65536,5,FALSE))</f>
        <v>1</v>
      </c>
      <c r="G80" s="69" t="str">
        <f>IF(B80=0," ",VLOOKUP($B80,[1]Спортсмены!$B$1:$K$65536,6,FALSE))</f>
        <v>Ярославская область</v>
      </c>
      <c r="H80" s="69" t="str">
        <f>IF(C80=0," ",VLOOKUP($B80,[1]Спортсмены!$B$1:$K$65536,7,FALSE))</f>
        <v/>
      </c>
      <c r="I80" s="69" t="str">
        <f>IF(D80=0," ",VLOOKUP($B80,[1]Спортсмены!$B$1:$K$65536,8,FALSE))</f>
        <v/>
      </c>
      <c r="J80" s="101" t="str">
        <f>IF(B80=0," ",VLOOKUP($B80,[1]Спортсмены!$B$1:$K$65536,9,FALSE))</f>
        <v>МУ СШОР №19</v>
      </c>
      <c r="K80" s="97"/>
      <c r="L80" s="140">
        <v>1.4084490740740739E-3</v>
      </c>
      <c r="M80" s="82" t="str">
        <f>IF(L80=0," ",IF(L80&lt;=[1]Разряды!$D$7,[1]Разряды!$D$3,IF(L80&lt;=[1]Разряды!$E$7,[1]Разряды!$E$3,IF(L80&lt;=[1]Разряды!$F$7,[1]Разряды!$F$3,IF(L80&lt;=[1]Разряды!$G$7,[1]Разряды!$G$3,IF(L80&lt;=[1]Разряды!$H$7,[1]Разряды!$H$3,IF(L80&lt;=[1]Разряды!$I$7,[1]Разряды!$I$3,IF(L80&lt;=[1]Разряды!$J$7,[1]Разряды!$J$3,"б/р"))))))))</f>
        <v>1р</v>
      </c>
      <c r="N80" s="75">
        <v>13</v>
      </c>
      <c r="O80" s="69" t="str">
        <f>IF(B80=0," ",VLOOKUP($B80,[1]Спортсмены!$B$1:$K$65536,10,FALSE))</f>
        <v>Тюленев С.А.</v>
      </c>
    </row>
    <row r="81" spans="1:15" x14ac:dyDescent="0.25">
      <c r="A81" s="31">
        <v>6</v>
      </c>
      <c r="B81" s="78">
        <v>105</v>
      </c>
      <c r="C81" s="76" t="str">
        <f>IF(B81=0," ",VLOOKUP(B81,[1]Спортсмены!B$1:K$65536,2,FALSE))</f>
        <v>Печкин</v>
      </c>
      <c r="D81" s="77" t="str">
        <f>IF(B81=0," ",VLOOKUP($B81,[1]Спортсмены!$B$1:$K$65536,3,FALSE))</f>
        <v>Александр</v>
      </c>
      <c r="E81" s="78" t="str">
        <f>IF(B81=0," ",IF(VLOOKUP($B81,[1]Спортсмены!$B$1:$K$65536,4,FALSE)=0," ",VLOOKUP($B81,[1]Спортсмены!$B$1:$K$65536,4,FALSE)))</f>
        <v>07.10.2002</v>
      </c>
      <c r="F81" s="78" t="str">
        <f>IF(B81=0," ",VLOOKUP($B81,[1]Спортсмены!$B$1:$K$65536,5,FALSE))</f>
        <v>1</v>
      </c>
      <c r="G81" s="76" t="str">
        <f>IF(B81=0," ",VLOOKUP($B81,[1]Спортсмены!$B$1:$K$65536,6,FALSE))</f>
        <v>Ярославская область</v>
      </c>
      <c r="H81" s="76" t="str">
        <f>IF(C81=0," ",VLOOKUP($B81,[1]Спортсмены!$B$1:$K$65536,7,FALSE))</f>
        <v/>
      </c>
      <c r="I81" s="76" t="str">
        <f>IF(D81=0," ",VLOOKUP($B81,[1]Спортсмены!$B$1:$K$65536,8,FALSE))</f>
        <v/>
      </c>
      <c r="J81" s="109" t="str">
        <f>IF(B81=0," ",VLOOKUP($B81,[1]Спортсмены!$B$1:$K$65536,9,FALSE))</f>
        <v>МУ СШОР №19</v>
      </c>
      <c r="K81" s="99"/>
      <c r="L81" s="152">
        <v>1.425925925925926E-3</v>
      </c>
      <c r="M81" s="79" t="str">
        <f>IF(L81=0," ",IF(L81&lt;=[1]Разряды!$D$7,[1]Разряды!$D$3,IF(L81&lt;=[1]Разряды!$E$7,[1]Разряды!$E$3,IF(L81&lt;=[1]Разряды!$F$7,[1]Разряды!$F$3,IF(L81&lt;=[1]Разряды!$G$7,[1]Разряды!$G$3,IF(L81&lt;=[1]Разряды!$H$7,[1]Разряды!$H$3,IF(L81&lt;=[1]Разряды!$I$7,[1]Разряды!$I$3,IF(L81&lt;=[1]Разряды!$J$7,[1]Разряды!$J$3,"б/р"))))))))</f>
        <v>2р</v>
      </c>
      <c r="N81" s="80" t="s">
        <v>31</v>
      </c>
      <c r="O81" s="76" t="str">
        <f>IF(B81=0," ",VLOOKUP($B81,[1]Спортсмены!$B$1:$K$65536,10,FALSE))</f>
        <v>Сошников А.В.</v>
      </c>
    </row>
    <row r="82" spans="1:15" x14ac:dyDescent="0.25">
      <c r="A82" s="31">
        <v>7</v>
      </c>
      <c r="B82" s="78">
        <v>349</v>
      </c>
      <c r="C82" s="69" t="str">
        <f>IF(B82=0," ",VLOOKUP(B82,[1]Спортсмены!B$1:K$65536,2,FALSE))</f>
        <v>Ткачёв</v>
      </c>
      <c r="D82" s="70" t="str">
        <f>IF(B82=0," ",VLOOKUP($B82,[1]Спортсмены!$B$1:$K$65536,3,FALSE))</f>
        <v>Егор</v>
      </c>
      <c r="E82" s="71" t="str">
        <f>IF(B82=0," ",IF(VLOOKUP($B82,[1]Спортсмены!$B$1:$K$65536,4,FALSE)=0," ",VLOOKUP($B82,[1]Спортсмены!$B$1:$K$65536,4,FALSE)))</f>
        <v>17.10.2002</v>
      </c>
      <c r="F82" s="71" t="str">
        <f>IF(B82=0," ",VLOOKUP($B82,[1]Спортсмены!$B$1:$K$65536,5,FALSE))</f>
        <v>1</v>
      </c>
      <c r="G82" s="69" t="str">
        <f>IF(B82=0," ",VLOOKUP($B82,[1]Спортсмены!$B$1:$K$65536,6,FALSE))</f>
        <v>Костромская область</v>
      </c>
      <c r="H82" s="69" t="str">
        <f>IF(C82=0," ",VLOOKUP($B82,[1]Спортсмены!$B$1:$K$65536,7,FALSE))</f>
        <v/>
      </c>
      <c r="I82" s="69" t="str">
        <f>IF(D82=0," ",VLOOKUP($B82,[1]Спортсмены!$B$1:$K$65536,8,FALSE))</f>
        <v/>
      </c>
      <c r="J82" s="101" t="str">
        <f>IF(B82=0," ",VLOOKUP($B82,[1]Спортсмены!$B$1:$K$65536,9,FALSE))</f>
        <v>ГБУ КО "СШОР им. А.В. Голубева"</v>
      </c>
      <c r="K82" s="97"/>
      <c r="L82" s="140">
        <v>1.4319444444444442E-3</v>
      </c>
      <c r="M82" s="82" t="str">
        <f>IF(L82=0," ",IF(L82&lt;=[1]Разряды!$D$7,[1]Разряды!$D$3,IF(L82&lt;=[1]Разряды!$E$7,[1]Разряды!$E$3,IF(L82&lt;=[1]Разряды!$F$7,[1]Разряды!$F$3,IF(L82&lt;=[1]Разряды!$G$7,[1]Разряды!$G$3,IF(L82&lt;=[1]Разряды!$H$7,[1]Разряды!$H$3,IF(L82&lt;=[1]Разряды!$I$7,[1]Разряды!$I$3,IF(L82&lt;=[1]Разряды!$J$7,[1]Разряды!$J$3,"б/р"))))))))</f>
        <v>2р</v>
      </c>
      <c r="N82" s="75">
        <v>12</v>
      </c>
      <c r="O82" s="69" t="str">
        <f>IF(B82=0," ",VLOOKUP($B82,[1]Спортсмены!$B$1:$K$65536,10,FALSE))</f>
        <v>Дружков А.Н.</v>
      </c>
    </row>
    <row r="83" spans="1:15" x14ac:dyDescent="0.25">
      <c r="A83" s="31">
        <v>8</v>
      </c>
      <c r="B83" s="78">
        <v>393</v>
      </c>
      <c r="C83" s="69" t="str">
        <f>IF(B83=0," ",VLOOKUP(B83,[1]Спортсмены!B$1:K$65536,2,FALSE))</f>
        <v>Малюков</v>
      </c>
      <c r="D83" s="70" t="str">
        <f>IF(B83=0," ",VLOOKUP($B83,[1]Спортсмены!$B$1:$K$65536,3,FALSE))</f>
        <v>Евгений</v>
      </c>
      <c r="E83" s="71" t="str">
        <f>IF(B83=0," ",IF(VLOOKUP($B83,[1]Спортсмены!$B$1:$K$65536,4,FALSE)=0," ",VLOOKUP($B83,[1]Спортсмены!$B$1:$K$65536,4,FALSE)))</f>
        <v>05.11.2002</v>
      </c>
      <c r="F83" s="71" t="str">
        <f>IF(B83=0," ",VLOOKUP($B83,[1]Спортсмены!$B$1:$K$65536,5,FALSE))</f>
        <v>2</v>
      </c>
      <c r="G83" s="69" t="str">
        <f>IF(B83=0," ",VLOOKUP($B83,[1]Спортсмены!$B$1:$K$65536,6,FALSE))</f>
        <v>Новгородская область</v>
      </c>
      <c r="H83" s="69" t="str">
        <f>IF(C83=0," ",VLOOKUP($B83,[1]Спортсмены!$B$1:$K$65536,7,FALSE))</f>
        <v/>
      </c>
      <c r="I83" s="69" t="str">
        <f>IF(D83=0," ",VLOOKUP($B83,[1]Спортсмены!$B$1:$K$65536,8,FALSE))</f>
        <v/>
      </c>
      <c r="J83" s="101" t="str">
        <f>IF(B83=0," ",VLOOKUP($B83,[1]Спортсмены!$B$1:$K$65536,9,FALSE))</f>
        <v>МАУ "СШ №2"</v>
      </c>
      <c r="K83" s="134"/>
      <c r="L83" s="151">
        <v>1.4670138888888886E-3</v>
      </c>
      <c r="M83" s="82" t="str">
        <f>IF(L83=0," ",IF(L83&lt;=[1]Разряды!$D$7,[1]Разряды!$D$3,IF(L83&lt;=[1]Разряды!$E$7,[1]Разряды!$E$3,IF(L83&lt;=[1]Разряды!$F$7,[1]Разряды!$F$3,IF(L83&lt;=[1]Разряды!$G$7,[1]Разряды!$G$3,IF(L83&lt;=[1]Разряды!$H$7,[1]Разряды!$H$3,IF(L83&lt;=[1]Разряды!$I$7,[1]Разряды!$I$3,IF(L83&lt;=[1]Разряды!$J$7,[1]Разряды!$J$3,"б/р"))))))))</f>
        <v>2р</v>
      </c>
      <c r="N83" s="75">
        <v>11</v>
      </c>
      <c r="O83" s="69"/>
    </row>
    <row r="84" spans="1:15" x14ac:dyDescent="0.25">
      <c r="A84" s="31">
        <v>9</v>
      </c>
      <c r="B84" s="78">
        <v>433</v>
      </c>
      <c r="C84" s="69" t="str">
        <f>IF(B84=0," ",VLOOKUP(B84,[1]Спортсмены!B$1:K$65536,2,FALSE))</f>
        <v>Мухачев</v>
      </c>
      <c r="D84" s="70" t="str">
        <f>IF(B84=0," ",VLOOKUP($B84,[1]Спортсмены!$B$1:$K$65536,3,FALSE))</f>
        <v>Лев</v>
      </c>
      <c r="E84" s="71" t="str">
        <f>IF(B84=0," ",IF(VLOOKUP($B84,[1]Спортсмены!$B$1:$K$65536,4,FALSE)=0," ",VLOOKUP($B84,[1]Спортсмены!$B$1:$K$65536,4,FALSE)))</f>
        <v>01.12.2002</v>
      </c>
      <c r="F84" s="71" t="str">
        <f>IF(B84=0," ",VLOOKUP($B84,[1]Спортсмены!$B$1:$K$65536,5,FALSE))</f>
        <v>1</v>
      </c>
      <c r="G84" s="69" t="str">
        <f>IF(B84=0," ",VLOOKUP($B84,[1]Спортсмены!$B$1:$K$65536,6,FALSE))</f>
        <v>Республика Карелия</v>
      </c>
      <c r="H84" s="69" t="str">
        <f>IF(C84=0," ",VLOOKUP($B84,[1]Спортсмены!$B$1:$K$65536,7,FALSE))</f>
        <v/>
      </c>
      <c r="I84" s="69" t="str">
        <f>IF(D84=0," ",VLOOKUP($B84,[1]Спортсмены!$B$1:$K$65536,8,FALSE))</f>
        <v/>
      </c>
      <c r="J84" s="101" t="str">
        <f>IF(B84=0," ",VLOOKUP($B84,[1]Спортсмены!$B$1:$K$65536,9,FALSE))</f>
        <v>МБОУ ДО "Питкяранстская ДЮСШ"</v>
      </c>
      <c r="K84" s="97"/>
      <c r="L84" s="140">
        <v>1.4930555555555556E-3</v>
      </c>
      <c r="M84" s="82" t="str">
        <f>IF(L84=0," ",IF(L84&lt;=[1]Разряды!$D$7,[1]Разряды!$D$3,IF(L84&lt;=[1]Разряды!$E$7,[1]Разряды!$E$3,IF(L84&lt;=[1]Разряды!$F$7,[1]Разряды!$F$3,IF(L84&lt;=[1]Разряды!$G$7,[1]Разряды!$G$3,IF(L84&lt;=[1]Разряды!$H$7,[1]Разряды!$H$3,IF(L84&lt;=[1]Разряды!$I$7,[1]Разряды!$I$3,IF(L84&lt;=[1]Разряды!$J$7,[1]Разряды!$J$3,"б/р"))))))))</f>
        <v>2р</v>
      </c>
      <c r="N84" s="75">
        <v>10</v>
      </c>
      <c r="O84" s="69" t="str">
        <f>IF(B84=0," ",VLOOKUP($B84,[1]Спортсмены!$B$1:$K$65536,10,FALSE))</f>
        <v>Иванова Н.А.</v>
      </c>
    </row>
    <row r="85" spans="1:15" x14ac:dyDescent="0.25">
      <c r="A85" s="31"/>
      <c r="B85" s="78">
        <v>226</v>
      </c>
      <c r="C85" s="69" t="str">
        <f>IF(B85=0," ",VLOOKUP(B85,[1]Спортсмены!B$1:K$65536,2,FALSE))</f>
        <v>Гудков</v>
      </c>
      <c r="D85" s="70" t="str">
        <f>IF(B85=0," ",VLOOKUP($B85,[1]Спортсмены!$B$1:$K$65536,3,FALSE))</f>
        <v>Руслан</v>
      </c>
      <c r="E85" s="71" t="str">
        <f>IF(B85=0," ",IF(VLOOKUP($B85,[1]Спортсмены!$B$1:$K$65536,4,FALSE)=0," ",VLOOKUP($B85,[1]Спортсмены!$B$1:$K$65536,4,FALSE)))</f>
        <v>09.09.2002</v>
      </c>
      <c r="F85" s="71" t="str">
        <f>IF(B85=0," ",VLOOKUP($B85,[1]Спортсмены!$B$1:$K$65536,5,FALSE))</f>
        <v>2</v>
      </c>
      <c r="G85" s="69" t="str">
        <f>IF(B85=0," ",VLOOKUP($B85,[1]Спортсмены!$B$1:$K$65536,6,FALSE))</f>
        <v>Вологодская область</v>
      </c>
      <c r="H85" s="69" t="str">
        <f>IF(C85=0," ",VLOOKUP($B85,[1]Спортсмены!$B$1:$K$65536,7,FALSE))</f>
        <v/>
      </c>
      <c r="I85" s="69" t="str">
        <f>IF(D85=0," ",VLOOKUP($B85,[1]Спортсмены!$B$1:$K$65536,8,FALSE))</f>
        <v/>
      </c>
      <c r="J85" s="101" t="str">
        <f>IF(B85=0," ",VLOOKUP($B85,[1]Спортсмены!$B$1:$K$65536,9,FALSE))</f>
        <v>МУ "ШСШ" п.Шексна</v>
      </c>
      <c r="K85" s="97"/>
      <c r="L85" s="162" t="s">
        <v>71</v>
      </c>
      <c r="M85" s="82"/>
      <c r="N85" s="75">
        <v>0</v>
      </c>
      <c r="O85" s="69" t="str">
        <f>IF(B85=0," ",VLOOKUP($B85,[1]Спортсмены!$B$1:$K$65536,10,FALSE))</f>
        <v>Киселев В.Д.</v>
      </c>
    </row>
    <row r="86" spans="1:15" x14ac:dyDescent="0.25">
      <c r="A86" s="31"/>
      <c r="B86" s="78">
        <v>82</v>
      </c>
      <c r="C86" s="69" t="str">
        <f>IF(B86=0," ",VLOOKUP(B86,[1]Спортсмены!B$1:K$65536,2,FALSE))</f>
        <v>Мазько</v>
      </c>
      <c r="D86" s="70" t="str">
        <f>IF(B86=0," ",VLOOKUP($B86,[1]Спортсмены!$B$1:$K$65536,3,FALSE))</f>
        <v>Денис</v>
      </c>
      <c r="E86" s="71" t="str">
        <f>IF(B86=0," ",IF(VLOOKUP($B86,[1]Спортсмены!$B$1:$K$65536,4,FALSE)=0," ",VLOOKUP($B86,[1]Спортсмены!$B$1:$K$65536,4,FALSE)))</f>
        <v>07.05.2002</v>
      </c>
      <c r="F86" s="71" t="str">
        <f>IF(B86=0," ",VLOOKUP($B86,[1]Спортсмены!$B$1:$K$65536,5,FALSE))</f>
        <v>3</v>
      </c>
      <c r="G86" s="69" t="str">
        <f>IF(B86=0," ",VLOOKUP($B86,[1]Спортсмены!$B$1:$K$65536,6,FALSE))</f>
        <v>Ярославская область</v>
      </c>
      <c r="H86" s="69" t="str">
        <f>IF(C86=0," ",VLOOKUP($B86,[1]Спортсмены!$B$1:$K$65536,7,FALSE))</f>
        <v/>
      </c>
      <c r="I86" s="69" t="str">
        <f>IF(D86=0," ",VLOOKUP($B86,[1]Спортсмены!$B$1:$K$65536,8,FALSE))</f>
        <v/>
      </c>
      <c r="J86" s="101" t="str">
        <f>IF(B86=0," ",VLOOKUP($B86,[1]Спортсмены!$B$1:$K$65536,9,FALSE))</f>
        <v>МУ СШОР №19</v>
      </c>
      <c r="K86" s="97"/>
      <c r="L86" s="151" t="s">
        <v>57</v>
      </c>
      <c r="M86" s="82"/>
      <c r="N86" s="75">
        <v>0</v>
      </c>
      <c r="O86" s="69" t="str">
        <f>IF(B86=0," ",VLOOKUP($B86,[1]Спортсмены!$B$1:$K$65536,10,FALSE))</f>
        <v>Круговой К.Н.</v>
      </c>
    </row>
    <row r="87" spans="1:15" x14ac:dyDescent="0.25">
      <c r="A87" s="31"/>
      <c r="B87" s="78">
        <v>426</v>
      </c>
      <c r="C87" s="69" t="str">
        <f>IF(B87=0," ",VLOOKUP(B87,[1]Спортсмены!B$1:K$65536,2,FALSE))</f>
        <v>Куликов</v>
      </c>
      <c r="D87" s="70" t="str">
        <f>IF(B87=0," ",VLOOKUP($B87,[1]Спортсмены!$B$1:$K$65536,3,FALSE))</f>
        <v>Семен</v>
      </c>
      <c r="E87" s="71" t="str">
        <f>IF(B87=0," ",IF(VLOOKUP($B87,[1]Спортсмены!$B$1:$K$65536,4,FALSE)=0," ",VLOOKUP($B87,[1]Спортсмены!$B$1:$K$65536,4,FALSE)))</f>
        <v>12.04.2002</v>
      </c>
      <c r="F87" s="71" t="str">
        <f>IF(B87=0," ",VLOOKUP($B87,[1]Спортсмены!$B$1:$K$65536,5,FALSE))</f>
        <v>1</v>
      </c>
      <c r="G87" s="69" t="str">
        <f>IF(B87=0," ",VLOOKUP($B87,[1]Спортсмены!$B$1:$K$65536,6,FALSE))</f>
        <v>Республика Карелия</v>
      </c>
      <c r="H87" s="69" t="str">
        <f>IF(C87=0," ",VLOOKUP($B87,[1]Спортсмены!$B$1:$K$65536,7,FALSE))</f>
        <v/>
      </c>
      <c r="I87" s="69" t="str">
        <f>IF(D87=0," ",VLOOKUP($B87,[1]Спортсмены!$B$1:$K$65536,8,FALSE))</f>
        <v/>
      </c>
      <c r="J87" s="101" t="str">
        <f>IF(B87=0," ",VLOOKUP($B87,[1]Спортсмены!$B$1:$K$65536,9,FALSE))</f>
        <v>МУ "СШОР №3"</v>
      </c>
      <c r="K87" s="167"/>
      <c r="L87" s="151" t="s">
        <v>57</v>
      </c>
      <c r="M87" s="82"/>
      <c r="N87" s="75">
        <v>0</v>
      </c>
      <c r="O87" s="69" t="str">
        <f>IF(B87=0," ",VLOOKUP($B87,[1]Спортсмены!$B$1:$K$65536,10,FALSE))</f>
        <v>Вологдина Т.П.</v>
      </c>
    </row>
    <row r="88" spans="1:15" ht="15.75" thickBot="1" x14ac:dyDescent="0.3">
      <c r="A88" s="38"/>
      <c r="B88" s="38"/>
      <c r="C88" s="39"/>
      <c r="D88" s="39"/>
      <c r="E88" s="61"/>
      <c r="F88" s="40"/>
      <c r="G88" s="39"/>
      <c r="H88" s="39"/>
      <c r="I88" s="39"/>
      <c r="J88" s="39"/>
      <c r="K88" s="168"/>
      <c r="L88" s="169"/>
      <c r="M88" s="170"/>
      <c r="N88" s="43"/>
      <c r="O88" s="39"/>
    </row>
    <row r="89" spans="1:15" ht="15.75" thickTop="1" x14ac:dyDescent="0.25">
      <c r="K89"/>
      <c r="L89"/>
    </row>
    <row r="90" spans="1:15" x14ac:dyDescent="0.25">
      <c r="K90"/>
      <c r="L90"/>
    </row>
    <row r="91" spans="1:15" x14ac:dyDescent="0.25">
      <c r="K91"/>
      <c r="L91"/>
    </row>
    <row r="92" spans="1:15" x14ac:dyDescent="0.25">
      <c r="A92" s="64"/>
      <c r="B92" s="65"/>
      <c r="C92" s="66"/>
      <c r="D92" s="66"/>
      <c r="E92" s="66"/>
      <c r="F92" s="67"/>
      <c r="G92" s="45" t="s">
        <v>32</v>
      </c>
      <c r="H92" s="45"/>
      <c r="I92" s="45"/>
      <c r="J92" s="46"/>
      <c r="K92" s="46"/>
      <c r="L92" s="45"/>
      <c r="M92" s="45" t="s">
        <v>33</v>
      </c>
      <c r="N92" s="45"/>
    </row>
    <row r="93" spans="1:15" x14ac:dyDescent="0.25">
      <c r="A93" s="64"/>
      <c r="B93" s="67"/>
      <c r="C93" s="66"/>
      <c r="D93" s="66"/>
      <c r="E93" s="66"/>
      <c r="F93" s="67"/>
      <c r="G93" s="45"/>
      <c r="H93" s="45"/>
      <c r="I93" s="45"/>
      <c r="J93" s="46"/>
      <c r="K93" s="46"/>
      <c r="L93" s="45"/>
      <c r="M93" s="45"/>
      <c r="N93" s="45"/>
    </row>
    <row r="94" spans="1:15" x14ac:dyDescent="0.25">
      <c r="A94" s="64"/>
      <c r="B94" s="67"/>
      <c r="C94" s="66"/>
      <c r="D94" s="66"/>
      <c r="E94" s="66"/>
      <c r="F94" s="67"/>
      <c r="G94" s="45"/>
      <c r="H94" s="45"/>
      <c r="I94" s="45"/>
      <c r="J94" s="46"/>
      <c r="K94" s="46"/>
      <c r="L94" s="45"/>
      <c r="M94" s="45"/>
      <c r="N94" s="45"/>
    </row>
    <row r="95" spans="1:15" x14ac:dyDescent="0.25">
      <c r="A95" s="64"/>
      <c r="B95" s="67"/>
      <c r="C95" s="66"/>
      <c r="D95" s="66"/>
      <c r="E95" s="66"/>
      <c r="F95" s="67"/>
      <c r="G95" s="45"/>
      <c r="H95" s="45"/>
      <c r="I95" s="45"/>
      <c r="J95" s="46"/>
      <c r="K95" s="46"/>
      <c r="L95" s="45"/>
      <c r="M95" s="45"/>
      <c r="N95" s="45"/>
    </row>
    <row r="96" spans="1:15" x14ac:dyDescent="0.25">
      <c r="A96" s="64"/>
      <c r="B96" s="67"/>
      <c r="C96" s="66"/>
      <c r="D96" s="66"/>
      <c r="E96" s="66"/>
      <c r="F96" s="67"/>
      <c r="G96" s="45" t="s">
        <v>34</v>
      </c>
      <c r="H96" s="45"/>
      <c r="I96" s="45"/>
      <c r="J96" s="46"/>
      <c r="K96" s="46"/>
      <c r="L96" s="45"/>
      <c r="M96" s="45" t="s">
        <v>35</v>
      </c>
      <c r="N96" s="45"/>
    </row>
    <row r="97" spans="1:15" x14ac:dyDescent="0.25">
      <c r="K97"/>
      <c r="L97"/>
    </row>
    <row r="98" spans="1:15" x14ac:dyDescent="0.25">
      <c r="K98"/>
      <c r="L98"/>
    </row>
    <row r="99" spans="1:15" x14ac:dyDescent="0.25">
      <c r="A99" s="44"/>
      <c r="B99" s="171"/>
      <c r="C99" s="45"/>
      <c r="D99" s="45"/>
      <c r="E99" s="46"/>
      <c r="F99" s="46"/>
      <c r="G99" s="45"/>
      <c r="H99" s="45"/>
      <c r="I99" s="45"/>
      <c r="J99" s="45"/>
      <c r="K99" s="108"/>
      <c r="L99" s="159"/>
      <c r="M99" s="49"/>
      <c r="N99" s="49"/>
      <c r="O99" s="45"/>
    </row>
    <row r="100" spans="1:15" x14ac:dyDescent="0.25">
      <c r="A100" s="44"/>
      <c r="B100" s="171"/>
      <c r="C100" s="45"/>
      <c r="D100" s="45"/>
      <c r="E100" s="46"/>
      <c r="F100" s="46"/>
      <c r="G100" s="45"/>
      <c r="H100" s="45"/>
      <c r="I100" s="45"/>
      <c r="J100" s="45"/>
      <c r="K100" s="108"/>
      <c r="L100" s="159"/>
      <c r="M100" s="49"/>
      <c r="N100" s="49"/>
      <c r="O100" s="45"/>
    </row>
    <row r="101" spans="1:15" x14ac:dyDescent="0.25">
      <c r="A101" s="44"/>
      <c r="B101" s="171"/>
      <c r="C101" s="45"/>
      <c r="D101" s="45"/>
      <c r="E101" s="46"/>
      <c r="F101" s="46"/>
      <c r="G101" s="45"/>
      <c r="H101" s="45"/>
      <c r="I101" s="45"/>
      <c r="J101" s="45"/>
      <c r="K101" s="108"/>
      <c r="L101" s="159"/>
      <c r="M101" s="49"/>
      <c r="N101" s="49"/>
      <c r="O101" s="45"/>
    </row>
    <row r="102" spans="1:15" x14ac:dyDescent="0.25">
      <c r="A102" s="44"/>
      <c r="B102" s="171"/>
      <c r="C102" s="45"/>
      <c r="D102" s="45"/>
      <c r="E102" s="46"/>
      <c r="F102" s="46"/>
      <c r="G102" s="45"/>
      <c r="H102" s="45"/>
      <c r="I102" s="45"/>
      <c r="J102" s="45"/>
      <c r="K102" s="108"/>
      <c r="L102" s="159"/>
      <c r="M102" s="49"/>
      <c r="N102" s="49"/>
      <c r="O102" s="45"/>
    </row>
    <row r="103" spans="1:15" x14ac:dyDescent="0.25">
      <c r="A103" s="44"/>
      <c r="B103" s="171"/>
      <c r="C103" s="45"/>
      <c r="D103" s="45"/>
      <c r="E103" s="46"/>
      <c r="F103" s="46"/>
      <c r="G103" s="45"/>
      <c r="H103" s="45"/>
      <c r="I103" s="45"/>
      <c r="J103" s="45"/>
      <c r="K103" s="108"/>
      <c r="L103" s="159"/>
      <c r="M103" s="49"/>
      <c r="N103" s="49"/>
      <c r="O103" s="45"/>
    </row>
    <row r="104" spans="1:15" x14ac:dyDescent="0.25">
      <c r="A104" s="44"/>
      <c r="B104" s="171"/>
      <c r="C104" s="45"/>
      <c r="D104" s="45"/>
      <c r="E104" s="46"/>
      <c r="F104" s="46"/>
      <c r="G104" s="45"/>
      <c r="H104" s="45"/>
      <c r="I104" s="45"/>
      <c r="J104" s="45"/>
      <c r="K104" s="108"/>
      <c r="L104" s="159"/>
      <c r="M104" s="49"/>
      <c r="N104" s="49"/>
      <c r="O104" s="45"/>
    </row>
    <row r="105" spans="1:15" x14ac:dyDescent="0.25">
      <c r="A105" s="44"/>
      <c r="B105" s="171"/>
      <c r="C105" s="45"/>
      <c r="D105" s="45"/>
      <c r="E105" s="46"/>
      <c r="F105" s="46"/>
      <c r="G105" s="45"/>
      <c r="H105" s="45"/>
      <c r="I105" s="45"/>
      <c r="J105" s="45"/>
      <c r="K105" s="108"/>
      <c r="L105" s="159"/>
      <c r="M105" s="49"/>
      <c r="N105" s="49"/>
      <c r="O105" s="45"/>
    </row>
    <row r="106" spans="1:15" x14ac:dyDescent="0.25">
      <c r="A106" s="44"/>
      <c r="B106" s="171"/>
      <c r="C106" s="45"/>
      <c r="D106" s="45"/>
      <c r="E106" s="46"/>
      <c r="F106" s="46"/>
      <c r="G106" s="45"/>
      <c r="H106" s="45"/>
      <c r="I106" s="45"/>
      <c r="J106" s="45"/>
      <c r="K106" s="108"/>
      <c r="L106" s="159"/>
      <c r="M106" s="49"/>
      <c r="N106" s="49"/>
      <c r="O106" s="45"/>
    </row>
    <row r="107" spans="1:15" x14ac:dyDescent="0.25">
      <c r="A107" s="44"/>
      <c r="B107" s="171"/>
      <c r="C107" s="45"/>
      <c r="D107" s="45"/>
      <c r="E107" s="46"/>
      <c r="F107" s="46"/>
      <c r="G107" s="45"/>
      <c r="H107" s="45"/>
      <c r="I107" s="45"/>
      <c r="J107" s="45"/>
      <c r="K107" s="108"/>
      <c r="L107" s="159"/>
      <c r="M107" s="49"/>
      <c r="N107" s="49"/>
      <c r="O107" s="45"/>
    </row>
    <row r="108" spans="1:15" x14ac:dyDescent="0.25">
      <c r="A108" s="44"/>
      <c r="B108" s="171"/>
      <c r="C108" s="45"/>
      <c r="D108" s="45"/>
      <c r="E108" s="46"/>
      <c r="F108" s="46"/>
      <c r="G108" s="45"/>
      <c r="H108" s="45"/>
      <c r="I108" s="45"/>
      <c r="J108" s="45"/>
      <c r="K108" s="108"/>
      <c r="L108" s="159"/>
      <c r="M108" s="49"/>
      <c r="N108" s="49"/>
      <c r="O108" s="45"/>
    </row>
    <row r="109" spans="1:15" x14ac:dyDescent="0.25">
      <c r="A109" s="44"/>
      <c r="B109" s="171"/>
      <c r="C109" s="45"/>
      <c r="D109" s="45"/>
      <c r="E109" s="46"/>
      <c r="F109" s="46"/>
      <c r="G109" s="45"/>
      <c r="H109" s="45"/>
      <c r="I109" s="45"/>
      <c r="J109" s="45"/>
      <c r="K109" s="108"/>
      <c r="L109" s="159"/>
      <c r="M109" s="49"/>
      <c r="N109" s="49"/>
      <c r="O109" s="45"/>
    </row>
    <row r="110" spans="1:15" x14ac:dyDescent="0.25">
      <c r="A110" s="44"/>
      <c r="B110" s="171"/>
      <c r="C110" s="45"/>
      <c r="D110" s="45"/>
      <c r="E110" s="46"/>
      <c r="F110" s="46"/>
      <c r="G110" s="45"/>
      <c r="H110" s="45"/>
      <c r="I110" s="45"/>
      <c r="J110" s="45"/>
      <c r="K110" s="108"/>
      <c r="L110" s="159"/>
      <c r="M110" s="49"/>
      <c r="N110" s="49"/>
      <c r="O110" s="45"/>
    </row>
    <row r="111" spans="1:15" x14ac:dyDescent="0.25">
      <c r="A111" s="44"/>
      <c r="B111" s="171"/>
      <c r="C111" s="45"/>
      <c r="D111" s="45"/>
      <c r="E111" s="46"/>
      <c r="F111" s="46"/>
      <c r="G111" s="45"/>
      <c r="H111" s="45"/>
      <c r="I111" s="45"/>
      <c r="J111" s="45"/>
      <c r="K111" s="108"/>
      <c r="L111" s="159"/>
      <c r="M111" s="49"/>
      <c r="N111" s="49"/>
      <c r="O111" s="45"/>
    </row>
    <row r="112" spans="1:15" x14ac:dyDescent="0.25">
      <c r="A112" s="44"/>
      <c r="B112" s="171"/>
      <c r="C112" s="45"/>
      <c r="D112" s="45"/>
      <c r="E112" s="46"/>
      <c r="F112" s="46"/>
      <c r="G112" s="45"/>
      <c r="H112" s="45"/>
      <c r="I112" s="45"/>
      <c r="J112" s="45"/>
      <c r="K112" s="108"/>
      <c r="L112" s="159"/>
      <c r="M112" s="49"/>
      <c r="N112" s="49"/>
      <c r="O112" s="45"/>
    </row>
    <row r="113" spans="1:15" x14ac:dyDescent="0.25">
      <c r="A113" s="44"/>
      <c r="B113" s="171"/>
      <c r="C113" s="45"/>
      <c r="D113" s="45"/>
      <c r="E113" s="46"/>
      <c r="F113" s="46"/>
      <c r="G113" s="45"/>
      <c r="H113" s="45"/>
      <c r="I113" s="45"/>
      <c r="J113" s="45"/>
      <c r="K113" s="108"/>
      <c r="L113" s="159"/>
      <c r="M113" s="49"/>
      <c r="N113" s="49"/>
      <c r="O113" s="45"/>
    </row>
    <row r="114" spans="1:15" x14ac:dyDescent="0.25">
      <c r="A114" s="44"/>
      <c r="B114" s="171"/>
      <c r="C114" s="45"/>
      <c r="D114" s="45"/>
      <c r="E114" s="46"/>
      <c r="F114" s="46"/>
      <c r="G114" s="45"/>
      <c r="H114" s="45"/>
      <c r="I114" s="45"/>
      <c r="J114" s="45"/>
      <c r="K114" s="108"/>
      <c r="L114" s="159"/>
      <c r="M114" s="49"/>
      <c r="N114" s="49"/>
      <c r="O114" s="45"/>
    </row>
    <row r="115" spans="1:15" x14ac:dyDescent="0.25">
      <c r="A115" s="44"/>
      <c r="B115" s="171"/>
      <c r="C115" s="45"/>
      <c r="D115" s="45"/>
      <c r="E115" s="46"/>
      <c r="F115" s="46"/>
      <c r="G115" s="45"/>
      <c r="H115" s="45"/>
      <c r="I115" s="45"/>
      <c r="J115" s="45"/>
      <c r="K115" s="108"/>
      <c r="L115" s="159"/>
      <c r="M115" s="49"/>
      <c r="N115" s="49"/>
      <c r="O115" s="45"/>
    </row>
    <row r="116" spans="1:15" x14ac:dyDescent="0.25">
      <c r="A116" s="44"/>
      <c r="B116" s="171"/>
      <c r="C116" s="45"/>
      <c r="D116" s="45"/>
      <c r="E116" s="46"/>
      <c r="F116" s="46"/>
      <c r="G116" s="45"/>
      <c r="H116" s="45"/>
      <c r="I116" s="45"/>
      <c r="J116" s="45"/>
      <c r="K116" s="108"/>
      <c r="L116" s="159"/>
      <c r="M116" s="49"/>
      <c r="N116" s="49"/>
      <c r="O116" s="45"/>
    </row>
    <row r="117" spans="1:15" ht="17.25" x14ac:dyDescent="0.3">
      <c r="A117" s="459" t="s">
        <v>0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</row>
    <row r="118" spans="1:15" ht="17.25" x14ac:dyDescent="0.3">
      <c r="A118" s="459" t="s">
        <v>1</v>
      </c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</row>
    <row r="119" spans="1:15" ht="17.25" x14ac:dyDescent="0.3">
      <c r="A119" s="459" t="s">
        <v>2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</row>
    <row r="120" spans="1:15" ht="17.25" x14ac:dyDescent="0.3">
      <c r="A120" s="459" t="s">
        <v>3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</row>
    <row r="121" spans="1:15" ht="17.25" x14ac:dyDescent="0.3">
      <c r="A121" s="459" t="s">
        <v>4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60" t="s">
        <v>59</v>
      </c>
      <c r="B122" s="460"/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5" ht="17.25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</row>
    <row r="124" spans="1:15" x14ac:dyDescent="0.25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1" t="s">
        <v>6</v>
      </c>
    </row>
    <row r="125" spans="1:15" ht="18.75" x14ac:dyDescent="0.3">
      <c r="A125" s="3"/>
      <c r="B125" s="4"/>
      <c r="C125" s="4"/>
      <c r="D125" s="4"/>
      <c r="E125" s="5"/>
      <c r="G125" s="50"/>
      <c r="H125" s="50"/>
      <c r="I125" s="50"/>
      <c r="K125" s="50"/>
      <c r="L125" s="50"/>
      <c r="M125" s="50"/>
      <c r="O125" s="2" t="s">
        <v>7</v>
      </c>
    </row>
    <row r="126" spans="1:15" ht="15.75" x14ac:dyDescent="0.25">
      <c r="A126" s="3"/>
      <c r="B126" s="4"/>
      <c r="C126" s="4"/>
      <c r="D126" s="4"/>
      <c r="E126" s="5"/>
      <c r="G126" s="6"/>
      <c r="H126" s="6"/>
      <c r="I126" s="6"/>
      <c r="K126" s="6"/>
      <c r="L126"/>
      <c r="O126" s="2" t="s">
        <v>8</v>
      </c>
    </row>
    <row r="127" spans="1:15" ht="21" x14ac:dyDescent="0.35">
      <c r="A127" s="7"/>
      <c r="K127" s="7"/>
      <c r="L127"/>
      <c r="M127" s="8"/>
      <c r="N127" s="8"/>
      <c r="O127" s="8" t="s">
        <v>9</v>
      </c>
    </row>
    <row r="128" spans="1:15" ht="21" x14ac:dyDescent="0.35">
      <c r="A128" s="7"/>
      <c r="E128" s="9"/>
      <c r="F128" s="10"/>
      <c r="G128" s="11"/>
      <c r="H128" s="11"/>
      <c r="I128" s="11"/>
      <c r="K128" s="7"/>
      <c r="L128"/>
      <c r="M128" s="8"/>
      <c r="N128" s="8"/>
      <c r="O128" s="8"/>
    </row>
    <row r="129" spans="1:15" ht="18.75" x14ac:dyDescent="0.3">
      <c r="A129" s="3"/>
      <c r="B129" s="12"/>
      <c r="C129" s="4"/>
      <c r="D129" s="4"/>
      <c r="E129" s="9" t="s">
        <v>50</v>
      </c>
      <c r="F129" s="10">
        <v>0.72222222222222221</v>
      </c>
      <c r="G129" s="11" t="s">
        <v>64</v>
      </c>
      <c r="H129" s="11"/>
      <c r="I129" s="11"/>
      <c r="K129" s="13"/>
      <c r="L129" s="13"/>
      <c r="M129" s="14"/>
    </row>
    <row r="130" spans="1:15" ht="16.5" thickBot="1" x14ac:dyDescent="0.3">
      <c r="A130" s="15" t="s">
        <v>63</v>
      </c>
      <c r="B130" s="16"/>
      <c r="E130" s="17" t="s">
        <v>70</v>
      </c>
      <c r="F130" s="18"/>
      <c r="J130" s="3"/>
      <c r="K130" s="51"/>
      <c r="L130" s="51"/>
      <c r="M130" s="14"/>
    </row>
    <row r="131" spans="1:15" x14ac:dyDescent="0.25">
      <c r="A131" s="455" t="s">
        <v>15</v>
      </c>
      <c r="B131" s="455" t="s">
        <v>16</v>
      </c>
      <c r="C131" s="457" t="s">
        <v>17</v>
      </c>
      <c r="D131" s="457" t="s">
        <v>18</v>
      </c>
      <c r="E131" s="455" t="s">
        <v>19</v>
      </c>
      <c r="F131" s="455" t="s">
        <v>20</v>
      </c>
      <c r="G131" s="445" t="s">
        <v>21</v>
      </c>
      <c r="H131" s="447" t="s">
        <v>22</v>
      </c>
      <c r="I131" s="449" t="s">
        <v>23</v>
      </c>
      <c r="J131" s="479" t="s">
        <v>24</v>
      </c>
      <c r="K131" s="481" t="s">
        <v>25</v>
      </c>
      <c r="L131" s="482"/>
      <c r="M131" s="483" t="s">
        <v>26</v>
      </c>
      <c r="N131" s="485" t="s">
        <v>27</v>
      </c>
      <c r="O131" s="443" t="s">
        <v>28</v>
      </c>
    </row>
    <row r="132" spans="1:15" ht="15.75" thickBot="1" x14ac:dyDescent="0.3">
      <c r="A132" s="456"/>
      <c r="B132" s="456"/>
      <c r="C132" s="458"/>
      <c r="D132" s="458"/>
      <c r="E132" s="456"/>
      <c r="F132" s="456"/>
      <c r="G132" s="446"/>
      <c r="H132" s="448"/>
      <c r="I132" s="450"/>
      <c r="J132" s="480"/>
      <c r="K132" s="487" t="s">
        <v>29</v>
      </c>
      <c r="L132" s="488"/>
      <c r="M132" s="484"/>
      <c r="N132" s="486"/>
      <c r="O132" s="444"/>
    </row>
    <row r="133" spans="1:15" x14ac:dyDescent="0.25">
      <c r="A133" s="21">
        <v>1</v>
      </c>
      <c r="B133" s="78">
        <v>312</v>
      </c>
      <c r="C133" s="76" t="str">
        <f>IF(B133=0," ",VLOOKUP(B133,[1]Спортсмены!B$1:K$65536,2,FALSE))</f>
        <v>Гашимов</v>
      </c>
      <c r="D133" s="77" t="str">
        <f>IF(B133=0," ",VLOOKUP($B133,[1]Спортсмены!$B$1:$K$65536,3,FALSE))</f>
        <v>Геннадий</v>
      </c>
      <c r="E133" s="78" t="str">
        <f>IF(B133=0," ",IF(VLOOKUP($B133,[1]Спортсмены!$B$1:$K$65536,4,FALSE)=0," ",VLOOKUP($B133,[1]Спортсмены!$B$1:$K$65536,4,FALSE)))</f>
        <v>25.12.1999</v>
      </c>
      <c r="F133" s="78" t="str">
        <f>IF(B133=0," ",VLOOKUP($B133,[1]Спортсмены!$B$1:$K$65536,5,FALSE))</f>
        <v>КМС</v>
      </c>
      <c r="G133" s="76" t="str">
        <f>IF(B133=0," ",VLOOKUP($B133,[1]Спортсмены!$B$1:$K$65536,6,FALSE))</f>
        <v>Калининградская область</v>
      </c>
      <c r="H133" s="54" t="str">
        <f>IF(C133=0," ",VLOOKUP($B133,[1]Спортсмены!$B$1:$K$65536,7,FALSE))</f>
        <v/>
      </c>
      <c r="I133" s="76" t="str">
        <f>IF(D133=0," ",VLOOKUP($B133,[1]Спортсмены!$B$1:$K$65536,8,FALSE))</f>
        <v/>
      </c>
      <c r="J133" s="110" t="str">
        <f>IF(B133=0," ",VLOOKUP($B133,[1]Спортсмены!$B$1:$K$65536,9,FALSE))</f>
        <v>ФГАУ ВО "БФУ им. И. Канта"</v>
      </c>
      <c r="K133" s="99"/>
      <c r="L133" s="152">
        <v>1.3499999999999999E-3</v>
      </c>
      <c r="M133" s="31" t="str">
        <f>IF(L133=0," ",IF(L133&lt;=[1]Разряды!$D$7,[1]Разряды!$D$3,IF(L133&lt;=[1]Разряды!$E$7,[1]Разряды!$E$3,IF(L133&lt;=[1]Разряды!$F$7,[1]Разряды!$F$3,IF(L133&lt;=[1]Разряды!$G$7,[1]Разряды!$G$3,IF(L133&lt;=[1]Разряды!$H$7,[1]Разряды!$H$3,IF(L133&lt;=[1]Разряды!$I$7,[1]Разряды!$I$3,IF(L133&lt;=[1]Разряды!$J$7,[1]Разряды!$J$3,"б/р"))))))))</f>
        <v>1р</v>
      </c>
      <c r="N133" s="78">
        <v>20</v>
      </c>
      <c r="O133" s="76"/>
    </row>
    <row r="134" spans="1:15" x14ac:dyDescent="0.25">
      <c r="A134" s="21">
        <v>2</v>
      </c>
      <c r="B134" s="78">
        <v>346</v>
      </c>
      <c r="C134" s="69" t="str">
        <f>IF(B134=0," ",VLOOKUP(B134,[1]Спортсмены!B$1:K$65536,2,FALSE))</f>
        <v>Смирнов</v>
      </c>
      <c r="D134" s="70" t="str">
        <f>IF(B134=0," ",VLOOKUP($B134,[1]Спортсмены!$B$1:$K$65536,3,FALSE))</f>
        <v>Иван</v>
      </c>
      <c r="E134" s="71" t="str">
        <f>IF(B134=0," ",IF(VLOOKUP($B134,[1]Спортсмены!$B$1:$K$65536,4,FALSE)=0," ",VLOOKUP($B134,[1]Спортсмены!$B$1:$K$65536,4,FALSE)))</f>
        <v>05.08.2000</v>
      </c>
      <c r="F134" s="71" t="str">
        <f>IF(B134=0," ",VLOOKUP($B134,[1]Спортсмены!$B$1:$K$65536,5,FALSE))</f>
        <v>1</v>
      </c>
      <c r="G134" s="69" t="str">
        <f>IF(B134=0," ",VLOOKUP($B134,[1]Спортсмены!$B$1:$K$65536,6,FALSE))</f>
        <v>Костромская область</v>
      </c>
      <c r="H134" s="69" t="str">
        <f>IF(C134=0," ",VLOOKUP($B134,[1]Спортсмены!$B$1:$K$65536,7,FALSE))</f>
        <v/>
      </c>
      <c r="I134" s="69" t="str">
        <f>IF(D134=0," ",VLOOKUP($B134,[1]Спортсмены!$B$1:$K$65536,8,FALSE))</f>
        <v/>
      </c>
      <c r="J134" s="101" t="str">
        <f>IF(B134=0," ",VLOOKUP($B134,[1]Спортсмены!$B$1:$K$65536,9,FALSE))</f>
        <v>ГБУ КО "СШОР им. А.В. Голубева"</v>
      </c>
      <c r="K134" s="167"/>
      <c r="L134" s="140">
        <v>1.3976851851851852E-3</v>
      </c>
      <c r="M134" s="82" t="str">
        <f>IF(L134=0," ",IF(L134&lt;=[1]Разряды!$D$7,[1]Разряды!$D$3,IF(L134&lt;=[1]Разряды!$E$7,[1]Разряды!$E$3,IF(L134&lt;=[1]Разряды!$F$7,[1]Разряды!$F$3,IF(L134&lt;=[1]Разряды!$G$7,[1]Разряды!$G$3,IF(L134&lt;=[1]Разряды!$H$7,[1]Разряды!$H$3,IF(L134&lt;=[1]Разряды!$I$7,[1]Разряды!$I$3,IF(L134&lt;=[1]Разряды!$J$7,[1]Разряды!$J$3,"б/р"))))))))</f>
        <v>1р</v>
      </c>
      <c r="N134" s="75">
        <v>17</v>
      </c>
      <c r="O134" s="69" t="str">
        <f>IF(B134=0," ",VLOOKUP($B134,[1]Спортсмены!$B$1:$K$65536,10,FALSE))</f>
        <v>Дружков А.Н.</v>
      </c>
    </row>
    <row r="135" spans="1:15" x14ac:dyDescent="0.25">
      <c r="A135" s="21">
        <v>3</v>
      </c>
      <c r="B135" s="78">
        <v>276</v>
      </c>
      <c r="C135" s="69" t="str">
        <f>IF(B135=0," ",VLOOKUP(B135,[1]Спортсмены!B$1:K$65536,2,FALSE))</f>
        <v>Гончаренко</v>
      </c>
      <c r="D135" s="70" t="str">
        <f>IF(B135=0," ",VLOOKUP($B135,[1]Спортсмены!$B$1:$K$65536,3,FALSE))</f>
        <v>Александр</v>
      </c>
      <c r="E135" s="71" t="str">
        <f>IF(B135=0," ",IF(VLOOKUP($B135,[1]Спортсмены!$B$1:$K$65536,4,FALSE)=0," ",VLOOKUP($B135,[1]Спортсмены!$B$1:$K$65536,4,FALSE)))</f>
        <v>14.07.1998</v>
      </c>
      <c r="F135" s="71" t="str">
        <f>IF(B135=0," ",VLOOKUP($B135,[1]Спортсмены!$B$1:$K$65536,5,FALSE))</f>
        <v>1</v>
      </c>
      <c r="G135" s="69" t="str">
        <f>IF(B135=0," ",VLOOKUP($B135,[1]Спортсмены!$B$1:$K$65536,6,FALSE))</f>
        <v>Ивановская область</v>
      </c>
      <c r="H135" s="69" t="str">
        <f>IF(C135=0," ",VLOOKUP($B135,[1]Спортсмены!$B$1:$K$65536,7,FALSE))</f>
        <v/>
      </c>
      <c r="I135" s="69" t="str">
        <f>IF(D135=0," ",VLOOKUP($B135,[1]Спортсмены!$B$1:$K$65536,8,FALSE))</f>
        <v>ИРО РССС</v>
      </c>
      <c r="J135" s="101" t="str">
        <f>IF(B135=0," ",VLOOKUP($B135,[1]Спортсмены!$B$1:$K$65536,9,FALSE))</f>
        <v>ФГБОУ ВО ИГСХА им. Д.К. Беляева</v>
      </c>
      <c r="K135" s="97"/>
      <c r="L135" s="140">
        <v>1.3984953703703703E-3</v>
      </c>
      <c r="M135" s="82" t="str">
        <f>IF(L135=0," ",IF(L135&lt;=[1]Разряды!$D$7,[1]Разряды!$D$3,IF(L135&lt;=[1]Разряды!$E$7,[1]Разряды!$E$3,IF(L135&lt;=[1]Разряды!$F$7,[1]Разряды!$F$3,IF(L135&lt;=[1]Разряды!$G$7,[1]Разряды!$G$3,IF(L135&lt;=[1]Разряды!$H$7,[1]Разряды!$H$3,IF(L135&lt;=[1]Разряды!$I$7,[1]Разряды!$I$3,IF(L135&lt;=[1]Разряды!$J$7,[1]Разряды!$J$3,"б/р"))))))))</f>
        <v>1р</v>
      </c>
      <c r="N135" s="75">
        <v>15</v>
      </c>
      <c r="O135" s="69" t="str">
        <f>IF(B135=0," ",VLOOKUP($B135,[1]Спортсмены!$B$1:$K$65536,10,FALSE))</f>
        <v>Дряннов В.А., Левичева М.Б.</v>
      </c>
    </row>
    <row r="136" spans="1:15" x14ac:dyDescent="0.25">
      <c r="A136" s="31">
        <v>4</v>
      </c>
      <c r="B136" s="78">
        <v>58</v>
      </c>
      <c r="C136" s="69" t="str">
        <f>IF(B136=0," ",VLOOKUP(B136,[1]Спортсмены!B$1:K$65536,2,FALSE))</f>
        <v>Козлов</v>
      </c>
      <c r="D136" s="70" t="str">
        <f>IF(B136=0," ",VLOOKUP($B136,[1]Спортсмены!$B$1:$K$65536,3,FALSE))</f>
        <v>Владислав</v>
      </c>
      <c r="E136" s="71" t="str">
        <f>IF(B136=0," ",IF(VLOOKUP($B136,[1]Спортсмены!$B$1:$K$65536,4,FALSE)=0," ",VLOOKUP($B136,[1]Спортсмены!$B$1:$K$65536,4,FALSE)))</f>
        <v>08.09.1999</v>
      </c>
      <c r="F136" s="71" t="str">
        <f>IF(B136=0," ",VLOOKUP($B136,[1]Спортсмены!$B$1:$K$65536,5,FALSE))</f>
        <v>1</v>
      </c>
      <c r="G136" s="69" t="str">
        <f>IF(B136=0," ",VLOOKUP($B136,[1]Спортсмены!$B$1:$K$65536,6,FALSE))</f>
        <v>Ярославская область</v>
      </c>
      <c r="H136" s="69" t="str">
        <f>IF(C136=0," ",VLOOKUP($B136,[1]Спортсмены!$B$1:$K$65536,7,FALSE))</f>
        <v/>
      </c>
      <c r="I136" s="69" t="str">
        <f>IF(D136=0," ",VLOOKUP($B136,[1]Спортсмены!$B$1:$K$65536,8,FALSE))</f>
        <v/>
      </c>
      <c r="J136" s="102" t="str">
        <f>IF(B136=0," ",VLOOKUP($B136,[1]Спортсмены!$B$1:$K$65536,9,FALSE))</f>
        <v>ГУ ЯО "СШОР по лёгкой атлетике и адаптивному спорту"</v>
      </c>
      <c r="K136" s="97"/>
      <c r="L136" s="140">
        <v>1.4077546296296295E-3</v>
      </c>
      <c r="M136" s="82" t="str">
        <f>IF(L136=0," ",IF(L136&lt;=[1]Разряды!$D$7,[1]Разряды!$D$3,IF(L136&lt;=[1]Разряды!$E$7,[1]Разряды!$E$3,IF(L136&lt;=[1]Разряды!$F$7,[1]Разряды!$F$3,IF(L136&lt;=[1]Разряды!$G$7,[1]Разряды!$G$3,IF(L136&lt;=[1]Разряды!$H$7,[1]Разряды!$H$3,IF(L136&lt;=[1]Разряды!$I$7,[1]Разряды!$I$3,IF(L136&lt;=[1]Разряды!$J$7,[1]Разряды!$J$3,"б/р"))))))))</f>
        <v>1р</v>
      </c>
      <c r="N136" s="75">
        <v>14</v>
      </c>
      <c r="O136" s="69" t="str">
        <f>IF(B136=0," ",VLOOKUP($B136,[1]Спортсмены!$B$1:$K$65536,10,FALSE))</f>
        <v>Клейменов А.Н.</v>
      </c>
    </row>
    <row r="137" spans="1:15" x14ac:dyDescent="0.25">
      <c r="A137" s="31">
        <v>5</v>
      </c>
      <c r="B137" s="78">
        <v>218</v>
      </c>
      <c r="C137" s="69" t="str">
        <f>IF(B137=0," ",VLOOKUP(B137,[1]Спортсмены!B$1:K$65536,2,FALSE))</f>
        <v>Алексеев</v>
      </c>
      <c r="D137" s="70" t="str">
        <f>IF(B137=0," ",VLOOKUP($B137,[1]Спортсмены!$B$1:$K$65536,3,FALSE))</f>
        <v>Александр</v>
      </c>
      <c r="E137" s="71" t="str">
        <f>IF(B137=0," ",IF(VLOOKUP($B137,[1]Спортсмены!$B$1:$K$65536,4,FALSE)=0," ",VLOOKUP($B137,[1]Спортсмены!$B$1:$K$65536,4,FALSE)))</f>
        <v>06.03.1999</v>
      </c>
      <c r="F137" s="71" t="str">
        <f>IF(B137=0," ",VLOOKUP($B137,[1]Спортсмены!$B$1:$K$65536,5,FALSE))</f>
        <v>1</v>
      </c>
      <c r="G137" s="69" t="str">
        <f>IF(B137=0," ",VLOOKUP($B137,[1]Спортсмены!$B$1:$K$65536,6,FALSE))</f>
        <v>Вологодская область</v>
      </c>
      <c r="H137" s="69" t="str">
        <f>IF(C137=0," ",VLOOKUP($B137,[1]Спортсмены!$B$1:$K$65536,7,FALSE))</f>
        <v/>
      </c>
      <c r="I137" s="69" t="str">
        <f>IF(D137=0," ",VLOOKUP($B137,[1]Спортсмены!$B$1:$K$65536,8,FALSE))</f>
        <v/>
      </c>
      <c r="J137" s="101" t="str">
        <f>IF(B137=0," ",VLOOKUP($B137,[1]Спортсмены!$B$1:$K$65536,9,FALSE))</f>
        <v>ЛСК "Череповец"</v>
      </c>
      <c r="K137" s="167"/>
      <c r="L137" s="151">
        <v>1.445833333333333E-3</v>
      </c>
      <c r="M137" s="82" t="str">
        <f>IF(L137=0," ",IF(L137&lt;=[1]Разряды!$D$7,[1]Разряды!$D$3,IF(L137&lt;=[1]Разряды!$E$7,[1]Разряды!$E$3,IF(L137&lt;=[1]Разряды!$F$7,[1]Разряды!$F$3,IF(L137&lt;=[1]Разряды!$G$7,[1]Разряды!$G$3,IF(L137&lt;=[1]Разряды!$H$7,[1]Разряды!$H$3,IF(L137&lt;=[1]Разряды!$I$7,[1]Разряды!$I$3,IF(L137&lt;=[1]Разряды!$J$7,[1]Разряды!$J$3,"б/р"))))))))</f>
        <v>2р</v>
      </c>
      <c r="N137" s="75">
        <v>13</v>
      </c>
      <c r="O137" s="69"/>
    </row>
    <row r="138" spans="1:15" x14ac:dyDescent="0.25">
      <c r="A138" s="31">
        <v>6</v>
      </c>
      <c r="B138" s="78">
        <v>273</v>
      </c>
      <c r="C138" s="76" t="str">
        <f>IF(B138=0," ",VLOOKUP(B138,[1]Спортсмены!B$1:K$65536,2,FALSE))</f>
        <v>Щенников</v>
      </c>
      <c r="D138" s="77" t="str">
        <f>IF(B138=0," ",VLOOKUP($B138,[1]Спортсмены!$B$1:$K$65536,3,FALSE))</f>
        <v>Никита</v>
      </c>
      <c r="E138" s="78" t="str">
        <f>IF(B138=0," ",IF(VLOOKUP($B138,[1]Спортсмены!$B$1:$K$65536,4,FALSE)=0," ",VLOOKUP($B138,[1]Спортсмены!$B$1:$K$65536,4,FALSE)))</f>
        <v>12.02.1998</v>
      </c>
      <c r="F138" s="78" t="str">
        <f>IF(B138=0," ",VLOOKUP($B138,[1]Спортсмены!$B$1:$K$65536,5,FALSE))</f>
        <v>1</v>
      </c>
      <c r="G138" s="76" t="str">
        <f>IF(B138=0," ",VLOOKUP($B138,[1]Спортсмены!$B$1:$K$65536,6,FALSE))</f>
        <v>Вологодская область</v>
      </c>
      <c r="H138" s="76" t="str">
        <f>IF(C138=0," ",VLOOKUP($B138,[1]Спортсмены!$B$1:$K$65536,7,FALSE))</f>
        <v/>
      </c>
      <c r="I138" s="76" t="str">
        <f>IF(D138=0," ",VLOOKUP($B138,[1]Спортсмены!$B$1:$K$65536,8,FALSE))</f>
        <v/>
      </c>
      <c r="J138" s="109" t="str">
        <f>IF(B138=0," ",VLOOKUP($B138,[1]Спортсмены!$B$1:$K$65536,9,FALSE))</f>
        <v>ЛСК "Череповец"</v>
      </c>
      <c r="K138" s="99"/>
      <c r="L138" s="153">
        <v>1.4842592592592592E-3</v>
      </c>
      <c r="M138" s="79" t="str">
        <f>IF(L138=0," ",IF(L138&lt;=[1]Разряды!$D$7,[1]Разряды!$D$3,IF(L138&lt;=[1]Разряды!$E$7,[1]Разряды!$E$3,IF(L138&lt;=[1]Разряды!$F$7,[1]Разряды!$F$3,IF(L138&lt;=[1]Разряды!$G$7,[1]Разряды!$G$3,IF(L138&lt;=[1]Разряды!$H$7,[1]Разряды!$H$3,IF(L138&lt;=[1]Разряды!$I$7,[1]Разряды!$I$3,IF(L138&lt;=[1]Разряды!$J$7,[1]Разряды!$J$3,"б/р"))))))))</f>
        <v>2р</v>
      </c>
      <c r="N138" s="80">
        <v>12</v>
      </c>
      <c r="O138" s="76"/>
    </row>
    <row r="139" spans="1:15" ht="15.75" thickBot="1" x14ac:dyDescent="0.3">
      <c r="A139" s="38"/>
      <c r="B139" s="38"/>
      <c r="C139" s="39"/>
      <c r="D139" s="39"/>
      <c r="E139" s="61"/>
      <c r="F139" s="40"/>
      <c r="G139" s="39"/>
      <c r="H139" s="39"/>
      <c r="I139" s="39"/>
      <c r="J139" s="39"/>
      <c r="K139" s="168"/>
      <c r="L139" s="169"/>
      <c r="M139" s="170"/>
      <c r="N139" s="43"/>
      <c r="O139" s="39"/>
    </row>
    <row r="140" spans="1:15" ht="15.75" thickTop="1" x14ac:dyDescent="0.25">
      <c r="K140"/>
      <c r="L140"/>
    </row>
    <row r="141" spans="1:15" x14ac:dyDescent="0.25">
      <c r="K141"/>
      <c r="L141"/>
    </row>
    <row r="142" spans="1:15" x14ac:dyDescent="0.25">
      <c r="K142"/>
      <c r="L142"/>
    </row>
    <row r="143" spans="1:15" x14ac:dyDescent="0.25">
      <c r="A143" s="64"/>
      <c r="B143" s="65"/>
      <c r="C143" s="66"/>
      <c r="D143" s="66"/>
      <c r="E143" s="66"/>
      <c r="F143" s="67"/>
      <c r="G143" s="45" t="s">
        <v>32</v>
      </c>
      <c r="H143" s="45"/>
      <c r="I143" s="45"/>
      <c r="J143" s="46"/>
      <c r="K143" s="46"/>
      <c r="L143" s="45"/>
      <c r="M143" s="45" t="s">
        <v>33</v>
      </c>
      <c r="N143" s="45"/>
    </row>
    <row r="144" spans="1:15" x14ac:dyDescent="0.25">
      <c r="A144" s="64"/>
      <c r="B144" s="67"/>
      <c r="C144" s="66"/>
      <c r="D144" s="66"/>
      <c r="E144" s="66"/>
      <c r="F144" s="67"/>
      <c r="G144" s="45"/>
      <c r="H144" s="45"/>
      <c r="I144" s="45"/>
      <c r="J144" s="46"/>
      <c r="K144" s="46"/>
      <c r="L144" s="45"/>
      <c r="M144" s="45"/>
      <c r="N144" s="45"/>
    </row>
    <row r="145" spans="1:15" x14ac:dyDescent="0.25">
      <c r="A145" s="64"/>
      <c r="B145" s="67"/>
      <c r="C145" s="66"/>
      <c r="D145" s="66"/>
      <c r="E145" s="66"/>
      <c r="F145" s="67"/>
      <c r="G145" s="45"/>
      <c r="H145" s="45"/>
      <c r="I145" s="45"/>
      <c r="J145" s="46"/>
      <c r="K145" s="46"/>
      <c r="L145" s="45"/>
      <c r="M145" s="45"/>
      <c r="N145" s="45"/>
    </row>
    <row r="146" spans="1:15" x14ac:dyDescent="0.25">
      <c r="A146" s="64"/>
      <c r="B146" s="67"/>
      <c r="C146" s="66"/>
      <c r="D146" s="66"/>
      <c r="E146" s="66"/>
      <c r="F146" s="67"/>
      <c r="G146" s="45"/>
      <c r="H146" s="45"/>
      <c r="I146" s="45"/>
      <c r="J146" s="46"/>
      <c r="K146" s="46"/>
      <c r="L146" s="45"/>
      <c r="M146" s="45"/>
      <c r="N146" s="45"/>
    </row>
    <row r="147" spans="1:15" x14ac:dyDescent="0.25">
      <c r="A147" s="64"/>
      <c r="B147" s="67"/>
      <c r="C147" s="66"/>
      <c r="D147" s="66"/>
      <c r="E147" s="66"/>
      <c r="F147" s="67"/>
      <c r="G147" s="45" t="s">
        <v>34</v>
      </c>
      <c r="H147" s="45"/>
      <c r="I147" s="45"/>
      <c r="J147" s="46"/>
      <c r="K147" s="46"/>
      <c r="L147" s="45"/>
      <c r="M147" s="45" t="s">
        <v>35</v>
      </c>
      <c r="N147" s="45"/>
    </row>
    <row r="148" spans="1:15" x14ac:dyDescent="0.25">
      <c r="K148"/>
      <c r="L148"/>
    </row>
    <row r="149" spans="1:15" x14ac:dyDescent="0.25">
      <c r="K149"/>
      <c r="L149"/>
    </row>
    <row r="150" spans="1:15" x14ac:dyDescent="0.25">
      <c r="A150" s="44"/>
      <c r="B150" s="171"/>
      <c r="C150" s="45"/>
      <c r="D150" s="45"/>
      <c r="E150" s="46"/>
      <c r="F150" s="46"/>
      <c r="G150" s="45"/>
      <c r="H150" s="45"/>
      <c r="I150" s="45"/>
      <c r="J150" s="45"/>
      <c r="K150" s="108"/>
      <c r="L150" s="159"/>
      <c r="M150" s="49"/>
      <c r="N150" s="49"/>
      <c r="O150" s="45"/>
    </row>
    <row r="151" spans="1:15" x14ac:dyDescent="0.25">
      <c r="A151" s="44"/>
      <c r="B151" s="171"/>
      <c r="C151" s="45"/>
      <c r="D151" s="45"/>
      <c r="E151" s="46"/>
      <c r="F151" s="46"/>
      <c r="G151" s="45"/>
      <c r="H151" s="45"/>
      <c r="I151" s="45"/>
      <c r="J151" s="45"/>
      <c r="K151" s="108"/>
      <c r="L151" s="159"/>
      <c r="M151" s="49"/>
      <c r="N151" s="49"/>
      <c r="O151" s="45"/>
    </row>
    <row r="152" spans="1:15" x14ac:dyDescent="0.25">
      <c r="A152" s="44"/>
      <c r="B152" s="171"/>
      <c r="C152" s="45"/>
      <c r="D152" s="45"/>
      <c r="E152" s="46"/>
      <c r="F152" s="46"/>
      <c r="G152" s="45"/>
      <c r="H152" s="45"/>
      <c r="I152" s="45"/>
      <c r="J152" s="45"/>
      <c r="K152" s="108"/>
      <c r="L152" s="159"/>
      <c r="M152" s="49"/>
      <c r="N152" s="49"/>
      <c r="O152" s="45"/>
    </row>
    <row r="153" spans="1:15" x14ac:dyDescent="0.25">
      <c r="A153" s="44"/>
      <c r="B153" s="171"/>
      <c r="C153" s="45"/>
      <c r="D153" s="45"/>
      <c r="E153" s="46"/>
      <c r="F153" s="46"/>
      <c r="G153" s="45"/>
      <c r="H153" s="45"/>
      <c r="I153" s="45"/>
      <c r="J153" s="45"/>
      <c r="K153" s="108"/>
      <c r="L153" s="159"/>
      <c r="M153" s="49"/>
      <c r="N153" s="49"/>
      <c r="O153" s="45"/>
    </row>
    <row r="154" spans="1:15" x14ac:dyDescent="0.25">
      <c r="A154" s="44"/>
      <c r="B154" s="171"/>
      <c r="C154" s="45"/>
      <c r="D154" s="45"/>
      <c r="E154" s="46"/>
      <c r="F154" s="46"/>
      <c r="G154" s="45"/>
      <c r="H154" s="45"/>
      <c r="I154" s="45"/>
      <c r="J154" s="45"/>
      <c r="K154" s="108"/>
      <c r="L154" s="159"/>
      <c r="M154" s="49"/>
      <c r="N154" s="49"/>
      <c r="O154" s="45"/>
    </row>
    <row r="155" spans="1:15" x14ac:dyDescent="0.25">
      <c r="A155" s="44"/>
      <c r="B155" s="171"/>
      <c r="C155" s="45"/>
      <c r="D155" s="45"/>
      <c r="E155" s="46"/>
      <c r="F155" s="46"/>
      <c r="G155" s="45"/>
      <c r="H155" s="45"/>
      <c r="I155" s="45"/>
      <c r="J155" s="45"/>
      <c r="K155" s="108"/>
      <c r="L155" s="159"/>
      <c r="M155" s="49"/>
      <c r="N155" s="49"/>
      <c r="O155" s="45"/>
    </row>
    <row r="156" spans="1:15" x14ac:dyDescent="0.25">
      <c r="A156" s="44"/>
      <c r="B156" s="171"/>
      <c r="C156" s="45"/>
      <c r="D156" s="45"/>
      <c r="E156" s="46"/>
      <c r="F156" s="46"/>
      <c r="G156" s="45"/>
      <c r="H156" s="45"/>
      <c r="I156" s="45"/>
      <c r="J156" s="45"/>
      <c r="K156" s="108"/>
      <c r="L156" s="159"/>
      <c r="M156" s="49"/>
      <c r="N156" s="49"/>
      <c r="O156" s="45"/>
    </row>
    <row r="157" spans="1:15" x14ac:dyDescent="0.25">
      <c r="A157" s="44"/>
      <c r="B157" s="171"/>
      <c r="C157" s="45"/>
      <c r="D157" s="45"/>
      <c r="E157" s="46"/>
      <c r="F157" s="46"/>
      <c r="G157" s="45"/>
      <c r="H157" s="45"/>
      <c r="I157" s="45"/>
      <c r="J157" s="45"/>
      <c r="K157" s="108"/>
      <c r="L157" s="159"/>
      <c r="M157" s="49"/>
      <c r="N157" s="49"/>
      <c r="O157" s="45"/>
    </row>
    <row r="158" spans="1:15" x14ac:dyDescent="0.25">
      <c r="A158" s="44"/>
      <c r="B158" s="171"/>
      <c r="C158" s="45"/>
      <c r="D158" s="45"/>
      <c r="E158" s="46"/>
      <c r="F158" s="46"/>
      <c r="G158" s="45"/>
      <c r="H158" s="45"/>
      <c r="I158" s="45"/>
      <c r="J158" s="45"/>
      <c r="K158" s="108"/>
      <c r="L158" s="159"/>
      <c r="M158" s="49"/>
      <c r="N158" s="49"/>
      <c r="O158" s="45"/>
    </row>
    <row r="159" spans="1:15" x14ac:dyDescent="0.25">
      <c r="A159" s="44"/>
      <c r="B159" s="171"/>
      <c r="C159" s="45"/>
      <c r="D159" s="45"/>
      <c r="E159" s="46"/>
      <c r="F159" s="46"/>
      <c r="G159" s="45"/>
      <c r="H159" s="45"/>
      <c r="I159" s="45"/>
      <c r="J159" s="45"/>
      <c r="K159" s="108"/>
      <c r="L159" s="159"/>
      <c r="M159" s="49"/>
      <c r="N159" s="49"/>
      <c r="O159" s="45"/>
    </row>
    <row r="160" spans="1:15" x14ac:dyDescent="0.25">
      <c r="A160" s="44"/>
      <c r="B160" s="171"/>
      <c r="C160" s="45"/>
      <c r="D160" s="45"/>
      <c r="E160" s="46"/>
      <c r="F160" s="46"/>
      <c r="G160" s="45"/>
      <c r="H160" s="45"/>
      <c r="I160" s="45"/>
      <c r="J160" s="45"/>
      <c r="K160" s="108"/>
      <c r="L160" s="159"/>
      <c r="M160" s="49"/>
      <c r="N160" s="49"/>
      <c r="O160" s="45"/>
    </row>
    <row r="161" spans="1:15" x14ac:dyDescent="0.25">
      <c r="A161" s="44"/>
      <c r="B161" s="171"/>
      <c r="C161" s="45"/>
      <c r="D161" s="45"/>
      <c r="E161" s="46"/>
      <c r="F161" s="46"/>
      <c r="G161" s="45"/>
      <c r="H161" s="45"/>
      <c r="I161" s="45"/>
      <c r="J161" s="45"/>
      <c r="K161" s="108"/>
      <c r="L161" s="159"/>
      <c r="M161" s="49"/>
      <c r="N161" s="49"/>
      <c r="O161" s="45"/>
    </row>
    <row r="162" spans="1:15" x14ac:dyDescent="0.25">
      <c r="A162" s="44"/>
      <c r="B162" s="171"/>
      <c r="C162" s="45"/>
      <c r="D162" s="45"/>
      <c r="E162" s="46"/>
      <c r="F162" s="46"/>
      <c r="G162" s="45"/>
      <c r="H162" s="45"/>
      <c r="I162" s="45"/>
      <c r="J162" s="45"/>
      <c r="K162" s="108"/>
      <c r="L162" s="159"/>
      <c r="M162" s="49"/>
      <c r="N162" s="49"/>
      <c r="O162" s="45"/>
    </row>
    <row r="163" spans="1:15" x14ac:dyDescent="0.25">
      <c r="A163" s="44"/>
      <c r="B163" s="171"/>
      <c r="C163" s="45"/>
      <c r="D163" s="45"/>
      <c r="E163" s="46"/>
      <c r="F163" s="46"/>
      <c r="G163" s="45"/>
      <c r="H163" s="45"/>
      <c r="I163" s="45"/>
      <c r="J163" s="45"/>
      <c r="K163" s="108"/>
      <c r="L163" s="159"/>
      <c r="M163" s="49"/>
      <c r="N163" s="49"/>
      <c r="O163" s="45"/>
    </row>
    <row r="164" spans="1:15" x14ac:dyDescent="0.25">
      <c r="A164" s="44"/>
      <c r="B164" s="171"/>
      <c r="C164" s="45"/>
      <c r="D164" s="45"/>
      <c r="E164" s="46"/>
      <c r="F164" s="46"/>
      <c r="G164" s="45"/>
      <c r="H164" s="45"/>
      <c r="I164" s="45"/>
      <c r="J164" s="45"/>
      <c r="K164" s="108"/>
      <c r="L164" s="159"/>
      <c r="M164" s="49"/>
      <c r="N164" s="49"/>
      <c r="O164" s="45"/>
    </row>
    <row r="165" spans="1:15" x14ac:dyDescent="0.25">
      <c r="A165" s="44"/>
      <c r="B165" s="171"/>
      <c r="C165" s="45"/>
      <c r="D165" s="45"/>
      <c r="E165" s="46"/>
      <c r="F165" s="46"/>
      <c r="G165" s="45"/>
      <c r="H165" s="45"/>
      <c r="I165" s="45"/>
      <c r="J165" s="45"/>
      <c r="K165" s="108"/>
      <c r="L165" s="159"/>
      <c r="M165" s="49"/>
      <c r="N165" s="49"/>
      <c r="O165" s="45"/>
    </row>
    <row r="166" spans="1:15" x14ac:dyDescent="0.25">
      <c r="A166" s="44"/>
      <c r="B166" s="171"/>
      <c r="C166" s="45"/>
      <c r="D166" s="45"/>
      <c r="E166" s="46"/>
      <c r="F166" s="46"/>
      <c r="G166" s="45"/>
      <c r="H166" s="45"/>
      <c r="I166" s="45"/>
      <c r="J166" s="45"/>
      <c r="K166" s="108"/>
      <c r="L166" s="159"/>
      <c r="M166" s="49"/>
      <c r="N166" s="49"/>
      <c r="O166" s="45"/>
    </row>
    <row r="167" spans="1:15" x14ac:dyDescent="0.25">
      <c r="A167" s="44"/>
      <c r="B167" s="171"/>
      <c r="C167" s="45"/>
      <c r="D167" s="45"/>
      <c r="E167" s="46"/>
      <c r="F167" s="46"/>
      <c r="G167" s="45"/>
      <c r="H167" s="45"/>
      <c r="I167" s="45"/>
      <c r="J167" s="45"/>
      <c r="K167" s="108"/>
      <c r="L167" s="159"/>
      <c r="M167" s="49"/>
      <c r="N167" s="49"/>
      <c r="O167" s="45"/>
    </row>
    <row r="168" spans="1:15" x14ac:dyDescent="0.25">
      <c r="A168" s="44"/>
      <c r="B168" s="171"/>
      <c r="C168" s="45"/>
      <c r="D168" s="45"/>
      <c r="E168" s="46"/>
      <c r="F168" s="46"/>
      <c r="G168" s="45"/>
      <c r="H168" s="45"/>
      <c r="I168" s="45"/>
      <c r="J168" s="45"/>
      <c r="K168" s="108"/>
      <c r="L168" s="159"/>
      <c r="M168" s="49"/>
      <c r="N168" s="49"/>
      <c r="O168" s="45"/>
    </row>
    <row r="169" spans="1:15" x14ac:dyDescent="0.25">
      <c r="A169" s="44"/>
      <c r="B169" s="171"/>
      <c r="C169" s="45"/>
      <c r="D169" s="45"/>
      <c r="E169" s="46"/>
      <c r="F169" s="46"/>
      <c r="G169" s="45"/>
      <c r="H169" s="45"/>
      <c r="I169" s="45"/>
      <c r="J169" s="45"/>
      <c r="K169" s="108"/>
      <c r="L169" s="159"/>
      <c r="M169" s="49"/>
      <c r="N169" s="49"/>
      <c r="O169" s="45"/>
    </row>
    <row r="170" spans="1:15" x14ac:dyDescent="0.25">
      <c r="A170" s="44"/>
      <c r="B170" s="171"/>
      <c r="C170" s="45"/>
      <c r="D170" s="45"/>
      <c r="E170" s="46"/>
      <c r="F170" s="46"/>
      <c r="G170" s="45"/>
      <c r="H170" s="45"/>
      <c r="I170" s="45"/>
      <c r="J170" s="45"/>
      <c r="K170" s="108"/>
      <c r="L170" s="159"/>
      <c r="M170" s="49"/>
      <c r="N170" s="49"/>
      <c r="O170" s="45"/>
    </row>
    <row r="171" spans="1:15" x14ac:dyDescent="0.25">
      <c r="A171" s="44"/>
      <c r="B171" s="171"/>
      <c r="C171" s="45"/>
      <c r="D171" s="45"/>
      <c r="E171" s="46"/>
      <c r="F171" s="46"/>
      <c r="G171" s="45"/>
      <c r="H171" s="45"/>
      <c r="I171" s="45"/>
      <c r="J171" s="45"/>
      <c r="K171" s="108"/>
      <c r="L171" s="159"/>
      <c r="M171" s="49"/>
      <c r="N171" s="49"/>
      <c r="O171" s="45"/>
    </row>
    <row r="172" spans="1:15" x14ac:dyDescent="0.25">
      <c r="A172" s="44"/>
      <c r="B172" s="171"/>
      <c r="C172" s="45"/>
      <c r="D172" s="45"/>
      <c r="E172" s="46"/>
      <c r="F172" s="46"/>
      <c r="G172" s="45"/>
      <c r="H172" s="45"/>
      <c r="I172" s="45"/>
      <c r="J172" s="45"/>
      <c r="K172" s="108"/>
      <c r="L172" s="159"/>
      <c r="M172" s="49"/>
      <c r="N172" s="49"/>
      <c r="O172" s="45"/>
    </row>
    <row r="173" spans="1:15" x14ac:dyDescent="0.25">
      <c r="A173" s="44"/>
      <c r="B173" s="171"/>
      <c r="C173" s="45"/>
      <c r="D173" s="45"/>
      <c r="E173" s="46"/>
      <c r="F173" s="46"/>
      <c r="G173" s="45"/>
      <c r="H173" s="45"/>
      <c r="I173" s="45"/>
      <c r="J173" s="45"/>
      <c r="K173" s="108"/>
      <c r="L173" s="159"/>
      <c r="M173" s="49"/>
      <c r="N173" s="49"/>
      <c r="O173" s="45"/>
    </row>
    <row r="174" spans="1:15" x14ac:dyDescent="0.25">
      <c r="A174" s="44"/>
      <c r="B174" s="171"/>
      <c r="C174" s="45"/>
      <c r="D174" s="45"/>
      <c r="E174" s="46"/>
      <c r="F174" s="46"/>
      <c r="G174" s="45"/>
      <c r="H174" s="45"/>
      <c r="I174" s="45"/>
      <c r="J174" s="45"/>
      <c r="K174" s="108"/>
      <c r="L174" s="159"/>
      <c r="M174" s="49"/>
      <c r="N174" s="49"/>
      <c r="O174" s="45"/>
    </row>
    <row r="175" spans="1:15" x14ac:dyDescent="0.25">
      <c r="A175" s="44"/>
      <c r="B175" s="171"/>
      <c r="C175" s="45"/>
      <c r="D175" s="45"/>
      <c r="E175" s="46"/>
      <c r="F175" s="46"/>
      <c r="G175" s="45"/>
      <c r="H175" s="45"/>
      <c r="I175" s="45"/>
      <c r="J175" s="45"/>
      <c r="K175" s="108"/>
      <c r="L175" s="159"/>
      <c r="M175" s="49"/>
      <c r="N175" s="49"/>
      <c r="O175" s="45"/>
    </row>
    <row r="176" spans="1:15" ht="17.25" x14ac:dyDescent="0.3">
      <c r="A176" s="459" t="s">
        <v>0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</row>
    <row r="177" spans="1:15" ht="17.25" x14ac:dyDescent="0.3">
      <c r="A177" s="459" t="s">
        <v>1</v>
      </c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</row>
    <row r="178" spans="1:15" ht="17.25" x14ac:dyDescent="0.3">
      <c r="A178" s="459" t="s">
        <v>2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</row>
    <row r="179" spans="1:15" ht="17.25" x14ac:dyDescent="0.3">
      <c r="A179" s="459" t="s">
        <v>3</v>
      </c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</row>
    <row r="180" spans="1:15" ht="17.25" x14ac:dyDescent="0.3">
      <c r="A180" s="459" t="s">
        <v>4</v>
      </c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</row>
    <row r="181" spans="1:15" ht="17.25" x14ac:dyDescent="0.3">
      <c r="A181" s="460" t="s">
        <v>69</v>
      </c>
      <c r="B181" s="460"/>
      <c r="C181" s="460"/>
      <c r="D181" s="460"/>
      <c r="E181" s="460"/>
      <c r="F181" s="460"/>
      <c r="G181" s="460"/>
      <c r="H181" s="460"/>
      <c r="I181" s="460"/>
      <c r="J181" s="460"/>
      <c r="K181" s="460"/>
      <c r="L181" s="460"/>
      <c r="M181" s="460"/>
      <c r="N181" s="460"/>
      <c r="O181" s="460"/>
    </row>
    <row r="182" spans="1:15" ht="17.25" x14ac:dyDescent="0.3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</row>
    <row r="183" spans="1:15" x14ac:dyDescent="0.25">
      <c r="A183" s="461"/>
      <c r="B183" s="461"/>
      <c r="C183" s="461"/>
      <c r="D183" s="461"/>
      <c r="E183" s="461"/>
      <c r="F183" s="461"/>
      <c r="G183" s="461"/>
      <c r="H183" s="461"/>
      <c r="I183" s="461"/>
      <c r="J183" s="461"/>
      <c r="K183" s="461"/>
      <c r="L183" s="461"/>
      <c r="M183" s="461"/>
      <c r="N183" s="461"/>
      <c r="O183" s="1" t="s">
        <v>6</v>
      </c>
    </row>
    <row r="184" spans="1:15" ht="18.75" x14ac:dyDescent="0.3">
      <c r="A184" s="3"/>
      <c r="B184" s="4"/>
      <c r="C184" s="4"/>
      <c r="D184" s="4"/>
      <c r="E184" s="5"/>
      <c r="G184" s="50"/>
      <c r="H184" s="50"/>
      <c r="I184" s="50"/>
      <c r="K184" s="50"/>
      <c r="L184" s="50"/>
      <c r="M184" s="50"/>
      <c r="O184" s="2" t="s">
        <v>7</v>
      </c>
    </row>
    <row r="185" spans="1:15" ht="15.75" x14ac:dyDescent="0.25">
      <c r="A185" s="3"/>
      <c r="B185" s="4"/>
      <c r="C185" s="4"/>
      <c r="D185" s="4"/>
      <c r="E185" s="5"/>
      <c r="G185" s="6"/>
      <c r="H185" s="6"/>
      <c r="I185" s="6"/>
      <c r="K185" s="6"/>
      <c r="L185"/>
      <c r="O185" s="2" t="s">
        <v>8</v>
      </c>
    </row>
    <row r="186" spans="1:15" ht="21" x14ac:dyDescent="0.35">
      <c r="A186" s="7"/>
      <c r="K186" s="7"/>
      <c r="L186"/>
      <c r="M186" s="8"/>
      <c r="N186" s="8"/>
      <c r="O186" s="8" t="s">
        <v>9</v>
      </c>
    </row>
    <row r="187" spans="1:15" ht="21" x14ac:dyDescent="0.35">
      <c r="A187" s="7"/>
      <c r="E187" s="9"/>
      <c r="F187" s="10"/>
      <c r="G187" s="11"/>
      <c r="H187" s="11"/>
      <c r="I187" s="11"/>
      <c r="K187" s="7"/>
      <c r="L187"/>
      <c r="M187" s="8"/>
      <c r="N187" s="8"/>
      <c r="O187" s="8"/>
    </row>
    <row r="188" spans="1:15" ht="18.75" x14ac:dyDescent="0.3">
      <c r="A188" s="3"/>
      <c r="B188" s="12"/>
      <c r="C188" s="4"/>
      <c r="D188" s="4"/>
      <c r="E188" s="9" t="s">
        <v>50</v>
      </c>
      <c r="F188" s="10">
        <v>0.72569444444444453</v>
      </c>
      <c r="G188" s="11" t="s">
        <v>64</v>
      </c>
      <c r="H188" s="11"/>
      <c r="I188" s="11"/>
      <c r="K188" s="13"/>
      <c r="L188" s="13"/>
      <c r="M188" s="14"/>
    </row>
    <row r="189" spans="1:15" ht="16.5" thickBot="1" x14ac:dyDescent="0.3">
      <c r="A189" s="15" t="s">
        <v>47</v>
      </c>
      <c r="B189" s="16"/>
      <c r="E189" s="17" t="s">
        <v>70</v>
      </c>
      <c r="F189" s="18"/>
      <c r="J189" s="3"/>
      <c r="K189" s="51"/>
      <c r="L189" s="51"/>
      <c r="M189" s="14"/>
    </row>
    <row r="190" spans="1:15" x14ac:dyDescent="0.25">
      <c r="A190" s="455" t="s">
        <v>15</v>
      </c>
      <c r="B190" s="455" t="s">
        <v>16</v>
      </c>
      <c r="C190" s="457" t="s">
        <v>17</v>
      </c>
      <c r="D190" s="457" t="s">
        <v>18</v>
      </c>
      <c r="E190" s="455" t="s">
        <v>19</v>
      </c>
      <c r="F190" s="455" t="s">
        <v>20</v>
      </c>
      <c r="G190" s="445" t="s">
        <v>21</v>
      </c>
      <c r="H190" s="447" t="s">
        <v>22</v>
      </c>
      <c r="I190" s="449" t="s">
        <v>23</v>
      </c>
      <c r="J190" s="479" t="s">
        <v>24</v>
      </c>
      <c r="K190" s="481" t="s">
        <v>25</v>
      </c>
      <c r="L190" s="482"/>
      <c r="M190" s="483" t="s">
        <v>26</v>
      </c>
      <c r="N190" s="485" t="s">
        <v>27</v>
      </c>
      <c r="O190" s="443" t="s">
        <v>28</v>
      </c>
    </row>
    <row r="191" spans="1:15" ht="15.75" thickBot="1" x14ac:dyDescent="0.3">
      <c r="A191" s="456"/>
      <c r="B191" s="456"/>
      <c r="C191" s="458"/>
      <c r="D191" s="458"/>
      <c r="E191" s="456"/>
      <c r="F191" s="456"/>
      <c r="G191" s="446"/>
      <c r="H191" s="448"/>
      <c r="I191" s="450"/>
      <c r="J191" s="480"/>
      <c r="K191" s="487" t="s">
        <v>29</v>
      </c>
      <c r="L191" s="488"/>
      <c r="M191" s="484"/>
      <c r="N191" s="486"/>
      <c r="O191" s="444"/>
    </row>
    <row r="192" spans="1:15" ht="22.5" x14ac:dyDescent="0.25">
      <c r="A192" s="21">
        <v>1</v>
      </c>
      <c r="B192" s="78">
        <v>379</v>
      </c>
      <c r="C192" s="76" t="str">
        <f>IF(B192=0," ",VLOOKUP(B192,[1]Спортсмены!B$1:K$65536,2,FALSE))</f>
        <v>Миронов</v>
      </c>
      <c r="D192" s="77" t="str">
        <f>IF(B192=0," ",VLOOKUP($B192,[1]Спортсмены!$B$1:$K$65536,3,FALSE))</f>
        <v>Евгений</v>
      </c>
      <c r="E192" s="78" t="str">
        <f>IF(B192=0," ",IF(VLOOKUP($B192,[1]Спортсмены!$B$1:$K$65536,4,FALSE)=0," ",VLOOKUP($B192,[1]Спортсмены!$B$1:$K$65536,4,FALSE)))</f>
        <v>21.04.1993</v>
      </c>
      <c r="F192" s="78" t="str">
        <f>IF(B192=0," ",VLOOKUP($B192,[1]Спортсмены!$B$1:$K$65536,5,FALSE))</f>
        <v>КМС</v>
      </c>
      <c r="G192" s="76" t="str">
        <f>IF(B192=0," ",VLOOKUP($B192,[1]Спортсмены!$B$1:$K$65536,6,FALSE))</f>
        <v>Мурманская область</v>
      </c>
      <c r="H192" s="76" t="str">
        <f>IF(C192=0," ",VLOOKUP($B192,[1]Спортсмены!$B$1:$K$65536,7,FALSE))</f>
        <v/>
      </c>
      <c r="I192" s="76" t="str">
        <f>IF(D192=0," ",VLOOKUP($B192,[1]Спортсмены!$B$1:$K$65536,8,FALSE))</f>
        <v/>
      </c>
      <c r="J192" s="109" t="str">
        <f>IF(B192=0," ",VLOOKUP($B192,[1]Спортсмены!$B$1:$K$65536,9,FALSE))</f>
        <v>МАУ СШОР №4, ГУ МЧС России по Мурманской области</v>
      </c>
      <c r="K192" s="99"/>
      <c r="L192" s="152">
        <v>1.3343749999999998E-3</v>
      </c>
      <c r="M192" s="31" t="str">
        <f>IF(L192=0," ",IF(L192&lt;=[1]Разряды!$D$7,[1]Разряды!$D$3,IF(L192&lt;=[1]Разряды!$E$7,[1]Разряды!$E$3,IF(L192&lt;=[1]Разряды!$F$7,[1]Разряды!$F$3,IF(L192&lt;=[1]Разряды!$G$7,[1]Разряды!$G$3,IF(L192&lt;=[1]Разряды!$H$7,[1]Разряды!$H$3,IF(L192&lt;=[1]Разряды!$I$7,[1]Разряды!$I$3,IF(L192&lt;=[1]Разряды!$J$7,[1]Разряды!$J$3,"б/р"))))))))</f>
        <v>кмс</v>
      </c>
      <c r="N192" s="78">
        <v>20</v>
      </c>
      <c r="O192" s="76" t="str">
        <f>IF(B192=0," ",VLOOKUP($B192,[1]Спортсмены!$B$1:$K$65536,10,FALSE))</f>
        <v>Кацан Т.Н.</v>
      </c>
    </row>
    <row r="193" spans="1:15" x14ac:dyDescent="0.25">
      <c r="A193" s="21">
        <v>2</v>
      </c>
      <c r="B193" s="78">
        <v>291</v>
      </c>
      <c r="C193" s="69" t="str">
        <f>IF(B193=0," ",VLOOKUP(B193,[1]Спортсмены!B$1:K$65536,2,FALSE))</f>
        <v>Никонов</v>
      </c>
      <c r="D193" s="70" t="str">
        <f>IF(B193=0," ",VLOOKUP($B193,[1]Спортсмены!$B$1:$K$65536,3,FALSE))</f>
        <v>Никита</v>
      </c>
      <c r="E193" s="71" t="str">
        <f>IF(B193=0," ",IF(VLOOKUP($B193,[1]Спортсмены!$B$1:$K$65536,4,FALSE)=0," ",VLOOKUP($B193,[1]Спортсмены!$B$1:$K$65536,4,FALSE)))</f>
        <v>22.06.1995</v>
      </c>
      <c r="F193" s="71" t="str">
        <f>IF(B193=0," ",VLOOKUP($B193,[1]Спортсмены!$B$1:$K$65536,5,FALSE))</f>
        <v>КМС</v>
      </c>
      <c r="G193" s="69" t="str">
        <f>IF(B193=0," ",VLOOKUP($B193,[1]Спортсмены!$B$1:$K$65536,6,FALSE))</f>
        <v>Ивановская область</v>
      </c>
      <c r="H193" s="69" t="str">
        <f>IF(C193=0," ",VLOOKUP($B193,[1]Спортсмены!$B$1:$K$65536,7,FALSE))</f>
        <v/>
      </c>
      <c r="I193" s="69" t="str">
        <f>IF(D193=0," ",VLOOKUP($B193,[1]Спортсмены!$B$1:$K$65536,8,FALSE))</f>
        <v>ИРО РССС</v>
      </c>
      <c r="J193" s="101" t="str">
        <f>IF(B193=0," ",VLOOKUP($B193,[1]Спортсмены!$B$1:$K$65536,9,FALSE))</f>
        <v>ФГБОУ ВО "ИГЭУ"</v>
      </c>
      <c r="K193" s="167"/>
      <c r="L193" s="151">
        <v>1.3790509259259259E-3</v>
      </c>
      <c r="M193" s="82" t="str">
        <f>IF(L193=0," ",IF(L193&lt;=[1]Разряды!$D$7,[1]Разряды!$D$3,IF(L193&lt;=[1]Разряды!$E$7,[1]Разряды!$E$3,IF(L193&lt;=[1]Разряды!$F$7,[1]Разряды!$F$3,IF(L193&lt;=[1]Разряды!$G$7,[1]Разряды!$G$3,IF(L193&lt;=[1]Разряды!$H$7,[1]Разряды!$H$3,IF(L193&lt;=[1]Разряды!$I$7,[1]Разряды!$I$3,IF(L193&lt;=[1]Разряды!$J$7,[1]Разряды!$J$3,"б/р"))))))))</f>
        <v>1р</v>
      </c>
      <c r="N193" s="75">
        <v>17</v>
      </c>
      <c r="O193" s="69" t="str">
        <f>IF(B193=0," ",VLOOKUP($B193,[1]Спортсмены!$B$1:$K$65536,10,FALSE))</f>
        <v>Гильмутдинов Ю.А.</v>
      </c>
    </row>
    <row r="194" spans="1:15" x14ac:dyDescent="0.25">
      <c r="A194" s="21">
        <v>3</v>
      </c>
      <c r="B194" s="78">
        <v>190</v>
      </c>
      <c r="C194" s="69" t="str">
        <f>IF(B194=0," ",VLOOKUP(B194,[1]Спортсмены!B$1:K$65536,2,FALSE))</f>
        <v>Лукша</v>
      </c>
      <c r="D194" s="70" t="str">
        <f>IF(B194=0," ",VLOOKUP($B194,[1]Спортсмены!$B$1:$K$65536,3,FALSE))</f>
        <v>Владислав</v>
      </c>
      <c r="E194" s="71" t="str">
        <f>IF(B194=0," ",IF(VLOOKUP($B194,[1]Спортсмены!$B$1:$K$65536,4,FALSE)=0," ",VLOOKUP($B194,[1]Спортсмены!$B$1:$K$65536,4,FALSE)))</f>
        <v>14.01.1996</v>
      </c>
      <c r="F194" s="71" t="str">
        <f>IF(B194=0," ",VLOOKUP($B194,[1]Спортсмены!$B$1:$K$65536,5,FALSE))</f>
        <v>1</v>
      </c>
      <c r="G194" s="69" t="str">
        <f>IF(B194=0," ",VLOOKUP($B194,[1]Спортсмены!$B$1:$K$65536,6,FALSE))</f>
        <v>Архангельская область</v>
      </c>
      <c r="H194" s="69" t="str">
        <f>IF(C194=0," ",VLOOKUP($B194,[1]Спортсмены!$B$1:$K$65536,7,FALSE))</f>
        <v/>
      </c>
      <c r="I194" s="69" t="str">
        <f>IF(D194=0," ",VLOOKUP($B194,[1]Спортсмены!$B$1:$K$65536,8,FALSE))</f>
        <v/>
      </c>
      <c r="J194" s="102" t="str">
        <f>IF(B194=0," ",VLOOKUP($B194,[1]Спортсмены!$B$1:$K$65536,9,FALSE))</f>
        <v>САФУ имени М.В.Ломоносова</v>
      </c>
      <c r="K194" s="97"/>
      <c r="L194" s="140">
        <v>1.3799768518518519E-3</v>
      </c>
      <c r="M194" s="82" t="str">
        <f>IF(L194=0," ",IF(L194&lt;=[1]Разряды!$D$7,[1]Разряды!$D$3,IF(L194&lt;=[1]Разряды!$E$7,[1]Разряды!$E$3,IF(L194&lt;=[1]Разряды!$F$7,[1]Разряды!$F$3,IF(L194&lt;=[1]Разряды!$G$7,[1]Разряды!$G$3,IF(L194&lt;=[1]Разряды!$H$7,[1]Разряды!$H$3,IF(L194&lt;=[1]Разряды!$I$7,[1]Разряды!$I$3,IF(L194&lt;=[1]Разряды!$J$7,[1]Разряды!$J$3,"б/р"))))))))</f>
        <v>1р</v>
      </c>
      <c r="N194" s="75">
        <v>15</v>
      </c>
      <c r="O194" s="69" t="str">
        <f>IF(B194=0," ",VLOOKUP($B194,[1]Спортсмены!$B$1:$K$65536,10,FALSE))</f>
        <v>Чернов А.В.</v>
      </c>
    </row>
    <row r="195" spans="1:15" x14ac:dyDescent="0.25">
      <c r="A195" s="31">
        <v>4</v>
      </c>
      <c r="B195" s="78">
        <v>247</v>
      </c>
      <c r="C195" s="69" t="str">
        <f>IF(B195=0," ",VLOOKUP(B195,[1]Спортсмены!B$1:K$65536,2,FALSE))</f>
        <v>Маганов</v>
      </c>
      <c r="D195" s="70" t="str">
        <f>IF(B195=0," ",VLOOKUP($B195,[1]Спортсмены!$B$1:$K$65536,3,FALSE))</f>
        <v>Андрей</v>
      </c>
      <c r="E195" s="71" t="str">
        <f>IF(B195=0," ",IF(VLOOKUP($B195,[1]Спортсмены!$B$1:$K$65536,4,FALSE)=0," ",VLOOKUP($B195,[1]Спортсмены!$B$1:$K$65536,4,FALSE)))</f>
        <v>06.06.1989</v>
      </c>
      <c r="F195" s="71" t="str">
        <f>IF(B195=0," ",VLOOKUP($B195,[1]Спортсмены!$B$1:$K$65536,5,FALSE))</f>
        <v>1</v>
      </c>
      <c r="G195" s="69" t="str">
        <f>IF(B195=0," ",VLOOKUP($B195,[1]Спортсмены!$B$1:$K$65536,6,FALSE))</f>
        <v>Вологодская область</v>
      </c>
      <c r="H195" s="69" t="str">
        <f>IF(C195=0," ",VLOOKUP($B195,[1]Спортсмены!$B$1:$K$65536,7,FALSE))</f>
        <v/>
      </c>
      <c r="I195" s="69" t="str">
        <f>IF(D195=0," ",VLOOKUP($B195,[1]Спортсмены!$B$1:$K$65536,8,FALSE))</f>
        <v/>
      </c>
      <c r="J195" s="101" t="str">
        <f>IF(B195=0," ",VLOOKUP($B195,[1]Спортсмены!$B$1:$K$65536,9,FALSE))</f>
        <v>ЛСК "Череповец"</v>
      </c>
      <c r="K195" s="167"/>
      <c r="L195" s="140">
        <v>1.4126157407407405E-3</v>
      </c>
      <c r="M195" s="82" t="str">
        <f>IF(L195=0," ",IF(L195&lt;=[1]Разряды!$D$7,[1]Разряды!$D$3,IF(L195&lt;=[1]Разряды!$E$7,[1]Разряды!$E$3,IF(L195&lt;=[1]Разряды!$F$7,[1]Разряды!$F$3,IF(L195&lt;=[1]Разряды!$G$7,[1]Разряды!$G$3,IF(L195&lt;=[1]Разряды!$H$7,[1]Разряды!$H$3,IF(L195&lt;=[1]Разряды!$I$7,[1]Разряды!$I$3,IF(L195&lt;=[1]Разряды!$J$7,[1]Разряды!$J$3,"б/р"))))))))</f>
        <v>1р</v>
      </c>
      <c r="N195" s="75">
        <v>14</v>
      </c>
      <c r="O195" s="69"/>
    </row>
    <row r="196" spans="1:15" x14ac:dyDescent="0.25">
      <c r="A196" s="31">
        <v>5</v>
      </c>
      <c r="B196" s="78">
        <v>112</v>
      </c>
      <c r="C196" s="69" t="str">
        <f>IF(B196=0," ",VLOOKUP(B196,[1]Спортсмены!B$1:K$65536,2,FALSE))</f>
        <v>Рейхард</v>
      </c>
      <c r="D196" s="70" t="str">
        <f>IF(B196=0," ",VLOOKUP($B196,[1]Спортсмены!$B$1:$K$65536,3,FALSE))</f>
        <v>Евгений</v>
      </c>
      <c r="E196" s="71" t="str">
        <f>IF(B196=0," ",IF(VLOOKUP($B196,[1]Спортсмены!$B$1:$K$65536,4,FALSE)=0," ",VLOOKUP($B196,[1]Спортсмены!$B$1:$K$65536,4,FALSE)))</f>
        <v>21.08.1981</v>
      </c>
      <c r="F196" s="71" t="str">
        <f>IF(B196=0," ",VLOOKUP($B196,[1]Спортсмены!$B$1:$K$65536,5,FALSE))</f>
        <v>МС</v>
      </c>
      <c r="G196" s="69" t="str">
        <f>IF(B196=0," ",VLOOKUP($B196,[1]Спортсмены!$B$1:$K$65536,6,FALSE))</f>
        <v>Ярославская область</v>
      </c>
      <c r="H196" s="69" t="str">
        <f>IF(C196=0," ",VLOOKUP($B196,[1]Спортсмены!$B$1:$K$65536,7,FALSE))</f>
        <v/>
      </c>
      <c r="I196" s="69" t="str">
        <f>IF(D196=0," ",VLOOKUP($B196,[1]Спортсмены!$B$1:$K$65536,8,FALSE))</f>
        <v>Динамо</v>
      </c>
      <c r="J196" s="101" t="str">
        <f>IF(B196=0," ",VLOOKUP($B196,[1]Спортсмены!$B$1:$K$65536,9,FALSE))</f>
        <v>МУ СШОР №19</v>
      </c>
      <c r="K196" s="167"/>
      <c r="L196" s="151">
        <v>1.4186342592592592E-3</v>
      </c>
      <c r="M196" s="82" t="str">
        <f>IF(L196=0," ",IF(L196&lt;=[1]Разряды!$D$7,[1]Разряды!$D$3,IF(L196&lt;=[1]Разряды!$E$7,[1]Разряды!$E$3,IF(L196&lt;=[1]Разряды!$F$7,[1]Разряды!$F$3,IF(L196&lt;=[1]Разряды!$G$7,[1]Разряды!$G$3,IF(L196&lt;=[1]Разряды!$H$7,[1]Разряды!$H$3,IF(L196&lt;=[1]Разряды!$I$7,[1]Разряды!$I$3,IF(L196&lt;=[1]Разряды!$J$7,[1]Разряды!$J$3,"б/р"))))))))</f>
        <v>1р</v>
      </c>
      <c r="N196" s="75">
        <v>13</v>
      </c>
      <c r="O196" s="69" t="str">
        <f>IF(B196=0," ",VLOOKUP($B196,[1]Спортсмены!$B$1:$K$65536,10,FALSE))</f>
        <v>Хрущев И.Е.</v>
      </c>
    </row>
    <row r="197" spans="1:15" x14ac:dyDescent="0.25">
      <c r="A197" s="31">
        <v>6</v>
      </c>
      <c r="B197" s="78">
        <v>451</v>
      </c>
      <c r="C197" s="76" t="str">
        <f>IF(B197=0," ",VLOOKUP(B197,[1]Спортсмены!B$1:K$65536,2,FALSE))</f>
        <v>Когут</v>
      </c>
      <c r="D197" s="77" t="str">
        <f>IF(B197=0," ",VLOOKUP($B197,[1]Спортсмены!$B$1:$K$65536,3,FALSE))</f>
        <v>Максим</v>
      </c>
      <c r="E197" s="78" t="str">
        <f>IF(B197=0," ",IF(VLOOKUP($B197,[1]Спортсмены!$B$1:$K$65536,4,FALSE)=0," ",VLOOKUP($B197,[1]Спортсмены!$B$1:$K$65536,4,FALSE)))</f>
        <v>14.03.1988</v>
      </c>
      <c r="F197" s="78" t="str">
        <f>IF(B197=0," ",VLOOKUP($B197,[1]Спортсмены!$B$1:$K$65536,5,FALSE))</f>
        <v>КМС</v>
      </c>
      <c r="G197" s="76" t="str">
        <f>IF(B197=0," ",VLOOKUP($B197,[1]Спортсмены!$B$1:$K$65536,6,FALSE))</f>
        <v>Республика Коми</v>
      </c>
      <c r="H197" s="54" t="str">
        <f>IF(C197=0," ",VLOOKUP($B197,[1]Спортсмены!$B$1:$K$65536,7,FALSE))</f>
        <v/>
      </c>
      <c r="I197" s="76" t="str">
        <f>IF(D197=0," ",VLOOKUP($B197,[1]Спортсмены!$B$1:$K$65536,8,FALSE))</f>
        <v/>
      </c>
      <c r="J197" s="110" t="str">
        <f>IF(B197=0," ",VLOOKUP($B197,[1]Спортсмены!$B$1:$K$65536,9,FALSE))</f>
        <v>-</v>
      </c>
      <c r="K197" s="99"/>
      <c r="L197" s="152">
        <v>1.4741898148148147E-3</v>
      </c>
      <c r="M197" s="79" t="str">
        <f>IF(L197=0," ",IF(L197&lt;=[1]Разряды!$D$7,[1]Разряды!$D$3,IF(L197&lt;=[1]Разряды!$E$7,[1]Разряды!$E$3,IF(L197&lt;=[1]Разряды!$F$7,[1]Разряды!$F$3,IF(L197&lt;=[1]Разряды!$G$7,[1]Разряды!$G$3,IF(L197&lt;=[1]Разряды!$H$7,[1]Разряды!$H$3,IF(L197&lt;=[1]Разряды!$I$7,[1]Разряды!$I$3,IF(L197&lt;=[1]Разряды!$J$7,[1]Разряды!$J$3,"б/р"))))))))</f>
        <v>2р</v>
      </c>
      <c r="N197" s="80">
        <v>0</v>
      </c>
      <c r="O197" s="69" t="str">
        <f>IF(B197=0," ",VLOOKUP($B197,[1]Спортсмены!$B$1:$K$65536,10,FALSE))</f>
        <v>Панюкова М.А.</v>
      </c>
    </row>
    <row r="198" spans="1:15" x14ac:dyDescent="0.25">
      <c r="A198" s="154"/>
      <c r="B198" s="172">
        <v>266</v>
      </c>
      <c r="C198" s="76" t="str">
        <f>IF(B198=0," ",VLOOKUP(B198,[1]Спортсмены!B$1:K$65536,2,FALSE))</f>
        <v>Тихонов</v>
      </c>
      <c r="D198" s="77" t="str">
        <f>IF(B198=0," ",VLOOKUP($B198,[1]Спортсмены!$B$1:$K$65536,3,FALSE))</f>
        <v>Максим</v>
      </c>
      <c r="E198" s="78" t="str">
        <f>IF(B198=0," ",IF(VLOOKUP($B198,[1]Спортсмены!$B$1:$K$65536,4,FALSE)=0," ",VLOOKUP($B198,[1]Спортсмены!$B$1:$K$65536,4,FALSE)))</f>
        <v>29.08.1996</v>
      </c>
      <c r="F198" s="78" t="str">
        <f>IF(B198=0," ",VLOOKUP($B198,[1]Спортсмены!$B$1:$K$65536,5,FALSE))</f>
        <v>КМС</v>
      </c>
      <c r="G198" s="76" t="str">
        <f>IF(B198=0," ",VLOOKUP($B198,[1]Спортсмены!$B$1:$K$65536,6,FALSE))</f>
        <v>Вологодская область</v>
      </c>
      <c r="H198" s="76" t="str">
        <f>IF(C198=0," ",VLOOKUP($B198,[1]Спортсмены!$B$1:$K$65536,7,FALSE))</f>
        <v/>
      </c>
      <c r="I198" s="76" t="str">
        <f>IF(D198=0," ",VLOOKUP($B198,[1]Спортсмены!$B$1:$K$65536,8,FALSE))</f>
        <v/>
      </c>
      <c r="J198" s="109" t="str">
        <f>IF(B198=0," ",VLOOKUP($B198,[1]Спортсмены!$B$1:$K$65536,9,FALSE))</f>
        <v>АУ ФКиС  ВО "ЦСП"</v>
      </c>
      <c r="K198" s="99"/>
      <c r="L198" s="153" t="s">
        <v>57</v>
      </c>
      <c r="M198" s="31"/>
      <c r="N198" s="80" t="s">
        <v>31</v>
      </c>
      <c r="O198" s="69" t="str">
        <f>IF(B198=0," ",VLOOKUP($B198,[1]Спортсмены!$B$1:$K$65536,10,FALSE))</f>
        <v>Столбова О.В.</v>
      </c>
    </row>
    <row r="199" spans="1:15" ht="15.75" thickBot="1" x14ac:dyDescent="0.3">
      <c r="A199" s="38"/>
      <c r="B199" s="38"/>
      <c r="C199" s="39"/>
      <c r="D199" s="39"/>
      <c r="E199" s="61"/>
      <c r="F199" s="40"/>
      <c r="G199" s="39"/>
      <c r="H199" s="39"/>
      <c r="I199" s="39"/>
      <c r="J199" s="39"/>
      <c r="K199" s="168"/>
      <c r="L199" s="169"/>
      <c r="M199" s="170"/>
      <c r="N199" s="43"/>
      <c r="O199" s="39"/>
    </row>
    <row r="200" spans="1:15" ht="15.75" thickTop="1" x14ac:dyDescent="0.25">
      <c r="K200"/>
      <c r="L200"/>
    </row>
    <row r="201" spans="1:15" x14ac:dyDescent="0.25">
      <c r="K201"/>
      <c r="L201"/>
    </row>
    <row r="202" spans="1:15" x14ac:dyDescent="0.25">
      <c r="K202"/>
      <c r="L202"/>
    </row>
    <row r="203" spans="1:15" x14ac:dyDescent="0.25">
      <c r="A203" s="64"/>
      <c r="B203" s="65"/>
      <c r="C203" s="66"/>
      <c r="D203" s="66"/>
      <c r="E203" s="66"/>
      <c r="F203" s="67"/>
      <c r="G203" s="45" t="s">
        <v>32</v>
      </c>
      <c r="H203" s="45"/>
      <c r="I203" s="45"/>
      <c r="J203" s="46"/>
      <c r="K203" s="46"/>
      <c r="L203" s="45"/>
      <c r="M203" s="45" t="s">
        <v>33</v>
      </c>
      <c r="N203" s="45"/>
    </row>
    <row r="204" spans="1:15" x14ac:dyDescent="0.25">
      <c r="A204" s="64"/>
      <c r="B204" s="67"/>
      <c r="C204" s="66"/>
      <c r="D204" s="66"/>
      <c r="E204" s="66"/>
      <c r="F204" s="67"/>
      <c r="G204" s="45"/>
      <c r="H204" s="45"/>
      <c r="I204" s="45"/>
      <c r="J204" s="46"/>
      <c r="K204" s="46"/>
      <c r="L204" s="45"/>
      <c r="M204" s="45"/>
      <c r="N204" s="45"/>
    </row>
    <row r="205" spans="1:15" x14ac:dyDescent="0.25">
      <c r="A205" s="64"/>
      <c r="B205" s="67"/>
      <c r="C205" s="66"/>
      <c r="D205" s="66"/>
      <c r="E205" s="66"/>
      <c r="F205" s="67"/>
      <c r="G205" s="45"/>
      <c r="H205" s="45"/>
      <c r="I205" s="45"/>
      <c r="J205" s="46"/>
      <c r="K205" s="46"/>
      <c r="L205" s="45"/>
      <c r="M205" s="45"/>
      <c r="N205" s="45"/>
    </row>
    <row r="206" spans="1:15" x14ac:dyDescent="0.25">
      <c r="A206" s="64"/>
      <c r="B206" s="67"/>
      <c r="C206" s="66"/>
      <c r="D206" s="66"/>
      <c r="E206" s="66"/>
      <c r="F206" s="67"/>
      <c r="G206" s="45"/>
      <c r="H206" s="45"/>
      <c r="I206" s="45"/>
      <c r="J206" s="46"/>
      <c r="K206" s="46"/>
      <c r="L206" s="45"/>
      <c r="M206" s="45"/>
      <c r="N206" s="45"/>
    </row>
    <row r="207" spans="1:15" x14ac:dyDescent="0.25">
      <c r="A207" s="64"/>
      <c r="B207" s="67"/>
      <c r="C207" s="66"/>
      <c r="D207" s="66"/>
      <c r="E207" s="66"/>
      <c r="F207" s="67"/>
      <c r="G207" s="45" t="s">
        <v>34</v>
      </c>
      <c r="H207" s="45"/>
      <c r="I207" s="45"/>
      <c r="J207" s="46"/>
      <c r="K207" s="46"/>
      <c r="L207" s="45"/>
      <c r="M207" s="45" t="s">
        <v>35</v>
      </c>
      <c r="N207" s="45"/>
    </row>
    <row r="208" spans="1:15" x14ac:dyDescent="0.25">
      <c r="K208"/>
      <c r="L208"/>
    </row>
    <row r="209" spans="1:15" x14ac:dyDescent="0.25">
      <c r="K209"/>
      <c r="L209"/>
    </row>
    <row r="210" spans="1:15" x14ac:dyDescent="0.25">
      <c r="A210" s="44"/>
      <c r="B210" s="171"/>
      <c r="C210" s="45"/>
      <c r="D210" s="45"/>
      <c r="E210" s="46"/>
      <c r="F210" s="46"/>
      <c r="G210" s="45"/>
      <c r="H210" s="45"/>
      <c r="I210" s="45"/>
      <c r="J210" s="45"/>
      <c r="K210" s="108"/>
      <c r="L210" s="159"/>
      <c r="M210" s="49"/>
      <c r="N210" s="49"/>
      <c r="O210" s="45"/>
    </row>
    <row r="211" spans="1:15" x14ac:dyDescent="0.25">
      <c r="A211" s="44"/>
      <c r="B211" s="171"/>
      <c r="C211" s="45"/>
      <c r="D211" s="45"/>
      <c r="E211" s="46"/>
      <c r="F211" s="46"/>
      <c r="G211" s="45"/>
      <c r="H211" s="45"/>
      <c r="I211" s="45"/>
      <c r="J211" s="45"/>
      <c r="K211" s="108"/>
      <c r="L211" s="159"/>
      <c r="M211" s="49"/>
      <c r="N211" s="49"/>
      <c r="O211" s="45"/>
    </row>
    <row r="212" spans="1:15" x14ac:dyDescent="0.25">
      <c r="A212" s="44"/>
      <c r="B212" s="171"/>
      <c r="C212" s="45"/>
      <c r="D212" s="45"/>
      <c r="E212" s="46"/>
      <c r="F212" s="46"/>
      <c r="G212" s="45"/>
      <c r="H212" s="45"/>
      <c r="I212" s="45"/>
      <c r="J212" s="45"/>
      <c r="K212" s="108"/>
      <c r="L212" s="159"/>
      <c r="M212" s="49"/>
      <c r="N212" s="49"/>
      <c r="O212" s="45"/>
    </row>
    <row r="213" spans="1:15" x14ac:dyDescent="0.25">
      <c r="A213" s="44"/>
      <c r="B213" s="171"/>
      <c r="C213" s="45"/>
      <c r="D213" s="45"/>
      <c r="E213" s="46"/>
      <c r="F213" s="46"/>
      <c r="G213" s="45"/>
      <c r="H213" s="45"/>
      <c r="I213" s="45"/>
      <c r="J213" s="45"/>
      <c r="K213" s="108"/>
      <c r="L213" s="159"/>
      <c r="M213" s="49"/>
      <c r="N213" s="49"/>
      <c r="O213" s="45"/>
    </row>
    <row r="214" spans="1:15" x14ac:dyDescent="0.25">
      <c r="A214" s="44"/>
      <c r="B214" s="171"/>
      <c r="C214" s="45"/>
      <c r="D214" s="45"/>
      <c r="E214" s="46"/>
      <c r="F214" s="46"/>
      <c r="G214" s="45"/>
      <c r="H214" s="45"/>
      <c r="I214" s="45"/>
      <c r="J214" s="45"/>
      <c r="K214" s="108"/>
      <c r="L214" s="159"/>
      <c r="M214" s="49"/>
      <c r="N214" s="49"/>
      <c r="O214" s="45"/>
    </row>
    <row r="215" spans="1:15" x14ac:dyDescent="0.25">
      <c r="A215" s="44"/>
      <c r="B215" s="171"/>
      <c r="C215" s="45"/>
      <c r="D215" s="45"/>
      <c r="E215" s="46"/>
      <c r="F215" s="46"/>
      <c r="G215" s="45"/>
      <c r="H215" s="45"/>
      <c r="I215" s="45"/>
      <c r="J215" s="45"/>
      <c r="K215" s="108"/>
      <c r="L215" s="159"/>
      <c r="M215" s="49"/>
      <c r="N215" s="49"/>
      <c r="O215" s="45"/>
    </row>
    <row r="216" spans="1:15" x14ac:dyDescent="0.25">
      <c r="A216" s="44"/>
      <c r="B216" s="171"/>
      <c r="C216" s="45"/>
      <c r="D216" s="45"/>
      <c r="E216" s="46"/>
      <c r="F216" s="46"/>
      <c r="G216" s="45"/>
      <c r="H216" s="45"/>
      <c r="I216" s="45"/>
      <c r="J216" s="45"/>
      <c r="K216" s="108"/>
      <c r="L216" s="159"/>
      <c r="M216" s="49"/>
      <c r="N216" s="49"/>
      <c r="O216" s="45"/>
    </row>
    <row r="217" spans="1:15" x14ac:dyDescent="0.25">
      <c r="A217" s="44"/>
      <c r="B217" s="171"/>
      <c r="C217" s="45"/>
      <c r="D217" s="45"/>
      <c r="E217" s="46"/>
      <c r="F217" s="46"/>
      <c r="G217" s="45"/>
      <c r="H217" s="45"/>
      <c r="I217" s="45"/>
      <c r="J217" s="45"/>
      <c r="K217" s="108"/>
      <c r="L217" s="159"/>
      <c r="M217" s="49"/>
      <c r="N217" s="49"/>
      <c r="O217" s="45"/>
    </row>
    <row r="218" spans="1:15" x14ac:dyDescent="0.25">
      <c r="A218" s="44"/>
      <c r="B218" s="171"/>
      <c r="C218" s="45"/>
      <c r="D218" s="45"/>
      <c r="E218" s="46"/>
      <c r="F218" s="46"/>
      <c r="G218" s="45"/>
      <c r="H218" s="45"/>
      <c r="I218" s="45"/>
      <c r="J218" s="45"/>
      <c r="K218" s="108"/>
      <c r="L218" s="159"/>
      <c r="M218" s="49"/>
      <c r="N218" s="49"/>
      <c r="O218" s="45"/>
    </row>
    <row r="219" spans="1:15" x14ac:dyDescent="0.25">
      <c r="A219" s="44"/>
      <c r="B219" s="171"/>
      <c r="C219" s="45"/>
      <c r="D219" s="45"/>
      <c r="E219" s="46"/>
      <c r="F219" s="46"/>
      <c r="G219" s="45"/>
      <c r="H219" s="45"/>
      <c r="I219" s="45"/>
      <c r="J219" s="45"/>
      <c r="K219" s="108"/>
      <c r="L219" s="159"/>
      <c r="M219" s="49"/>
      <c r="N219" s="49"/>
      <c r="O219" s="45"/>
    </row>
    <row r="220" spans="1:15" x14ac:dyDescent="0.25">
      <c r="A220" s="44"/>
      <c r="B220" s="171"/>
      <c r="C220" s="45"/>
      <c r="D220" s="45"/>
      <c r="E220" s="46"/>
      <c r="F220" s="46"/>
      <c r="G220" s="45"/>
      <c r="H220" s="45"/>
      <c r="I220" s="45"/>
      <c r="J220" s="45"/>
      <c r="K220" s="108"/>
      <c r="L220" s="159"/>
      <c r="M220" s="49"/>
      <c r="N220" s="49"/>
      <c r="O220" s="45"/>
    </row>
    <row r="221" spans="1:15" x14ac:dyDescent="0.25">
      <c r="A221" s="44"/>
      <c r="B221" s="171"/>
      <c r="C221" s="45"/>
      <c r="D221" s="45"/>
      <c r="E221" s="46"/>
      <c r="F221" s="46"/>
      <c r="G221" s="45"/>
      <c r="H221" s="45"/>
      <c r="I221" s="45"/>
      <c r="J221" s="45"/>
      <c r="K221" s="108"/>
      <c r="L221" s="159"/>
      <c r="M221" s="49"/>
      <c r="N221" s="49"/>
      <c r="O221" s="45"/>
    </row>
    <row r="222" spans="1:15" x14ac:dyDescent="0.25">
      <c r="A222" s="44"/>
      <c r="B222" s="171"/>
      <c r="C222" s="45"/>
      <c r="D222" s="45"/>
      <c r="E222" s="46"/>
      <c r="F222" s="46"/>
      <c r="G222" s="45"/>
      <c r="H222" s="45"/>
      <c r="I222" s="45"/>
      <c r="J222" s="45"/>
      <c r="K222" s="108"/>
      <c r="L222" s="159"/>
      <c r="M222" s="49"/>
      <c r="N222" s="49"/>
      <c r="O222" s="45"/>
    </row>
    <row r="223" spans="1:15" x14ac:dyDescent="0.25">
      <c r="A223" s="44"/>
      <c r="B223" s="171"/>
      <c r="C223" s="45"/>
      <c r="D223" s="45"/>
      <c r="E223" s="46"/>
      <c r="F223" s="46"/>
      <c r="G223" s="45"/>
      <c r="H223" s="45"/>
      <c r="I223" s="45"/>
      <c r="J223" s="45"/>
      <c r="K223" s="108"/>
      <c r="L223" s="159"/>
      <c r="M223" s="49"/>
      <c r="N223" s="49"/>
      <c r="O223" s="45"/>
    </row>
    <row r="224" spans="1:15" x14ac:dyDescent="0.25">
      <c r="A224" s="44"/>
      <c r="B224" s="171"/>
      <c r="C224" s="45"/>
      <c r="D224" s="45"/>
      <c r="E224" s="46"/>
      <c r="F224" s="46"/>
      <c r="G224" s="45"/>
      <c r="H224" s="45"/>
      <c r="I224" s="45"/>
      <c r="J224" s="45"/>
      <c r="K224" s="108"/>
      <c r="L224" s="159"/>
      <c r="M224" s="49"/>
      <c r="N224" s="49"/>
      <c r="O224" s="45"/>
    </row>
    <row r="225" spans="1:15" x14ac:dyDescent="0.25">
      <c r="A225" s="44"/>
      <c r="B225" s="171"/>
      <c r="C225" s="45"/>
      <c r="D225" s="45"/>
      <c r="E225" s="46"/>
      <c r="F225" s="46"/>
      <c r="G225" s="45"/>
      <c r="H225" s="45"/>
      <c r="I225" s="45"/>
      <c r="J225" s="45"/>
      <c r="K225" s="108"/>
      <c r="L225" s="159"/>
      <c r="M225" s="49"/>
      <c r="N225" s="49"/>
      <c r="O225" s="45"/>
    </row>
    <row r="226" spans="1:15" x14ac:dyDescent="0.25">
      <c r="A226" s="44"/>
      <c r="B226" s="171"/>
      <c r="C226" s="45"/>
      <c r="D226" s="45"/>
      <c r="E226" s="46"/>
      <c r="F226" s="46"/>
      <c r="G226" s="45"/>
      <c r="H226" s="45"/>
      <c r="I226" s="45"/>
      <c r="J226" s="45"/>
      <c r="K226" s="108"/>
      <c r="L226" s="159"/>
      <c r="M226" s="49"/>
      <c r="N226" s="49"/>
      <c r="O226" s="45"/>
    </row>
    <row r="227" spans="1:15" x14ac:dyDescent="0.25">
      <c r="A227" s="44"/>
      <c r="B227" s="171"/>
      <c r="C227" s="45"/>
      <c r="D227" s="45"/>
      <c r="E227" s="46"/>
      <c r="F227" s="46"/>
      <c r="G227" s="45"/>
      <c r="H227" s="45"/>
      <c r="I227" s="45"/>
      <c r="J227" s="45"/>
      <c r="K227" s="108"/>
      <c r="L227" s="159"/>
      <c r="M227" s="49"/>
      <c r="N227" s="49"/>
      <c r="O227" s="45"/>
    </row>
    <row r="228" spans="1:15" x14ac:dyDescent="0.25">
      <c r="A228" s="44"/>
      <c r="B228" s="171"/>
      <c r="C228" s="45"/>
      <c r="D228" s="45"/>
      <c r="E228" s="46"/>
      <c r="F228" s="46"/>
      <c r="G228" s="45"/>
      <c r="H228" s="45"/>
      <c r="I228" s="45"/>
      <c r="J228" s="45"/>
      <c r="K228" s="108"/>
      <c r="L228" s="159"/>
      <c r="M228" s="49"/>
      <c r="N228" s="49"/>
      <c r="O228" s="45"/>
    </row>
    <row r="229" spans="1:15" x14ac:dyDescent="0.25">
      <c r="A229" s="44"/>
      <c r="B229" s="171"/>
      <c r="C229" s="45"/>
      <c r="D229" s="45"/>
      <c r="E229" s="46"/>
      <c r="F229" s="46"/>
      <c r="G229" s="45"/>
      <c r="H229" s="45"/>
      <c r="I229" s="45"/>
      <c r="J229" s="45"/>
      <c r="K229" s="108"/>
      <c r="L229" s="159"/>
      <c r="M229" s="49"/>
      <c r="N229" s="49"/>
      <c r="O229" s="45"/>
    </row>
    <row r="230" spans="1:15" x14ac:dyDescent="0.25">
      <c r="A230" s="44"/>
      <c r="B230" s="171"/>
      <c r="C230" s="45"/>
      <c r="D230" s="45"/>
      <c r="E230" s="46"/>
      <c r="F230" s="46"/>
      <c r="G230" s="45"/>
      <c r="H230" s="45"/>
      <c r="I230" s="45"/>
      <c r="J230" s="45"/>
      <c r="K230" s="108"/>
      <c r="L230" s="159"/>
      <c r="M230" s="49"/>
      <c r="N230" s="49"/>
      <c r="O230" s="45"/>
    </row>
    <row r="231" spans="1:15" x14ac:dyDescent="0.25">
      <c r="A231" s="44"/>
      <c r="B231" s="171"/>
      <c r="C231" s="45"/>
      <c r="D231" s="45"/>
      <c r="E231" s="46"/>
      <c r="F231" s="46"/>
      <c r="G231" s="45"/>
      <c r="H231" s="45"/>
      <c r="I231" s="45"/>
      <c r="J231" s="45"/>
      <c r="K231" s="108"/>
      <c r="L231" s="159"/>
      <c r="M231" s="49"/>
      <c r="N231" s="49"/>
      <c r="O231" s="45"/>
    </row>
    <row r="232" spans="1:15" x14ac:dyDescent="0.25">
      <c r="A232" s="44"/>
      <c r="B232" s="171"/>
      <c r="C232" s="45"/>
      <c r="D232" s="45"/>
      <c r="E232" s="46"/>
      <c r="F232" s="46"/>
      <c r="G232" s="45"/>
      <c r="H232" s="45"/>
      <c r="I232" s="45"/>
      <c r="J232" s="45"/>
      <c r="K232" s="108"/>
      <c r="L232" s="159"/>
      <c r="M232" s="49"/>
      <c r="N232" s="49"/>
      <c r="O232" s="45"/>
    </row>
    <row r="233" spans="1:15" x14ac:dyDescent="0.25">
      <c r="A233" s="44"/>
      <c r="B233" s="171"/>
      <c r="C233" s="45"/>
      <c r="D233" s="45"/>
      <c r="E233" s="46"/>
      <c r="F233" s="46"/>
      <c r="G233" s="45"/>
      <c r="H233" s="45"/>
      <c r="I233" s="45"/>
      <c r="J233" s="45"/>
      <c r="K233" s="108"/>
      <c r="L233" s="159"/>
      <c r="M233" s="49"/>
      <c r="N233" s="49"/>
      <c r="O233" s="45"/>
    </row>
    <row r="234" spans="1:15" x14ac:dyDescent="0.25">
      <c r="A234" s="44"/>
      <c r="B234" s="171"/>
      <c r="C234" s="45"/>
      <c r="D234" s="45"/>
      <c r="E234" s="46"/>
      <c r="F234" s="46"/>
      <c r="G234" s="45"/>
      <c r="H234" s="45"/>
      <c r="I234" s="45"/>
      <c r="J234" s="45"/>
      <c r="K234" s="108"/>
      <c r="L234" s="159"/>
      <c r="M234" s="49"/>
      <c r="N234" s="49"/>
      <c r="O234" s="45"/>
    </row>
  </sheetData>
  <mergeCells count="88">
    <mergeCell ref="A6:O6"/>
    <mergeCell ref="A1:O1"/>
    <mergeCell ref="A2:O2"/>
    <mergeCell ref="A3:O3"/>
    <mergeCell ref="A4:O4"/>
    <mergeCell ref="A5:O5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5:O65"/>
    <mergeCell ref="J15:J16"/>
    <mergeCell ref="K15:L15"/>
    <mergeCell ref="M15:M16"/>
    <mergeCell ref="N15:N16"/>
    <mergeCell ref="O15:O16"/>
    <mergeCell ref="K16:L16"/>
    <mergeCell ref="A60:O60"/>
    <mergeCell ref="A61:O61"/>
    <mergeCell ref="A62:O62"/>
    <mergeCell ref="A63:O63"/>
    <mergeCell ref="A64:O64"/>
    <mergeCell ref="A67:N67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A122:O122"/>
    <mergeCell ref="J74:J75"/>
    <mergeCell ref="K74:L74"/>
    <mergeCell ref="M74:M75"/>
    <mergeCell ref="N74:N75"/>
    <mergeCell ref="O74:O75"/>
    <mergeCell ref="K75:L75"/>
    <mergeCell ref="A117:O117"/>
    <mergeCell ref="A118:O118"/>
    <mergeCell ref="A119:O119"/>
    <mergeCell ref="A120:O120"/>
    <mergeCell ref="A121:O121"/>
    <mergeCell ref="A124:N124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A181:O181"/>
    <mergeCell ref="J131:J132"/>
    <mergeCell ref="K131:L131"/>
    <mergeCell ref="M131:M132"/>
    <mergeCell ref="N131:N132"/>
    <mergeCell ref="O131:O132"/>
    <mergeCell ref="K132:L132"/>
    <mergeCell ref="A176:O176"/>
    <mergeCell ref="A177:O177"/>
    <mergeCell ref="A178:O178"/>
    <mergeCell ref="A179:O179"/>
    <mergeCell ref="A180:O180"/>
    <mergeCell ref="A183:N18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K190:L190"/>
    <mergeCell ref="M190:M191"/>
    <mergeCell ref="N190:N191"/>
    <mergeCell ref="O190:O191"/>
    <mergeCell ref="K191:L19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zoomScale="80" zoomScaleNormal="80" workbookViewId="0">
      <selection activeCell="A224" sqref="A224:XFD290"/>
    </sheetView>
  </sheetViews>
  <sheetFormatPr defaultRowHeight="15" x14ac:dyDescent="0.25"/>
  <cols>
    <col min="1" max="1" width="6.140625" customWidth="1"/>
    <col min="2" max="2" width="6.7109375" customWidth="1"/>
    <col min="3" max="3" width="21.5703125" customWidth="1"/>
    <col min="4" max="5" width="12.5703125" customWidth="1"/>
    <col min="6" max="6" width="9.28515625" customWidth="1"/>
    <col min="7" max="7" width="24.42578125" customWidth="1"/>
    <col min="8" max="9" width="15" customWidth="1"/>
    <col min="10" max="10" width="34.85546875" customWidth="1"/>
    <col min="11" max="11" width="4.7109375" style="14" customWidth="1"/>
    <col min="12" max="12" width="7.42578125" style="14" customWidth="1"/>
    <col min="13" max="13" width="6.42578125" customWidth="1"/>
    <col min="14" max="14" width="8.85546875" customWidth="1"/>
    <col min="15" max="15" width="25.425781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x14ac:dyDescent="0.25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1" t="s">
        <v>6</v>
      </c>
    </row>
    <row r="8" spans="1:15" ht="18.75" x14ac:dyDescent="0.3">
      <c r="A8" s="3"/>
      <c r="B8" s="4"/>
      <c r="C8" s="4"/>
      <c r="D8" s="4"/>
      <c r="E8" s="5"/>
      <c r="G8" s="50"/>
      <c r="H8" s="50"/>
      <c r="I8" s="50"/>
      <c r="K8" s="50"/>
      <c r="L8" s="50"/>
      <c r="M8" s="50"/>
      <c r="O8" s="2" t="s">
        <v>7</v>
      </c>
    </row>
    <row r="9" spans="1:15" ht="15.75" x14ac:dyDescent="0.25">
      <c r="A9" s="3"/>
      <c r="B9" s="4"/>
      <c r="C9" s="4"/>
      <c r="D9" s="4"/>
      <c r="E9" s="5"/>
      <c r="G9" s="6"/>
      <c r="H9" s="6"/>
      <c r="I9" s="6"/>
      <c r="K9" s="6"/>
      <c r="L9"/>
      <c r="O9" s="2" t="s">
        <v>8</v>
      </c>
    </row>
    <row r="10" spans="1:15" ht="21" x14ac:dyDescent="0.35">
      <c r="A10" s="7"/>
      <c r="K10" s="7"/>
      <c r="L10"/>
      <c r="M10" s="8"/>
      <c r="N10" s="8"/>
      <c r="O10" s="8" t="s">
        <v>9</v>
      </c>
    </row>
    <row r="11" spans="1:15" ht="21" x14ac:dyDescent="0.35">
      <c r="A11" s="7"/>
      <c r="E11" s="9"/>
      <c r="F11" s="10"/>
      <c r="G11" s="11"/>
      <c r="H11" s="11"/>
      <c r="I11" s="11"/>
      <c r="K11" s="7"/>
      <c r="L11"/>
      <c r="M11" s="8"/>
      <c r="N11" s="8"/>
      <c r="O11" s="8"/>
    </row>
    <row r="12" spans="1:15" ht="18.75" x14ac:dyDescent="0.3">
      <c r="A12" s="3"/>
      <c r="B12" s="12"/>
      <c r="C12" s="4"/>
      <c r="D12" s="4"/>
      <c r="E12" s="9" t="s">
        <v>10</v>
      </c>
      <c r="F12" s="10">
        <v>0.61805555555555558</v>
      </c>
      <c r="G12" s="11" t="s">
        <v>64</v>
      </c>
      <c r="H12" s="11"/>
      <c r="I12" s="11"/>
      <c r="K12" s="13"/>
      <c r="L12" s="13"/>
      <c r="M12" s="14"/>
    </row>
    <row r="13" spans="1:15" ht="16.5" thickBot="1" x14ac:dyDescent="0.3">
      <c r="A13" s="15" t="s">
        <v>13</v>
      </c>
      <c r="B13" s="16"/>
      <c r="E13" s="15" t="s">
        <v>72</v>
      </c>
      <c r="F13" s="3"/>
      <c r="J13" s="3"/>
      <c r="K13" s="11"/>
      <c r="L13" s="11"/>
      <c r="M13" s="14"/>
    </row>
    <row r="14" spans="1:15" ht="15.75" thickBot="1" x14ac:dyDescent="0.3">
      <c r="A14" s="476" t="s">
        <v>15</v>
      </c>
      <c r="B14" s="476" t="s">
        <v>16</v>
      </c>
      <c r="C14" s="478" t="s">
        <v>17</v>
      </c>
      <c r="D14" s="478" t="s">
        <v>18</v>
      </c>
      <c r="E14" s="476" t="s">
        <v>19</v>
      </c>
      <c r="F14" s="476" t="s">
        <v>20</v>
      </c>
      <c r="G14" s="476" t="s">
        <v>21</v>
      </c>
      <c r="H14" s="476" t="s">
        <v>22</v>
      </c>
      <c r="I14" s="476" t="s">
        <v>23</v>
      </c>
      <c r="J14" s="477" t="s">
        <v>24</v>
      </c>
      <c r="K14" s="475" t="s">
        <v>25</v>
      </c>
      <c r="L14" s="475"/>
      <c r="M14" s="474" t="s">
        <v>26</v>
      </c>
      <c r="N14" s="474" t="s">
        <v>27</v>
      </c>
      <c r="O14" s="475" t="s">
        <v>28</v>
      </c>
    </row>
    <row r="15" spans="1:15" ht="15.75" thickBot="1" x14ac:dyDescent="0.3">
      <c r="A15" s="476"/>
      <c r="B15" s="476"/>
      <c r="C15" s="478"/>
      <c r="D15" s="478"/>
      <c r="E15" s="476"/>
      <c r="F15" s="476"/>
      <c r="G15" s="476"/>
      <c r="H15" s="476"/>
      <c r="I15" s="476"/>
      <c r="J15" s="477"/>
      <c r="K15" s="475" t="s">
        <v>29</v>
      </c>
      <c r="L15" s="475"/>
      <c r="M15" s="474"/>
      <c r="N15" s="474"/>
      <c r="O15" s="475"/>
    </row>
    <row r="16" spans="1:15" x14ac:dyDescent="0.25">
      <c r="A16" s="148">
        <v>1</v>
      </c>
      <c r="B16" s="31">
        <v>336</v>
      </c>
      <c r="C16" s="69" t="str">
        <f>IF(B16=0," ",VLOOKUP(B16,[1]Женщины!B$1:K$65536,2,FALSE))</f>
        <v>Кулешова</v>
      </c>
      <c r="D16" s="70" t="str">
        <f>IF(B16=0," ",VLOOKUP($B16,[1]Женщины!$B$1:$K$65536,3,FALSE))</f>
        <v>Марина</v>
      </c>
      <c r="E16" s="71" t="str">
        <f>IF(B16=0," ",IF(VLOOKUP($B16,[1]Женщины!$B$1:$K$65536,4,FALSE)=0," ",VLOOKUP($B16,[1]Женщины!$B$1:$K$65536,4,FALSE)))</f>
        <v>11.09.2005</v>
      </c>
      <c r="F16" s="71" t="str">
        <f>IF(B16=0," ",VLOOKUP($B16,[1]Женщины!$B$1:$K$65536,5,FALSE))</f>
        <v>1</v>
      </c>
      <c r="G16" s="30" t="str">
        <f>IF(B16=0," ",VLOOKUP($B16,[1]Женщины!$B$1:$K$65536,6,FALSE))</f>
        <v>Костромская область</v>
      </c>
      <c r="H16" s="30" t="str">
        <f>IF(B16=0," ",VLOOKUP($B16,[1]Женщины!$B$1:$K$65536,7,FALSE))</f>
        <v/>
      </c>
      <c r="I16" s="30" t="str">
        <f>IF(B16=0," ",VLOOKUP($B16,[1]Женщины!$B$1:$K$65536,8,FALSE))</f>
        <v/>
      </c>
      <c r="J16" s="30" t="str">
        <f>IF(B16=0," ",VLOOKUP($B16,[1]Женщины!$B$1:$K$65536,9,FALSE))</f>
        <v>МБУ СШ "Спартак" г.Буй</v>
      </c>
      <c r="K16" s="97"/>
      <c r="L16" s="140">
        <v>3.3862268518518516E-3</v>
      </c>
      <c r="M16" s="82" t="str">
        <f>IF(L16=0," ",IF(L16&lt;=[1]Разряды!$D$34,[1]Разряды!$D$3,IF(L16&lt;=[1]Разряды!$E$34,[1]Разряды!$E$3,IF(L16&lt;=[1]Разряды!$F$34,[1]Разряды!$F$3,IF(L16&lt;=[1]Разряды!$G$34,[1]Разряды!$G$3,IF(L16&lt;=[1]Разряды!$H$34,[1]Разряды!$H$3,IF(L16&lt;=[1]Разряды!$I$34,[1]Разряды!$I$3,IF(L16&lt;=[1]Разряды!$J$34,[1]Разряды!$J$3,"б/р"))))))))</f>
        <v>1р</v>
      </c>
      <c r="N16" s="71">
        <v>20</v>
      </c>
      <c r="O16" s="30" t="str">
        <f>IF(B16=0," ",VLOOKUP($B16,[1]Женщины!$B$1:$K$65536,10,FALSE))</f>
        <v>Федотов И.А.</v>
      </c>
    </row>
    <row r="17" spans="1:15" x14ac:dyDescent="0.25">
      <c r="A17" s="21">
        <v>2</v>
      </c>
      <c r="B17" s="31">
        <v>159</v>
      </c>
      <c r="C17" s="69" t="str">
        <f>IF(B17=0," ",VLOOKUP(B17,[1]Женщины!B$1:K$65536,2,FALSE))</f>
        <v>Шарапина</v>
      </c>
      <c r="D17" s="70" t="str">
        <f>IF(B17=0," ",VLOOKUP($B17,[1]Женщины!$B$1:$K$65536,3,FALSE))</f>
        <v>Кристина</v>
      </c>
      <c r="E17" s="71" t="str">
        <f>IF(B17=0," ",IF(VLOOKUP($B17,[1]Женщины!$B$1:$K$65536,4,FALSE)=0," ",VLOOKUP($B17,[1]Женщины!$B$1:$K$65536,4,FALSE)))</f>
        <v>27.02.2003</v>
      </c>
      <c r="F17" s="71" t="str">
        <f>IF(B17=0," ",VLOOKUP($B17,[1]Женщины!$B$1:$K$65536,5,FALSE))</f>
        <v>КМС</v>
      </c>
      <c r="G17" s="30" t="str">
        <f>IF(B17=0," ",VLOOKUP($B17,[1]Женщины!$B$1:$K$65536,6,FALSE))</f>
        <v>Ярославская область</v>
      </c>
      <c r="H17" s="30" t="str">
        <f>IF(B17=0," ",VLOOKUP($B17,[1]Женщины!$B$1:$K$65536,7,FALSE))</f>
        <v/>
      </c>
      <c r="I17" s="30" t="str">
        <f>IF(B17=0," ",VLOOKUP($B17,[1]Женщины!$B$1:$K$65536,8,FALSE))</f>
        <v/>
      </c>
      <c r="J17" s="30" t="str">
        <f>IF(B17=0," ",VLOOKUP($B17,[1]Женщины!$B$1:$K$65536,9,FALSE))</f>
        <v>МУ СШОР №19</v>
      </c>
      <c r="K17" s="97"/>
      <c r="L17" s="140">
        <v>3.4219907407407411E-3</v>
      </c>
      <c r="M17" s="82" t="str">
        <f>IF(L17=0," ",IF(L17&lt;=[1]Разряды!$D$34,[1]Разряды!$D$3,IF(L17&lt;=[1]Разряды!$E$34,[1]Разряды!$E$3,IF(L17&lt;=[1]Разряды!$F$34,[1]Разряды!$F$3,IF(L17&lt;=[1]Разряды!$G$34,[1]Разряды!$G$3,IF(L17&lt;=[1]Разряды!$H$34,[1]Разряды!$H$3,IF(L17&lt;=[1]Разряды!$I$34,[1]Разряды!$I$3,IF(L17&lt;=[1]Разряды!$J$34,[1]Разряды!$J$3,"б/р"))))))))</f>
        <v>1р</v>
      </c>
      <c r="N17" s="71" t="s">
        <v>31</v>
      </c>
      <c r="O17" s="30" t="str">
        <f>IF(B17=0," ",VLOOKUP($B17,[1]Женщины!$B$1:$K$65536,10,FALSE))</f>
        <v>Зараковский Е.Р.</v>
      </c>
    </row>
    <row r="18" spans="1:15" x14ac:dyDescent="0.25">
      <c r="A18" s="21">
        <v>3</v>
      </c>
      <c r="B18" s="31">
        <v>205</v>
      </c>
      <c r="C18" s="69" t="str">
        <f>IF(B18=0," ",VLOOKUP(B18,[1]Женщины!B$1:K$65536,2,FALSE))</f>
        <v>Стрекаловская</v>
      </c>
      <c r="D18" s="70" t="str">
        <f>IF(B18=0," ",VLOOKUP($B18,[1]Женщины!$B$1:$K$65536,3,FALSE))</f>
        <v>Екатерина</v>
      </c>
      <c r="E18" s="71" t="str">
        <f>IF(B18=0," ",IF(VLOOKUP($B18,[1]Женщины!$B$1:$K$65536,4,FALSE)=0," ",VLOOKUP($B18,[1]Женщины!$B$1:$K$65536,4,FALSE)))</f>
        <v>17.12.2003</v>
      </c>
      <c r="F18" s="71" t="str">
        <f>IF(B18=0," ",VLOOKUP($B18,[1]Женщины!$B$1:$K$65536,5,FALSE))</f>
        <v>1</v>
      </c>
      <c r="G18" s="30" t="str">
        <f>IF(B18=0," ",VLOOKUP($B18,[1]Женщины!$B$1:$K$65536,6,FALSE))</f>
        <v>Архангельская область</v>
      </c>
      <c r="H18" s="30" t="str">
        <f>IF(B18=0," ",VLOOKUP($B18,[1]Женщины!$B$1:$K$65536,7,FALSE))</f>
        <v/>
      </c>
      <c r="I18" s="30" t="str">
        <f>IF(B18=0," ",VLOOKUP($B18,[1]Женщины!$B$1:$K$65536,8,FALSE))</f>
        <v/>
      </c>
      <c r="J18" s="30" t="str">
        <f>IF(B18=0," ",VLOOKUP($B18,[1]Женщины!$B$1:$K$65536,9,FALSE))</f>
        <v>МУ "Спортивная школа №1"</v>
      </c>
      <c r="K18" s="97"/>
      <c r="L18" s="140">
        <v>3.4251157407407407E-3</v>
      </c>
      <c r="M18" s="82" t="str">
        <f>IF(L18=0," ",IF(L18&lt;=[1]Разряды!$D$34,[1]Разряды!$D$3,IF(L18&lt;=[1]Разряды!$E$34,[1]Разряды!$E$3,IF(L18&lt;=[1]Разряды!$F$34,[1]Разряды!$F$3,IF(L18&lt;=[1]Разряды!$G$34,[1]Разряды!$G$3,IF(L18&lt;=[1]Разряды!$H$34,[1]Разряды!$H$3,IF(L18&lt;=[1]Разряды!$I$34,[1]Разряды!$I$3,IF(L18&lt;=[1]Разряды!$J$34,[1]Разряды!$J$3,"б/р"))))))))</f>
        <v>1р</v>
      </c>
      <c r="N18" s="71">
        <v>17</v>
      </c>
      <c r="O18" s="30" t="str">
        <f>IF(B18=0," ",VLOOKUP($B18,[1]Женщины!$B$1:$K$65536,10,FALSE))</f>
        <v>Федорова Е.В.</v>
      </c>
    </row>
    <row r="19" spans="1:15" x14ac:dyDescent="0.25">
      <c r="A19" s="31">
        <v>4</v>
      </c>
      <c r="B19" s="31">
        <v>351</v>
      </c>
      <c r="C19" s="69" t="str">
        <f>IF(B19=0," ",VLOOKUP(B19,[1]Женщины!B$1:K$65536,2,FALSE))</f>
        <v>Хохина</v>
      </c>
      <c r="D19" s="70" t="str">
        <f>IF(B19=0," ",VLOOKUP($B19,[1]Женщины!$B$1:$K$65536,3,FALSE))</f>
        <v>Ксения</v>
      </c>
      <c r="E19" s="71" t="str">
        <f>IF(B19=0," ",IF(VLOOKUP($B19,[1]Женщины!$B$1:$K$65536,4,FALSE)=0," ",VLOOKUP($B19,[1]Женщины!$B$1:$K$65536,4,FALSE)))</f>
        <v>25.03.2004</v>
      </c>
      <c r="F19" s="71" t="str">
        <f>IF(B19=0," ",VLOOKUP($B19,[1]Женщины!$B$1:$K$65536,5,FALSE))</f>
        <v>1</v>
      </c>
      <c r="G19" s="30" t="str">
        <f>IF(B19=0," ",VLOOKUP($B19,[1]Женщины!$B$1:$K$65536,6,FALSE))</f>
        <v>Костромская область</v>
      </c>
      <c r="H19" s="30" t="str">
        <f>IF(B19=0," ",VLOOKUP($B19,[1]Женщины!$B$1:$K$65536,7,FALSE))</f>
        <v/>
      </c>
      <c r="I19" s="30" t="str">
        <f>IF(B19=0," ",VLOOKUP($B19,[1]Женщины!$B$1:$K$65536,8,FALSE))</f>
        <v/>
      </c>
      <c r="J19" s="30" t="str">
        <f>IF(B19=0," ",VLOOKUP($B19,[1]Женщины!$B$1:$K$65536,9,FALSE))</f>
        <v>ГБУ КО "СШОР им. А.В. Голубева"</v>
      </c>
      <c r="K19" s="97"/>
      <c r="L19" s="140">
        <v>3.5064814814814815E-3</v>
      </c>
      <c r="M19" s="82" t="str">
        <f>IF(L19=0," ",IF(L19&lt;=[1]Разряды!$D$34,[1]Разряды!$D$3,IF(L19&lt;=[1]Разряды!$E$34,[1]Разряды!$E$3,IF(L19&lt;=[1]Разряды!$F$34,[1]Разряды!$F$3,IF(L19&lt;=[1]Разряды!$G$34,[1]Разряды!$G$3,IF(L19&lt;=[1]Разряды!$H$34,[1]Разряды!$H$3,IF(L19&lt;=[1]Разряды!$I$34,[1]Разряды!$I$3,IF(L19&lt;=[1]Разряды!$J$34,[1]Разряды!$J$3,"б/р"))))))))</f>
        <v>2р</v>
      </c>
      <c r="N19" s="71">
        <v>15</v>
      </c>
      <c r="O19" s="30" t="str">
        <f>IF(B19=0," ",VLOOKUP($B19,[1]Женщины!$B$1:$K$65536,10,FALSE))</f>
        <v>Дружков А.Н.</v>
      </c>
    </row>
    <row r="20" spans="1:15" x14ac:dyDescent="0.25">
      <c r="A20" s="31">
        <v>5</v>
      </c>
      <c r="B20" s="31">
        <v>77</v>
      </c>
      <c r="C20" s="69" t="str">
        <f>IF(B20=0," ",VLOOKUP(B20,[1]Женщины!B$1:K$65536,2,FALSE))</f>
        <v>Лазарева</v>
      </c>
      <c r="D20" s="70" t="str">
        <f>IF(B20=0," ",VLOOKUP($B20,[1]Женщины!$B$1:$K$65536,3,FALSE))</f>
        <v>Дарья</v>
      </c>
      <c r="E20" s="71" t="str">
        <f>IF(B20=0," ",IF(VLOOKUP($B20,[1]Женщины!$B$1:$K$65536,4,FALSE)=0," ",VLOOKUP($B20,[1]Женщины!$B$1:$K$65536,4,FALSE)))</f>
        <v>06.06.2003</v>
      </c>
      <c r="F20" s="71" t="str">
        <f>IF(B20=0," ",VLOOKUP($B20,[1]Женщины!$B$1:$K$65536,5,FALSE))</f>
        <v>2</v>
      </c>
      <c r="G20" s="30" t="str">
        <f>IF(B20=0," ",VLOOKUP($B20,[1]Женщины!$B$1:$K$65536,6,FALSE))</f>
        <v>Ярославская область</v>
      </c>
      <c r="H20" s="30" t="str">
        <f>IF(B20=0," ",VLOOKUP($B20,[1]Женщины!$B$1:$K$65536,7,FALSE))</f>
        <v/>
      </c>
      <c r="I20" s="30" t="str">
        <f>IF(B20=0," ",VLOOKUP($B20,[1]Женщины!$B$1:$K$65536,8,FALSE))</f>
        <v/>
      </c>
      <c r="J20" s="30" t="str">
        <f>IF(B20=0," ",VLOOKUP($B20,[1]Женщины!$B$1:$K$65536,9,FALSE))</f>
        <v>МАУ СШОР №2</v>
      </c>
      <c r="K20" s="97"/>
      <c r="L20" s="140">
        <v>3.6759259259259258E-3</v>
      </c>
      <c r="M20" s="82" t="str">
        <f>IF(L20=0," ",IF(L20&lt;=[1]Разряды!$D$34,[1]Разряды!$D$3,IF(L20&lt;=[1]Разряды!$E$34,[1]Разряды!$E$3,IF(L20&lt;=[1]Разряды!$F$34,[1]Разряды!$F$3,IF(L20&lt;=[1]Разряды!$G$34,[1]Разряды!$G$3,IF(L20&lt;=[1]Разряды!$H$34,[1]Разряды!$H$3,IF(L20&lt;=[1]Разряды!$I$34,[1]Разряды!$I$3,IF(L20&lt;=[1]Разряды!$J$34,[1]Разряды!$J$3,"б/р"))))))))</f>
        <v>2р</v>
      </c>
      <c r="N20" s="71" t="s">
        <v>31</v>
      </c>
      <c r="O20" s="30" t="str">
        <f>IF(B20=0," ",VLOOKUP($B20,[1]Женщины!$B$1:$K$65536,10,FALSE))</f>
        <v>Коротков М.Э.</v>
      </c>
    </row>
    <row r="21" spans="1:15" x14ac:dyDescent="0.25">
      <c r="A21" s="31">
        <v>6</v>
      </c>
      <c r="B21" s="31">
        <v>10</v>
      </c>
      <c r="C21" s="69" t="str">
        <f>IF(B21=0," ",VLOOKUP(B21,[1]Женщины!B$1:K$65536,2,FALSE))</f>
        <v>Белова</v>
      </c>
      <c r="D21" s="70" t="str">
        <f>IF(B21=0," ",VLOOKUP($B21,[1]Женщины!$B$1:$K$65536,3,FALSE))</f>
        <v>Екатерина</v>
      </c>
      <c r="E21" s="71" t="str">
        <f>IF(B21=0," ",IF(VLOOKUP($B21,[1]Женщины!$B$1:$K$65536,4,FALSE)=0," ",VLOOKUP($B21,[1]Женщины!$B$1:$K$65536,4,FALSE)))</f>
        <v>16.01.2003</v>
      </c>
      <c r="F21" s="71" t="str">
        <f>IF(B21=0," ",VLOOKUP($B21,[1]Женщины!$B$1:$K$65536,5,FALSE))</f>
        <v>2</v>
      </c>
      <c r="G21" s="30" t="str">
        <f>IF(B21=0," ",VLOOKUP($B21,[1]Женщины!$B$1:$K$65536,6,FALSE))</f>
        <v>Ярославская область</v>
      </c>
      <c r="H21" s="30" t="str">
        <f>IF(B21=0," ",VLOOKUP($B21,[1]Женщины!$B$1:$K$65536,7,FALSE))</f>
        <v/>
      </c>
      <c r="I21" s="30" t="str">
        <f>IF(B21=0," ",VLOOKUP($B21,[1]Женщины!$B$1:$K$65536,8,FALSE))</f>
        <v/>
      </c>
      <c r="J21" s="30" t="str">
        <f>IF(B21=0," ",VLOOKUP($B21,[1]Женщины!$B$1:$K$65536,9,FALSE))</f>
        <v>МАУ СШОР №2</v>
      </c>
      <c r="K21" s="97"/>
      <c r="L21" s="140">
        <v>3.7040509259259262E-3</v>
      </c>
      <c r="M21" s="82" t="str">
        <f>IF(L21=0," ",IF(L21&lt;=[1]Разряды!$D$34,[1]Разряды!$D$3,IF(L21&lt;=[1]Разряды!$E$34,[1]Разряды!$E$3,IF(L21&lt;=[1]Разряды!$F$34,[1]Разряды!$F$3,IF(L21&lt;=[1]Разряды!$G$34,[1]Разряды!$G$3,IF(L21&lt;=[1]Разряды!$H$34,[1]Разряды!$H$3,IF(L21&lt;=[1]Разряды!$I$34,[1]Разряды!$I$3,IF(L21&lt;=[1]Разряды!$J$34,[1]Разряды!$J$3,"б/р"))))))))</f>
        <v>2р</v>
      </c>
      <c r="N21" s="71" t="s">
        <v>31</v>
      </c>
      <c r="O21" s="30" t="str">
        <f>IF(B21=0," ",VLOOKUP($B21,[1]Женщины!$B$1:$K$65536,10,FALSE))</f>
        <v>Коротков М.Э.</v>
      </c>
    </row>
    <row r="22" spans="1:15" x14ac:dyDescent="0.25">
      <c r="A22" s="31">
        <v>7</v>
      </c>
      <c r="B22" s="31">
        <v>151</v>
      </c>
      <c r="C22" s="69" t="str">
        <f>IF(B22=0," ",VLOOKUP(B22,[1]Женщины!B$1:K$65536,2,FALSE))</f>
        <v>Хвостова</v>
      </c>
      <c r="D22" s="70" t="str">
        <f>IF(B22=0," ",VLOOKUP($B22,[1]Женщины!$B$1:$K$65536,3,FALSE))</f>
        <v>Алена</v>
      </c>
      <c r="E22" s="71" t="str">
        <f>IF(B22=0," ",IF(VLOOKUP($B22,[1]Женщины!$B$1:$K$65536,4,FALSE)=0," ",VLOOKUP($B22,[1]Женщины!$B$1:$K$65536,4,FALSE)))</f>
        <v>31.07.2005</v>
      </c>
      <c r="F22" s="71" t="str">
        <f>IF(B22=0," ",VLOOKUP($B22,[1]Женщины!$B$1:$K$65536,5,FALSE))</f>
        <v>2</v>
      </c>
      <c r="G22" s="30" t="str">
        <f>IF(B22=0," ",VLOOKUP($B22,[1]Женщины!$B$1:$K$65536,6,FALSE))</f>
        <v>Ярославская область</v>
      </c>
      <c r="H22" s="30" t="str">
        <f>IF(B22=0," ",VLOOKUP($B22,[1]Женщины!$B$1:$K$65536,7,FALSE))</f>
        <v/>
      </c>
      <c r="I22" s="30" t="str">
        <f>IF(B22=0," ",VLOOKUP($B22,[1]Женщины!$B$1:$K$65536,8,FALSE))</f>
        <v/>
      </c>
      <c r="J22" s="30" t="str">
        <f>IF(B22=0," ",VLOOKUP($B22,[1]Женщины!$B$1:$K$65536,9,FALSE))</f>
        <v>МУ СШОР №19</v>
      </c>
      <c r="K22" s="97"/>
      <c r="L22" s="140">
        <v>3.8677083333333328E-3</v>
      </c>
      <c r="M22" s="82" t="str">
        <f>IF(L22=0," ",IF(L22&lt;=[1]Разряды!$D$34,[1]Разряды!$D$3,IF(L22&lt;=[1]Разряды!$E$34,[1]Разряды!$E$3,IF(L22&lt;=[1]Разряды!$F$34,[1]Разряды!$F$3,IF(L22&lt;=[1]Разряды!$G$34,[1]Разряды!$G$3,IF(L22&lt;=[1]Разряды!$H$34,[1]Разряды!$H$3,IF(L22&lt;=[1]Разряды!$I$34,[1]Разряды!$I$3,IF(L22&lt;=[1]Разряды!$J$34,[1]Разряды!$J$3,"б/р"))))))))</f>
        <v>3р</v>
      </c>
      <c r="N22" s="71" t="s">
        <v>31</v>
      </c>
      <c r="O22" s="30" t="str">
        <f>IF(B22=0," ",VLOOKUP($B22,[1]Женщины!$B$1:$K$65536,10,FALSE))</f>
        <v>Хрущев И.Е.</v>
      </c>
    </row>
    <row r="23" spans="1:15" x14ac:dyDescent="0.25">
      <c r="A23" s="31"/>
      <c r="B23" s="79">
        <v>320</v>
      </c>
      <c r="C23" s="30" t="str">
        <f>IF(B23=0," ",VLOOKUP(B23,[1]Женщины!B$1:K$65536,2,FALSE))</f>
        <v>Степанайтите</v>
      </c>
      <c r="D23" s="146" t="str">
        <f>IF(B23=0," ",VLOOKUP($B23,[1]Женщины!$B$1:$K$65536,3,FALSE))</f>
        <v>Александра</v>
      </c>
      <c r="E23" s="75" t="str">
        <f>IF(B23=0," ",IF(VLOOKUP($B23,[1]Женщины!$B$1:$K$65536,4,FALSE)=0," ",VLOOKUP($B23,[1]Женщины!$B$1:$K$65536,4,FALSE)))</f>
        <v>03.11.2003</v>
      </c>
      <c r="F23" s="75" t="str">
        <f>IF(B23=0," ",VLOOKUP($B23,[1]Женщины!$B$1:$K$65536,5,FALSE))</f>
        <v>1</v>
      </c>
      <c r="G23" s="30" t="str">
        <f>IF(B23=0," ",VLOOKUP($B23,[1]Женщины!$B$1:$K$65536,6,FALSE))</f>
        <v>Калининградская область</v>
      </c>
      <c r="H23" s="30" t="str">
        <f>IF(B23=0," ",VLOOKUP($B23,[1]Женщины!$B$1:$K$65536,7,FALSE))</f>
        <v/>
      </c>
      <c r="I23" s="30" t="str">
        <f>IF(B23=0," ",VLOOKUP($B23,[1]Женщины!$B$1:$K$65536,8,FALSE))</f>
        <v/>
      </c>
      <c r="J23" s="30" t="str">
        <f>IF(B23=0," ",VLOOKUP($B23,[1]Женщины!$B$1:$K$65536,9,FALSE))</f>
        <v>МАУ ДО "Гусевская ДЮСШ"</v>
      </c>
      <c r="K23" s="149"/>
      <c r="L23" s="173" t="s">
        <v>73</v>
      </c>
      <c r="M23" s="74"/>
      <c r="N23" s="75">
        <v>0</v>
      </c>
      <c r="O23" s="30" t="str">
        <f>IF(B23=0," ",VLOOKUP($B23,[1]Женщины!$B$1:$K$65536,10,FALSE))</f>
        <v>Лукьянов А.А.</v>
      </c>
    </row>
    <row r="24" spans="1:15" ht="15.75" thickBot="1" x14ac:dyDescent="0.3">
      <c r="A24" s="38"/>
      <c r="B24" s="38"/>
      <c r="C24" s="39" t="str">
        <f>IF(B24=0," ",VLOOKUP(B24,[1]Женщины!B$1:K$65536,2,FALSE))</f>
        <v xml:space="preserve"> </v>
      </c>
      <c r="D24" s="39"/>
      <c r="E24" s="61" t="str">
        <f>IF(B24=0," ",VLOOKUP($B24,[1]Женщины!$B$1:$K$65536,3,FALSE))</f>
        <v xml:space="preserve"> </v>
      </c>
      <c r="F24" s="40" t="str">
        <f>IF(B24=0," ",IF(VLOOKUP($B24,[1]Женщины!$B$1:$K$65536,4,FALSE)=0," ",VLOOKUP($B24,[1]Женщины!$B$1:$K$65536,4,FALSE)))</f>
        <v xml:space="preserve"> </v>
      </c>
      <c r="G24" s="39" t="str">
        <f>IF(B24=0," ",VLOOKUP($B24,[1]Женщины!$B$1:$K$65536,5,FALSE))</f>
        <v xml:space="preserve"> </v>
      </c>
      <c r="H24" s="39"/>
      <c r="I24" s="39"/>
      <c r="J24" s="39" t="str">
        <f>IF(B24=0," ",VLOOKUP($B24,[1]Женщины!$B$1:$K$65536,6,FALSE))</f>
        <v xml:space="preserve"> </v>
      </c>
      <c r="K24" s="105"/>
      <c r="L24" s="158"/>
      <c r="M24" s="43"/>
      <c r="N24" s="126"/>
      <c r="O24" s="39" t="str">
        <f>IF(B24=0," ",VLOOKUP($B24,[1]Женщины!$B$1:$K$65536,7,FALSE))</f>
        <v xml:space="preserve"> </v>
      </c>
    </row>
    <row r="25" spans="1:15" ht="15.75" thickTop="1" x14ac:dyDescent="0.25">
      <c r="A25" s="44"/>
      <c r="B25" s="44"/>
      <c r="C25" s="45"/>
      <c r="D25" s="45"/>
      <c r="E25" s="92"/>
      <c r="F25" s="46"/>
      <c r="G25" s="45"/>
      <c r="H25" s="45"/>
      <c r="I25" s="45"/>
      <c r="J25" s="45"/>
      <c r="K25" s="108"/>
      <c r="L25" s="159"/>
      <c r="M25" s="49"/>
      <c r="N25" s="49"/>
      <c r="O25" s="45"/>
    </row>
    <row r="26" spans="1:15" x14ac:dyDescent="0.25">
      <c r="A26" s="44"/>
      <c r="B26" s="44"/>
      <c r="C26" s="45"/>
      <c r="D26" s="45"/>
      <c r="E26" s="92"/>
      <c r="F26" s="46"/>
      <c r="G26" s="45"/>
      <c r="H26" s="45"/>
      <c r="I26" s="45"/>
      <c r="J26" s="45"/>
      <c r="K26" s="108"/>
      <c r="L26" s="159"/>
      <c r="M26" s="49"/>
      <c r="N26" s="49"/>
      <c r="O26" s="45"/>
    </row>
    <row r="27" spans="1:15" x14ac:dyDescent="0.25">
      <c r="A27" s="44"/>
      <c r="B27" s="44"/>
      <c r="C27" s="45"/>
      <c r="D27" s="45"/>
      <c r="E27" s="92"/>
      <c r="F27" s="46"/>
      <c r="G27" s="45"/>
      <c r="H27" s="45"/>
      <c r="I27" s="45"/>
      <c r="J27" s="45"/>
      <c r="K27" s="108"/>
      <c r="L27" s="159"/>
      <c r="M27" s="49"/>
      <c r="N27" s="49"/>
      <c r="O27" s="45"/>
    </row>
    <row r="28" spans="1:15" x14ac:dyDescent="0.25">
      <c r="A28" s="44"/>
      <c r="B28" s="44"/>
      <c r="C28" s="45"/>
      <c r="D28" s="45"/>
      <c r="E28" s="92"/>
      <c r="F28" s="46"/>
      <c r="G28" s="45"/>
      <c r="H28" s="45"/>
      <c r="I28" s="45"/>
      <c r="J28" s="45"/>
      <c r="K28" s="108"/>
      <c r="L28" s="159"/>
      <c r="M28" s="49"/>
      <c r="N28" s="49"/>
      <c r="O28" s="45"/>
    </row>
    <row r="29" spans="1:15" x14ac:dyDescent="0.25">
      <c r="A29" s="44"/>
      <c r="B29" s="44"/>
      <c r="C29" s="45"/>
      <c r="D29" s="45"/>
      <c r="E29" s="92"/>
      <c r="F29" s="46"/>
      <c r="G29" s="45"/>
      <c r="H29" s="45"/>
      <c r="I29" s="45"/>
      <c r="J29" s="45"/>
      <c r="K29" s="108"/>
      <c r="L29" s="159"/>
      <c r="M29" s="49"/>
      <c r="N29" s="49"/>
      <c r="O29" s="45"/>
    </row>
    <row r="30" spans="1:15" x14ac:dyDescent="0.25">
      <c r="A30" s="44"/>
      <c r="B30" s="44"/>
      <c r="C30" s="45"/>
      <c r="D30" s="45"/>
      <c r="E30" s="92"/>
      <c r="F30" s="46"/>
      <c r="G30" s="45"/>
      <c r="H30" s="45"/>
      <c r="I30" s="45"/>
      <c r="J30" s="45"/>
      <c r="K30" s="108"/>
      <c r="L30" s="159"/>
      <c r="M30" s="49"/>
      <c r="N30" s="49"/>
      <c r="O30" s="45"/>
    </row>
    <row r="31" spans="1:15" x14ac:dyDescent="0.25">
      <c r="A31" s="44"/>
      <c r="B31" s="44"/>
      <c r="C31" s="45"/>
      <c r="D31" s="45"/>
      <c r="E31" s="92"/>
      <c r="F31" s="46"/>
      <c r="G31" s="45"/>
      <c r="H31" s="45"/>
      <c r="I31" s="45"/>
      <c r="J31" s="45"/>
      <c r="K31" s="108"/>
      <c r="L31" s="159"/>
      <c r="M31" s="49"/>
      <c r="N31" s="49"/>
      <c r="O31" s="45"/>
    </row>
    <row r="32" spans="1:15" x14ac:dyDescent="0.25">
      <c r="A32" s="44"/>
      <c r="B32" s="44"/>
      <c r="C32" s="45"/>
      <c r="D32" s="45"/>
      <c r="E32" s="92"/>
      <c r="F32" s="46"/>
      <c r="G32" s="45"/>
      <c r="H32" s="45"/>
      <c r="I32" s="45"/>
      <c r="J32" s="45"/>
      <c r="K32" s="108"/>
      <c r="L32" s="159"/>
      <c r="M32" s="49"/>
      <c r="N32" s="49"/>
      <c r="O32" s="45"/>
    </row>
    <row r="33" spans="1:15" x14ac:dyDescent="0.25">
      <c r="A33" s="64"/>
      <c r="B33" s="65"/>
      <c r="C33" s="66"/>
      <c r="D33" s="66"/>
      <c r="E33" s="66"/>
      <c r="F33" s="67"/>
      <c r="G33" s="45" t="s">
        <v>32</v>
      </c>
      <c r="H33" s="45"/>
      <c r="I33" s="45"/>
      <c r="J33" s="46"/>
      <c r="K33" s="46"/>
      <c r="L33" s="45"/>
      <c r="M33" s="45" t="s">
        <v>33</v>
      </c>
      <c r="N33" s="45"/>
    </row>
    <row r="34" spans="1:15" x14ac:dyDescent="0.25">
      <c r="A34" s="64"/>
      <c r="B34" s="67"/>
      <c r="C34" s="66"/>
      <c r="D34" s="66"/>
      <c r="E34" s="66"/>
      <c r="F34" s="67"/>
      <c r="G34" s="45"/>
      <c r="H34" s="45"/>
      <c r="I34" s="45"/>
      <c r="J34" s="46"/>
      <c r="K34" s="46"/>
      <c r="L34" s="45"/>
      <c r="M34" s="45"/>
      <c r="N34" s="45"/>
    </row>
    <row r="35" spans="1:15" x14ac:dyDescent="0.25">
      <c r="A35" s="64"/>
      <c r="B35" s="67"/>
      <c r="C35" s="66"/>
      <c r="D35" s="66"/>
      <c r="E35" s="66"/>
      <c r="F35" s="67"/>
      <c r="G35" s="45"/>
      <c r="H35" s="45"/>
      <c r="I35" s="45"/>
      <c r="J35" s="46"/>
      <c r="K35" s="46"/>
      <c r="L35" s="45"/>
      <c r="M35" s="45"/>
      <c r="N35" s="45"/>
    </row>
    <row r="36" spans="1:15" x14ac:dyDescent="0.25">
      <c r="A36" s="64"/>
      <c r="B36" s="67"/>
      <c r="C36" s="66"/>
      <c r="D36" s="66"/>
      <c r="E36" s="66"/>
      <c r="F36" s="67"/>
      <c r="G36" s="45"/>
      <c r="H36" s="45"/>
      <c r="I36" s="45"/>
      <c r="J36" s="46"/>
      <c r="K36" s="46"/>
      <c r="L36" s="45"/>
      <c r="M36" s="45"/>
      <c r="N36" s="45"/>
    </row>
    <row r="37" spans="1:15" x14ac:dyDescent="0.25">
      <c r="A37" s="64"/>
      <c r="B37" s="67"/>
      <c r="C37" s="66"/>
      <c r="D37" s="66"/>
      <c r="E37" s="66"/>
      <c r="F37" s="67"/>
      <c r="G37" s="45" t="s">
        <v>34</v>
      </c>
      <c r="H37" s="45"/>
      <c r="I37" s="45"/>
      <c r="J37" s="46"/>
      <c r="K37" s="46"/>
      <c r="L37" s="45"/>
      <c r="M37" s="45" t="s">
        <v>35</v>
      </c>
      <c r="N37" s="45"/>
    </row>
    <row r="38" spans="1:15" x14ac:dyDescent="0.25">
      <c r="A38" s="64"/>
      <c r="B38" s="67"/>
      <c r="C38" s="45"/>
      <c r="D38" s="45"/>
      <c r="E38" s="46"/>
      <c r="F38" s="46"/>
      <c r="G38" s="45"/>
      <c r="H38" s="45"/>
      <c r="I38" s="45"/>
      <c r="J38" s="45"/>
      <c r="K38" s="45"/>
      <c r="L38" s="174"/>
      <c r="M38" s="64"/>
      <c r="N38" s="174"/>
      <c r="O38" s="64"/>
    </row>
    <row r="39" spans="1:15" x14ac:dyDescent="0.25">
      <c r="A39" s="44"/>
      <c r="B39" s="44"/>
      <c r="C39" s="45"/>
      <c r="D39" s="45"/>
      <c r="E39" s="92"/>
      <c r="F39" s="46"/>
      <c r="G39" s="45"/>
      <c r="H39" s="45"/>
      <c r="I39" s="45"/>
      <c r="J39" s="45"/>
      <c r="K39" s="108"/>
      <c r="L39" s="159"/>
      <c r="M39" s="49"/>
      <c r="N39" s="49"/>
      <c r="O39" s="45"/>
    </row>
    <row r="40" spans="1:15" x14ac:dyDescent="0.25">
      <c r="A40" s="44"/>
      <c r="B40" s="44"/>
      <c r="C40" s="45"/>
      <c r="D40" s="45"/>
      <c r="E40" s="92"/>
      <c r="F40" s="46"/>
      <c r="G40" s="45"/>
      <c r="H40" s="45"/>
      <c r="I40" s="45"/>
      <c r="J40" s="45"/>
      <c r="K40" s="108"/>
      <c r="L40" s="159"/>
      <c r="M40" s="49"/>
      <c r="N40" s="49"/>
      <c r="O40" s="45"/>
    </row>
    <row r="41" spans="1:15" x14ac:dyDescent="0.25">
      <c r="A41" s="44"/>
      <c r="B41" s="44"/>
      <c r="C41" s="45"/>
      <c r="D41" s="45"/>
      <c r="E41" s="92"/>
      <c r="F41" s="46"/>
      <c r="G41" s="45"/>
      <c r="H41" s="45"/>
      <c r="I41" s="45"/>
      <c r="J41" s="45"/>
      <c r="K41" s="108"/>
      <c r="L41" s="159"/>
      <c r="M41" s="49"/>
      <c r="N41" s="49"/>
      <c r="O41" s="45"/>
    </row>
    <row r="42" spans="1:15" x14ac:dyDescent="0.25">
      <c r="A42" s="44"/>
      <c r="B42" s="44"/>
      <c r="C42" s="45"/>
      <c r="D42" s="45"/>
      <c r="E42" s="92"/>
      <c r="F42" s="46"/>
      <c r="G42" s="45"/>
      <c r="H42" s="45"/>
      <c r="I42" s="45"/>
      <c r="J42" s="45"/>
      <c r="K42" s="108"/>
      <c r="L42" s="159"/>
      <c r="M42" s="49"/>
      <c r="N42" s="49"/>
      <c r="O42" s="45"/>
    </row>
    <row r="43" spans="1:15" x14ac:dyDescent="0.25">
      <c r="A43" s="44"/>
      <c r="B43" s="44"/>
      <c r="C43" s="45"/>
      <c r="D43" s="45"/>
      <c r="E43" s="92"/>
      <c r="F43" s="46"/>
      <c r="G43" s="45"/>
      <c r="H43" s="45"/>
      <c r="I43" s="45"/>
      <c r="J43" s="45"/>
      <c r="K43" s="108"/>
      <c r="L43" s="159"/>
      <c r="M43" s="49"/>
      <c r="N43" s="49"/>
      <c r="O43" s="45"/>
    </row>
    <row r="44" spans="1:15" x14ac:dyDescent="0.25">
      <c r="A44" s="44"/>
      <c r="B44" s="44"/>
      <c r="C44" s="45"/>
      <c r="D44" s="45"/>
      <c r="E44" s="92"/>
      <c r="F44" s="46"/>
      <c r="G44" s="45"/>
      <c r="H44" s="45"/>
      <c r="I44" s="45"/>
      <c r="J44" s="45"/>
      <c r="K44" s="108"/>
      <c r="L44" s="159"/>
      <c r="M44" s="49"/>
      <c r="N44" s="49"/>
      <c r="O44" s="45"/>
    </row>
    <row r="45" spans="1:15" x14ac:dyDescent="0.25">
      <c r="A45" s="44"/>
      <c r="B45" s="44"/>
      <c r="C45" s="45"/>
      <c r="D45" s="45"/>
      <c r="E45" s="92"/>
      <c r="F45" s="46"/>
      <c r="G45" s="45"/>
      <c r="H45" s="45"/>
      <c r="I45" s="45"/>
      <c r="J45" s="45"/>
      <c r="K45" s="108"/>
      <c r="L45" s="159"/>
      <c r="M45" s="49"/>
      <c r="N45" s="49"/>
      <c r="O45" s="45"/>
    </row>
    <row r="46" spans="1:15" x14ac:dyDescent="0.25">
      <c r="A46" s="44"/>
      <c r="B46" s="44"/>
      <c r="C46" s="45"/>
      <c r="D46" s="45"/>
      <c r="E46" s="92"/>
      <c r="F46" s="46"/>
      <c r="G46" s="45"/>
      <c r="H46" s="45"/>
      <c r="I46" s="45"/>
      <c r="J46" s="45"/>
      <c r="K46" s="108"/>
      <c r="L46" s="159"/>
      <c r="M46" s="49"/>
      <c r="N46" s="49"/>
      <c r="O46" s="45"/>
    </row>
    <row r="47" spans="1:15" x14ac:dyDescent="0.25">
      <c r="A47" s="44"/>
      <c r="B47" s="44"/>
      <c r="C47" s="45"/>
      <c r="D47" s="45"/>
      <c r="E47" s="92"/>
      <c r="F47" s="46"/>
      <c r="G47" s="45"/>
      <c r="H47" s="45"/>
      <c r="I47" s="45"/>
      <c r="J47" s="45"/>
      <c r="K47" s="108"/>
      <c r="L47" s="159"/>
      <c r="M47" s="49"/>
      <c r="N47" s="49"/>
      <c r="O47" s="45"/>
    </row>
    <row r="48" spans="1:15" x14ac:dyDescent="0.25">
      <c r="A48" s="44"/>
      <c r="B48" s="44"/>
      <c r="C48" s="45"/>
      <c r="D48" s="45"/>
      <c r="E48" s="92"/>
      <c r="F48" s="46"/>
      <c r="G48" s="45"/>
      <c r="H48" s="45"/>
      <c r="I48" s="45"/>
      <c r="J48" s="45"/>
      <c r="K48" s="108"/>
      <c r="L48" s="159"/>
      <c r="M48" s="49"/>
      <c r="N48" s="49"/>
      <c r="O48" s="45"/>
    </row>
    <row r="49" spans="1:15" x14ac:dyDescent="0.25">
      <c r="A49" s="44"/>
      <c r="B49" s="44"/>
      <c r="C49" s="45"/>
      <c r="D49" s="45"/>
      <c r="E49" s="92"/>
      <c r="F49" s="46"/>
      <c r="G49" s="45"/>
      <c r="H49" s="45"/>
      <c r="I49" s="45"/>
      <c r="J49" s="45"/>
      <c r="K49" s="108"/>
      <c r="L49" s="159"/>
      <c r="M49" s="49"/>
      <c r="N49" s="49"/>
      <c r="O49" s="45"/>
    </row>
    <row r="50" spans="1:15" x14ac:dyDescent="0.25">
      <c r="A50" s="44"/>
      <c r="B50" s="44"/>
      <c r="C50" s="45"/>
      <c r="D50" s="45"/>
      <c r="E50" s="92"/>
      <c r="F50" s="46"/>
      <c r="G50" s="45"/>
      <c r="H50" s="45"/>
      <c r="I50" s="45"/>
      <c r="J50" s="45"/>
      <c r="K50" s="108"/>
      <c r="L50" s="159"/>
      <c r="M50" s="49"/>
      <c r="N50" s="49"/>
      <c r="O50" s="45"/>
    </row>
    <row r="51" spans="1:15" x14ac:dyDescent="0.25">
      <c r="A51" s="44"/>
      <c r="B51" s="44"/>
      <c r="C51" s="45"/>
      <c r="D51" s="45"/>
      <c r="E51" s="92"/>
      <c r="F51" s="46"/>
      <c r="G51" s="45"/>
      <c r="H51" s="45"/>
      <c r="I51" s="45"/>
      <c r="J51" s="45"/>
      <c r="K51" s="108"/>
      <c r="L51" s="159"/>
      <c r="M51" s="49"/>
      <c r="N51" s="49"/>
      <c r="O51" s="45"/>
    </row>
    <row r="52" spans="1:15" x14ac:dyDescent="0.25">
      <c r="A52" s="44"/>
      <c r="B52" s="44"/>
      <c r="C52" s="45"/>
      <c r="D52" s="45"/>
      <c r="E52" s="92"/>
      <c r="F52" s="46"/>
      <c r="G52" s="45"/>
      <c r="H52" s="45"/>
      <c r="I52" s="45"/>
      <c r="J52" s="45"/>
      <c r="K52" s="108"/>
      <c r="L52" s="159"/>
      <c r="M52" s="49"/>
      <c r="N52" s="49"/>
      <c r="O52" s="45"/>
    </row>
    <row r="53" spans="1:15" x14ac:dyDescent="0.25">
      <c r="A53" s="44"/>
      <c r="B53" s="44"/>
      <c r="C53" s="45"/>
      <c r="D53" s="45"/>
      <c r="E53" s="92"/>
      <c r="F53" s="46"/>
      <c r="G53" s="45"/>
      <c r="H53" s="45"/>
      <c r="I53" s="45"/>
      <c r="J53" s="45"/>
      <c r="K53" s="108"/>
      <c r="L53" s="159"/>
      <c r="M53" s="49"/>
      <c r="N53" s="49"/>
      <c r="O53" s="45"/>
    </row>
    <row r="54" spans="1:15" x14ac:dyDescent="0.25">
      <c r="A54" s="44"/>
      <c r="B54" s="44"/>
      <c r="C54" s="45"/>
      <c r="D54" s="45"/>
      <c r="E54" s="92"/>
      <c r="F54" s="46"/>
      <c r="G54" s="45"/>
      <c r="H54" s="45"/>
      <c r="I54" s="45"/>
      <c r="J54" s="45"/>
      <c r="K54" s="108"/>
      <c r="L54" s="159"/>
      <c r="M54" s="49"/>
      <c r="N54" s="49"/>
      <c r="O54" s="45"/>
    </row>
    <row r="55" spans="1:15" x14ac:dyDescent="0.25">
      <c r="A55" s="44"/>
      <c r="B55" s="44"/>
      <c r="C55" s="45"/>
      <c r="D55" s="45"/>
      <c r="E55" s="92"/>
      <c r="F55" s="46"/>
      <c r="G55" s="45"/>
      <c r="H55" s="45"/>
      <c r="I55" s="45"/>
      <c r="J55" s="45"/>
      <c r="K55" s="108"/>
      <c r="L55" s="159"/>
      <c r="M55" s="49"/>
      <c r="N55" s="49"/>
      <c r="O55" s="45"/>
    </row>
    <row r="56" spans="1:15" x14ac:dyDescent="0.25">
      <c r="A56" s="44"/>
      <c r="B56" s="44"/>
      <c r="C56" s="45"/>
      <c r="D56" s="45"/>
      <c r="E56" s="92"/>
      <c r="F56" s="46"/>
      <c r="G56" s="45"/>
      <c r="H56" s="45"/>
      <c r="I56" s="45"/>
      <c r="J56" s="45"/>
      <c r="K56" s="108"/>
      <c r="L56" s="159"/>
      <c r="M56" s="49"/>
      <c r="N56" s="49"/>
      <c r="O56" s="45"/>
    </row>
    <row r="57" spans="1:15" x14ac:dyDescent="0.25">
      <c r="A57" s="44"/>
      <c r="B57" s="44"/>
      <c r="C57" s="45"/>
      <c r="D57" s="45"/>
      <c r="E57" s="92"/>
      <c r="F57" s="46"/>
      <c r="G57" s="45"/>
      <c r="H57" s="45"/>
      <c r="I57" s="45"/>
      <c r="J57" s="45"/>
      <c r="K57" s="108"/>
      <c r="L57" s="159"/>
      <c r="M57" s="49"/>
      <c r="N57" s="49"/>
      <c r="O57" s="45"/>
    </row>
    <row r="58" spans="1:15" ht="17.25" x14ac:dyDescent="0.3">
      <c r="A58" s="459" t="s">
        <v>0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</row>
    <row r="59" spans="1:15" ht="17.25" x14ac:dyDescent="0.3">
      <c r="A59" s="459" t="s">
        <v>1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</row>
    <row r="60" spans="1:15" ht="17.25" x14ac:dyDescent="0.3">
      <c r="A60" s="459" t="s">
        <v>2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</row>
    <row r="61" spans="1:15" ht="17.25" x14ac:dyDescent="0.3">
      <c r="A61" s="459" t="s">
        <v>3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4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60" t="s">
        <v>58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</row>
    <row r="64" spans="1:15" ht="21" x14ac:dyDescent="0.35">
      <c r="A64" s="8"/>
      <c r="B64" s="8"/>
      <c r="C64" s="8"/>
      <c r="D64" s="8"/>
      <c r="E64" s="8"/>
      <c r="F64" s="8"/>
      <c r="G64" s="8"/>
      <c r="H64" s="8"/>
      <c r="I64" s="8"/>
      <c r="K64" s="8"/>
      <c r="L64" s="8"/>
      <c r="M64" s="8"/>
      <c r="N64" s="8"/>
      <c r="O64" s="1" t="s">
        <v>6</v>
      </c>
    </row>
    <row r="65" spans="1:15" ht="18.75" x14ac:dyDescent="0.3">
      <c r="A65" s="3"/>
      <c r="B65" s="4"/>
      <c r="C65" s="4"/>
      <c r="D65" s="4"/>
      <c r="E65" s="5"/>
      <c r="G65" s="50"/>
      <c r="H65" s="50"/>
      <c r="I65" s="50"/>
      <c r="K65" s="50"/>
      <c r="L65" s="50"/>
      <c r="M65" s="50"/>
      <c r="O65" s="2" t="s">
        <v>7</v>
      </c>
    </row>
    <row r="66" spans="1:15" ht="15.75" x14ac:dyDescent="0.25">
      <c r="A66" s="3"/>
      <c r="B66" s="4"/>
      <c r="C66" s="4"/>
      <c r="D66" s="4"/>
      <c r="E66" s="5"/>
      <c r="G66" s="6"/>
      <c r="H66" s="6"/>
      <c r="I66" s="6"/>
      <c r="K66" s="6"/>
      <c r="L66"/>
      <c r="O66" s="2" t="s">
        <v>8</v>
      </c>
    </row>
    <row r="67" spans="1:15" ht="21" x14ac:dyDescent="0.35">
      <c r="A67" s="7"/>
      <c r="K67" s="7"/>
      <c r="L67"/>
      <c r="M67" s="8"/>
      <c r="N67" s="8"/>
      <c r="O67" s="8" t="s">
        <v>9</v>
      </c>
    </row>
    <row r="68" spans="1:15" ht="21" x14ac:dyDescent="0.35">
      <c r="A68" s="7"/>
      <c r="E68" s="9"/>
      <c r="F68" s="10"/>
      <c r="G68" s="11"/>
      <c r="H68" s="11"/>
      <c r="I68" s="11"/>
      <c r="K68" s="7"/>
      <c r="L68"/>
      <c r="M68" s="8"/>
      <c r="N68" s="8"/>
      <c r="O68" s="8"/>
    </row>
    <row r="69" spans="1:15" ht="18.75" x14ac:dyDescent="0.3">
      <c r="A69" s="3"/>
      <c r="B69" s="12"/>
      <c r="C69" s="4"/>
      <c r="D69" s="4"/>
      <c r="E69" s="9" t="s">
        <v>10</v>
      </c>
      <c r="F69" s="10">
        <v>0.625</v>
      </c>
      <c r="G69" s="11" t="s">
        <v>64</v>
      </c>
      <c r="H69" s="11"/>
      <c r="I69" s="11"/>
      <c r="K69" s="13"/>
      <c r="L69" s="13"/>
      <c r="M69" s="14"/>
    </row>
    <row r="70" spans="1:15" ht="16.5" thickBot="1" x14ac:dyDescent="0.3">
      <c r="A70" s="15" t="s">
        <v>74</v>
      </c>
      <c r="B70" s="16"/>
      <c r="E70" s="17" t="s">
        <v>72</v>
      </c>
      <c r="F70" s="18"/>
      <c r="J70" s="3"/>
      <c r="K70" s="51"/>
      <c r="L70" s="51"/>
      <c r="M70" s="14"/>
    </row>
    <row r="71" spans="1:15" ht="15.75" thickBot="1" x14ac:dyDescent="0.3">
      <c r="A71" s="476" t="s">
        <v>15</v>
      </c>
      <c r="B71" s="476" t="s">
        <v>16</v>
      </c>
      <c r="C71" s="478" t="s">
        <v>17</v>
      </c>
      <c r="D71" s="478" t="s">
        <v>18</v>
      </c>
      <c r="E71" s="476" t="s">
        <v>19</v>
      </c>
      <c r="F71" s="476" t="s">
        <v>20</v>
      </c>
      <c r="G71" s="476" t="s">
        <v>21</v>
      </c>
      <c r="H71" s="476" t="s">
        <v>22</v>
      </c>
      <c r="I71" s="476" t="s">
        <v>23</v>
      </c>
      <c r="J71" s="477" t="s">
        <v>24</v>
      </c>
      <c r="K71" s="475" t="s">
        <v>25</v>
      </c>
      <c r="L71" s="475"/>
      <c r="M71" s="474" t="s">
        <v>26</v>
      </c>
      <c r="N71" s="474" t="s">
        <v>27</v>
      </c>
      <c r="O71" s="475" t="s">
        <v>28</v>
      </c>
    </row>
    <row r="72" spans="1:15" ht="15.75" thickBot="1" x14ac:dyDescent="0.3">
      <c r="A72" s="476"/>
      <c r="B72" s="476"/>
      <c r="C72" s="478"/>
      <c r="D72" s="478"/>
      <c r="E72" s="476"/>
      <c r="F72" s="476"/>
      <c r="G72" s="476"/>
      <c r="H72" s="476"/>
      <c r="I72" s="476"/>
      <c r="J72" s="477"/>
      <c r="K72" s="475" t="s">
        <v>29</v>
      </c>
      <c r="L72" s="475"/>
      <c r="M72" s="474"/>
      <c r="N72" s="474"/>
      <c r="O72" s="475"/>
    </row>
    <row r="73" spans="1:15" x14ac:dyDescent="0.25">
      <c r="A73" s="148">
        <v>1</v>
      </c>
      <c r="B73" s="31">
        <v>348</v>
      </c>
      <c r="C73" s="76" t="str">
        <f>IF(B73=0," ",VLOOKUP(B73,[1]Женщины!B$1:K$65536,2,FALSE))</f>
        <v>Субботина</v>
      </c>
      <c r="D73" s="77" t="str">
        <f>IF(B73=0," ",VLOOKUP($B73,[1]Женщины!$B$1:$K$65536,3,FALSE))</f>
        <v>Дарья</v>
      </c>
      <c r="E73" s="78" t="str">
        <f>IF(B73=0," ",IF(VLOOKUP($B73,[1]Женщины!$B$1:$K$65536,4,FALSE)=0," ",VLOOKUP($B73,[1]Женщины!$B$1:$K$65536,4,FALSE)))</f>
        <v>17.02.2002</v>
      </c>
      <c r="F73" s="78" t="str">
        <f>IF(B73=0," ",VLOOKUP($B73,[1]Женщины!$B$1:$K$65536,5,FALSE))</f>
        <v>1</v>
      </c>
      <c r="G73" s="59" t="str">
        <f>IF(B73=0," ",VLOOKUP($B73,[1]Женщины!$B$1:$K$65536,6,FALSE))</f>
        <v>Костромская область</v>
      </c>
      <c r="H73" s="59" t="str">
        <f>IF(B73=0," ",VLOOKUP($B73,[1]Женщины!$B$1:$K$65536,7,FALSE))</f>
        <v/>
      </c>
      <c r="I73" s="59" t="str">
        <f>IF(B73=0," ",VLOOKUP($B73,[1]Женщины!$B$1:$K$65536,8,FALSE))</f>
        <v/>
      </c>
      <c r="J73" s="59" t="str">
        <f>IF(B73=0," ",VLOOKUP($B73,[1]Женщины!$B$1:$K$65536,9,FALSE))</f>
        <v>МБУ СШ "Спартак" г.Буй</v>
      </c>
      <c r="K73" s="99"/>
      <c r="L73" s="152">
        <v>3.3766203703703705E-3</v>
      </c>
      <c r="M73" s="31" t="str">
        <f>IF(L73=0," ",IF(L73&lt;=[1]Разряды!$D$34,[1]Разряды!$D$3,IF(L73&lt;=[1]Разряды!$E$34,[1]Разряды!$E$3,IF(L73&lt;=[1]Разряды!$F$34,[1]Разряды!$F$3,IF(L73&lt;=[1]Разряды!$G$34,[1]Разряды!$G$3,IF(L73&lt;=[1]Разряды!$H$34,[1]Разряды!$H$3,IF(L73&lt;=[1]Разряды!$I$34,[1]Разряды!$I$3,IF(L73&lt;=[1]Разряды!$J$34,[1]Разряды!$J$3,"б/р"))))))))</f>
        <v>1р</v>
      </c>
      <c r="N73" s="78">
        <v>20</v>
      </c>
      <c r="O73" s="59" t="str">
        <f>IF(B73=0," ",VLOOKUP($B73,[1]Женщины!$B$1:$K$65536,10,FALSE))</f>
        <v>Буликов Д.В.</v>
      </c>
    </row>
    <row r="74" spans="1:15" x14ac:dyDescent="0.25">
      <c r="A74" s="21">
        <v>2</v>
      </c>
      <c r="B74" s="31">
        <v>125</v>
      </c>
      <c r="C74" s="76" t="str">
        <f>IF(B74=0," ",VLOOKUP(B74,[1]Женщины!B$1:K$65536,2,FALSE))</f>
        <v>Сергеева</v>
      </c>
      <c r="D74" s="77" t="str">
        <f>IF(B74=0," ",VLOOKUP($B74,[1]Женщины!$B$1:$K$65536,3,FALSE))</f>
        <v>Елизавета</v>
      </c>
      <c r="E74" s="78" t="str">
        <f>IF(B74=0," ",IF(VLOOKUP($B74,[1]Женщины!$B$1:$K$65536,4,FALSE)=0," ",VLOOKUP($B74,[1]Женщины!$B$1:$K$65536,4,FALSE)))</f>
        <v>26.03.2001</v>
      </c>
      <c r="F74" s="78" t="str">
        <f>IF(B74=0," ",VLOOKUP($B74,[1]Женщины!$B$1:$K$65536,5,FALSE))</f>
        <v>1</v>
      </c>
      <c r="G74" s="59" t="str">
        <f>IF(B74=0," ",VLOOKUP($B74,[1]Женщины!$B$1:$K$65536,6,FALSE))</f>
        <v>Ярославская область</v>
      </c>
      <c r="H74" s="59" t="str">
        <f>IF(B74=0," ",VLOOKUP($B74,[1]Женщины!$B$1:$K$65536,7,FALSE))</f>
        <v/>
      </c>
      <c r="I74" s="59" t="str">
        <f>IF(B74=0," ",VLOOKUP($B74,[1]Женщины!$B$1:$K$65536,8,FALSE))</f>
        <v/>
      </c>
      <c r="J74" s="59" t="str">
        <f>IF(B74=0," ",VLOOKUP($B74,[1]Женщины!$B$1:$K$65536,9,FALSE))</f>
        <v>МУ СШОР №19</v>
      </c>
      <c r="K74" s="99"/>
      <c r="L74" s="152">
        <v>3.4216435185185183E-3</v>
      </c>
      <c r="M74" s="31" t="str">
        <f>IF(L74=0," ",IF(L74&lt;=[1]Разряды!$D$34,[1]Разряды!$D$3,IF(L74&lt;=[1]Разряды!$E$34,[1]Разряды!$E$3,IF(L74&lt;=[1]Разряды!$F$34,[1]Разряды!$F$3,IF(L74&lt;=[1]Разряды!$G$34,[1]Разряды!$G$3,IF(L74&lt;=[1]Разряды!$H$34,[1]Разряды!$H$3,IF(L74&lt;=[1]Разряды!$I$34,[1]Разряды!$I$3,IF(L74&lt;=[1]Разряды!$J$34,[1]Разряды!$J$3,"б/р"))))))))</f>
        <v>1р</v>
      </c>
      <c r="N74" s="78">
        <v>17</v>
      </c>
      <c r="O74" s="59" t="str">
        <f>IF(B74=0," ",VLOOKUP($B74,[1]Женщины!$B$1:$K$65536,10,FALSE))</f>
        <v>Зараковский Е.Р.</v>
      </c>
    </row>
    <row r="75" spans="1:15" x14ac:dyDescent="0.25">
      <c r="A75" s="21">
        <v>3</v>
      </c>
      <c r="B75" s="31">
        <v>124</v>
      </c>
      <c r="C75" s="76" t="str">
        <f>IF(B75=0," ",VLOOKUP(B75,[1]Женщины!B$1:K$65536,2,FALSE))</f>
        <v>Сергеева</v>
      </c>
      <c r="D75" s="77" t="str">
        <f>IF(B75=0," ",VLOOKUP($B75,[1]Женщины!$B$1:$K$65536,3,FALSE))</f>
        <v>Екатерина</v>
      </c>
      <c r="E75" s="78" t="str">
        <f>IF(B75=0," ",IF(VLOOKUP($B75,[1]Женщины!$B$1:$K$65536,4,FALSE)=0," ",VLOOKUP($B75,[1]Женщины!$B$1:$K$65536,4,FALSE)))</f>
        <v>26.03.2001</v>
      </c>
      <c r="F75" s="78" t="str">
        <f>IF(B75=0," ",VLOOKUP($B75,[1]Женщины!$B$1:$K$65536,5,FALSE))</f>
        <v>1</v>
      </c>
      <c r="G75" s="59" t="str">
        <f>IF(B75=0," ",VLOOKUP($B75,[1]Женщины!$B$1:$K$65536,6,FALSE))</f>
        <v>Ярославская область</v>
      </c>
      <c r="H75" s="59" t="str">
        <f>IF(B75=0," ",VLOOKUP($B75,[1]Женщины!$B$1:$K$65536,7,FALSE))</f>
        <v/>
      </c>
      <c r="I75" s="59" t="str">
        <f>IF(B75=0," ",VLOOKUP($B75,[1]Женщины!$B$1:$K$65536,8,FALSE))</f>
        <v/>
      </c>
      <c r="J75" s="59" t="str">
        <f>IF(B75=0," ",VLOOKUP($B75,[1]Женщины!$B$1:$K$65536,9,FALSE))</f>
        <v>МУ СШОР №19</v>
      </c>
      <c r="K75" s="99"/>
      <c r="L75" s="152">
        <v>3.4391203703703706E-3</v>
      </c>
      <c r="M75" s="31" t="str">
        <f>IF(L75=0," ",IF(L75&lt;=[1]Разряды!$D$34,[1]Разряды!$D$3,IF(L75&lt;=[1]Разряды!$E$34,[1]Разряды!$E$3,IF(L75&lt;=[1]Разряды!$F$34,[1]Разряды!$F$3,IF(L75&lt;=[1]Разряды!$G$34,[1]Разряды!$G$3,IF(L75&lt;=[1]Разряды!$H$34,[1]Разряды!$H$3,IF(L75&lt;=[1]Разряды!$I$34,[1]Разряды!$I$3,IF(L75&lt;=[1]Разряды!$J$34,[1]Разряды!$J$3,"б/р"))))))))</f>
        <v>1р</v>
      </c>
      <c r="N75" s="78">
        <v>15</v>
      </c>
      <c r="O75" s="59" t="str">
        <f>IF(B75=0," ",VLOOKUP($B75,[1]Женщины!$B$1:$K$65536,10,FALSE))</f>
        <v>Зараковский Е.Р.</v>
      </c>
    </row>
    <row r="76" spans="1:15" x14ac:dyDescent="0.25">
      <c r="A76" s="175"/>
      <c r="B76" s="31">
        <v>102</v>
      </c>
      <c r="C76" s="76" t="str">
        <f>IF(B76=0," ",VLOOKUP(B76,[1]Женщины!B$1:K$65536,2,FALSE))</f>
        <v>Павлюшина</v>
      </c>
      <c r="D76" s="77" t="str">
        <f>IF(B76=0," ",VLOOKUP($B76,[1]Женщины!$B$1:$K$65536,3,FALSE))</f>
        <v>Дарья</v>
      </c>
      <c r="E76" s="111">
        <f>IF(B76=0," ",IF(VLOOKUP($B76,[1]Женщины!$B$1:$K$65536,4,FALSE)=0," ",VLOOKUP($B76,[1]Женщины!$B$1:$K$65536,4,FALSE)))</f>
        <v>37224</v>
      </c>
      <c r="F76" s="78" t="str">
        <f>IF(B76=0," ",VLOOKUP($B76,[1]Женщины!$B$1:$K$65536,5,FALSE))</f>
        <v>1</v>
      </c>
      <c r="G76" s="59" t="str">
        <f>IF(B76=0," ",VLOOKUP($B76,[1]Женщины!$B$1:$K$65536,6,FALSE))</f>
        <v>Ярославская область</v>
      </c>
      <c r="H76" s="59" t="str">
        <f>IF(B76=0," ",VLOOKUP($B76,[1]Женщины!$B$1:$K$65536,7,FALSE))</f>
        <v/>
      </c>
      <c r="I76" s="59" t="str">
        <f>IF(B76=0," ",VLOOKUP($B76,[1]Женщины!$B$1:$K$65536,8,FALSE))</f>
        <v/>
      </c>
      <c r="J76" s="59" t="str">
        <f>IF(B76=0," ",VLOOKUP($B76,[1]Женщины!$B$1:$K$65536,9,FALSE))</f>
        <v>МУ СШОР №19</v>
      </c>
      <c r="K76" s="99"/>
      <c r="L76" s="176" t="s">
        <v>75</v>
      </c>
      <c r="M76" s="31"/>
      <c r="N76" s="78">
        <v>0</v>
      </c>
      <c r="O76" s="59" t="str">
        <f>IF(B76=0," ",VLOOKUP($B76,[1]Женщины!$B$1:$K$65536,10,FALSE))</f>
        <v>Сошников А.В.</v>
      </c>
    </row>
    <row r="77" spans="1:15" ht="15.75" thickBot="1" x14ac:dyDescent="0.3">
      <c r="A77" s="38"/>
      <c r="B77" s="38"/>
      <c r="C77" s="39" t="str">
        <f>IF(B77=0," ",VLOOKUP(B77,[1]Женщины!B$1:K$65536,2,FALSE))</f>
        <v xml:space="preserve"> </v>
      </c>
      <c r="D77" s="39"/>
      <c r="E77" s="61" t="str">
        <f>IF(B77=0," ",VLOOKUP($B77,[1]Женщины!$B$1:$K$65536,3,FALSE))</f>
        <v xml:space="preserve"> </v>
      </c>
      <c r="F77" s="40" t="str">
        <f>IF(B77=0," ",IF(VLOOKUP($B77,[1]Женщины!$B$1:$K$65536,4,FALSE)=0," ",VLOOKUP($B77,[1]Женщины!$B$1:$K$65536,4,FALSE)))</f>
        <v xml:space="preserve"> </v>
      </c>
      <c r="G77" s="39" t="str">
        <f>IF(B77=0," ",VLOOKUP($B77,[1]Женщины!$B$1:$K$65536,5,FALSE))</f>
        <v xml:space="preserve"> </v>
      </c>
      <c r="H77" s="39"/>
      <c r="I77" s="39"/>
      <c r="J77" s="39" t="str">
        <f>IF(B77=0," ",VLOOKUP($B77,[1]Женщины!$B$1:$K$65536,6,FALSE))</f>
        <v xml:space="preserve"> </v>
      </c>
      <c r="K77" s="105"/>
      <c r="L77" s="158"/>
      <c r="M77" s="43"/>
      <c r="N77" s="126"/>
      <c r="O77" s="39" t="str">
        <f>IF(B77=0," ",VLOOKUP($B77,[1]Женщины!$B$1:$K$65536,7,FALSE))</f>
        <v xml:space="preserve"> </v>
      </c>
    </row>
    <row r="78" spans="1:15" ht="15.75" thickTop="1" x14ac:dyDescent="0.25">
      <c r="A78" s="44"/>
      <c r="B78" s="44"/>
      <c r="C78" s="45"/>
      <c r="D78" s="45"/>
      <c r="E78" s="92"/>
      <c r="F78" s="46"/>
      <c r="G78" s="45"/>
      <c r="H78" s="45"/>
      <c r="I78" s="45"/>
      <c r="J78" s="45"/>
      <c r="K78" s="108"/>
      <c r="L78" s="159"/>
      <c r="M78" s="49"/>
      <c r="N78" s="49"/>
      <c r="O78" s="45"/>
    </row>
    <row r="79" spans="1:15" x14ac:dyDescent="0.25">
      <c r="A79" s="44"/>
      <c r="B79" s="44"/>
      <c r="C79" s="45"/>
      <c r="D79" s="45"/>
      <c r="E79" s="92"/>
      <c r="F79" s="46"/>
      <c r="G79" s="45"/>
      <c r="H79" s="45"/>
      <c r="I79" s="45"/>
      <c r="J79" s="45"/>
      <c r="K79" s="108"/>
      <c r="L79" s="159"/>
      <c r="M79" s="49"/>
      <c r="N79" s="49"/>
      <c r="O79" s="45"/>
    </row>
    <row r="80" spans="1:15" x14ac:dyDescent="0.25">
      <c r="A80" s="44"/>
      <c r="B80" s="44"/>
      <c r="C80" s="45"/>
      <c r="D80" s="45"/>
      <c r="E80" s="92"/>
      <c r="F80" s="46"/>
      <c r="G80" s="45"/>
      <c r="H80" s="45"/>
      <c r="I80" s="45"/>
      <c r="J80" s="45"/>
      <c r="K80" s="108"/>
      <c r="L80" s="159"/>
      <c r="M80" s="49"/>
      <c r="N80" s="49"/>
      <c r="O80" s="45"/>
    </row>
    <row r="81" spans="1:15" x14ac:dyDescent="0.25">
      <c r="A81" s="44"/>
      <c r="B81" s="44"/>
      <c r="C81" s="45"/>
      <c r="D81" s="45"/>
      <c r="E81" s="92"/>
      <c r="F81" s="46"/>
      <c r="G81" s="45"/>
      <c r="H81" s="45"/>
      <c r="I81" s="45"/>
      <c r="J81" s="45"/>
      <c r="K81" s="108"/>
      <c r="L81" s="159"/>
      <c r="M81" s="49"/>
      <c r="N81" s="49"/>
      <c r="O81" s="45"/>
    </row>
    <row r="82" spans="1:15" x14ac:dyDescent="0.25">
      <c r="A82" s="44"/>
      <c r="B82" s="44"/>
      <c r="C82" s="45"/>
      <c r="D82" s="45"/>
      <c r="E82" s="92"/>
      <c r="F82" s="46"/>
      <c r="G82" s="45"/>
      <c r="H82" s="45"/>
      <c r="I82" s="45"/>
      <c r="J82" s="45"/>
      <c r="K82" s="108"/>
      <c r="L82" s="159"/>
      <c r="M82" s="49"/>
      <c r="N82" s="49"/>
      <c r="O82" s="45"/>
    </row>
    <row r="83" spans="1:15" x14ac:dyDescent="0.25">
      <c r="A83" s="44"/>
      <c r="B83" s="44"/>
      <c r="C83" s="45"/>
      <c r="D83" s="45"/>
      <c r="E83" s="92"/>
      <c r="F83" s="46"/>
      <c r="G83" s="45"/>
      <c r="H83" s="45"/>
      <c r="I83" s="45"/>
      <c r="J83" s="45"/>
      <c r="K83" s="108"/>
      <c r="L83" s="159"/>
      <c r="M83" s="49"/>
      <c r="N83" s="49"/>
      <c r="O83" s="45"/>
    </row>
    <row r="84" spans="1:15" x14ac:dyDescent="0.25">
      <c r="A84" s="44"/>
      <c r="B84" s="44"/>
      <c r="C84" s="45"/>
      <c r="D84" s="45"/>
      <c r="E84" s="92"/>
      <c r="F84" s="46"/>
      <c r="G84" s="45"/>
      <c r="H84" s="45"/>
      <c r="I84" s="45"/>
      <c r="J84" s="45"/>
      <c r="K84" s="108"/>
      <c r="L84" s="159"/>
      <c r="M84" s="49"/>
      <c r="N84" s="49"/>
      <c r="O84" s="45"/>
    </row>
    <row r="85" spans="1:15" x14ac:dyDescent="0.25">
      <c r="A85" s="64"/>
      <c r="B85" s="65"/>
      <c r="C85" s="66"/>
      <c r="D85" s="66"/>
      <c r="E85" s="66"/>
      <c r="F85" s="67"/>
      <c r="G85" s="45" t="s">
        <v>32</v>
      </c>
      <c r="H85" s="45"/>
      <c r="I85" s="45"/>
      <c r="J85" s="46"/>
      <c r="K85" s="46"/>
      <c r="L85" s="45"/>
      <c r="M85" s="45" t="s">
        <v>33</v>
      </c>
      <c r="N85" s="45"/>
    </row>
    <row r="86" spans="1:15" x14ac:dyDescent="0.25">
      <c r="A86" s="64"/>
      <c r="B86" s="67"/>
      <c r="C86" s="66"/>
      <c r="D86" s="66"/>
      <c r="E86" s="66"/>
      <c r="F86" s="67"/>
      <c r="G86" s="45"/>
      <c r="H86" s="45"/>
      <c r="I86" s="45"/>
      <c r="J86" s="46"/>
      <c r="K86" s="46"/>
      <c r="L86" s="45"/>
      <c r="M86" s="45"/>
      <c r="N86" s="45"/>
    </row>
    <row r="87" spans="1:15" x14ac:dyDescent="0.25">
      <c r="A87" s="64"/>
      <c r="B87" s="67"/>
      <c r="C87" s="66"/>
      <c r="D87" s="66"/>
      <c r="E87" s="66"/>
      <c r="F87" s="67"/>
      <c r="G87" s="45"/>
      <c r="H87" s="45"/>
      <c r="I87" s="45"/>
      <c r="J87" s="46"/>
      <c r="K87" s="46"/>
      <c r="L87" s="45"/>
      <c r="M87" s="45"/>
      <c r="N87" s="45"/>
    </row>
    <row r="88" spans="1:15" x14ac:dyDescent="0.25">
      <c r="A88" s="64"/>
      <c r="B88" s="67"/>
      <c r="C88" s="66"/>
      <c r="D88" s="66"/>
      <c r="E88" s="66"/>
      <c r="F88" s="67"/>
      <c r="G88" s="45"/>
      <c r="H88" s="45"/>
      <c r="I88" s="45"/>
      <c r="J88" s="46"/>
      <c r="K88" s="46"/>
      <c r="L88" s="45"/>
      <c r="M88" s="45"/>
      <c r="N88" s="45"/>
    </row>
    <row r="89" spans="1:15" x14ac:dyDescent="0.25">
      <c r="A89" s="64"/>
      <c r="B89" s="67"/>
      <c r="C89" s="66"/>
      <c r="D89" s="66"/>
      <c r="E89" s="66"/>
      <c r="F89" s="67"/>
      <c r="G89" s="45" t="s">
        <v>34</v>
      </c>
      <c r="H89" s="45"/>
      <c r="I89" s="45"/>
      <c r="J89" s="46"/>
      <c r="K89" s="46"/>
      <c r="L89" s="45"/>
      <c r="M89" s="45" t="s">
        <v>35</v>
      </c>
      <c r="N89" s="45"/>
    </row>
    <row r="90" spans="1:15" x14ac:dyDescent="0.25">
      <c r="A90" s="64"/>
      <c r="B90" s="67"/>
      <c r="C90" s="45"/>
      <c r="D90" s="45"/>
      <c r="E90" s="46"/>
      <c r="F90" s="46"/>
      <c r="G90" s="45"/>
      <c r="H90" s="45"/>
      <c r="I90" s="45"/>
      <c r="J90" s="45"/>
      <c r="K90" s="45"/>
      <c r="L90" s="174"/>
      <c r="M90" s="64"/>
      <c r="N90" s="174"/>
      <c r="O90" s="64"/>
    </row>
    <row r="91" spans="1:15" x14ac:dyDescent="0.25">
      <c r="A91" s="44"/>
      <c r="B91" s="44"/>
      <c r="C91" s="45"/>
      <c r="D91" s="45"/>
      <c r="E91" s="92"/>
      <c r="F91" s="46"/>
      <c r="G91" s="45"/>
      <c r="H91" s="45"/>
      <c r="I91" s="45"/>
      <c r="J91" s="45"/>
      <c r="K91" s="108"/>
      <c r="L91" s="159"/>
      <c r="M91" s="49"/>
      <c r="N91" s="49"/>
      <c r="O91" s="45"/>
    </row>
    <row r="92" spans="1:15" x14ac:dyDescent="0.25">
      <c r="A92" s="44"/>
      <c r="B92" s="44"/>
      <c r="C92" s="45"/>
      <c r="D92" s="45"/>
      <c r="E92" s="92"/>
      <c r="F92" s="46"/>
      <c r="G92" s="45"/>
      <c r="H92" s="45"/>
      <c r="I92" s="45"/>
      <c r="J92" s="45"/>
      <c r="K92" s="108"/>
      <c r="L92" s="159"/>
      <c r="M92" s="49"/>
      <c r="N92" s="49"/>
      <c r="O92" s="45"/>
    </row>
    <row r="93" spans="1:15" x14ac:dyDescent="0.25">
      <c r="A93" s="44"/>
      <c r="B93" s="44"/>
      <c r="C93" s="45"/>
      <c r="D93" s="45"/>
      <c r="E93" s="92"/>
      <c r="F93" s="46"/>
      <c r="G93" s="45"/>
      <c r="H93" s="45"/>
      <c r="I93" s="45"/>
      <c r="J93" s="45"/>
      <c r="K93" s="108"/>
      <c r="L93" s="159"/>
      <c r="M93" s="49"/>
      <c r="N93" s="49"/>
      <c r="O93" s="45"/>
    </row>
    <row r="94" spans="1:15" x14ac:dyDescent="0.25">
      <c r="A94" s="44"/>
      <c r="B94" s="44"/>
      <c r="C94" s="45"/>
      <c r="D94" s="45"/>
      <c r="E94" s="92"/>
      <c r="F94" s="46"/>
      <c r="G94" s="45"/>
      <c r="H94" s="45"/>
      <c r="I94" s="45"/>
      <c r="J94" s="45"/>
      <c r="K94" s="108"/>
      <c r="L94" s="159"/>
      <c r="M94" s="49"/>
      <c r="N94" s="49"/>
      <c r="O94" s="45"/>
    </row>
    <row r="95" spans="1:15" x14ac:dyDescent="0.25">
      <c r="A95" s="44"/>
      <c r="B95" s="44"/>
      <c r="C95" s="45"/>
      <c r="D95" s="45"/>
      <c r="E95" s="92"/>
      <c r="F95" s="46"/>
      <c r="G95" s="45"/>
      <c r="H95" s="45"/>
      <c r="I95" s="45"/>
      <c r="J95" s="45"/>
      <c r="K95" s="108"/>
      <c r="L95" s="159"/>
      <c r="M95" s="49"/>
      <c r="N95" s="49"/>
      <c r="O95" s="45"/>
    </row>
    <row r="96" spans="1:15" x14ac:dyDescent="0.25">
      <c r="A96" s="44"/>
      <c r="B96" s="44"/>
      <c r="C96" s="45"/>
      <c r="D96" s="45"/>
      <c r="E96" s="92"/>
      <c r="F96" s="46"/>
      <c r="G96" s="45"/>
      <c r="H96" s="45"/>
      <c r="I96" s="45"/>
      <c r="J96" s="45"/>
      <c r="K96" s="108"/>
      <c r="L96" s="159"/>
      <c r="M96" s="49"/>
      <c r="N96" s="49"/>
      <c r="O96" s="45"/>
    </row>
    <row r="97" spans="1:15" x14ac:dyDescent="0.25">
      <c r="A97" s="44"/>
      <c r="B97" s="44"/>
      <c r="C97" s="45"/>
      <c r="D97" s="45"/>
      <c r="E97" s="92"/>
      <c r="F97" s="46"/>
      <c r="G97" s="45"/>
      <c r="H97" s="45"/>
      <c r="I97" s="45"/>
      <c r="J97" s="45"/>
      <c r="K97" s="108"/>
      <c r="L97" s="159"/>
      <c r="M97" s="49"/>
      <c r="N97" s="49"/>
      <c r="O97" s="45"/>
    </row>
    <row r="98" spans="1:15" x14ac:dyDescent="0.25">
      <c r="A98" s="44"/>
      <c r="B98" s="44"/>
      <c r="C98" s="45"/>
      <c r="D98" s="45"/>
      <c r="E98" s="92"/>
      <c r="F98" s="46"/>
      <c r="G98" s="45"/>
      <c r="H98" s="45"/>
      <c r="I98" s="45"/>
      <c r="J98" s="45"/>
      <c r="K98" s="108"/>
      <c r="L98" s="159"/>
      <c r="M98" s="49"/>
      <c r="N98" s="49"/>
      <c r="O98" s="45"/>
    </row>
    <row r="99" spans="1:15" x14ac:dyDescent="0.25">
      <c r="A99" s="44"/>
      <c r="B99" s="44"/>
      <c r="C99" s="45"/>
      <c r="D99" s="45"/>
      <c r="E99" s="92"/>
      <c r="F99" s="46"/>
      <c r="G99" s="45"/>
      <c r="H99" s="45"/>
      <c r="I99" s="45"/>
      <c r="J99" s="45"/>
      <c r="K99" s="108"/>
      <c r="L99" s="159"/>
      <c r="M99" s="49"/>
      <c r="N99" s="49"/>
      <c r="O99" s="45"/>
    </row>
    <row r="100" spans="1:15" x14ac:dyDescent="0.25">
      <c r="A100" s="44"/>
      <c r="B100" s="44"/>
      <c r="C100" s="45"/>
      <c r="D100" s="45"/>
      <c r="E100" s="92"/>
      <c r="F100" s="46"/>
      <c r="G100" s="45"/>
      <c r="H100" s="45"/>
      <c r="I100" s="45"/>
      <c r="J100" s="45"/>
      <c r="K100" s="108"/>
      <c r="L100" s="159"/>
      <c r="M100" s="49"/>
      <c r="N100" s="49"/>
      <c r="O100" s="45"/>
    </row>
    <row r="101" spans="1:15" x14ac:dyDescent="0.25">
      <c r="A101" s="44"/>
      <c r="B101" s="44"/>
      <c r="C101" s="45"/>
      <c r="D101" s="45"/>
      <c r="E101" s="92"/>
      <c r="F101" s="46"/>
      <c r="G101" s="45"/>
      <c r="H101" s="45"/>
      <c r="I101" s="45"/>
      <c r="J101" s="45"/>
      <c r="K101" s="108"/>
      <c r="L101" s="159"/>
      <c r="M101" s="49"/>
      <c r="N101" s="49"/>
      <c r="O101" s="45"/>
    </row>
    <row r="102" spans="1:15" x14ac:dyDescent="0.25">
      <c r="A102" s="44"/>
      <c r="B102" s="44"/>
      <c r="C102" s="45"/>
      <c r="D102" s="45"/>
      <c r="E102" s="92"/>
      <c r="F102" s="46"/>
      <c r="G102" s="45"/>
      <c r="H102" s="45"/>
      <c r="I102" s="45"/>
      <c r="J102" s="45"/>
      <c r="K102" s="108"/>
      <c r="L102" s="159"/>
      <c r="M102" s="49"/>
      <c r="N102" s="49"/>
      <c r="O102" s="45"/>
    </row>
    <row r="103" spans="1:15" x14ac:dyDescent="0.25">
      <c r="A103" s="44"/>
      <c r="B103" s="44"/>
      <c r="C103" s="45"/>
      <c r="D103" s="45"/>
      <c r="E103" s="92"/>
      <c r="F103" s="46"/>
      <c r="G103" s="45"/>
      <c r="H103" s="45"/>
      <c r="I103" s="45"/>
      <c r="J103" s="45"/>
      <c r="K103" s="108"/>
      <c r="L103" s="159"/>
      <c r="M103" s="49"/>
      <c r="N103" s="49"/>
      <c r="O103" s="45"/>
    </row>
    <row r="104" spans="1:15" x14ac:dyDescent="0.25">
      <c r="A104" s="44"/>
      <c r="B104" s="44"/>
      <c r="C104" s="45"/>
      <c r="D104" s="45"/>
      <c r="E104" s="92"/>
      <c r="F104" s="46"/>
      <c r="G104" s="45"/>
      <c r="H104" s="45"/>
      <c r="I104" s="45"/>
      <c r="J104" s="45"/>
      <c r="K104" s="108"/>
      <c r="L104" s="159"/>
      <c r="M104" s="49"/>
      <c r="N104" s="49"/>
      <c r="O104" s="45"/>
    </row>
    <row r="105" spans="1:15" x14ac:dyDescent="0.25">
      <c r="A105" s="44"/>
      <c r="B105" s="44"/>
      <c r="C105" s="45"/>
      <c r="D105" s="45"/>
      <c r="E105" s="92"/>
      <c r="F105" s="46"/>
      <c r="G105" s="45"/>
      <c r="H105" s="45"/>
      <c r="I105" s="45"/>
      <c r="J105" s="45"/>
      <c r="K105" s="108"/>
      <c r="L105" s="159"/>
      <c r="M105" s="49"/>
      <c r="N105" s="49"/>
      <c r="O105" s="45"/>
    </row>
    <row r="106" spans="1:15" x14ac:dyDescent="0.25">
      <c r="A106" s="44"/>
      <c r="B106" s="44"/>
      <c r="C106" s="45"/>
      <c r="D106" s="45"/>
      <c r="E106" s="92"/>
      <c r="F106" s="46"/>
      <c r="G106" s="45"/>
      <c r="H106" s="45"/>
      <c r="I106" s="45"/>
      <c r="J106" s="45"/>
      <c r="K106" s="108"/>
      <c r="L106" s="159"/>
      <c r="M106" s="49"/>
      <c r="N106" s="49"/>
      <c r="O106" s="45"/>
    </row>
    <row r="107" spans="1:15" x14ac:dyDescent="0.25">
      <c r="A107" s="44"/>
      <c r="B107" s="44"/>
      <c r="C107" s="45"/>
      <c r="D107" s="45"/>
      <c r="E107" s="92"/>
      <c r="F107" s="46"/>
      <c r="G107" s="45"/>
      <c r="H107" s="45"/>
      <c r="I107" s="45"/>
      <c r="J107" s="45"/>
      <c r="K107" s="108"/>
      <c r="L107" s="159"/>
      <c r="M107" s="49"/>
      <c r="N107" s="49"/>
      <c r="O107" s="45"/>
    </row>
    <row r="108" spans="1:15" x14ac:dyDescent="0.25">
      <c r="A108" s="44"/>
      <c r="B108" s="44"/>
      <c r="C108" s="45"/>
      <c r="D108" s="45"/>
      <c r="E108" s="92"/>
      <c r="F108" s="46"/>
      <c r="G108" s="45"/>
      <c r="H108" s="45"/>
      <c r="I108" s="45"/>
      <c r="J108" s="45"/>
      <c r="K108" s="108"/>
      <c r="L108" s="159"/>
      <c r="M108" s="49"/>
      <c r="N108" s="49"/>
      <c r="O108" s="45"/>
    </row>
    <row r="109" spans="1:15" x14ac:dyDescent="0.25">
      <c r="A109" s="44"/>
      <c r="B109" s="44"/>
      <c r="C109" s="45"/>
      <c r="D109" s="45"/>
      <c r="E109" s="92"/>
      <c r="F109" s="46"/>
      <c r="G109" s="45"/>
      <c r="H109" s="45"/>
      <c r="I109" s="45"/>
      <c r="J109" s="45"/>
      <c r="K109" s="108"/>
      <c r="L109" s="159"/>
      <c r="M109" s="49"/>
      <c r="N109" s="49"/>
      <c r="O109" s="45"/>
    </row>
    <row r="110" spans="1:15" x14ac:dyDescent="0.25">
      <c r="A110" s="44"/>
      <c r="B110" s="44"/>
      <c r="C110" s="45"/>
      <c r="D110" s="45"/>
      <c r="E110" s="92"/>
      <c r="F110" s="46"/>
      <c r="G110" s="45"/>
      <c r="H110" s="45"/>
      <c r="I110" s="45"/>
      <c r="J110" s="45"/>
      <c r="K110" s="108"/>
      <c r="L110" s="159"/>
      <c r="M110" s="49"/>
      <c r="N110" s="49"/>
      <c r="O110" s="45"/>
    </row>
    <row r="111" spans="1:15" x14ac:dyDescent="0.25">
      <c r="A111" s="44"/>
      <c r="B111" s="44"/>
      <c r="C111" s="45"/>
      <c r="D111" s="45"/>
      <c r="E111" s="92"/>
      <c r="F111" s="46"/>
      <c r="G111" s="45"/>
      <c r="H111" s="45"/>
      <c r="I111" s="45"/>
      <c r="J111" s="45"/>
      <c r="K111" s="108"/>
      <c r="L111" s="159"/>
      <c r="M111" s="49"/>
      <c r="N111" s="49"/>
      <c r="O111" s="45"/>
    </row>
    <row r="112" spans="1:15" x14ac:dyDescent="0.25">
      <c r="A112" s="44"/>
      <c r="B112" s="44"/>
      <c r="C112" s="45"/>
      <c r="D112" s="45"/>
      <c r="E112" s="92"/>
      <c r="F112" s="46"/>
      <c r="G112" s="45"/>
      <c r="H112" s="45"/>
      <c r="I112" s="45"/>
      <c r="J112" s="45"/>
      <c r="K112" s="108"/>
      <c r="L112" s="159"/>
      <c r="M112" s="49"/>
      <c r="N112" s="49"/>
      <c r="O112" s="45"/>
    </row>
    <row r="113" spans="1:15" x14ac:dyDescent="0.25">
      <c r="A113" s="44"/>
      <c r="B113" s="44"/>
      <c r="C113" s="45"/>
      <c r="D113" s="45"/>
      <c r="E113" s="92"/>
      <c r="F113" s="46"/>
      <c r="G113" s="45"/>
      <c r="H113" s="45"/>
      <c r="I113" s="45"/>
      <c r="J113" s="45"/>
      <c r="K113" s="108"/>
      <c r="L113" s="159"/>
      <c r="M113" s="49"/>
      <c r="N113" s="49"/>
      <c r="O113" s="45"/>
    </row>
    <row r="114" spans="1:15" ht="17.25" x14ac:dyDescent="0.3">
      <c r="A114" s="459" t="s">
        <v>0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</row>
    <row r="115" spans="1:15" ht="17.25" x14ac:dyDescent="0.3">
      <c r="A115" s="459" t="s">
        <v>1</v>
      </c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</row>
    <row r="116" spans="1:15" ht="17.25" x14ac:dyDescent="0.3">
      <c r="A116" s="459" t="s">
        <v>2</v>
      </c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</row>
    <row r="117" spans="1:15" ht="17.25" x14ac:dyDescent="0.3">
      <c r="A117" s="459" t="s">
        <v>3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</row>
    <row r="118" spans="1:15" ht="17.25" x14ac:dyDescent="0.3">
      <c r="A118" s="459" t="s">
        <v>4</v>
      </c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</row>
    <row r="119" spans="1:15" ht="17.25" x14ac:dyDescent="0.3">
      <c r="A119" s="460" t="s">
        <v>59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0"/>
      <c r="N119" s="460"/>
      <c r="O119" s="460"/>
    </row>
    <row r="120" spans="1:15" ht="21" x14ac:dyDescent="0.35">
      <c r="A120" s="8"/>
      <c r="B120" s="8"/>
      <c r="C120" s="8"/>
      <c r="D120" s="8"/>
      <c r="E120" s="8"/>
      <c r="F120" s="8"/>
      <c r="G120" s="8"/>
      <c r="H120" s="8"/>
      <c r="I120" s="8"/>
      <c r="K120" s="8"/>
      <c r="L120" s="8"/>
      <c r="M120" s="8"/>
      <c r="N120" s="8"/>
      <c r="O120" s="1" t="s">
        <v>6</v>
      </c>
    </row>
    <row r="121" spans="1:15" ht="18.75" x14ac:dyDescent="0.3">
      <c r="A121" s="3"/>
      <c r="B121" s="4"/>
      <c r="C121" s="4"/>
      <c r="D121" s="4"/>
      <c r="E121" s="5"/>
      <c r="G121" s="50"/>
      <c r="H121" s="50"/>
      <c r="I121" s="50"/>
      <c r="K121" s="50"/>
      <c r="L121" s="50"/>
      <c r="M121" s="50"/>
      <c r="O121" s="2" t="s">
        <v>7</v>
      </c>
    </row>
    <row r="122" spans="1:15" ht="15.75" x14ac:dyDescent="0.25">
      <c r="A122" s="3"/>
      <c r="B122" s="4"/>
      <c r="C122" s="4"/>
      <c r="D122" s="4"/>
      <c r="E122" s="5"/>
      <c r="G122" s="6"/>
      <c r="H122" s="6"/>
      <c r="I122" s="6"/>
      <c r="K122" s="6"/>
      <c r="L122"/>
      <c r="O122" s="2" t="s">
        <v>8</v>
      </c>
    </row>
    <row r="123" spans="1:15" ht="21" x14ac:dyDescent="0.35">
      <c r="A123" s="7"/>
      <c r="K123" s="7"/>
      <c r="L123"/>
      <c r="M123" s="8"/>
      <c r="N123" s="8"/>
      <c r="O123" s="8" t="s">
        <v>9</v>
      </c>
    </row>
    <row r="124" spans="1:15" ht="21" x14ac:dyDescent="0.35">
      <c r="A124" s="7"/>
      <c r="E124" s="9"/>
      <c r="F124" s="10"/>
      <c r="G124" s="11"/>
      <c r="H124" s="11"/>
      <c r="I124" s="11"/>
      <c r="K124" s="7"/>
      <c r="L124"/>
      <c r="M124" s="8"/>
      <c r="N124" s="8"/>
      <c r="O124" s="8"/>
    </row>
    <row r="125" spans="1:15" ht="18.75" x14ac:dyDescent="0.3">
      <c r="A125" s="3"/>
      <c r="B125" s="12"/>
      <c r="C125" s="4"/>
      <c r="D125" s="4"/>
      <c r="E125" s="9" t="s">
        <v>10</v>
      </c>
      <c r="F125" s="10">
        <v>0.625</v>
      </c>
      <c r="G125" s="11" t="s">
        <v>64</v>
      </c>
      <c r="H125" s="11"/>
      <c r="I125" s="11"/>
      <c r="K125" s="13"/>
      <c r="L125" s="13"/>
      <c r="M125" s="14"/>
    </row>
    <row r="126" spans="1:15" ht="16.5" thickBot="1" x14ac:dyDescent="0.3">
      <c r="A126" s="15" t="s">
        <v>39</v>
      </c>
      <c r="B126" s="16"/>
      <c r="E126" s="17" t="s">
        <v>72</v>
      </c>
      <c r="F126" s="18"/>
      <c r="J126" s="3"/>
      <c r="K126" s="51"/>
      <c r="L126" s="51"/>
      <c r="M126" s="14"/>
    </row>
    <row r="127" spans="1:15" ht="15.75" thickBot="1" x14ac:dyDescent="0.3">
      <c r="A127" s="476" t="s">
        <v>15</v>
      </c>
      <c r="B127" s="476" t="s">
        <v>16</v>
      </c>
      <c r="C127" s="478" t="s">
        <v>17</v>
      </c>
      <c r="D127" s="478" t="s">
        <v>18</v>
      </c>
      <c r="E127" s="476" t="s">
        <v>19</v>
      </c>
      <c r="F127" s="476" t="s">
        <v>20</v>
      </c>
      <c r="G127" s="476" t="s">
        <v>21</v>
      </c>
      <c r="H127" s="476" t="s">
        <v>22</v>
      </c>
      <c r="I127" s="476" t="s">
        <v>23</v>
      </c>
      <c r="J127" s="477" t="s">
        <v>24</v>
      </c>
      <c r="K127" s="475" t="s">
        <v>25</v>
      </c>
      <c r="L127" s="475"/>
      <c r="M127" s="474" t="s">
        <v>26</v>
      </c>
      <c r="N127" s="474" t="s">
        <v>27</v>
      </c>
      <c r="O127" s="475" t="s">
        <v>28</v>
      </c>
    </row>
    <row r="128" spans="1:15" ht="15.75" thickBot="1" x14ac:dyDescent="0.3">
      <c r="A128" s="476"/>
      <c r="B128" s="476"/>
      <c r="C128" s="478"/>
      <c r="D128" s="478"/>
      <c r="E128" s="476"/>
      <c r="F128" s="476"/>
      <c r="G128" s="476"/>
      <c r="H128" s="476"/>
      <c r="I128" s="476"/>
      <c r="J128" s="477"/>
      <c r="K128" s="475" t="s">
        <v>29</v>
      </c>
      <c r="L128" s="475"/>
      <c r="M128" s="474"/>
      <c r="N128" s="474"/>
      <c r="O128" s="475"/>
    </row>
    <row r="129" spans="1:15" x14ac:dyDescent="0.25">
      <c r="A129" s="148">
        <v>1</v>
      </c>
      <c r="B129" s="31">
        <v>188</v>
      </c>
      <c r="C129" s="76" t="str">
        <f>IF(B129=0," ",VLOOKUP(B129,[1]Женщины!B$1:K$65536,2,FALSE))</f>
        <v>Кузнецова</v>
      </c>
      <c r="D129" s="77" t="str">
        <f>IF(B129=0," ",VLOOKUP($B129,[1]Женщины!$B$1:$K$65536,3,FALSE))</f>
        <v>Эльза</v>
      </c>
      <c r="E129" s="78" t="str">
        <f>IF(B129=0," ",IF(VLOOKUP($B129,[1]Женщины!$B$1:$K$65536,4,FALSE)=0," ",VLOOKUP($B129,[1]Женщины!$B$1:$K$65536,4,FALSE)))</f>
        <v>26.08.1998</v>
      </c>
      <c r="F129" s="78" t="str">
        <f>IF(B129=0," ",VLOOKUP($B129,[1]Женщины!$B$1:$K$65536,5,FALSE))</f>
        <v>2</v>
      </c>
      <c r="G129" s="59" t="str">
        <f>IF(B129=0," ",VLOOKUP($B129,[1]Женщины!$B$1:$K$65536,6,FALSE))</f>
        <v>Архангельская область</v>
      </c>
      <c r="H129" s="59" t="str">
        <f>IF(B129=0," ",VLOOKUP($B129,[1]Женщины!$B$1:$K$65536,7,FALSE))</f>
        <v/>
      </c>
      <c r="I129" s="59" t="str">
        <f>IF(B129=0," ",VLOOKUP($B129,[1]Женщины!$B$1:$K$65536,8,FALSE))</f>
        <v/>
      </c>
      <c r="J129" s="59" t="str">
        <f>IF(B129=0," ",VLOOKUP($B129,[1]Женщины!$B$1:$K$65536,9,FALSE))</f>
        <v>ГАУ АО "СШОР "Поморье"</v>
      </c>
      <c r="K129" s="99"/>
      <c r="L129" s="152">
        <v>3.3581018518518517E-3</v>
      </c>
      <c r="M129" s="31" t="str">
        <f>IF(L129=0," ",IF(L129&lt;=[1]Разряды!$D$34,[1]Разряды!$D$3,IF(L129&lt;=[1]Разряды!$E$34,[1]Разряды!$E$3,IF(L129&lt;=[1]Разряды!$F$34,[1]Разряды!$F$3,IF(L129&lt;=[1]Разряды!$G$34,[1]Разряды!$G$3,IF(L129&lt;=[1]Разряды!$H$34,[1]Разряды!$H$3,IF(L129&lt;=[1]Разряды!$I$34,[1]Разряды!$I$3,IF(L129&lt;=[1]Разряды!$J$34,[1]Разряды!$J$3,"б/р"))))))))</f>
        <v>1р</v>
      </c>
      <c r="N129" s="78">
        <v>20</v>
      </c>
      <c r="O129" s="59" t="str">
        <f>IF(B129=0," ",VLOOKUP($B129,[1]Женщины!$B$1:$K$65536,10,FALSE))</f>
        <v>Чернов А.В.</v>
      </c>
    </row>
    <row r="130" spans="1:15" x14ac:dyDescent="0.25">
      <c r="A130" s="21">
        <v>2</v>
      </c>
      <c r="B130" s="31">
        <v>438</v>
      </c>
      <c r="C130" s="76" t="str">
        <f>IF(B130=0," ",VLOOKUP(B130,[1]Женщины!B$1:K$65536,2,FALSE))</f>
        <v>Скрипкина</v>
      </c>
      <c r="D130" s="77" t="str">
        <f>IF(B130=0," ",VLOOKUP($B130,[1]Женщины!$B$1:$K$65536,3,FALSE))</f>
        <v>Екатерина</v>
      </c>
      <c r="E130" s="78" t="str">
        <f>IF(B130=0," ",IF(VLOOKUP($B130,[1]Женщины!$B$1:$K$65536,4,FALSE)=0," ",VLOOKUP($B130,[1]Женщины!$B$1:$K$65536,4,FALSE)))</f>
        <v>17.04.2000</v>
      </c>
      <c r="F130" s="78" t="str">
        <f>IF(B130=0," ",VLOOKUP($B130,[1]Женщины!$B$1:$K$65536,5,FALSE))</f>
        <v>2</v>
      </c>
      <c r="G130" s="59" t="str">
        <f>IF(B130=0," ",VLOOKUP($B130,[1]Женщины!$B$1:$K$65536,6,FALSE))</f>
        <v>Республика Карелия</v>
      </c>
      <c r="H130" s="59" t="str">
        <f>IF(B130=0," ",VLOOKUP($B130,[1]Женщины!$B$1:$K$65536,7,FALSE))</f>
        <v/>
      </c>
      <c r="I130" s="59" t="str">
        <f>IF(B130=0," ",VLOOKUP($B130,[1]Женщины!$B$1:$K$65536,8,FALSE))</f>
        <v/>
      </c>
      <c r="J130" s="59" t="str">
        <f>IF(B130=0," ",VLOOKUP($B130,[1]Женщины!$B$1:$K$65536,9,FALSE))</f>
        <v>МУ "СШОР №3"</v>
      </c>
      <c r="K130" s="99"/>
      <c r="L130" s="152">
        <v>3.4635416666666664E-3</v>
      </c>
      <c r="M130" s="31" t="str">
        <f>IF(L130=0," ",IF(L130&lt;=[1]Разряды!$D$34,[1]Разряды!$D$3,IF(L130&lt;=[1]Разряды!$E$34,[1]Разряды!$E$3,IF(L130&lt;=[1]Разряды!$F$34,[1]Разряды!$F$3,IF(L130&lt;=[1]Разряды!$G$34,[1]Разряды!$G$3,IF(L130&lt;=[1]Разряды!$H$34,[1]Разряды!$H$3,IF(L130&lt;=[1]Разряды!$I$34,[1]Разряды!$I$3,IF(L130&lt;=[1]Разряды!$J$34,[1]Разряды!$J$3,"б/р"))))))))</f>
        <v>2р</v>
      </c>
      <c r="N130" s="78">
        <v>17</v>
      </c>
      <c r="O130" s="59" t="str">
        <f>IF(B130=0," ",VLOOKUP($B130,[1]Женщины!$B$1:$K$65536,10,FALSE))</f>
        <v>Романченко С.Г.</v>
      </c>
    </row>
    <row r="131" spans="1:15" x14ac:dyDescent="0.25">
      <c r="A131" s="21">
        <v>3</v>
      </c>
      <c r="B131" s="31">
        <v>26</v>
      </c>
      <c r="C131" s="76" t="str">
        <f>IF(B131=0," ",VLOOKUP(B131,[1]Женщины!B$1:K$65536,2,FALSE))</f>
        <v>Головицына</v>
      </c>
      <c r="D131" s="77" t="str">
        <f>IF(B131=0," ",VLOOKUP($B131,[1]Женщины!$B$1:$K$65536,3,FALSE))</f>
        <v>Анна</v>
      </c>
      <c r="E131" s="78" t="str">
        <f>IF(B131=0," ",IF(VLOOKUP($B131,[1]Женщины!$B$1:$K$65536,4,FALSE)=0," ",VLOOKUP($B131,[1]Женщины!$B$1:$K$65536,4,FALSE)))</f>
        <v>18.03.2000</v>
      </c>
      <c r="F131" s="78" t="str">
        <f>IF(B131=0," ",VLOOKUP($B131,[1]Женщины!$B$1:$K$65536,5,FALSE))</f>
        <v>1</v>
      </c>
      <c r="G131" s="59" t="str">
        <f>IF(B131=0," ",VLOOKUP($B131,[1]Женщины!$B$1:$K$65536,6,FALSE))</f>
        <v>Ярославская область</v>
      </c>
      <c r="H131" s="59" t="str">
        <f>IF(B131=0," ",VLOOKUP($B131,[1]Женщины!$B$1:$K$65536,7,FALSE))</f>
        <v/>
      </c>
      <c r="I131" s="59" t="str">
        <f>IF(B131=0," ",VLOOKUP($B131,[1]Женщины!$B$1:$K$65536,8,FALSE))</f>
        <v/>
      </c>
      <c r="J131" s="59" t="str">
        <f>IF(B131=0," ",VLOOKUP($B131,[1]Женщины!$B$1:$K$65536,9,FALSE))</f>
        <v>МАУ СШОР №2</v>
      </c>
      <c r="K131" s="99"/>
      <c r="L131" s="152">
        <v>3.5930555555555559E-3</v>
      </c>
      <c r="M131" s="31" t="str">
        <f>IF(L131=0," ",IF(L131&lt;=[1]Разряды!$D$34,[1]Разряды!$D$3,IF(L131&lt;=[1]Разряды!$E$34,[1]Разряды!$E$3,IF(L131&lt;=[1]Разряды!$F$34,[1]Разряды!$F$3,IF(L131&lt;=[1]Разряды!$G$34,[1]Разряды!$G$3,IF(L131&lt;=[1]Разряды!$H$34,[1]Разряды!$H$3,IF(L131&lt;=[1]Разряды!$I$34,[1]Разряды!$I$3,IF(L131&lt;=[1]Разряды!$J$34,[1]Разряды!$J$3,"б/р"))))))))</f>
        <v>2р</v>
      </c>
      <c r="N131" s="78">
        <v>15</v>
      </c>
      <c r="O131" s="59" t="str">
        <f>IF(B131=0," ",VLOOKUP($B131,[1]Женщины!$B$1:$K$65536,10,FALSE))</f>
        <v>Шостак А.А.</v>
      </c>
    </row>
    <row r="132" spans="1:15" ht="15.75" thickBot="1" x14ac:dyDescent="0.3">
      <c r="A132" s="38"/>
      <c r="B132" s="38"/>
      <c r="C132" s="39" t="str">
        <f>IF(B132=0," ",VLOOKUP(B132,[1]Женщины!B$1:K$65536,2,FALSE))</f>
        <v xml:space="preserve"> </v>
      </c>
      <c r="D132" s="39"/>
      <c r="E132" s="61" t="str">
        <f>IF(B132=0," ",VLOOKUP($B132,[1]Женщины!$B$1:$K$65536,3,FALSE))</f>
        <v xml:space="preserve"> </v>
      </c>
      <c r="F132" s="40" t="str">
        <f>IF(B132=0," ",IF(VLOOKUP($B132,[1]Женщины!$B$1:$K$65536,4,FALSE)=0," ",VLOOKUP($B132,[1]Женщины!$B$1:$K$65536,4,FALSE)))</f>
        <v xml:space="preserve"> </v>
      </c>
      <c r="G132" s="39" t="str">
        <f>IF(B132=0," ",VLOOKUP($B132,[1]Женщины!$B$1:$K$65536,5,FALSE))</f>
        <v xml:space="preserve"> </v>
      </c>
      <c r="H132" s="39"/>
      <c r="I132" s="39"/>
      <c r="J132" s="39" t="str">
        <f>IF(B132=0," ",VLOOKUP($B132,[1]Женщины!$B$1:$K$65536,6,FALSE))</f>
        <v xml:space="preserve"> </v>
      </c>
      <c r="K132" s="105"/>
      <c r="L132" s="158"/>
      <c r="M132" s="43"/>
      <c r="N132" s="126"/>
      <c r="O132" s="39" t="str">
        <f>IF(B132=0," ",VLOOKUP($B132,[1]Женщины!$B$1:$K$65536,7,FALSE))</f>
        <v xml:space="preserve"> </v>
      </c>
    </row>
    <row r="133" spans="1:15" ht="15.75" thickTop="1" x14ac:dyDescent="0.25">
      <c r="A133" s="44"/>
      <c r="B133" s="44"/>
      <c r="C133" s="45"/>
      <c r="D133" s="45"/>
      <c r="E133" s="92"/>
      <c r="F133" s="46"/>
      <c r="G133" s="45"/>
      <c r="H133" s="45"/>
      <c r="I133" s="45"/>
      <c r="J133" s="45"/>
      <c r="K133" s="108"/>
      <c r="L133" s="159"/>
      <c r="M133" s="49"/>
      <c r="N133" s="49"/>
      <c r="O133" s="45"/>
    </row>
    <row r="134" spans="1:15" x14ac:dyDescent="0.25">
      <c r="A134" s="44"/>
      <c r="B134" s="44"/>
      <c r="C134" s="45"/>
      <c r="D134" s="45"/>
      <c r="E134" s="92"/>
      <c r="F134" s="46"/>
      <c r="G134" s="45"/>
      <c r="H134" s="45"/>
      <c r="I134" s="45"/>
      <c r="J134" s="45"/>
      <c r="K134" s="108"/>
      <c r="L134" s="159"/>
      <c r="M134" s="49"/>
      <c r="N134" s="49"/>
      <c r="O134" s="45"/>
    </row>
    <row r="135" spans="1:15" x14ac:dyDescent="0.25">
      <c r="A135" s="44"/>
      <c r="B135" s="44"/>
      <c r="C135" s="45"/>
      <c r="D135" s="45"/>
      <c r="E135" s="92"/>
      <c r="F135" s="46"/>
      <c r="G135" s="45"/>
      <c r="H135" s="45"/>
      <c r="I135" s="45"/>
      <c r="J135" s="45"/>
      <c r="K135" s="108"/>
      <c r="L135" s="159"/>
      <c r="M135" s="49"/>
      <c r="N135" s="49"/>
      <c r="O135" s="45"/>
    </row>
    <row r="136" spans="1:15" x14ac:dyDescent="0.25">
      <c r="A136" s="44"/>
      <c r="B136" s="44"/>
      <c r="C136" s="45"/>
      <c r="D136" s="45"/>
      <c r="E136" s="92"/>
      <c r="F136" s="46"/>
      <c r="G136" s="45"/>
      <c r="H136" s="45"/>
      <c r="I136" s="45"/>
      <c r="J136" s="45"/>
      <c r="K136" s="108"/>
      <c r="L136" s="159"/>
      <c r="M136" s="49"/>
      <c r="N136" s="49"/>
      <c r="O136" s="45"/>
    </row>
    <row r="137" spans="1:15" x14ac:dyDescent="0.25">
      <c r="A137" s="44"/>
      <c r="B137" s="44"/>
      <c r="C137" s="45"/>
      <c r="D137" s="45"/>
      <c r="E137" s="92"/>
      <c r="F137" s="46"/>
      <c r="G137" s="45"/>
      <c r="H137" s="45"/>
      <c r="I137" s="45"/>
      <c r="J137" s="45"/>
      <c r="K137" s="108"/>
      <c r="L137" s="159"/>
      <c r="M137" s="49"/>
      <c r="N137" s="49"/>
      <c r="O137" s="45"/>
    </row>
    <row r="138" spans="1:15" x14ac:dyDescent="0.25">
      <c r="A138" s="44"/>
      <c r="B138" s="44"/>
      <c r="C138" s="45"/>
      <c r="D138" s="45"/>
      <c r="E138" s="92"/>
      <c r="F138" s="46"/>
      <c r="G138" s="45"/>
      <c r="H138" s="45"/>
      <c r="I138" s="45"/>
      <c r="J138" s="45"/>
      <c r="K138" s="108"/>
      <c r="L138" s="159"/>
      <c r="M138" s="49"/>
      <c r="N138" s="49"/>
      <c r="O138" s="45"/>
    </row>
    <row r="139" spans="1:15" x14ac:dyDescent="0.25">
      <c r="A139" s="64"/>
      <c r="B139" s="65"/>
      <c r="C139" s="66"/>
      <c r="D139" s="66"/>
      <c r="E139" s="66"/>
      <c r="F139" s="67"/>
      <c r="G139" s="45" t="s">
        <v>32</v>
      </c>
      <c r="H139" s="45"/>
      <c r="I139" s="45"/>
      <c r="J139" s="46"/>
      <c r="K139" s="46"/>
      <c r="L139" s="45"/>
      <c r="M139" s="45" t="s">
        <v>33</v>
      </c>
      <c r="N139" s="45"/>
    </row>
    <row r="140" spans="1:15" x14ac:dyDescent="0.25">
      <c r="A140" s="64"/>
      <c r="B140" s="67"/>
      <c r="C140" s="66"/>
      <c r="D140" s="66"/>
      <c r="E140" s="66"/>
      <c r="F140" s="67"/>
      <c r="G140" s="45"/>
      <c r="H140" s="45"/>
      <c r="I140" s="45"/>
      <c r="J140" s="46"/>
      <c r="K140" s="46"/>
      <c r="L140" s="45"/>
      <c r="M140" s="45"/>
      <c r="N140" s="45"/>
    </row>
    <row r="141" spans="1:15" x14ac:dyDescent="0.25">
      <c r="A141" s="64"/>
      <c r="B141" s="67"/>
      <c r="C141" s="66"/>
      <c r="D141" s="66"/>
      <c r="E141" s="66"/>
      <c r="F141" s="67"/>
      <c r="G141" s="45"/>
      <c r="H141" s="45"/>
      <c r="I141" s="45"/>
      <c r="J141" s="46"/>
      <c r="K141" s="46"/>
      <c r="L141" s="45"/>
      <c r="M141" s="45"/>
      <c r="N141" s="45"/>
    </row>
    <row r="142" spans="1:15" x14ac:dyDescent="0.25">
      <c r="A142" s="64"/>
      <c r="B142" s="67"/>
      <c r="C142" s="66"/>
      <c r="D142" s="66"/>
      <c r="E142" s="66"/>
      <c r="F142" s="67"/>
      <c r="G142" s="45"/>
      <c r="H142" s="45"/>
      <c r="I142" s="45"/>
      <c r="J142" s="46"/>
      <c r="K142" s="46"/>
      <c r="L142" s="45"/>
      <c r="M142" s="45"/>
      <c r="N142" s="45"/>
    </row>
    <row r="143" spans="1:15" x14ac:dyDescent="0.25">
      <c r="A143" s="64"/>
      <c r="B143" s="67"/>
      <c r="C143" s="66"/>
      <c r="D143" s="66"/>
      <c r="E143" s="66"/>
      <c r="F143" s="67"/>
      <c r="G143" s="45" t="s">
        <v>34</v>
      </c>
      <c r="H143" s="45"/>
      <c r="I143" s="45"/>
      <c r="J143" s="46"/>
      <c r="K143" s="46"/>
      <c r="L143" s="45"/>
      <c r="M143" s="45" t="s">
        <v>35</v>
      </c>
      <c r="N143" s="45"/>
    </row>
    <row r="144" spans="1:15" x14ac:dyDescent="0.25">
      <c r="A144" s="64"/>
      <c r="B144" s="67"/>
      <c r="C144" s="45"/>
      <c r="D144" s="45"/>
      <c r="E144" s="46"/>
      <c r="F144" s="46"/>
      <c r="G144" s="45"/>
      <c r="H144" s="45"/>
      <c r="I144" s="45"/>
      <c r="J144" s="45"/>
      <c r="K144" s="45"/>
      <c r="L144" s="174"/>
      <c r="M144" s="64"/>
      <c r="N144" s="174"/>
      <c r="O144" s="64"/>
    </row>
    <row r="145" spans="1:15" x14ac:dyDescent="0.25">
      <c r="A145" s="44"/>
      <c r="B145" s="44"/>
      <c r="C145" s="45"/>
      <c r="D145" s="45"/>
      <c r="E145" s="92"/>
      <c r="F145" s="46"/>
      <c r="G145" s="45"/>
      <c r="H145" s="45"/>
      <c r="I145" s="45"/>
      <c r="J145" s="45"/>
      <c r="K145" s="108"/>
      <c r="L145" s="159"/>
      <c r="M145" s="49"/>
      <c r="N145" s="49"/>
      <c r="O145" s="45"/>
    </row>
    <row r="146" spans="1:15" x14ac:dyDescent="0.25">
      <c r="A146" s="44"/>
      <c r="B146" s="44"/>
      <c r="C146" s="45"/>
      <c r="D146" s="45"/>
      <c r="E146" s="92"/>
      <c r="F146" s="46"/>
      <c r="G146" s="45"/>
      <c r="H146" s="45"/>
      <c r="I146" s="45"/>
      <c r="J146" s="45"/>
      <c r="K146" s="108"/>
      <c r="L146" s="159"/>
      <c r="M146" s="49"/>
      <c r="N146" s="49"/>
      <c r="O146" s="45"/>
    </row>
    <row r="147" spans="1:15" x14ac:dyDescent="0.25">
      <c r="A147" s="44"/>
      <c r="B147" s="44"/>
      <c r="C147" s="45"/>
      <c r="D147" s="45"/>
      <c r="E147" s="92"/>
      <c r="F147" s="46"/>
      <c r="G147" s="45"/>
      <c r="H147" s="45"/>
      <c r="I147" s="45"/>
      <c r="J147" s="45"/>
      <c r="K147" s="108"/>
      <c r="L147" s="159"/>
      <c r="M147" s="49"/>
      <c r="N147" s="49"/>
      <c r="O147" s="45"/>
    </row>
    <row r="148" spans="1:15" x14ac:dyDescent="0.25">
      <c r="A148" s="44"/>
      <c r="B148" s="44"/>
      <c r="C148" s="45"/>
      <c r="D148" s="45"/>
      <c r="E148" s="92"/>
      <c r="F148" s="46"/>
      <c r="G148" s="45"/>
      <c r="H148" s="45"/>
      <c r="I148" s="45"/>
      <c r="J148" s="45"/>
      <c r="K148" s="108"/>
      <c r="L148" s="159"/>
      <c r="M148" s="49"/>
      <c r="N148" s="49"/>
      <c r="O148" s="45"/>
    </row>
    <row r="149" spans="1:15" x14ac:dyDescent="0.25">
      <c r="A149" s="44"/>
      <c r="B149" s="44"/>
      <c r="C149" s="45"/>
      <c r="D149" s="45"/>
      <c r="E149" s="92"/>
      <c r="F149" s="46"/>
      <c r="G149" s="45"/>
      <c r="H149" s="45"/>
      <c r="I149" s="45"/>
      <c r="J149" s="45"/>
      <c r="K149" s="108"/>
      <c r="L149" s="159"/>
      <c r="M149" s="49"/>
      <c r="N149" s="49"/>
      <c r="O149" s="45"/>
    </row>
    <row r="150" spans="1:15" x14ac:dyDescent="0.25">
      <c r="A150" s="44"/>
      <c r="B150" s="44"/>
      <c r="C150" s="45"/>
      <c r="D150" s="45"/>
      <c r="E150" s="92"/>
      <c r="F150" s="46"/>
      <c r="G150" s="45"/>
      <c r="H150" s="45"/>
      <c r="I150" s="45"/>
      <c r="J150" s="45"/>
      <c r="K150" s="108"/>
      <c r="L150" s="159"/>
      <c r="M150" s="49"/>
      <c r="N150" s="49"/>
      <c r="O150" s="45"/>
    </row>
    <row r="151" spans="1:15" x14ac:dyDescent="0.25">
      <c r="A151" s="44"/>
      <c r="B151" s="44"/>
      <c r="C151" s="45"/>
      <c r="D151" s="45"/>
      <c r="E151" s="92"/>
      <c r="F151" s="46"/>
      <c r="G151" s="45"/>
      <c r="H151" s="45"/>
      <c r="I151" s="45"/>
      <c r="J151" s="45"/>
      <c r="K151" s="108"/>
      <c r="L151" s="159"/>
      <c r="M151" s="49"/>
      <c r="N151" s="49"/>
      <c r="O151" s="45"/>
    </row>
    <row r="152" spans="1:15" x14ac:dyDescent="0.25">
      <c r="A152" s="44"/>
      <c r="B152" s="44"/>
      <c r="C152" s="45"/>
      <c r="D152" s="45"/>
      <c r="E152" s="92"/>
      <c r="F152" s="46"/>
      <c r="G152" s="45"/>
      <c r="H152" s="45"/>
      <c r="I152" s="45"/>
      <c r="J152" s="45"/>
      <c r="K152" s="108"/>
      <c r="L152" s="159"/>
      <c r="M152" s="49"/>
      <c r="N152" s="49"/>
      <c r="O152" s="45"/>
    </row>
    <row r="153" spans="1:15" x14ac:dyDescent="0.25">
      <c r="A153" s="44"/>
      <c r="B153" s="44"/>
      <c r="C153" s="45"/>
      <c r="D153" s="45"/>
      <c r="E153" s="92"/>
      <c r="F153" s="46"/>
      <c r="G153" s="45"/>
      <c r="H153" s="45"/>
      <c r="I153" s="45"/>
      <c r="J153" s="45"/>
      <c r="K153" s="108"/>
      <c r="L153" s="159"/>
      <c r="M153" s="49"/>
      <c r="N153" s="49"/>
      <c r="O153" s="45"/>
    </row>
    <row r="154" spans="1:15" x14ac:dyDescent="0.25">
      <c r="A154" s="44"/>
      <c r="B154" s="44"/>
      <c r="C154" s="45"/>
      <c r="D154" s="45"/>
      <c r="E154" s="92"/>
      <c r="F154" s="46"/>
      <c r="G154" s="45"/>
      <c r="H154" s="45"/>
      <c r="I154" s="45"/>
      <c r="J154" s="45"/>
      <c r="K154" s="108"/>
      <c r="L154" s="159"/>
      <c r="M154" s="49"/>
      <c r="N154" s="49"/>
      <c r="O154" s="45"/>
    </row>
    <row r="155" spans="1:15" x14ac:dyDescent="0.25">
      <c r="A155" s="44"/>
      <c r="B155" s="44"/>
      <c r="C155" s="45"/>
      <c r="D155" s="45"/>
      <c r="E155" s="92"/>
      <c r="F155" s="46"/>
      <c r="G155" s="45"/>
      <c r="H155" s="45"/>
      <c r="I155" s="45"/>
      <c r="J155" s="45"/>
      <c r="K155" s="108"/>
      <c r="L155" s="159"/>
      <c r="M155" s="49"/>
      <c r="N155" s="49"/>
      <c r="O155" s="45"/>
    </row>
    <row r="156" spans="1:15" x14ac:dyDescent="0.25">
      <c r="A156" s="44"/>
      <c r="B156" s="44"/>
      <c r="C156" s="45"/>
      <c r="D156" s="45"/>
      <c r="E156" s="92"/>
      <c r="F156" s="46"/>
      <c r="G156" s="45"/>
      <c r="H156" s="45"/>
      <c r="I156" s="45"/>
      <c r="J156" s="45"/>
      <c r="K156" s="108"/>
      <c r="L156" s="159"/>
      <c r="M156" s="49"/>
      <c r="N156" s="49"/>
      <c r="O156" s="45"/>
    </row>
    <row r="157" spans="1:15" x14ac:dyDescent="0.25">
      <c r="A157" s="44"/>
      <c r="B157" s="44"/>
      <c r="C157" s="45"/>
      <c r="D157" s="45"/>
      <c r="E157" s="92"/>
      <c r="F157" s="46"/>
      <c r="G157" s="45"/>
      <c r="H157" s="45"/>
      <c r="I157" s="45"/>
      <c r="J157" s="45"/>
      <c r="K157" s="108"/>
      <c r="L157" s="159"/>
      <c r="M157" s="49"/>
      <c r="N157" s="49"/>
      <c r="O157" s="45"/>
    </row>
    <row r="158" spans="1:15" x14ac:dyDescent="0.25">
      <c r="A158" s="44"/>
      <c r="B158" s="44"/>
      <c r="C158" s="45"/>
      <c r="D158" s="45"/>
      <c r="E158" s="92"/>
      <c r="F158" s="46"/>
      <c r="G158" s="45"/>
      <c r="H158" s="45"/>
      <c r="I158" s="45"/>
      <c r="J158" s="45"/>
      <c r="K158" s="108"/>
      <c r="L158" s="159"/>
      <c r="M158" s="49"/>
      <c r="N158" s="49"/>
      <c r="O158" s="45"/>
    </row>
    <row r="159" spans="1:15" x14ac:dyDescent="0.25">
      <c r="A159" s="44"/>
      <c r="B159" s="44"/>
      <c r="C159" s="45"/>
      <c r="D159" s="45"/>
      <c r="E159" s="92"/>
      <c r="F159" s="46"/>
      <c r="G159" s="45"/>
      <c r="H159" s="45"/>
      <c r="I159" s="45"/>
      <c r="J159" s="45"/>
      <c r="K159" s="108"/>
      <c r="L159" s="159"/>
      <c r="M159" s="49"/>
      <c r="N159" s="49"/>
      <c r="O159" s="45"/>
    </row>
    <row r="160" spans="1:15" x14ac:dyDescent="0.25">
      <c r="A160" s="44"/>
      <c r="B160" s="44"/>
      <c r="C160" s="45"/>
      <c r="D160" s="45"/>
      <c r="E160" s="92"/>
      <c r="F160" s="46"/>
      <c r="G160" s="45"/>
      <c r="H160" s="45"/>
      <c r="I160" s="45"/>
      <c r="J160" s="45"/>
      <c r="K160" s="108"/>
      <c r="L160" s="159"/>
      <c r="M160" s="49"/>
      <c r="N160" s="49"/>
      <c r="O160" s="45"/>
    </row>
    <row r="161" spans="1:15" x14ac:dyDescent="0.25">
      <c r="A161" s="44"/>
      <c r="B161" s="44"/>
      <c r="C161" s="45"/>
      <c r="D161" s="45"/>
      <c r="E161" s="92"/>
      <c r="F161" s="46"/>
      <c r="G161" s="45"/>
      <c r="H161" s="45"/>
      <c r="I161" s="45"/>
      <c r="J161" s="45"/>
      <c r="K161" s="108"/>
      <c r="L161" s="159"/>
      <c r="M161" s="49"/>
      <c r="N161" s="49"/>
      <c r="O161" s="45"/>
    </row>
    <row r="162" spans="1:15" x14ac:dyDescent="0.25">
      <c r="A162" s="44"/>
      <c r="B162" s="44"/>
      <c r="C162" s="45"/>
      <c r="D162" s="45"/>
      <c r="E162" s="92"/>
      <c r="F162" s="46"/>
      <c r="G162" s="45"/>
      <c r="H162" s="45"/>
      <c r="I162" s="45"/>
      <c r="J162" s="45"/>
      <c r="K162" s="108"/>
      <c r="L162" s="159"/>
      <c r="M162" s="49"/>
      <c r="N162" s="49"/>
      <c r="O162" s="45"/>
    </row>
    <row r="163" spans="1:15" x14ac:dyDescent="0.25">
      <c r="A163" s="44"/>
      <c r="B163" s="44"/>
      <c r="C163" s="45"/>
      <c r="D163" s="45"/>
      <c r="E163" s="92"/>
      <c r="F163" s="46"/>
      <c r="G163" s="45"/>
      <c r="H163" s="45"/>
      <c r="I163" s="45"/>
      <c r="J163" s="45"/>
      <c r="K163" s="108"/>
      <c r="L163" s="159"/>
      <c r="M163" s="49"/>
      <c r="N163" s="49"/>
      <c r="O163" s="45"/>
    </row>
    <row r="164" spans="1:15" x14ac:dyDescent="0.25">
      <c r="A164" s="44"/>
      <c r="B164" s="44"/>
      <c r="C164" s="45"/>
      <c r="D164" s="45"/>
      <c r="E164" s="92"/>
      <c r="F164" s="46"/>
      <c r="G164" s="45"/>
      <c r="H164" s="45"/>
      <c r="I164" s="45"/>
      <c r="J164" s="45"/>
      <c r="K164" s="108"/>
      <c r="L164" s="159"/>
      <c r="M164" s="49"/>
      <c r="N164" s="49"/>
      <c r="O164" s="45"/>
    </row>
    <row r="165" spans="1:15" x14ac:dyDescent="0.25">
      <c r="A165" s="44"/>
      <c r="B165" s="44"/>
      <c r="C165" s="45"/>
      <c r="D165" s="45"/>
      <c r="E165" s="92"/>
      <c r="F165" s="46"/>
      <c r="G165" s="45"/>
      <c r="H165" s="45"/>
      <c r="I165" s="45"/>
      <c r="J165" s="45"/>
      <c r="K165" s="108"/>
      <c r="L165" s="159"/>
      <c r="M165" s="49"/>
      <c r="N165" s="49"/>
      <c r="O165" s="45"/>
    </row>
    <row r="166" spans="1:15" x14ac:dyDescent="0.25">
      <c r="A166" s="44"/>
      <c r="B166" s="44"/>
      <c r="C166" s="45"/>
      <c r="D166" s="45"/>
      <c r="E166" s="92"/>
      <c r="F166" s="46"/>
      <c r="G166" s="45"/>
      <c r="H166" s="45"/>
      <c r="I166" s="45"/>
      <c r="J166" s="45"/>
      <c r="K166" s="108"/>
      <c r="L166" s="159"/>
      <c r="M166" s="49"/>
      <c r="N166" s="49"/>
      <c r="O166" s="45"/>
    </row>
    <row r="167" spans="1:15" x14ac:dyDescent="0.25">
      <c r="A167" s="44"/>
      <c r="B167" s="44"/>
      <c r="C167" s="45"/>
      <c r="D167" s="45"/>
      <c r="E167" s="92"/>
      <c r="F167" s="46"/>
      <c r="G167" s="45"/>
      <c r="H167" s="45"/>
      <c r="I167" s="45"/>
      <c r="J167" s="45"/>
      <c r="K167" s="108"/>
      <c r="L167" s="159"/>
      <c r="M167" s="49"/>
      <c r="N167" s="49"/>
      <c r="O167" s="45"/>
    </row>
    <row r="168" spans="1:15" x14ac:dyDescent="0.25">
      <c r="A168" s="44"/>
      <c r="B168" s="44"/>
      <c r="C168" s="45"/>
      <c r="D168" s="45"/>
      <c r="E168" s="92"/>
      <c r="F168" s="46"/>
      <c r="G168" s="45"/>
      <c r="H168" s="45"/>
      <c r="I168" s="45"/>
      <c r="J168" s="45"/>
      <c r="K168" s="108"/>
      <c r="L168" s="159"/>
      <c r="M168" s="49"/>
      <c r="N168" s="49"/>
      <c r="O168" s="45"/>
    </row>
    <row r="169" spans="1:15" x14ac:dyDescent="0.25">
      <c r="A169" s="44"/>
      <c r="B169" s="44"/>
      <c r="C169" s="45"/>
      <c r="D169" s="45"/>
      <c r="E169" s="92"/>
      <c r="F169" s="46"/>
      <c r="G169" s="45"/>
      <c r="H169" s="45"/>
      <c r="I169" s="45"/>
      <c r="J169" s="45"/>
      <c r="K169" s="108"/>
      <c r="L169" s="159"/>
      <c r="M169" s="49"/>
      <c r="N169" s="49"/>
      <c r="O169" s="45"/>
    </row>
    <row r="170" spans="1:15" x14ac:dyDescent="0.25">
      <c r="A170" s="44"/>
      <c r="B170" s="44"/>
      <c r="C170" s="45"/>
      <c r="D170" s="45"/>
      <c r="E170" s="92"/>
      <c r="F170" s="46"/>
      <c r="G170" s="45"/>
      <c r="H170" s="45"/>
      <c r="I170" s="45"/>
      <c r="J170" s="45"/>
      <c r="K170" s="108"/>
      <c r="L170" s="159"/>
      <c r="M170" s="49"/>
      <c r="N170" s="49"/>
      <c r="O170" s="45"/>
    </row>
    <row r="171" spans="1:15" x14ac:dyDescent="0.25">
      <c r="A171" s="44"/>
      <c r="B171" s="44"/>
      <c r="C171" s="45"/>
      <c r="D171" s="45"/>
      <c r="E171" s="92"/>
      <c r="F171" s="46"/>
      <c r="G171" s="45"/>
      <c r="H171" s="45"/>
      <c r="I171" s="45"/>
      <c r="J171" s="45"/>
      <c r="K171" s="108"/>
      <c r="L171" s="159"/>
      <c r="M171" s="49"/>
      <c r="N171" s="49"/>
      <c r="O171" s="45"/>
    </row>
    <row r="172" spans="1:15" ht="17.25" x14ac:dyDescent="0.3">
      <c r="A172" s="459" t="s">
        <v>0</v>
      </c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</row>
    <row r="173" spans="1:15" ht="17.25" x14ac:dyDescent="0.3">
      <c r="A173" s="459" t="s">
        <v>1</v>
      </c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</row>
    <row r="174" spans="1:15" ht="17.25" x14ac:dyDescent="0.3">
      <c r="A174" s="459" t="s">
        <v>2</v>
      </c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</row>
    <row r="175" spans="1:15" ht="17.25" x14ac:dyDescent="0.3">
      <c r="A175" s="459" t="s">
        <v>3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</row>
    <row r="176" spans="1:15" ht="17.25" x14ac:dyDescent="0.3">
      <c r="A176" s="459" t="s">
        <v>4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</row>
    <row r="177" spans="1:15" ht="17.25" x14ac:dyDescent="0.3">
      <c r="A177" s="460" t="s">
        <v>69</v>
      </c>
      <c r="B177" s="460"/>
      <c r="C177" s="460"/>
      <c r="D177" s="460"/>
      <c r="E177" s="460"/>
      <c r="F177" s="460"/>
      <c r="G177" s="460"/>
      <c r="H177" s="460"/>
      <c r="I177" s="460"/>
      <c r="J177" s="460"/>
      <c r="K177" s="460"/>
      <c r="L177" s="460"/>
      <c r="M177" s="460"/>
      <c r="N177" s="460"/>
      <c r="O177" s="460"/>
    </row>
    <row r="178" spans="1:15" ht="21" x14ac:dyDescent="0.35">
      <c r="A178" s="8"/>
      <c r="B178" s="8"/>
      <c r="C178" s="8"/>
      <c r="D178" s="8"/>
      <c r="E178" s="8"/>
      <c r="F178" s="8"/>
      <c r="G178" s="8"/>
      <c r="H178" s="8"/>
      <c r="I178" s="8"/>
      <c r="K178" s="8"/>
      <c r="L178" s="8"/>
      <c r="M178" s="8"/>
      <c r="N178" s="8"/>
      <c r="O178" s="1" t="s">
        <v>6</v>
      </c>
    </row>
    <row r="179" spans="1:15" ht="18.75" x14ac:dyDescent="0.3">
      <c r="A179" s="3"/>
      <c r="B179" s="4"/>
      <c r="C179" s="4"/>
      <c r="D179" s="4"/>
      <c r="E179" s="5"/>
      <c r="G179" s="50"/>
      <c r="H179" s="50"/>
      <c r="I179" s="50"/>
      <c r="K179" s="50"/>
      <c r="L179" s="50"/>
      <c r="M179" s="50"/>
      <c r="O179" s="2" t="s">
        <v>7</v>
      </c>
    </row>
    <row r="180" spans="1:15" ht="15.75" x14ac:dyDescent="0.25">
      <c r="A180" s="3"/>
      <c r="B180" s="4"/>
      <c r="C180" s="4"/>
      <c r="D180" s="4"/>
      <c r="E180" s="5"/>
      <c r="G180" s="6"/>
      <c r="H180" s="6"/>
      <c r="I180" s="6"/>
      <c r="K180" s="6"/>
      <c r="L180"/>
      <c r="O180" s="2" t="s">
        <v>8</v>
      </c>
    </row>
    <row r="181" spans="1:15" ht="21" x14ac:dyDescent="0.35">
      <c r="A181" s="7"/>
      <c r="K181" s="7"/>
      <c r="L181"/>
      <c r="M181" s="8"/>
      <c r="N181" s="8"/>
      <c r="O181" s="8" t="s">
        <v>9</v>
      </c>
    </row>
    <row r="182" spans="1:15" ht="21" x14ac:dyDescent="0.35">
      <c r="A182" s="7"/>
      <c r="E182" s="9"/>
      <c r="F182" s="10"/>
      <c r="G182" s="11"/>
      <c r="H182" s="11"/>
      <c r="I182" s="11"/>
      <c r="K182" s="7"/>
      <c r="L182"/>
      <c r="M182" s="8"/>
      <c r="N182" s="8"/>
      <c r="O182" s="8"/>
    </row>
    <row r="183" spans="1:15" ht="18.75" x14ac:dyDescent="0.3">
      <c r="A183" s="3"/>
      <c r="B183" s="12"/>
      <c r="C183" s="4"/>
      <c r="D183" s="4"/>
      <c r="E183" s="9" t="s">
        <v>10</v>
      </c>
      <c r="F183" s="10">
        <v>0.63194444444444442</v>
      </c>
      <c r="G183" s="11" t="s">
        <v>64</v>
      </c>
      <c r="H183" s="11"/>
      <c r="I183" s="11"/>
      <c r="K183" s="13"/>
      <c r="L183" s="13"/>
      <c r="M183" s="14"/>
    </row>
    <row r="184" spans="1:15" ht="16.5" thickBot="1" x14ac:dyDescent="0.3">
      <c r="A184" s="15" t="s">
        <v>42</v>
      </c>
      <c r="B184" s="16"/>
      <c r="E184" s="17" t="s">
        <v>72</v>
      </c>
      <c r="F184" s="18"/>
      <c r="J184" s="3"/>
      <c r="K184" s="51"/>
      <c r="L184" s="51"/>
      <c r="M184" s="14"/>
    </row>
    <row r="185" spans="1:15" ht="15.75" thickBot="1" x14ac:dyDescent="0.3">
      <c r="A185" s="476" t="s">
        <v>15</v>
      </c>
      <c r="B185" s="476" t="s">
        <v>16</v>
      </c>
      <c r="C185" s="478" t="s">
        <v>17</v>
      </c>
      <c r="D185" s="478" t="s">
        <v>18</v>
      </c>
      <c r="E185" s="476" t="s">
        <v>19</v>
      </c>
      <c r="F185" s="476" t="s">
        <v>20</v>
      </c>
      <c r="G185" s="476" t="s">
        <v>21</v>
      </c>
      <c r="H185" s="476" t="s">
        <v>22</v>
      </c>
      <c r="I185" s="476" t="s">
        <v>23</v>
      </c>
      <c r="J185" s="477" t="s">
        <v>24</v>
      </c>
      <c r="K185" s="475" t="s">
        <v>25</v>
      </c>
      <c r="L185" s="475"/>
      <c r="M185" s="474" t="s">
        <v>26</v>
      </c>
      <c r="N185" s="474" t="s">
        <v>27</v>
      </c>
      <c r="O185" s="475" t="s">
        <v>28</v>
      </c>
    </row>
    <row r="186" spans="1:15" ht="15.75" thickBot="1" x14ac:dyDescent="0.3">
      <c r="A186" s="476"/>
      <c r="B186" s="476"/>
      <c r="C186" s="478"/>
      <c r="D186" s="478"/>
      <c r="E186" s="476"/>
      <c r="F186" s="476"/>
      <c r="G186" s="476"/>
      <c r="H186" s="476"/>
      <c r="I186" s="476"/>
      <c r="J186" s="477"/>
      <c r="K186" s="475" t="s">
        <v>29</v>
      </c>
      <c r="L186" s="475"/>
      <c r="M186" s="474"/>
      <c r="N186" s="474"/>
      <c r="O186" s="475"/>
    </row>
    <row r="187" spans="1:15" x14ac:dyDescent="0.25">
      <c r="A187" s="148">
        <v>1</v>
      </c>
      <c r="B187" s="31">
        <v>84</v>
      </c>
      <c r="C187" s="76" t="str">
        <f>IF(B187=0," ",VLOOKUP(B187,[1]Женщины!B$1:K$65536,2,FALSE))</f>
        <v>Максименко</v>
      </c>
      <c r="D187" s="77" t="str">
        <f>IF(B187=0," ",VLOOKUP($B187,[1]Женщины!$B$1:$K$65536,3,FALSE))</f>
        <v>Анастасия</v>
      </c>
      <c r="E187" s="78" t="str">
        <f>IF(B187=0," ",IF(VLOOKUP($B187,[1]Женщины!$B$1:$K$65536,4,FALSE)=0," ",VLOOKUP($B187,[1]Женщины!$B$1:$K$65536,4,FALSE)))</f>
        <v>09.01.1997</v>
      </c>
      <c r="F187" s="78" t="str">
        <f>IF(B187=0," ",VLOOKUP($B187,[1]Женщины!$B$1:$K$65536,5,FALSE))</f>
        <v>КМС</v>
      </c>
      <c r="G187" s="59" t="str">
        <f>IF(B187=0," ",VLOOKUP($B187,[1]Женщины!$B$1:$K$65536,6,FALSE))</f>
        <v>Ярославская область</v>
      </c>
      <c r="H187" s="59" t="str">
        <f>IF(B187=0," ",VLOOKUP($B187,[1]Женщины!$B$1:$K$65536,7,FALSE))</f>
        <v/>
      </c>
      <c r="I187" s="59" t="str">
        <f>IF(B187=0," ",VLOOKUP($B187,[1]Женщины!$B$1:$K$65536,8,FALSE))</f>
        <v/>
      </c>
      <c r="J187" s="59" t="str">
        <f>IF(B187=0," ",VLOOKUP($B187,[1]Женщины!$B$1:$K$65536,9,FALSE))</f>
        <v>МУ СШОР №19</v>
      </c>
      <c r="K187" s="99"/>
      <c r="L187" s="152">
        <v>3.2600694444444443E-3</v>
      </c>
      <c r="M187" s="31" t="str">
        <f>IF(L187=0," ",IF(L187&lt;=[1]Разряды!$D$34,[1]Разряды!$D$3,IF(L187&lt;=[1]Разряды!$E$34,[1]Разряды!$E$3,IF(L187&lt;=[1]Разряды!$F$34,[1]Разряды!$F$3,IF(L187&lt;=[1]Разряды!$G$34,[1]Разряды!$G$3,IF(L187&lt;=[1]Разряды!$H$34,[1]Разряды!$H$3,IF(L187&lt;=[1]Разряды!$I$34,[1]Разряды!$I$3,IF(L187&lt;=[1]Разряды!$J$34,[1]Разряды!$J$3,"б/р"))))))))</f>
        <v>1р</v>
      </c>
      <c r="N187" s="78">
        <v>20</v>
      </c>
      <c r="O187" s="59" t="str">
        <f>IF(B187=0," ",VLOOKUP($B187,[1]Женщины!$B$1:$K$65536,10,FALSE))</f>
        <v>Зараковский Е.Р.</v>
      </c>
    </row>
    <row r="188" spans="1:15" x14ac:dyDescent="0.25">
      <c r="A188" s="21">
        <v>2</v>
      </c>
      <c r="B188" s="31">
        <v>310</v>
      </c>
      <c r="C188" s="76" t="str">
        <f>IF(B188=0," ",VLOOKUP(B188,[1]Женщины!B$1:K$65536,2,FALSE))</f>
        <v>Бышкина</v>
      </c>
      <c r="D188" s="77" t="str">
        <f>IF(B188=0," ",VLOOKUP($B188,[1]Женщины!$B$1:$K$65536,3,FALSE))</f>
        <v>Нина</v>
      </c>
      <c r="E188" s="78" t="str">
        <f>IF(B188=0," ",IF(VLOOKUP($B188,[1]Женщины!$B$1:$K$65536,4,FALSE)=0," ",VLOOKUP($B188,[1]Женщины!$B$1:$K$65536,4,FALSE)))</f>
        <v>25.05.1996</v>
      </c>
      <c r="F188" s="78" t="str">
        <f>IF(B188=0," ",VLOOKUP($B188,[1]Женщины!$B$1:$K$65536,5,FALSE))</f>
        <v>КМС</v>
      </c>
      <c r="G188" s="59" t="str">
        <f>IF(B188=0," ",VLOOKUP($B188,[1]Женщины!$B$1:$K$65536,6,FALSE))</f>
        <v>Ивановская область</v>
      </c>
      <c r="H188" s="59" t="str">
        <f>IF(B188=0," ",VLOOKUP($B188,[1]Женщины!$B$1:$K$65536,7,FALSE))</f>
        <v/>
      </c>
      <c r="I188" s="59" t="str">
        <f>IF(B188=0," ",VLOOKUP($B188,[1]Женщины!$B$1:$K$65536,8,FALSE))</f>
        <v>ИРО РССС</v>
      </c>
      <c r="J188" s="59" t="str">
        <f>IF(B188=0," ",VLOOKUP($B188,[1]Женщины!$B$1:$K$65536,9,FALSE))</f>
        <v>ФГБОУ ВО "ИГЭУ"</v>
      </c>
      <c r="K188" s="99"/>
      <c r="L188" s="152">
        <v>3.2862268518518514E-3</v>
      </c>
      <c r="M188" s="31" t="str">
        <f>IF(L188=0," ",IF(L188&lt;=[1]Разряды!$D$34,[1]Разряды!$D$3,IF(L188&lt;=[1]Разряды!$E$34,[1]Разряды!$E$3,IF(L188&lt;=[1]Разряды!$F$34,[1]Разряды!$F$3,IF(L188&lt;=[1]Разряды!$G$34,[1]Разряды!$G$3,IF(L188&lt;=[1]Разряды!$H$34,[1]Разряды!$H$3,IF(L188&lt;=[1]Разряды!$I$34,[1]Разряды!$I$3,IF(L188&lt;=[1]Разряды!$J$34,[1]Разряды!$J$3,"б/р"))))))))</f>
        <v>1р</v>
      </c>
      <c r="N188" s="78">
        <v>17</v>
      </c>
      <c r="O188" s="59" t="str">
        <f>IF(B188=0," ",VLOOKUP($B188,[1]Женщины!$B$1:$K$65536,10,FALSE))</f>
        <v>Гильмутдинов Ю.А.</v>
      </c>
    </row>
    <row r="189" spans="1:15" x14ac:dyDescent="0.25">
      <c r="A189" s="21">
        <v>3</v>
      </c>
      <c r="B189" s="31">
        <v>391</v>
      </c>
      <c r="C189" s="76" t="str">
        <f>IF(B189=0," ",VLOOKUP(B189,[1]Женщины!B$1:K$65536,2,FALSE))</f>
        <v>Карпинская</v>
      </c>
      <c r="D189" s="77" t="str">
        <f>IF(B189=0," ",VLOOKUP($B189,[1]Женщины!$B$1:$K$65536,3,FALSE))</f>
        <v>Дарья</v>
      </c>
      <c r="E189" s="78" t="str">
        <f>IF(B189=0," ",IF(VLOOKUP($B189,[1]Женщины!$B$1:$K$65536,4,FALSE)=0," ",VLOOKUP($B189,[1]Женщины!$B$1:$K$65536,4,FALSE)))</f>
        <v>16.10.1996</v>
      </c>
      <c r="F189" s="78" t="str">
        <f>IF(B189=0," ",VLOOKUP($B189,[1]Женщины!$B$1:$K$65536,5,FALSE))</f>
        <v>1</v>
      </c>
      <c r="G189" s="59" t="str">
        <f>IF(B189=0," ",VLOOKUP($B189,[1]Женщины!$B$1:$K$65536,6,FALSE))</f>
        <v>Новгородская область</v>
      </c>
      <c r="H189" s="59" t="str">
        <f>IF(B189=0," ",VLOOKUP($B189,[1]Женщины!$B$1:$K$65536,7,FALSE))</f>
        <v/>
      </c>
      <c r="I189" s="59" t="str">
        <f>IF(B189=0," ",VLOOKUP($B189,[1]Женщины!$B$1:$K$65536,8,FALSE))</f>
        <v/>
      </c>
      <c r="J189" s="59" t="str">
        <f>IF(B189=0," ",VLOOKUP($B189,[1]Женщины!$B$1:$K$65536,9,FALSE))</f>
        <v>МАУ "СШ №2"</v>
      </c>
      <c r="K189" s="99"/>
      <c r="L189" s="152">
        <v>3.3340277777777778E-3</v>
      </c>
      <c r="M189" s="31" t="str">
        <f>IF(L189=0," ",IF(L189&lt;=[1]Разряды!$D$34,[1]Разряды!$D$3,IF(L189&lt;=[1]Разряды!$E$34,[1]Разряды!$E$3,IF(L189&lt;=[1]Разряды!$F$34,[1]Разряды!$F$3,IF(L189&lt;=[1]Разряды!$G$34,[1]Разряды!$G$3,IF(L189&lt;=[1]Разряды!$H$34,[1]Разряды!$H$3,IF(L189&lt;=[1]Разряды!$I$34,[1]Разряды!$I$3,IF(L189&lt;=[1]Разряды!$J$34,[1]Разряды!$J$3,"б/р"))))))))</f>
        <v>1р</v>
      </c>
      <c r="N189" s="78">
        <v>15</v>
      </c>
      <c r="O189" s="59"/>
    </row>
    <row r="190" spans="1:15" x14ac:dyDescent="0.25">
      <c r="A190" s="172">
        <v>4</v>
      </c>
      <c r="B190" s="31">
        <v>182</v>
      </c>
      <c r="C190" s="76" t="str">
        <f>IF(B190=0," ",VLOOKUP(B190,[1]Женщины!B$1:K$65536,2,FALSE))</f>
        <v>Калиневич</v>
      </c>
      <c r="D190" s="77" t="str">
        <f>IF(B190=0," ",VLOOKUP($B190,[1]Женщины!$B$1:$K$65536,3,FALSE))</f>
        <v>Маргарита</v>
      </c>
      <c r="E190" s="78" t="str">
        <f>IF(B190=0," ",IF(VLOOKUP($B190,[1]Женщины!$B$1:$K$65536,4,FALSE)=0," ",VLOOKUP($B190,[1]Женщины!$B$1:$K$65536,4,FALSE)))</f>
        <v>28.01.1995</v>
      </c>
      <c r="F190" s="78" t="str">
        <f>IF(B190=0," ",VLOOKUP($B190,[1]Женщины!$B$1:$K$65536,5,FALSE))</f>
        <v>1</v>
      </c>
      <c r="G190" s="59" t="str">
        <f>IF(B190=0," ",VLOOKUP($B190,[1]Женщины!$B$1:$K$65536,6,FALSE))</f>
        <v>Архангельская область</v>
      </c>
      <c r="H190" s="59" t="str">
        <f>IF(B190=0," ",VLOOKUP($B190,[1]Женщины!$B$1:$K$65536,7,FALSE))</f>
        <v/>
      </c>
      <c r="I190" s="59" t="str">
        <f>IF(B190=0," ",VLOOKUP($B190,[1]Женщины!$B$1:$K$65536,8,FALSE))</f>
        <v/>
      </c>
      <c r="J190" s="59" t="str">
        <f>IF(B190=0," ",VLOOKUP($B190,[1]Женщины!$B$1:$K$65536,9,FALSE))</f>
        <v>ГАУ АО "САШ"</v>
      </c>
      <c r="K190" s="99"/>
      <c r="L190" s="152">
        <v>3.3835648148148149E-3</v>
      </c>
      <c r="M190" s="31" t="str">
        <f>IF(L190=0," ",IF(L190&lt;=[1]Разряды!$D$34,[1]Разряды!$D$3,IF(L190&lt;=[1]Разряды!$E$34,[1]Разряды!$E$3,IF(L190&lt;=[1]Разряды!$F$34,[1]Разряды!$F$3,IF(L190&lt;=[1]Разряды!$G$34,[1]Разряды!$G$3,IF(L190&lt;=[1]Разряды!$H$34,[1]Разряды!$H$3,IF(L190&lt;=[1]Разряды!$I$34,[1]Разряды!$I$3,IF(L190&lt;=[1]Разряды!$J$34,[1]Разряды!$J$3,"б/р"))))))))</f>
        <v>1р</v>
      </c>
      <c r="N190" s="78">
        <v>14</v>
      </c>
      <c r="O190" s="59" t="str">
        <f>IF(B190=0," ",VLOOKUP($B190,[1]Женщины!$B$1:$K$65536,10,FALSE))</f>
        <v>Чернов А.В.</v>
      </c>
    </row>
    <row r="191" spans="1:15" x14ac:dyDescent="0.25">
      <c r="A191" s="172">
        <v>5</v>
      </c>
      <c r="B191" s="31">
        <v>231</v>
      </c>
      <c r="C191" s="76" t="str">
        <f>IF(B191=0," ",VLOOKUP(B191,[1]Женщины!B$1:K$65536,2,FALSE))</f>
        <v>Забоева</v>
      </c>
      <c r="D191" s="77" t="str">
        <f>IF(B191=0," ",VLOOKUP($B191,[1]Женщины!$B$1:$K$65536,3,FALSE))</f>
        <v>Яна</v>
      </c>
      <c r="E191" s="78" t="str">
        <f>IF(B191=0," ",IF(VLOOKUP($B191,[1]Женщины!$B$1:$K$65536,4,FALSE)=0," ",VLOOKUP($B191,[1]Женщины!$B$1:$K$65536,4,FALSE)))</f>
        <v>31.08.1997</v>
      </c>
      <c r="F191" s="78" t="str">
        <f>IF(B191=0," ",VLOOKUP($B191,[1]Женщины!$B$1:$K$65536,5,FALSE))</f>
        <v>2</v>
      </c>
      <c r="G191" s="59" t="str">
        <f>IF(B191=0," ",VLOOKUP($B191,[1]Женщины!$B$1:$K$65536,6,FALSE))</f>
        <v>Вологодская область</v>
      </c>
      <c r="H191" s="59" t="str">
        <f>IF(B191=0," ",VLOOKUP($B191,[1]Женщины!$B$1:$K$65536,7,FALSE))</f>
        <v/>
      </c>
      <c r="I191" s="59" t="str">
        <f>IF(B191=0," ",VLOOKUP($B191,[1]Женщины!$B$1:$K$65536,8,FALSE))</f>
        <v/>
      </c>
      <c r="J191" s="59" t="str">
        <f>IF(B191=0," ",VLOOKUP($B191,[1]Женщины!$B$1:$K$65536,9,FALSE))</f>
        <v>-</v>
      </c>
      <c r="K191" s="99"/>
      <c r="L191" s="152">
        <v>3.3879629629629628E-3</v>
      </c>
      <c r="M191" s="31" t="str">
        <f>IF(L191=0," ",IF(L191&lt;=[1]Разряды!$D$34,[1]Разряды!$D$3,IF(L191&lt;=[1]Разряды!$E$34,[1]Разряды!$E$3,IF(L191&lt;=[1]Разряды!$F$34,[1]Разряды!$F$3,IF(L191&lt;=[1]Разряды!$G$34,[1]Разряды!$G$3,IF(L191&lt;=[1]Разряды!$H$34,[1]Разряды!$H$3,IF(L191&lt;=[1]Разряды!$I$34,[1]Разряды!$I$3,IF(L191&lt;=[1]Разряды!$J$34,[1]Разряды!$J$3,"б/р"))))))))</f>
        <v>1р</v>
      </c>
      <c r="N191" s="78">
        <v>1</v>
      </c>
      <c r="O191" s="59"/>
    </row>
    <row r="192" spans="1:15" x14ac:dyDescent="0.25">
      <c r="A192" s="172">
        <v>6</v>
      </c>
      <c r="B192" s="31">
        <v>155</v>
      </c>
      <c r="C192" s="76" t="str">
        <f>IF(B192=0," ",VLOOKUP(B192,[1]Женщины!B$1:K$65536,2,FALSE))</f>
        <v>Цветкова</v>
      </c>
      <c r="D192" s="77" t="str">
        <f>IF(B192=0," ",VLOOKUP($B192,[1]Женщины!$B$1:$K$65536,3,FALSE))</f>
        <v>Елена</v>
      </c>
      <c r="E192" s="78" t="str">
        <f>IF(B192=0," ",IF(VLOOKUP($B192,[1]Женщины!$B$1:$K$65536,4,FALSE)=0," ",VLOOKUP($B192,[1]Женщины!$B$1:$K$65536,4,FALSE)))</f>
        <v>27.09.1992</v>
      </c>
      <c r="F192" s="78" t="str">
        <f>IF(B192=0," ",VLOOKUP($B192,[1]Женщины!$B$1:$K$65536,5,FALSE))</f>
        <v>1</v>
      </c>
      <c r="G192" s="59" t="str">
        <f>IF(B192=0," ",VLOOKUP($B192,[1]Женщины!$B$1:$K$65536,6,FALSE))</f>
        <v>Ярославская область</v>
      </c>
      <c r="H192" s="59" t="str">
        <f>IF(B192=0," ",VLOOKUP($B192,[1]Женщины!$B$1:$K$65536,7,FALSE))</f>
        <v/>
      </c>
      <c r="I192" s="59" t="str">
        <f>IF(B192=0," ",VLOOKUP($B192,[1]Женщины!$B$1:$K$65536,8,FALSE))</f>
        <v/>
      </c>
      <c r="J192" s="59" t="str">
        <f>IF(B192=0," ",VLOOKUP($B192,[1]Женщины!$B$1:$K$65536,9,FALSE))</f>
        <v>МУ СШОР №19</v>
      </c>
      <c r="K192" s="99"/>
      <c r="L192" s="152">
        <v>3.5174768518518515E-3</v>
      </c>
      <c r="M192" s="31" t="str">
        <f>IF(L192=0," ",IF(L192&lt;=[1]Разряды!$D$34,[1]Разряды!$D$3,IF(L192&lt;=[1]Разряды!$E$34,[1]Разряды!$E$3,IF(L192&lt;=[1]Разряды!$F$34,[1]Разряды!$F$3,IF(L192&lt;=[1]Разряды!$G$34,[1]Разряды!$G$3,IF(L192&lt;=[1]Разряды!$H$34,[1]Разряды!$H$3,IF(L192&lt;=[1]Разряды!$I$34,[1]Разряды!$I$3,IF(L192&lt;=[1]Разряды!$J$34,[1]Разряды!$J$3,"б/р"))))))))</f>
        <v>2р</v>
      </c>
      <c r="N192" s="78">
        <v>0</v>
      </c>
      <c r="O192" s="59" t="str">
        <f>IF(B192=0," ",VLOOKUP($B192,[1]Женщины!$B$1:$K$65536,10,FALSE))</f>
        <v>Хрущева Л.В.</v>
      </c>
    </row>
    <row r="193" spans="1:15" ht="15.75" thickBot="1" x14ac:dyDescent="0.3">
      <c r="A193" s="38"/>
      <c r="B193" s="38"/>
      <c r="C193" s="39" t="str">
        <f>IF(B193=0," ",VLOOKUP(B193,[1]Женщины!B$1:K$65536,2,FALSE))</f>
        <v xml:space="preserve"> </v>
      </c>
      <c r="D193" s="39"/>
      <c r="E193" s="61" t="str">
        <f>IF(B193=0," ",VLOOKUP($B193,[1]Женщины!$B$1:$K$65536,3,FALSE))</f>
        <v xml:space="preserve"> </v>
      </c>
      <c r="F193" s="40" t="str">
        <f>IF(B193=0," ",IF(VLOOKUP($B193,[1]Женщины!$B$1:$K$65536,4,FALSE)=0," ",VLOOKUP($B193,[1]Женщины!$B$1:$K$65536,4,FALSE)))</f>
        <v xml:space="preserve"> </v>
      </c>
      <c r="G193" s="39" t="str">
        <f>IF(B193=0," ",VLOOKUP($B193,[1]Женщины!$B$1:$K$65536,5,FALSE))</f>
        <v xml:space="preserve"> </v>
      </c>
      <c r="H193" s="39"/>
      <c r="I193" s="39"/>
      <c r="J193" s="39" t="str">
        <f>IF(B193=0," ",VLOOKUP($B193,[1]Женщины!$B$1:$K$65536,6,FALSE))</f>
        <v xml:space="preserve"> </v>
      </c>
      <c r="K193" s="105"/>
      <c r="L193" s="158"/>
      <c r="M193" s="43"/>
      <c r="N193" s="126"/>
      <c r="O193" s="39" t="str">
        <f>IF(B193=0," ",VLOOKUP($B193,[1]Женщины!$B$1:$K$65536,7,FALSE))</f>
        <v xml:space="preserve"> </v>
      </c>
    </row>
    <row r="194" spans="1:15" ht="15.75" thickTop="1" x14ac:dyDescent="0.25">
      <c r="A194" s="44"/>
      <c r="B194" s="44"/>
      <c r="C194" s="45"/>
      <c r="D194" s="45"/>
      <c r="E194" s="92"/>
      <c r="F194" s="46"/>
      <c r="G194" s="45"/>
      <c r="H194" s="45"/>
      <c r="I194" s="45"/>
      <c r="J194" s="45"/>
      <c r="K194" s="108"/>
      <c r="L194" s="159"/>
      <c r="M194" s="49"/>
      <c r="N194" s="49"/>
      <c r="O194" s="45"/>
    </row>
    <row r="195" spans="1:15" x14ac:dyDescent="0.25">
      <c r="A195" s="44"/>
      <c r="B195" s="44"/>
      <c r="C195" s="45"/>
      <c r="D195" s="45"/>
      <c r="E195" s="92"/>
      <c r="F195" s="46"/>
      <c r="G195" s="45"/>
      <c r="H195" s="45"/>
      <c r="I195" s="45"/>
      <c r="J195" s="45"/>
      <c r="K195" s="108"/>
      <c r="L195" s="159"/>
      <c r="M195" s="49"/>
      <c r="N195" s="49"/>
      <c r="O195" s="45"/>
    </row>
    <row r="196" spans="1:15" x14ac:dyDescent="0.25">
      <c r="A196" s="44"/>
      <c r="B196" s="44"/>
      <c r="C196" s="45"/>
      <c r="D196" s="45"/>
      <c r="E196" s="92"/>
      <c r="F196" s="46"/>
      <c r="G196" s="45"/>
      <c r="H196" s="45"/>
      <c r="I196" s="45"/>
      <c r="J196" s="45"/>
      <c r="K196" s="108"/>
      <c r="L196" s="159"/>
      <c r="M196" s="49"/>
      <c r="N196" s="49"/>
      <c r="O196" s="45"/>
    </row>
    <row r="197" spans="1:15" x14ac:dyDescent="0.25">
      <c r="A197" s="44"/>
      <c r="B197" s="44"/>
      <c r="C197" s="45"/>
      <c r="D197" s="45"/>
      <c r="E197" s="92"/>
      <c r="F197" s="46"/>
      <c r="G197" s="45"/>
      <c r="H197" s="45"/>
      <c r="I197" s="45"/>
      <c r="J197" s="45"/>
      <c r="K197" s="108"/>
      <c r="L197" s="159"/>
      <c r="M197" s="49"/>
      <c r="N197" s="49"/>
      <c r="O197" s="45"/>
    </row>
    <row r="198" spans="1:15" x14ac:dyDescent="0.25">
      <c r="A198" s="64"/>
      <c r="B198" s="65"/>
      <c r="C198" s="66"/>
      <c r="D198" s="66"/>
      <c r="E198" s="66"/>
      <c r="F198" s="67"/>
      <c r="G198" s="45" t="s">
        <v>32</v>
      </c>
      <c r="H198" s="45"/>
      <c r="I198" s="45"/>
      <c r="J198" s="46"/>
      <c r="K198" s="46"/>
      <c r="L198" s="45"/>
      <c r="M198" s="45" t="s">
        <v>33</v>
      </c>
      <c r="N198" s="45"/>
    </row>
    <row r="199" spans="1:15" x14ac:dyDescent="0.25">
      <c r="A199" s="64"/>
      <c r="B199" s="65"/>
      <c r="C199" s="66"/>
      <c r="D199" s="66"/>
      <c r="E199" s="66"/>
      <c r="F199" s="67"/>
      <c r="G199" s="45"/>
      <c r="H199" s="45"/>
      <c r="I199" s="45"/>
      <c r="J199" s="46"/>
      <c r="K199" s="46"/>
      <c r="L199" s="45"/>
      <c r="M199" s="45"/>
      <c r="N199" s="45"/>
    </row>
    <row r="200" spans="1:15" x14ac:dyDescent="0.25">
      <c r="A200" s="64"/>
      <c r="B200" s="65"/>
      <c r="C200" s="66"/>
      <c r="D200" s="66"/>
      <c r="E200" s="66"/>
      <c r="F200" s="67"/>
      <c r="G200" s="45"/>
      <c r="H200" s="45"/>
      <c r="I200" s="45"/>
      <c r="J200" s="46"/>
      <c r="K200" s="46"/>
      <c r="L200" s="45"/>
      <c r="M200" s="45"/>
      <c r="N200" s="45"/>
    </row>
    <row r="201" spans="1:15" x14ac:dyDescent="0.25">
      <c r="A201" s="64"/>
      <c r="B201" s="65"/>
      <c r="C201" s="66"/>
      <c r="D201" s="66"/>
      <c r="E201" s="66"/>
      <c r="F201" s="67"/>
      <c r="G201" s="45"/>
      <c r="H201" s="45"/>
      <c r="I201" s="45"/>
      <c r="J201" s="46"/>
      <c r="K201" s="46"/>
      <c r="L201" s="45"/>
      <c r="M201" s="45"/>
      <c r="N201" s="45"/>
    </row>
    <row r="202" spans="1:15" x14ac:dyDescent="0.25">
      <c r="A202" s="64"/>
      <c r="B202" s="67"/>
      <c r="C202" s="66"/>
      <c r="D202" s="66"/>
      <c r="E202" s="66"/>
      <c r="F202" s="67"/>
      <c r="G202" s="45" t="s">
        <v>34</v>
      </c>
      <c r="H202" s="45"/>
      <c r="I202" s="45"/>
      <c r="J202" s="46"/>
      <c r="K202" s="46"/>
      <c r="L202" s="45"/>
      <c r="M202" s="45" t="s">
        <v>35</v>
      </c>
      <c r="N202" s="45"/>
    </row>
    <row r="203" spans="1:15" x14ac:dyDescent="0.25">
      <c r="A203" s="64"/>
      <c r="B203" s="67"/>
      <c r="C203" s="45"/>
      <c r="D203" s="45"/>
      <c r="E203" s="46"/>
      <c r="F203" s="46"/>
      <c r="G203" s="45"/>
      <c r="H203" s="45"/>
      <c r="I203" s="45"/>
      <c r="J203" s="45"/>
      <c r="K203" s="45"/>
      <c r="L203" s="174"/>
      <c r="M203" s="64"/>
      <c r="N203" s="174"/>
      <c r="O203" s="64"/>
    </row>
    <row r="204" spans="1:15" x14ac:dyDescent="0.25">
      <c r="A204" s="64"/>
      <c r="B204" s="67"/>
      <c r="C204" s="45"/>
      <c r="D204" s="45"/>
      <c r="E204" s="46"/>
      <c r="F204" s="46"/>
      <c r="G204" s="45"/>
      <c r="H204" s="45"/>
      <c r="I204" s="45"/>
      <c r="J204" s="45"/>
      <c r="K204" s="45"/>
      <c r="L204" s="174"/>
      <c r="M204" s="64"/>
      <c r="N204" s="174"/>
      <c r="O204" s="64"/>
    </row>
    <row r="205" spans="1:15" x14ac:dyDescent="0.25">
      <c r="A205" s="64"/>
      <c r="B205" s="67"/>
      <c r="C205" s="45"/>
      <c r="D205" s="45"/>
      <c r="E205" s="46"/>
      <c r="F205" s="46"/>
      <c r="G205" s="45"/>
      <c r="H205" s="45"/>
      <c r="I205" s="45"/>
      <c r="J205" s="45"/>
      <c r="K205" s="45"/>
      <c r="L205" s="174"/>
      <c r="M205" s="64"/>
      <c r="N205" s="174"/>
      <c r="O205" s="64"/>
    </row>
    <row r="206" spans="1:15" x14ac:dyDescent="0.25">
      <c r="A206" s="64"/>
      <c r="B206" s="67"/>
      <c r="C206" s="45"/>
      <c r="D206" s="45"/>
      <c r="E206" s="46"/>
      <c r="F206" s="46"/>
      <c r="G206" s="45"/>
      <c r="H206" s="45"/>
      <c r="I206" s="45"/>
      <c r="J206" s="45"/>
      <c r="K206" s="45"/>
      <c r="L206" s="174"/>
      <c r="M206" s="64"/>
      <c r="N206" s="174"/>
      <c r="O206" s="64"/>
    </row>
    <row r="207" spans="1:15" x14ac:dyDescent="0.25">
      <c r="A207" s="64"/>
      <c r="B207" s="67"/>
      <c r="C207" s="45"/>
      <c r="D207" s="45"/>
      <c r="E207" s="46"/>
      <c r="F207" s="46"/>
      <c r="G207" s="45"/>
      <c r="H207" s="45"/>
      <c r="I207" s="45"/>
      <c r="J207" s="45"/>
      <c r="K207" s="45"/>
      <c r="L207" s="174"/>
      <c r="M207" s="64"/>
      <c r="N207" s="174"/>
      <c r="O207" s="64"/>
    </row>
    <row r="208" spans="1:15" x14ac:dyDescent="0.25">
      <c r="A208" s="64"/>
      <c r="B208" s="67"/>
      <c r="C208" s="45"/>
      <c r="D208" s="45"/>
      <c r="E208" s="46"/>
      <c r="F208" s="46"/>
      <c r="G208" s="45"/>
      <c r="H208" s="45"/>
      <c r="I208" s="45"/>
      <c r="J208" s="45"/>
      <c r="K208" s="45"/>
      <c r="L208" s="174"/>
      <c r="M208" s="64"/>
      <c r="N208" s="174"/>
      <c r="O208" s="64"/>
    </row>
    <row r="209" spans="1:15" x14ac:dyDescent="0.25">
      <c r="A209" s="64"/>
      <c r="B209" s="67"/>
      <c r="C209" s="45"/>
      <c r="D209" s="45"/>
      <c r="E209" s="46"/>
      <c r="F209" s="46"/>
      <c r="G209" s="45"/>
      <c r="H209" s="45"/>
      <c r="I209" s="45"/>
      <c r="J209" s="45"/>
      <c r="K209" s="45"/>
      <c r="L209" s="174"/>
      <c r="M209" s="64"/>
      <c r="N209" s="174"/>
      <c r="O209" s="64"/>
    </row>
    <row r="210" spans="1:15" x14ac:dyDescent="0.25">
      <c r="A210" s="64"/>
      <c r="B210" s="67"/>
      <c r="C210" s="45"/>
      <c r="D210" s="45"/>
      <c r="E210" s="46"/>
      <c r="F210" s="46"/>
      <c r="G210" s="45"/>
      <c r="H210" s="45"/>
      <c r="I210" s="45"/>
      <c r="J210" s="45"/>
      <c r="K210" s="45"/>
      <c r="L210" s="174"/>
      <c r="M210" s="64"/>
      <c r="N210" s="174"/>
      <c r="O210" s="64"/>
    </row>
    <row r="211" spans="1:15" x14ac:dyDescent="0.25">
      <c r="A211" s="64"/>
      <c r="B211" s="67"/>
      <c r="C211" s="45"/>
      <c r="D211" s="45"/>
      <c r="E211" s="46"/>
      <c r="F211" s="46"/>
      <c r="G211" s="45"/>
      <c r="H211" s="45"/>
      <c r="I211" s="45"/>
      <c r="J211" s="45"/>
      <c r="K211" s="45"/>
      <c r="L211" s="174"/>
      <c r="M211" s="64"/>
      <c r="N211" s="174"/>
      <c r="O211" s="64"/>
    </row>
    <row r="212" spans="1:15" x14ac:dyDescent="0.25">
      <c r="A212" s="64"/>
      <c r="B212" s="67"/>
      <c r="C212" s="45"/>
      <c r="D212" s="45"/>
      <c r="E212" s="46"/>
      <c r="F212" s="46"/>
      <c r="G212" s="45"/>
      <c r="H212" s="45"/>
      <c r="I212" s="45"/>
      <c r="J212" s="45"/>
      <c r="K212" s="45"/>
      <c r="L212" s="174"/>
      <c r="M212" s="64"/>
      <c r="N212" s="174"/>
      <c r="O212" s="64"/>
    </row>
    <row r="213" spans="1:15" x14ac:dyDescent="0.25">
      <c r="A213" s="64"/>
      <c r="B213" s="67"/>
      <c r="C213" s="45"/>
      <c r="D213" s="45"/>
      <c r="E213" s="46"/>
      <c r="F213" s="46"/>
      <c r="G213" s="45"/>
      <c r="H213" s="45"/>
      <c r="I213" s="45"/>
      <c r="J213" s="45"/>
      <c r="K213" s="45"/>
      <c r="L213" s="174"/>
      <c r="M213" s="64"/>
      <c r="N213" s="174"/>
      <c r="O213" s="64"/>
    </row>
    <row r="214" spans="1:15" x14ac:dyDescent="0.25">
      <c r="A214" s="64"/>
      <c r="B214" s="67"/>
      <c r="C214" s="45"/>
      <c r="D214" s="45"/>
      <c r="E214" s="46"/>
      <c r="F214" s="46"/>
      <c r="G214" s="45"/>
      <c r="H214" s="45"/>
      <c r="I214" s="45"/>
      <c r="J214" s="45"/>
      <c r="K214" s="45"/>
      <c r="L214" s="174"/>
      <c r="M214" s="64"/>
      <c r="N214" s="174"/>
      <c r="O214" s="64"/>
    </row>
    <row r="215" spans="1:15" x14ac:dyDescent="0.25">
      <c r="A215" s="64"/>
      <c r="B215" s="67"/>
      <c r="C215" s="45"/>
      <c r="D215" s="45"/>
      <c r="E215" s="46"/>
      <c r="F215" s="46"/>
      <c r="G215" s="45"/>
      <c r="H215" s="45"/>
      <c r="I215" s="45"/>
      <c r="J215" s="45"/>
      <c r="K215" s="45"/>
      <c r="L215" s="174"/>
      <c r="M215" s="64"/>
      <c r="N215" s="174"/>
      <c r="O215" s="64"/>
    </row>
    <row r="216" spans="1:15" x14ac:dyDescent="0.25">
      <c r="A216" s="64"/>
      <c r="B216" s="67"/>
      <c r="C216" s="45"/>
      <c r="D216" s="45"/>
      <c r="E216" s="46"/>
      <c r="F216" s="46"/>
      <c r="G216" s="45"/>
      <c r="H216" s="45"/>
      <c r="I216" s="45"/>
      <c r="J216" s="45"/>
      <c r="K216" s="45"/>
      <c r="L216" s="174"/>
      <c r="M216" s="64"/>
      <c r="N216" s="174"/>
      <c r="O216" s="64"/>
    </row>
    <row r="217" spans="1:15" x14ac:dyDescent="0.25">
      <c r="A217" s="64"/>
      <c r="B217" s="67"/>
      <c r="C217" s="45"/>
      <c r="D217" s="45"/>
      <c r="E217" s="46"/>
      <c r="F217" s="46"/>
      <c r="G217" s="45"/>
      <c r="H217" s="45"/>
      <c r="I217" s="45"/>
      <c r="J217" s="45"/>
      <c r="K217" s="45"/>
      <c r="L217" s="174"/>
      <c r="M217" s="64"/>
      <c r="N217" s="174"/>
      <c r="O217" s="64"/>
    </row>
    <row r="218" spans="1:15" x14ac:dyDescent="0.25">
      <c r="A218" s="64"/>
      <c r="B218" s="67"/>
      <c r="C218" s="45"/>
      <c r="D218" s="45"/>
      <c r="E218" s="46"/>
      <c r="F218" s="46"/>
      <c r="G218" s="45"/>
      <c r="H218" s="45"/>
      <c r="I218" s="45"/>
      <c r="J218" s="45"/>
      <c r="K218" s="45"/>
      <c r="L218" s="174"/>
      <c r="M218" s="64"/>
      <c r="N218" s="174"/>
      <c r="O218" s="64"/>
    </row>
    <row r="219" spans="1:15" x14ac:dyDescent="0.25">
      <c r="A219" s="64"/>
      <c r="B219" s="67"/>
      <c r="C219" s="45"/>
      <c r="D219" s="45"/>
      <c r="E219" s="46"/>
      <c r="F219" s="46"/>
      <c r="G219" s="45"/>
      <c r="H219" s="45"/>
      <c r="I219" s="45"/>
      <c r="J219" s="45"/>
      <c r="K219" s="45"/>
      <c r="L219" s="174"/>
      <c r="M219" s="64"/>
      <c r="N219" s="174"/>
      <c r="O219" s="64"/>
    </row>
    <row r="220" spans="1:15" x14ac:dyDescent="0.25">
      <c r="A220" s="64"/>
      <c r="B220" s="67"/>
      <c r="C220" s="45"/>
      <c r="D220" s="45"/>
      <c r="E220" s="46"/>
      <c r="F220" s="46"/>
      <c r="G220" s="45"/>
      <c r="H220" s="45"/>
      <c r="I220" s="45"/>
      <c r="J220" s="45"/>
      <c r="K220" s="45"/>
      <c r="L220" s="174"/>
      <c r="M220" s="64"/>
      <c r="N220" s="174"/>
      <c r="O220" s="64"/>
    </row>
    <row r="221" spans="1:15" x14ac:dyDescent="0.25">
      <c r="A221" s="64"/>
      <c r="B221" s="67"/>
      <c r="C221" s="45"/>
      <c r="D221" s="45"/>
      <c r="E221" s="46"/>
      <c r="F221" s="46"/>
      <c r="G221" s="45"/>
      <c r="H221" s="45"/>
      <c r="I221" s="45"/>
      <c r="J221" s="45"/>
      <c r="K221" s="45"/>
      <c r="L221" s="174"/>
      <c r="M221" s="64"/>
      <c r="N221" s="174"/>
      <c r="O221" s="64"/>
    </row>
    <row r="222" spans="1:15" x14ac:dyDescent="0.25">
      <c r="A222" s="64"/>
      <c r="B222" s="67"/>
      <c r="C222" s="45"/>
      <c r="D222" s="45"/>
      <c r="E222" s="46"/>
      <c r="F222" s="46"/>
      <c r="G222" s="45"/>
      <c r="H222" s="45"/>
      <c r="I222" s="45"/>
      <c r="J222" s="45"/>
      <c r="K222" s="45"/>
      <c r="L222" s="174"/>
      <c r="M222" s="64"/>
      <c r="N222" s="174"/>
      <c r="O222" s="64"/>
    </row>
    <row r="223" spans="1:15" x14ac:dyDescent="0.25">
      <c r="A223" s="64"/>
      <c r="B223" s="67"/>
      <c r="C223" s="45"/>
      <c r="D223" s="45"/>
      <c r="E223" s="46"/>
      <c r="F223" s="46"/>
      <c r="G223" s="45"/>
      <c r="H223" s="45"/>
      <c r="I223" s="45"/>
      <c r="J223" s="45"/>
      <c r="K223" s="45"/>
      <c r="L223" s="174"/>
      <c r="M223" s="64"/>
      <c r="N223" s="174"/>
      <c r="O223" s="64"/>
    </row>
  </sheetData>
  <mergeCells count="85">
    <mergeCell ref="A6:O6"/>
    <mergeCell ref="A1:O1"/>
    <mergeCell ref="A2:O2"/>
    <mergeCell ref="A3:O3"/>
    <mergeCell ref="A4:O4"/>
    <mergeCell ref="A5:O5"/>
    <mergeCell ref="A7:N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63:O63"/>
    <mergeCell ref="J14:J15"/>
    <mergeCell ref="K14:L14"/>
    <mergeCell ref="M14:M15"/>
    <mergeCell ref="N14:N15"/>
    <mergeCell ref="O14:O15"/>
    <mergeCell ref="K15:L15"/>
    <mergeCell ref="A58:O58"/>
    <mergeCell ref="A59:O59"/>
    <mergeCell ref="A60:O60"/>
    <mergeCell ref="A61:O61"/>
    <mergeCell ref="A62:O62"/>
    <mergeCell ref="A116:O116"/>
    <mergeCell ref="G71:G72"/>
    <mergeCell ref="H71:H72"/>
    <mergeCell ref="I71:I72"/>
    <mergeCell ref="J71:J72"/>
    <mergeCell ref="K71:L71"/>
    <mergeCell ref="M71:M72"/>
    <mergeCell ref="A71:A72"/>
    <mergeCell ref="B71:B72"/>
    <mergeCell ref="C71:C72"/>
    <mergeCell ref="D71:D72"/>
    <mergeCell ref="E71:E72"/>
    <mergeCell ref="F71:F72"/>
    <mergeCell ref="N71:N72"/>
    <mergeCell ref="O71:O72"/>
    <mergeCell ref="K72:L72"/>
    <mergeCell ref="A114:O114"/>
    <mergeCell ref="A115:O115"/>
    <mergeCell ref="A117:O117"/>
    <mergeCell ref="A118:O118"/>
    <mergeCell ref="A119:O119"/>
    <mergeCell ref="A127:A128"/>
    <mergeCell ref="B127:B128"/>
    <mergeCell ref="C127:C128"/>
    <mergeCell ref="D127:D128"/>
    <mergeCell ref="E127:E128"/>
    <mergeCell ref="F127:F128"/>
    <mergeCell ref="G127:G128"/>
    <mergeCell ref="A175:O175"/>
    <mergeCell ref="H127:H128"/>
    <mergeCell ref="I127:I128"/>
    <mergeCell ref="J127:J128"/>
    <mergeCell ref="K127:L127"/>
    <mergeCell ref="M127:M128"/>
    <mergeCell ref="N127:N128"/>
    <mergeCell ref="O127:O128"/>
    <mergeCell ref="K128:L128"/>
    <mergeCell ref="A172:O172"/>
    <mergeCell ref="A173:O173"/>
    <mergeCell ref="A174:O174"/>
    <mergeCell ref="O185:O186"/>
    <mergeCell ref="K186:L186"/>
    <mergeCell ref="A176:O176"/>
    <mergeCell ref="A177:O177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K185:L185"/>
    <mergeCell ref="M185:M186"/>
    <mergeCell ref="N185:N18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zoomScale="80" zoomScaleNormal="80" workbookViewId="0">
      <selection activeCell="J11" sqref="J11"/>
    </sheetView>
  </sheetViews>
  <sheetFormatPr defaultRowHeight="15" x14ac:dyDescent="0.25"/>
  <cols>
    <col min="1" max="1" width="4.85546875" customWidth="1"/>
    <col min="2" max="2" width="6.85546875" customWidth="1"/>
    <col min="3" max="4" width="13.140625" customWidth="1"/>
    <col min="5" max="5" width="11.7109375" customWidth="1"/>
    <col min="6" max="6" width="10.140625" customWidth="1"/>
    <col min="7" max="7" width="25" customWidth="1"/>
    <col min="8" max="8" width="12.140625" customWidth="1"/>
    <col min="9" max="9" width="16.28515625" customWidth="1"/>
    <col min="10" max="10" width="34.42578125" customWidth="1"/>
    <col min="11" max="11" width="12.28515625" style="14" customWidth="1"/>
    <col min="12" max="12" width="7.42578125" style="14" customWidth="1"/>
    <col min="13" max="13" width="6" customWidth="1"/>
    <col min="14" max="14" width="6.140625" customWidth="1"/>
    <col min="15" max="15" width="30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21" x14ac:dyDescent="0.35">
      <c r="A7" s="8"/>
      <c r="B7" s="8"/>
      <c r="C7" s="8"/>
      <c r="D7" s="8"/>
      <c r="E7" s="8"/>
      <c r="F7" s="8"/>
      <c r="G7" s="8"/>
      <c r="H7" s="8"/>
      <c r="I7" s="8"/>
      <c r="K7" s="8"/>
      <c r="L7" s="8"/>
      <c r="M7" s="8"/>
      <c r="N7" s="8"/>
      <c r="O7" s="1" t="s">
        <v>6</v>
      </c>
    </row>
    <row r="8" spans="1:15" ht="18.75" x14ac:dyDescent="0.3">
      <c r="A8" s="3"/>
      <c r="B8" s="4"/>
      <c r="C8" s="4"/>
      <c r="D8" s="4"/>
      <c r="E8" s="5"/>
      <c r="G8" s="50"/>
      <c r="H8" s="50"/>
      <c r="I8" s="50"/>
      <c r="K8" s="50"/>
      <c r="L8" s="50"/>
      <c r="M8" s="50"/>
      <c r="O8" s="2" t="s">
        <v>7</v>
      </c>
    </row>
    <row r="9" spans="1:15" ht="15.75" x14ac:dyDescent="0.25">
      <c r="A9" s="3"/>
      <c r="B9" s="4"/>
      <c r="C9" s="4"/>
      <c r="D9" s="4"/>
      <c r="E9" s="5"/>
      <c r="G9" s="6"/>
      <c r="H9" s="6"/>
      <c r="I9" s="6"/>
      <c r="K9" s="6"/>
      <c r="L9"/>
      <c r="O9" s="2" t="s">
        <v>8</v>
      </c>
    </row>
    <row r="10" spans="1:15" ht="21" x14ac:dyDescent="0.35">
      <c r="A10" s="7"/>
      <c r="K10" s="7"/>
      <c r="L10"/>
      <c r="M10" s="8"/>
      <c r="N10" s="8"/>
      <c r="O10" s="8" t="s">
        <v>9</v>
      </c>
    </row>
    <row r="11" spans="1:15" ht="21" x14ac:dyDescent="0.35">
      <c r="A11" s="7"/>
      <c r="E11" s="9"/>
      <c r="F11" s="10"/>
      <c r="G11" s="11"/>
      <c r="H11" s="11"/>
      <c r="I11" s="11"/>
      <c r="K11" s="7"/>
      <c r="L11"/>
      <c r="M11" s="8"/>
      <c r="N11" s="8"/>
      <c r="O11" s="8"/>
    </row>
    <row r="12" spans="1:15" ht="18.75" x14ac:dyDescent="0.3">
      <c r="A12" s="3"/>
      <c r="B12" s="12"/>
      <c r="C12" s="4"/>
      <c r="D12" s="4"/>
      <c r="E12" s="9" t="s">
        <v>10</v>
      </c>
      <c r="F12" s="10">
        <v>0.63888888888888895</v>
      </c>
      <c r="G12" s="11" t="s">
        <v>64</v>
      </c>
      <c r="H12" s="11"/>
      <c r="I12" s="11"/>
      <c r="K12" s="13"/>
      <c r="L12" s="13"/>
      <c r="M12" s="14"/>
    </row>
    <row r="13" spans="1:15" ht="16.5" thickBot="1" x14ac:dyDescent="0.3">
      <c r="A13" s="15" t="s">
        <v>44</v>
      </c>
      <c r="B13" s="16"/>
      <c r="F13" s="3"/>
      <c r="G13" s="15" t="s">
        <v>72</v>
      </c>
      <c r="J13" s="3"/>
      <c r="K13" s="11"/>
      <c r="L13" s="11"/>
      <c r="M13" s="14"/>
    </row>
    <row r="14" spans="1:15" ht="15.75" thickBot="1" x14ac:dyDescent="0.3">
      <c r="A14" s="489" t="s">
        <v>15</v>
      </c>
      <c r="B14" s="489" t="s">
        <v>16</v>
      </c>
      <c r="C14" s="490" t="s">
        <v>17</v>
      </c>
      <c r="D14" s="490" t="s">
        <v>18</v>
      </c>
      <c r="E14" s="489" t="s">
        <v>19</v>
      </c>
      <c r="F14" s="489" t="s">
        <v>20</v>
      </c>
      <c r="G14" s="489" t="s">
        <v>21</v>
      </c>
      <c r="H14" s="489" t="s">
        <v>22</v>
      </c>
      <c r="I14" s="489" t="s">
        <v>23</v>
      </c>
      <c r="J14" s="474" t="s">
        <v>24</v>
      </c>
      <c r="K14" s="475" t="s">
        <v>25</v>
      </c>
      <c r="L14" s="475"/>
      <c r="M14" s="474" t="s">
        <v>26</v>
      </c>
      <c r="N14" s="474" t="s">
        <v>27</v>
      </c>
      <c r="O14" s="475" t="s">
        <v>28</v>
      </c>
    </row>
    <row r="15" spans="1:15" ht="15.75" thickBot="1" x14ac:dyDescent="0.3">
      <c r="A15" s="489"/>
      <c r="B15" s="489"/>
      <c r="C15" s="490"/>
      <c r="D15" s="490"/>
      <c r="E15" s="489"/>
      <c r="F15" s="489"/>
      <c r="G15" s="489"/>
      <c r="H15" s="489"/>
      <c r="I15" s="489"/>
      <c r="J15" s="474"/>
      <c r="K15" s="475" t="s">
        <v>29</v>
      </c>
      <c r="L15" s="475"/>
      <c r="M15" s="474"/>
      <c r="N15" s="474"/>
      <c r="O15" s="475"/>
    </row>
    <row r="16" spans="1:15" x14ac:dyDescent="0.25">
      <c r="A16" s="148">
        <v>1</v>
      </c>
      <c r="B16" s="79">
        <v>316</v>
      </c>
      <c r="C16" s="30" t="str">
        <f>IF(B16=0," ",VLOOKUP(B16,[1]Спортсмены!B$1:K$65536,2,FALSE))</f>
        <v>Кулевцов</v>
      </c>
      <c r="D16" s="91" t="str">
        <f>IF(B16=0," ",VLOOKUP($B16,[1]Спортсмены!$B$1:$K$65536,3,FALSE))</f>
        <v>Артём</v>
      </c>
      <c r="E16" s="75" t="str">
        <f>IF(B16=0," ",IF(VLOOKUP($B16,[1]Спортсмены!$B$1:$K$65536,4,FALSE)=0," ",VLOOKUP($B16,[1]Спортсмены!$B$1:$K$65536,4,FALSE)))</f>
        <v>13.08.2003</v>
      </c>
      <c r="F16" s="75" t="str">
        <f>IF(B16=0," ",VLOOKUP($B16,[1]Спортсмены!$B$1:$K$65536,5,FALSE))</f>
        <v>1</v>
      </c>
      <c r="G16" s="30" t="str">
        <f>IF(B16=0," ",VLOOKUP($B16,[1]Спортсмены!$B$1:$K$65536,6,FALSE))</f>
        <v>Калининградская область</v>
      </c>
      <c r="H16" s="30" t="str">
        <f>IF(C16=0," ",VLOOKUP($B16,[1]Спортсмены!$B$1:$K$65536,7,FALSE))</f>
        <v/>
      </c>
      <c r="I16" s="30" t="str">
        <f>IF(D16=0," ",VLOOKUP($B16,[1]Спортсмены!$B$1:$K$65536,8,FALSE))</f>
        <v/>
      </c>
      <c r="J16" s="30" t="str">
        <f>IF(B16=0," ",VLOOKUP($B16,[1]Спортсмены!$B$1:$K$65536,9,FALSE))</f>
        <v>МБУ "СШОР №4 по легкой атлетике"</v>
      </c>
      <c r="K16" s="149"/>
      <c r="L16" s="177">
        <v>2.8762731481481482E-3</v>
      </c>
      <c r="M16" s="74" t="str">
        <f>IF(L16=0," ",IF(L16&lt;=[1]Разряды!$D$8,[1]Разряды!$D$3,IF(L16&lt;=[1]Разряды!$E$8,[1]Разряды!$E$3,IF(L16&lt;=[1]Разряды!$F$8,[1]Разряды!$F$3,IF(L16&lt;=[1]Разряды!$G$8,[1]Разряды!$G$3,IF(L16&lt;=[1]Разряды!$H$8,[1]Разряды!$H$3,IF(L16&lt;=[1]Разряды!$I$8,[1]Разряды!$I$3,IF(L16&lt;=[1]Разряды!$J$8,[1]Разряды!$J$3,"б/р"))))))))</f>
        <v>1р</v>
      </c>
      <c r="N16" s="75">
        <v>20</v>
      </c>
      <c r="O16" s="30" t="str">
        <f>IF(B16=0," ",VLOOKUP($B16,[1]Спортсмены!$B$1:$K$65536,10,FALSE))</f>
        <v>Стародубова Т.А.</v>
      </c>
    </row>
    <row r="17" spans="1:15" x14ac:dyDescent="0.25">
      <c r="A17" s="21">
        <v>2</v>
      </c>
      <c r="B17" s="79">
        <v>30</v>
      </c>
      <c r="C17" s="30" t="str">
        <f>IF(B17=0," ",VLOOKUP(B17,[1]Спортсмены!B$1:K$65536,2,FALSE))</f>
        <v>Григорьев</v>
      </c>
      <c r="D17" s="91" t="str">
        <f>IF(B17=0," ",VLOOKUP($B17,[1]Спортсмены!$B$1:$K$65536,3,FALSE))</f>
        <v>Михаил</v>
      </c>
      <c r="E17" s="75" t="str">
        <f>IF(B17=0," ",IF(VLOOKUP($B17,[1]Спортсмены!$B$1:$K$65536,4,FALSE)=0," ",VLOOKUP($B17,[1]Спортсмены!$B$1:$K$65536,4,FALSE)))</f>
        <v>19.06.2004</v>
      </c>
      <c r="F17" s="75" t="str">
        <f>IF(B17=0," ",VLOOKUP($B17,[1]Спортсмены!$B$1:$K$65536,5,FALSE))</f>
        <v>2</v>
      </c>
      <c r="G17" s="30" t="str">
        <f>IF(B17=0," ",VLOOKUP($B17,[1]Спортсмены!$B$1:$K$65536,6,FALSE))</f>
        <v>Ярославская область</v>
      </c>
      <c r="H17" s="30" t="str">
        <f>IF(C17=0," ",VLOOKUP($B17,[1]Спортсмены!$B$1:$K$65536,7,FALSE))</f>
        <v/>
      </c>
      <c r="I17" s="30" t="str">
        <f>IF(D17=0," ",VLOOKUP($B17,[1]Спортсмены!$B$1:$K$65536,8,FALSE))</f>
        <v/>
      </c>
      <c r="J17" s="30" t="str">
        <f>IF(B17=0," ",VLOOKUP($B17,[1]Спортсмены!$B$1:$K$65536,9,FALSE))</f>
        <v>МАУ СШОР №2</v>
      </c>
      <c r="K17" s="149"/>
      <c r="L17" s="177">
        <v>2.8842592592592596E-3</v>
      </c>
      <c r="M17" s="74" t="str">
        <f>IF(L17=0," ",IF(L17&lt;=[1]Разряды!$D$8,[1]Разряды!$D$3,IF(L17&lt;=[1]Разряды!$E$8,[1]Разряды!$E$3,IF(L17&lt;=[1]Разряды!$F$8,[1]Разряды!$F$3,IF(L17&lt;=[1]Разряды!$G$8,[1]Разряды!$G$3,IF(L17&lt;=[1]Разряды!$H$8,[1]Разряды!$H$3,IF(L17&lt;=[1]Разряды!$I$8,[1]Разряды!$I$3,IF(L17&lt;=[1]Разряды!$J$8,[1]Разряды!$J$3,"б/р"))))))))</f>
        <v>1р</v>
      </c>
      <c r="N17" s="75">
        <v>17</v>
      </c>
      <c r="O17" s="30" t="str">
        <f>IF(B17=0," ",VLOOKUP($B17,[1]Спортсмены!$B$1:$K$65536,10,FALSE))</f>
        <v>Иванова И.М., Ивлев В.А.</v>
      </c>
    </row>
    <row r="18" spans="1:15" x14ac:dyDescent="0.25">
      <c r="A18" s="21">
        <v>3</v>
      </c>
      <c r="B18" s="79">
        <v>339</v>
      </c>
      <c r="C18" s="30" t="str">
        <f>IF(B18=0," ",VLOOKUP(B18,[1]Спортсмены!B$1:K$65536,2,FALSE))</f>
        <v>Молчанов</v>
      </c>
      <c r="D18" s="91" t="str">
        <f>IF(B18=0," ",VLOOKUP($B18,[1]Спортсмены!$B$1:$K$65536,3,FALSE))</f>
        <v>Захар</v>
      </c>
      <c r="E18" s="75" t="str">
        <f>IF(B18=0," ",IF(VLOOKUP($B18,[1]Спортсмены!$B$1:$K$65536,4,FALSE)=0," ",VLOOKUP($B18,[1]Спортсмены!$B$1:$K$65536,4,FALSE)))</f>
        <v>14.09.2003</v>
      </c>
      <c r="F18" s="75" t="str">
        <f>IF(B18=0," ",VLOOKUP($B18,[1]Спортсмены!$B$1:$K$65536,5,FALSE))</f>
        <v>1</v>
      </c>
      <c r="G18" s="30" t="str">
        <f>IF(B18=0," ",VLOOKUP($B18,[1]Спортсмены!$B$1:$K$65536,6,FALSE))</f>
        <v>Костромская область</v>
      </c>
      <c r="H18" s="30" t="str">
        <f>IF(C18=0," ",VLOOKUP($B18,[1]Спортсмены!$B$1:$K$65536,7,FALSE))</f>
        <v/>
      </c>
      <c r="I18" s="30" t="str">
        <f>IF(D18=0," ",VLOOKUP($B18,[1]Спортсмены!$B$1:$K$65536,8,FALSE))</f>
        <v/>
      </c>
      <c r="J18" s="30" t="str">
        <f>IF(B18=0," ",VLOOKUP($B18,[1]Спортсмены!$B$1:$K$65536,9,FALSE))</f>
        <v>ГБУ КО "СШОР им. А.В. Голубева"</v>
      </c>
      <c r="K18" s="149"/>
      <c r="L18" s="177">
        <v>2.9214120370370366E-3</v>
      </c>
      <c r="M18" s="74" t="str">
        <f>IF(L18=0," ",IF(L18&lt;=[1]Разряды!$D$8,[1]Разряды!$D$3,IF(L18&lt;=[1]Разряды!$E$8,[1]Разряды!$E$3,IF(L18&lt;=[1]Разряды!$F$8,[1]Разряды!$F$3,IF(L18&lt;=[1]Разряды!$G$8,[1]Разряды!$G$3,IF(L18&lt;=[1]Разряды!$H$8,[1]Разряды!$H$3,IF(L18&lt;=[1]Разряды!$I$8,[1]Разряды!$I$3,IF(L18&lt;=[1]Разряды!$J$8,[1]Разряды!$J$3,"б/р"))))))))</f>
        <v>2р</v>
      </c>
      <c r="N18" s="75">
        <v>15</v>
      </c>
      <c r="O18" s="30" t="str">
        <f>IF(B18=0," ",VLOOKUP($B18,[1]Спортсмены!$B$1:$K$65536,10,FALSE))</f>
        <v>Дружков А.Н.</v>
      </c>
    </row>
    <row r="19" spans="1:15" x14ac:dyDescent="0.25">
      <c r="A19" s="31">
        <v>4</v>
      </c>
      <c r="B19" s="79">
        <v>424</v>
      </c>
      <c r="C19" s="30" t="str">
        <f>IF(B19=0," ",VLOOKUP(B19,[1]Спортсмены!B$1:K$65536,2,FALSE))</f>
        <v>Кузьмин</v>
      </c>
      <c r="D19" s="91" t="str">
        <f>IF(B19=0," ",VLOOKUP($B19,[1]Спортсмены!$B$1:$K$65536,3,FALSE))</f>
        <v>Михаил</v>
      </c>
      <c r="E19" s="75" t="str">
        <f>IF(B19=0," ",IF(VLOOKUP($B19,[1]Спортсмены!$B$1:$K$65536,4,FALSE)=0," ",VLOOKUP($B19,[1]Спортсмены!$B$1:$K$65536,4,FALSE)))</f>
        <v>05.06.2003</v>
      </c>
      <c r="F19" s="75" t="str">
        <f>IF(B19=0," ",VLOOKUP($B19,[1]Спортсмены!$B$1:$K$65536,5,FALSE))</f>
        <v>1</v>
      </c>
      <c r="G19" s="30" t="str">
        <f>IF(B19=0," ",VLOOKUP($B19,[1]Спортсмены!$B$1:$K$65536,6,FALSE))</f>
        <v>Республика Карелия</v>
      </c>
      <c r="H19" s="30" t="str">
        <f>IF(C19=0," ",VLOOKUP($B19,[1]Спортсмены!$B$1:$K$65536,7,FALSE))</f>
        <v/>
      </c>
      <c r="I19" s="30" t="str">
        <f>IF(D19=0," ",VLOOKUP($B19,[1]Спортсмены!$B$1:$K$65536,8,FALSE))</f>
        <v/>
      </c>
      <c r="J19" s="30" t="str">
        <f>IF(B19=0," ",VLOOKUP($B19,[1]Спортсмены!$B$1:$K$65536,9,FALSE))</f>
        <v>МУ "СШОР №3"</v>
      </c>
      <c r="K19" s="149"/>
      <c r="L19" s="177">
        <v>3.0703703703703704E-3</v>
      </c>
      <c r="M19" s="74" t="str">
        <f>IF(L19=0," ",IF(L19&lt;=[1]Разряды!$D$8,[1]Разряды!$D$3,IF(L19&lt;=[1]Разряды!$E$8,[1]Разряды!$E$3,IF(L19&lt;=[1]Разряды!$F$8,[1]Разряды!$F$3,IF(L19&lt;=[1]Разряды!$G$8,[1]Разряды!$G$3,IF(L19&lt;=[1]Разряды!$H$8,[1]Разряды!$H$3,IF(L19&lt;=[1]Разряды!$I$8,[1]Разряды!$I$3,IF(L19&lt;=[1]Разряды!$J$8,[1]Разряды!$J$3,"б/р"))))))))</f>
        <v>2р</v>
      </c>
      <c r="N19" s="75">
        <v>14</v>
      </c>
      <c r="O19" s="30" t="str">
        <f>IF(B19=0," ",VLOOKUP($B19,[1]Спортсмены!$B$1:$K$65536,10,FALSE))</f>
        <v>Козлова Н.Ю., Кишкин А.Ю.</v>
      </c>
    </row>
    <row r="20" spans="1:15" x14ac:dyDescent="0.25">
      <c r="A20" s="154">
        <v>5</v>
      </c>
      <c r="B20" s="79">
        <v>354</v>
      </c>
      <c r="C20" s="30" t="str">
        <f>IF(B20=0," ",VLOOKUP(B20,[1]Спортсмены!B$1:K$65536,2,FALSE))</f>
        <v>Якунин</v>
      </c>
      <c r="D20" s="91" t="str">
        <f>IF(B20=0," ",VLOOKUP($B20,[1]Спортсмены!$B$1:$K$65536,3,FALSE))</f>
        <v>Владислав</v>
      </c>
      <c r="E20" s="75" t="str">
        <f>IF(B20=0," ",IF(VLOOKUP($B20,[1]Спортсмены!$B$1:$K$65536,4,FALSE)=0," ",VLOOKUP($B20,[1]Спортсмены!$B$1:$K$65536,4,FALSE)))</f>
        <v>27.02.2003</v>
      </c>
      <c r="F20" s="75" t="str">
        <f>IF(B20=0," ",VLOOKUP($B20,[1]Спортсмены!$B$1:$K$65536,5,FALSE))</f>
        <v>2</v>
      </c>
      <c r="G20" s="30" t="str">
        <f>IF(B20=0," ",VLOOKUP($B20,[1]Спортсмены!$B$1:$K$65536,6,FALSE))</f>
        <v>Костромская область</v>
      </c>
      <c r="H20" s="30" t="str">
        <f>IF(C20=0," ",VLOOKUP($B20,[1]Спортсмены!$B$1:$K$65536,7,FALSE))</f>
        <v/>
      </c>
      <c r="I20" s="30" t="str">
        <f>IF(D20=0," ",VLOOKUP($B20,[1]Спортсмены!$B$1:$K$65536,8,FALSE))</f>
        <v/>
      </c>
      <c r="J20" s="30" t="str">
        <f>IF(B20=0," ",VLOOKUP($B20,[1]Спортсмены!$B$1:$K$65536,9,FALSE))</f>
        <v>ГБУ КО "СШОР им. А.В. Голубева"</v>
      </c>
      <c r="K20" s="149"/>
      <c r="L20" s="177">
        <v>3.0913194444444447E-3</v>
      </c>
      <c r="M20" s="74" t="str">
        <f>IF(L20=0," ",IF(L20&lt;=[1]Разряды!$D$8,[1]Разряды!$D$3,IF(L20&lt;=[1]Разряды!$E$8,[1]Разряды!$E$3,IF(L20&lt;=[1]Разряды!$F$8,[1]Разряды!$F$3,IF(L20&lt;=[1]Разряды!$G$8,[1]Разряды!$G$3,IF(L20&lt;=[1]Разряды!$H$8,[1]Разряды!$H$3,IF(L20&lt;=[1]Разряды!$I$8,[1]Разряды!$I$3,IF(L20&lt;=[1]Разряды!$J$8,[1]Разряды!$J$3,"б/р"))))))))</f>
        <v>2р</v>
      </c>
      <c r="N20" s="75">
        <v>13</v>
      </c>
      <c r="O20" s="30" t="str">
        <f>IF(B20=0," ",VLOOKUP($B20,[1]Спортсмены!$B$1:$K$65536,10,FALSE))</f>
        <v xml:space="preserve">Дружков А.Н. </v>
      </c>
    </row>
    <row r="21" spans="1:15" x14ac:dyDescent="0.25">
      <c r="A21" s="31">
        <v>6</v>
      </c>
      <c r="B21" s="79">
        <v>167</v>
      </c>
      <c r="C21" s="30" t="str">
        <f>IF(B21=0," ",VLOOKUP(B21,[1]Спортсмены!B$1:K$65536,2,FALSE))</f>
        <v>Щербаков</v>
      </c>
      <c r="D21" s="91" t="str">
        <f>IF(B21=0," ",VLOOKUP($B21,[1]Спортсмены!$B$1:$K$65536,3,FALSE))</f>
        <v>Андрей</v>
      </c>
      <c r="E21" s="75" t="str">
        <f>IF(B21=0," ",IF(VLOOKUP($B21,[1]Спортсмены!$B$1:$K$65536,4,FALSE)=0," ",VLOOKUP($B21,[1]Спортсмены!$B$1:$K$65536,4,FALSE)))</f>
        <v>09.01.2005</v>
      </c>
      <c r="F21" s="75" t="str">
        <f>IF(B21=0," ",VLOOKUP($B21,[1]Спортсмены!$B$1:$K$65536,5,FALSE))</f>
        <v>2</v>
      </c>
      <c r="G21" s="30" t="str">
        <f>IF(B21=0," ",VLOOKUP($B21,[1]Спортсмены!$B$1:$K$65536,6,FALSE))</f>
        <v>Ярославская область</v>
      </c>
      <c r="H21" s="30" t="str">
        <f>IF(C21=0," ",VLOOKUP($B21,[1]Спортсмены!$B$1:$K$65536,7,FALSE))</f>
        <v/>
      </c>
      <c r="I21" s="30" t="str">
        <f>IF(D21=0," ",VLOOKUP($B21,[1]Спортсмены!$B$1:$K$65536,8,FALSE))</f>
        <v/>
      </c>
      <c r="J21" s="30" t="str">
        <f>IF(B21=0," ",VLOOKUP($B21,[1]Спортсмены!$B$1:$K$65536,9,FALSE))</f>
        <v>МУ СШОР №19</v>
      </c>
      <c r="K21" s="149"/>
      <c r="L21" s="177">
        <v>3.1420138888888886E-3</v>
      </c>
      <c r="M21" s="74" t="str">
        <f>IF(L21=0," ",IF(L21&lt;=[1]Разряды!$D$8,[1]Разряды!$D$3,IF(L21&lt;=[1]Разряды!$E$8,[1]Разряды!$E$3,IF(L21&lt;=[1]Разряды!$F$8,[1]Разряды!$F$3,IF(L21&lt;=[1]Разряды!$G$8,[1]Разряды!$G$3,IF(L21&lt;=[1]Разряды!$H$8,[1]Разряды!$H$3,IF(L21&lt;=[1]Разряды!$I$8,[1]Разряды!$I$3,IF(L21&lt;=[1]Разряды!$J$8,[1]Разряды!$J$3,"б/р"))))))))</f>
        <v>3р</v>
      </c>
      <c r="N21" s="75" t="s">
        <v>31</v>
      </c>
      <c r="O21" s="30" t="str">
        <f>IF(B21=0," ",VLOOKUP($B21,[1]Спортсмены!$B$1:$K$65536,10,FALSE))</f>
        <v>Сошников А.В.</v>
      </c>
    </row>
    <row r="22" spans="1:15" x14ac:dyDescent="0.25">
      <c r="A22" s="154">
        <v>7</v>
      </c>
      <c r="B22" s="79">
        <v>215</v>
      </c>
      <c r="C22" s="30" t="str">
        <f>IF(B22=0," ",VLOOKUP(B22,[1]Спортсмены!B$1:K$65536,2,FALSE))</f>
        <v>Шабашов</v>
      </c>
      <c r="D22" s="91" t="str">
        <f>IF(B22=0," ",VLOOKUP($B22,[1]Спортсмены!$B$1:$K$65536,3,FALSE))</f>
        <v>Григорий</v>
      </c>
      <c r="E22" s="75" t="str">
        <f>IF(B22=0," ",IF(VLOOKUP($B22,[1]Спортсмены!$B$1:$K$65536,4,FALSE)=0," ",VLOOKUP($B22,[1]Спортсмены!$B$1:$K$65536,4,FALSE)))</f>
        <v>24.01.2004</v>
      </c>
      <c r="F22" s="75" t="str">
        <f>IF(B22=0," ",VLOOKUP($B22,[1]Спортсмены!$B$1:$K$65536,5,FALSE))</f>
        <v>3</v>
      </c>
      <c r="G22" s="30" t="str">
        <f>IF(B22=0," ",VLOOKUP($B22,[1]Спортсмены!$B$1:$K$65536,6,FALSE))</f>
        <v>Архангельская область</v>
      </c>
      <c r="H22" s="30" t="str">
        <f>IF(C22=0," ",VLOOKUP($B22,[1]Спортсмены!$B$1:$K$65536,7,FALSE))</f>
        <v/>
      </c>
      <c r="I22" s="30" t="str">
        <f>IF(D22=0," ",VLOOKUP($B22,[1]Спортсмены!$B$1:$K$65536,8,FALSE))</f>
        <v/>
      </c>
      <c r="J22" s="30" t="str">
        <f>IF(B22=0," ",VLOOKUP($B22,[1]Спортсмены!$B$1:$K$65536,9,FALSE))</f>
        <v>МБУ СШ №1</v>
      </c>
      <c r="K22" s="149"/>
      <c r="L22" s="177">
        <v>3.1561342592592591E-3</v>
      </c>
      <c r="M22" s="74" t="str">
        <f>IF(L22=0," ",IF(L22&lt;=[1]Разряды!$D$8,[1]Разряды!$D$3,IF(L22&lt;=[1]Разряды!$E$8,[1]Разряды!$E$3,IF(L22&lt;=[1]Разряды!$F$8,[1]Разряды!$F$3,IF(L22&lt;=[1]Разряды!$G$8,[1]Разряды!$G$3,IF(L22&lt;=[1]Разряды!$H$8,[1]Разряды!$H$3,IF(L22&lt;=[1]Разряды!$I$8,[1]Разряды!$I$3,IF(L22&lt;=[1]Разряды!$J$8,[1]Разряды!$J$3,"б/р"))))))))</f>
        <v>3р</v>
      </c>
      <c r="N22" s="75">
        <v>12</v>
      </c>
      <c r="O22" s="30" t="str">
        <f>IF(B22=0," ",VLOOKUP($B22,[1]Спортсмены!$B$1:$K$65536,10,FALSE))</f>
        <v>Ушанов С.А.</v>
      </c>
    </row>
    <row r="23" spans="1:15" x14ac:dyDescent="0.25">
      <c r="A23" s="31">
        <v>8</v>
      </c>
      <c r="B23" s="79">
        <v>458</v>
      </c>
      <c r="C23" s="30" t="str">
        <f>IF(B23=0," ",VLOOKUP(B23,[1]Спортсмены!B$1:K$65536,2,FALSE))</f>
        <v>Сподобин</v>
      </c>
      <c r="D23" s="91" t="str">
        <f>IF(B23=0," ",VLOOKUP($B23,[1]Спортсмены!$B$1:$K$65536,3,FALSE))</f>
        <v>Тимофей</v>
      </c>
      <c r="E23" s="75" t="str">
        <f>IF(B23=0," ",IF(VLOOKUP($B23,[1]Спортсмены!$B$1:$K$65536,4,FALSE)=0," ",VLOOKUP($B23,[1]Спортсмены!$B$1:$K$65536,4,FALSE)))</f>
        <v>18.05.2005</v>
      </c>
      <c r="F23" s="75" t="str">
        <f>IF(B23=0," ",VLOOKUP($B23,[1]Спортсмены!$B$1:$K$65536,5,FALSE))</f>
        <v>2</v>
      </c>
      <c r="G23" s="30" t="str">
        <f>IF(B23=0," ",VLOOKUP($B23,[1]Спортсмены!$B$1:$K$65536,6,FALSE))</f>
        <v>Республика Коми</v>
      </c>
      <c r="H23" s="30" t="str">
        <f>IF(C23=0," ",VLOOKUP($B23,[1]Спортсмены!$B$1:$K$65536,7,FALSE))</f>
        <v/>
      </c>
      <c r="I23" s="30" t="str">
        <f>IF(D23=0," ",VLOOKUP($B23,[1]Спортсмены!$B$1:$K$65536,8,FALSE))</f>
        <v/>
      </c>
      <c r="J23" s="30" t="str">
        <f>IF(B23=0," ",VLOOKUP($B23,[1]Спортсмены!$B$1:$K$65536,9,FALSE))</f>
        <v>ГБУ РК "СШОР №1"</v>
      </c>
      <c r="K23" s="149"/>
      <c r="L23" s="177">
        <v>3.3524305555555551E-3</v>
      </c>
      <c r="M23" s="74" t="str">
        <f>IF(L23=0," ",IF(L23&lt;=[1]Разряды!$D$8,[1]Разряды!$D$3,IF(L23&lt;=[1]Разряды!$E$8,[1]Разряды!$E$3,IF(L23&lt;=[1]Разряды!$F$8,[1]Разряды!$F$3,IF(L23&lt;=[1]Разряды!$G$8,[1]Разряды!$G$3,IF(L23&lt;=[1]Разряды!$H$8,[1]Разряды!$H$3,IF(L23&lt;=[1]Разряды!$I$8,[1]Разряды!$I$3,IF(L23&lt;=[1]Разряды!$J$8,[1]Разряды!$J$3,"б/р"))))))))</f>
        <v>1юр</v>
      </c>
      <c r="N23" s="75">
        <v>0</v>
      </c>
      <c r="O23" s="30" t="str">
        <f>IF(B23=0," ",VLOOKUP($B23,[1]Спортсмены!$B$1:$K$65536,10,FALSE))</f>
        <v>Филиппов М.И.</v>
      </c>
    </row>
    <row r="24" spans="1:15" ht="15.75" thickBot="1" x14ac:dyDescent="0.3">
      <c r="A24" s="38"/>
      <c r="B24" s="38"/>
      <c r="C24" s="39" t="str">
        <f>IF(B24=0," ",VLOOKUP(B24,[1]Спортсмены!B$1:K$65536,2,FALSE))</f>
        <v xml:space="preserve"> </v>
      </c>
      <c r="D24" s="39"/>
      <c r="E24" s="40" t="str">
        <f>IF(B24=0," ",VLOOKUP($B24,[1]Спортсмены!$B$1:$K$65536,3,FALSE))</f>
        <v xml:space="preserve"> </v>
      </c>
      <c r="F24" s="40" t="str">
        <f>IF(B24=0," ",IF(VLOOKUP($B24,[1]Спортсмены!$B$1:$K$65536,4,FALSE)=0," ",VLOOKUP($B24,[1]Спортсмены!$B$1:$K$65536,4,FALSE)))</f>
        <v xml:space="preserve"> </v>
      </c>
      <c r="G24" s="39" t="str">
        <f>IF(B24=0," ",VLOOKUP($B24,[1]Спортсмены!$B$1:$K$65536,5,FALSE))</f>
        <v xml:space="preserve"> </v>
      </c>
      <c r="H24" s="39"/>
      <c r="I24" s="39"/>
      <c r="J24" s="39" t="str">
        <f>IF(B24=0," ",VLOOKUP($B24,[1]Спортсмены!$B$1:$K$65536,6,FALSE))</f>
        <v xml:space="preserve"> </v>
      </c>
      <c r="K24" s="105"/>
      <c r="L24" s="158"/>
      <c r="M24" s="43" t="str">
        <f>IF(L24=0," ",IF(L24&lt;=[1]Разряды!$D$8,[1]Разряды!$D$3,IF(L24&lt;=[1]Разряды!$E$8,[1]Разряды!$E$3,IF(L24&lt;=[1]Разряды!$F$8,[1]Разряды!$F$3,IF(L24&lt;=[1]Разряды!$G$8,[1]Разряды!$G$3,IF(L24&lt;=[1]Разряды!$H$8,[1]Разряды!$H$3,IF(L24&lt;=[1]Разряды!$I$8,[1]Разряды!$I$3,IF(L24&lt;=[1]Разряды!$J$8,[1]Разряды!$J$3,"б/р"))))))))</f>
        <v xml:space="preserve"> </v>
      </c>
      <c r="N24" s="126"/>
      <c r="O24" s="39" t="str">
        <f>IF(B24=0," ",VLOOKUP($B24,[1]Спортсмены!$B$1:$K$65536,7,FALSE))</f>
        <v xml:space="preserve"> </v>
      </c>
    </row>
    <row r="25" spans="1:15" ht="15.75" thickTop="1" x14ac:dyDescent="0.25">
      <c r="A25" s="44"/>
      <c r="B25" s="44"/>
      <c r="C25" s="45"/>
      <c r="D25" s="45"/>
      <c r="E25" s="46"/>
      <c r="F25" s="46"/>
      <c r="G25" s="45"/>
      <c r="H25" s="45"/>
      <c r="I25" s="45"/>
      <c r="J25" s="45"/>
      <c r="K25" s="108"/>
      <c r="L25" s="159"/>
      <c r="M25" s="49"/>
      <c r="N25" s="49"/>
      <c r="O25" s="45"/>
    </row>
    <row r="26" spans="1:15" x14ac:dyDescent="0.25">
      <c r="A26" s="44"/>
      <c r="B26" s="44"/>
      <c r="C26" s="45"/>
      <c r="D26" s="45"/>
      <c r="E26" s="46"/>
      <c r="F26" s="46"/>
      <c r="G26" s="45"/>
      <c r="H26" s="45"/>
      <c r="I26" s="45"/>
      <c r="J26" s="45"/>
      <c r="K26" s="108"/>
      <c r="L26" s="159"/>
      <c r="M26" s="49"/>
      <c r="N26" s="49"/>
      <c r="O26" s="45"/>
    </row>
    <row r="27" spans="1:15" x14ac:dyDescent="0.25">
      <c r="A27" s="44"/>
      <c r="B27" s="44"/>
      <c r="C27" s="45"/>
      <c r="D27" s="45"/>
      <c r="E27" s="46"/>
      <c r="F27" s="46"/>
      <c r="G27" s="45"/>
      <c r="H27" s="45"/>
      <c r="I27" s="45"/>
      <c r="J27" s="45"/>
      <c r="K27" s="108"/>
      <c r="L27" s="159"/>
      <c r="M27" s="49"/>
      <c r="N27" s="49"/>
      <c r="O27" s="45"/>
    </row>
    <row r="28" spans="1:15" x14ac:dyDescent="0.25">
      <c r="A28" s="44"/>
      <c r="B28" s="44"/>
      <c r="C28" s="45"/>
      <c r="D28" s="45"/>
      <c r="E28" s="46"/>
      <c r="F28" s="46"/>
      <c r="G28" s="45"/>
      <c r="H28" s="45"/>
      <c r="I28" s="45"/>
      <c r="J28" s="45"/>
      <c r="K28" s="108"/>
      <c r="L28" s="159"/>
      <c r="M28" s="49"/>
      <c r="N28" s="49"/>
      <c r="O28" s="45"/>
    </row>
    <row r="29" spans="1:15" x14ac:dyDescent="0.25">
      <c r="A29" s="44"/>
      <c r="B29" s="44"/>
      <c r="C29" s="45"/>
      <c r="D29" s="45"/>
      <c r="E29" s="46"/>
      <c r="F29" s="46"/>
      <c r="G29" s="45"/>
      <c r="H29" s="45"/>
      <c r="I29" s="45"/>
      <c r="J29" s="45"/>
      <c r="K29" s="108"/>
      <c r="L29" s="159"/>
      <c r="M29" s="49"/>
      <c r="N29" s="49"/>
      <c r="O29" s="45"/>
    </row>
    <row r="30" spans="1:15" x14ac:dyDescent="0.25">
      <c r="A30" s="44"/>
      <c r="B30" s="44"/>
      <c r="C30" s="45"/>
      <c r="D30" s="45"/>
      <c r="E30" s="46"/>
      <c r="F30" s="46"/>
      <c r="G30" s="45"/>
      <c r="H30" s="45"/>
      <c r="I30" s="45"/>
      <c r="J30" s="45"/>
      <c r="K30" s="108"/>
      <c r="L30" s="159"/>
      <c r="M30" s="49"/>
      <c r="N30" s="49"/>
      <c r="O30" s="45"/>
    </row>
    <row r="31" spans="1:15" x14ac:dyDescent="0.25">
      <c r="A31" s="64"/>
      <c r="B31" s="65"/>
      <c r="C31" s="66"/>
      <c r="D31" s="66"/>
      <c r="E31" s="66"/>
      <c r="F31" s="67"/>
      <c r="G31" s="45" t="s">
        <v>32</v>
      </c>
      <c r="H31" s="45"/>
      <c r="I31" s="45"/>
      <c r="J31" s="46"/>
      <c r="K31" s="46"/>
      <c r="L31" s="45"/>
      <c r="M31" s="45" t="s">
        <v>33</v>
      </c>
      <c r="N31" s="45"/>
    </row>
    <row r="32" spans="1:15" x14ac:dyDescent="0.25">
      <c r="A32" s="64"/>
      <c r="B32" s="67"/>
      <c r="C32" s="66"/>
      <c r="D32" s="66"/>
      <c r="E32" s="66"/>
      <c r="F32" s="67"/>
      <c r="G32" s="45"/>
      <c r="H32" s="45"/>
      <c r="I32" s="45"/>
      <c r="J32" s="46"/>
      <c r="K32" s="46"/>
      <c r="L32" s="45"/>
      <c r="M32" s="45"/>
      <c r="N32" s="45"/>
    </row>
    <row r="33" spans="1:15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</row>
    <row r="34" spans="1:15" x14ac:dyDescent="0.25">
      <c r="A34" s="64"/>
      <c r="B34" s="67"/>
      <c r="C34" s="66"/>
      <c r="D34" s="66"/>
      <c r="E34" s="66"/>
      <c r="F34" s="67"/>
      <c r="G34" s="45"/>
      <c r="H34" s="45"/>
      <c r="I34" s="45"/>
      <c r="J34" s="46"/>
      <c r="K34" s="46"/>
      <c r="L34" s="45"/>
      <c r="M34" s="45"/>
      <c r="N34" s="45"/>
    </row>
    <row r="35" spans="1:15" x14ac:dyDescent="0.25">
      <c r="A35" s="64"/>
      <c r="B35" s="67"/>
      <c r="C35" s="66"/>
      <c r="D35" s="66"/>
      <c r="E35" s="66"/>
      <c r="F35" s="67"/>
      <c r="G35" s="45" t="s">
        <v>34</v>
      </c>
      <c r="H35" s="45"/>
      <c r="I35" s="45"/>
      <c r="J35" s="46"/>
      <c r="K35" s="46"/>
      <c r="L35" s="45"/>
      <c r="M35" s="45" t="s">
        <v>35</v>
      </c>
      <c r="N35" s="45"/>
    </row>
    <row r="36" spans="1:15" x14ac:dyDescent="0.25">
      <c r="A36" s="44"/>
      <c r="B36" s="44"/>
      <c r="C36" s="45"/>
      <c r="D36" s="45"/>
      <c r="E36" s="46"/>
      <c r="F36" s="46"/>
      <c r="G36" s="45"/>
      <c r="H36" s="45"/>
      <c r="I36" s="45"/>
      <c r="J36" s="45"/>
      <c r="K36" s="108"/>
      <c r="L36" s="159"/>
      <c r="M36" s="49"/>
      <c r="N36" s="49"/>
      <c r="O36" s="45"/>
    </row>
    <row r="37" spans="1:15" x14ac:dyDescent="0.25">
      <c r="A37" s="44"/>
      <c r="B37" s="44"/>
      <c r="C37" s="45"/>
      <c r="D37" s="45"/>
      <c r="E37" s="46"/>
      <c r="F37" s="46"/>
      <c r="G37" s="45"/>
      <c r="H37" s="45"/>
      <c r="I37" s="45"/>
      <c r="J37" s="45"/>
      <c r="K37" s="108"/>
      <c r="L37" s="159"/>
      <c r="M37" s="49"/>
      <c r="N37" s="49"/>
      <c r="O37" s="45"/>
    </row>
    <row r="38" spans="1:15" x14ac:dyDescent="0.25">
      <c r="A38" s="44"/>
      <c r="B38" s="44"/>
      <c r="C38" s="45"/>
      <c r="D38" s="45"/>
      <c r="E38" s="46"/>
      <c r="F38" s="46"/>
      <c r="G38" s="45"/>
      <c r="H38" s="45"/>
      <c r="I38" s="45"/>
      <c r="J38" s="45"/>
      <c r="K38" s="108"/>
      <c r="L38" s="159"/>
      <c r="M38" s="49"/>
      <c r="N38" s="49"/>
      <c r="O38" s="45"/>
    </row>
    <row r="39" spans="1:15" x14ac:dyDescent="0.25">
      <c r="A39" s="44"/>
      <c r="B39" s="44"/>
      <c r="C39" s="45"/>
      <c r="D39" s="45"/>
      <c r="E39" s="46"/>
      <c r="F39" s="46"/>
      <c r="G39" s="45"/>
      <c r="H39" s="45"/>
      <c r="I39" s="45"/>
      <c r="J39" s="45"/>
      <c r="K39" s="108"/>
      <c r="L39" s="159"/>
      <c r="M39" s="49"/>
      <c r="N39" s="49"/>
      <c r="O39" s="45"/>
    </row>
    <row r="40" spans="1:15" x14ac:dyDescent="0.25">
      <c r="A40" s="44"/>
      <c r="B40" s="44"/>
      <c r="C40" s="45"/>
      <c r="D40" s="45"/>
      <c r="E40" s="46"/>
      <c r="F40" s="46"/>
      <c r="G40" s="45"/>
      <c r="H40" s="45"/>
      <c r="I40" s="45"/>
      <c r="J40" s="45"/>
      <c r="K40" s="108"/>
      <c r="L40" s="159"/>
      <c r="M40" s="49"/>
      <c r="N40" s="49"/>
      <c r="O40" s="45"/>
    </row>
    <row r="41" spans="1:15" x14ac:dyDescent="0.25">
      <c r="A41" s="44"/>
      <c r="B41" s="44"/>
      <c r="C41" s="45"/>
      <c r="D41" s="45"/>
      <c r="E41" s="46"/>
      <c r="F41" s="46"/>
      <c r="G41" s="45"/>
      <c r="H41" s="45"/>
      <c r="I41" s="45"/>
      <c r="J41" s="45"/>
      <c r="K41" s="108"/>
      <c r="L41" s="159"/>
      <c r="M41" s="49"/>
      <c r="N41" s="49"/>
      <c r="O41" s="45"/>
    </row>
    <row r="42" spans="1:15" x14ac:dyDescent="0.25">
      <c r="A42" s="44"/>
      <c r="B42" s="44"/>
      <c r="C42" s="45"/>
      <c r="D42" s="45"/>
      <c r="E42" s="46"/>
      <c r="F42" s="46"/>
      <c r="G42" s="45"/>
      <c r="H42" s="45"/>
      <c r="I42" s="45"/>
      <c r="J42" s="45"/>
      <c r="K42" s="108"/>
      <c r="L42" s="159"/>
      <c r="M42" s="49"/>
      <c r="N42" s="49"/>
      <c r="O42" s="45"/>
    </row>
    <row r="43" spans="1:15" x14ac:dyDescent="0.25">
      <c r="A43" s="44"/>
      <c r="B43" s="44"/>
      <c r="C43" s="45"/>
      <c r="D43" s="45"/>
      <c r="E43" s="46"/>
      <c r="F43" s="46"/>
      <c r="G43" s="45"/>
      <c r="H43" s="45"/>
      <c r="I43" s="45"/>
      <c r="J43" s="45"/>
      <c r="K43" s="108"/>
      <c r="L43" s="159"/>
      <c r="M43" s="49"/>
      <c r="N43" s="49"/>
      <c r="O43" s="45"/>
    </row>
    <row r="44" spans="1:15" x14ac:dyDescent="0.25">
      <c r="A44" s="44"/>
      <c r="B44" s="44"/>
      <c r="C44" s="45"/>
      <c r="D44" s="45"/>
      <c r="E44" s="46"/>
      <c r="F44" s="46"/>
      <c r="G44" s="45"/>
      <c r="H44" s="45"/>
      <c r="I44" s="45"/>
      <c r="J44" s="45"/>
      <c r="K44" s="108"/>
      <c r="L44" s="159"/>
      <c r="M44" s="49"/>
      <c r="N44" s="49"/>
      <c r="O44" s="45"/>
    </row>
    <row r="45" spans="1:15" x14ac:dyDescent="0.25">
      <c r="A45" s="44"/>
      <c r="B45" s="44"/>
      <c r="C45" s="45"/>
      <c r="D45" s="45"/>
      <c r="E45" s="46"/>
      <c r="F45" s="46"/>
      <c r="G45" s="45"/>
      <c r="H45" s="45"/>
      <c r="I45" s="45"/>
      <c r="J45" s="45"/>
      <c r="K45" s="108"/>
      <c r="L45" s="159"/>
      <c r="M45" s="49"/>
      <c r="N45" s="49"/>
      <c r="O45" s="45"/>
    </row>
    <row r="46" spans="1:15" x14ac:dyDescent="0.25">
      <c r="A46" s="44"/>
      <c r="B46" s="44"/>
      <c r="C46" s="45"/>
      <c r="D46" s="45"/>
      <c r="E46" s="46"/>
      <c r="F46" s="46"/>
      <c r="G46" s="45"/>
      <c r="H46" s="45"/>
      <c r="I46" s="45"/>
      <c r="J46" s="45"/>
      <c r="K46" s="108"/>
      <c r="L46" s="159"/>
      <c r="M46" s="49"/>
      <c r="N46" s="49"/>
      <c r="O46" s="45"/>
    </row>
    <row r="47" spans="1:15" x14ac:dyDescent="0.25">
      <c r="A47" s="44"/>
      <c r="B47" s="44"/>
      <c r="C47" s="45"/>
      <c r="D47" s="45"/>
      <c r="E47" s="46"/>
      <c r="F47" s="46"/>
      <c r="G47" s="45"/>
      <c r="H47" s="45"/>
      <c r="I47" s="45"/>
      <c r="J47" s="45"/>
      <c r="K47" s="108"/>
      <c r="L47" s="159"/>
      <c r="M47" s="49"/>
      <c r="N47" s="49"/>
      <c r="O47" s="45"/>
    </row>
    <row r="48" spans="1:15" x14ac:dyDescent="0.25">
      <c r="A48" s="44"/>
      <c r="B48" s="44"/>
      <c r="C48" s="45"/>
      <c r="D48" s="45"/>
      <c r="E48" s="46"/>
      <c r="F48" s="46"/>
      <c r="G48" s="45"/>
      <c r="H48" s="45"/>
      <c r="I48" s="45"/>
      <c r="J48" s="45"/>
      <c r="K48" s="108"/>
      <c r="L48" s="159"/>
      <c r="M48" s="49"/>
      <c r="N48" s="49"/>
      <c r="O48" s="45"/>
    </row>
    <row r="49" spans="1:15" x14ac:dyDescent="0.25">
      <c r="A49" s="44"/>
      <c r="B49" s="44"/>
      <c r="C49" s="45"/>
      <c r="D49" s="45"/>
      <c r="E49" s="46"/>
      <c r="F49" s="46"/>
      <c r="G49" s="45"/>
      <c r="H49" s="45"/>
      <c r="I49" s="45"/>
      <c r="J49" s="45"/>
      <c r="K49" s="108"/>
      <c r="L49" s="159"/>
      <c r="M49" s="49"/>
      <c r="N49" s="49"/>
      <c r="O49" s="45"/>
    </row>
    <row r="50" spans="1:15" x14ac:dyDescent="0.25">
      <c r="A50" s="44"/>
      <c r="B50" s="44"/>
      <c r="C50" s="45"/>
      <c r="D50" s="45"/>
      <c r="E50" s="46"/>
      <c r="F50" s="46"/>
      <c r="G50" s="45"/>
      <c r="H50" s="45"/>
      <c r="I50" s="45"/>
      <c r="J50" s="45"/>
      <c r="K50" s="108"/>
      <c r="L50" s="159"/>
      <c r="M50" s="49"/>
      <c r="N50" s="49"/>
      <c r="O50" s="45"/>
    </row>
    <row r="51" spans="1:15" x14ac:dyDescent="0.25">
      <c r="A51" s="44"/>
      <c r="B51" s="44"/>
      <c r="C51" s="45"/>
      <c r="D51" s="45"/>
      <c r="E51" s="46"/>
      <c r="F51" s="46"/>
      <c r="G51" s="45"/>
      <c r="H51" s="45"/>
      <c r="I51" s="45"/>
      <c r="J51" s="45"/>
      <c r="K51" s="108"/>
      <c r="L51" s="159"/>
      <c r="M51" s="49"/>
      <c r="N51" s="49"/>
      <c r="O51" s="45"/>
    </row>
    <row r="52" spans="1:15" x14ac:dyDescent="0.25">
      <c r="A52" s="44"/>
      <c r="B52" s="44"/>
      <c r="C52" s="45"/>
      <c r="D52" s="45"/>
      <c r="E52" s="46"/>
      <c r="F52" s="46"/>
      <c r="G52" s="45"/>
      <c r="H52" s="45"/>
      <c r="I52" s="45"/>
      <c r="J52" s="45"/>
      <c r="K52" s="108"/>
      <c r="L52" s="159"/>
      <c r="M52" s="49"/>
      <c r="N52" s="49"/>
      <c r="O52" s="45"/>
    </row>
    <row r="53" spans="1:15" x14ac:dyDescent="0.25">
      <c r="A53" s="44"/>
      <c r="B53" s="44"/>
      <c r="C53" s="45"/>
      <c r="D53" s="45"/>
      <c r="E53" s="46"/>
      <c r="F53" s="46"/>
      <c r="G53" s="45"/>
      <c r="H53" s="45"/>
      <c r="I53" s="45"/>
      <c r="J53" s="45"/>
      <c r="K53" s="108"/>
      <c r="L53" s="159"/>
      <c r="M53" s="49"/>
      <c r="N53" s="49"/>
      <c r="O53" s="45"/>
    </row>
    <row r="54" spans="1:15" x14ac:dyDescent="0.25">
      <c r="A54" s="44"/>
      <c r="B54" s="44"/>
      <c r="C54" s="45"/>
      <c r="D54" s="45"/>
      <c r="E54" s="46"/>
      <c r="F54" s="46"/>
      <c r="G54" s="45"/>
      <c r="H54" s="45"/>
      <c r="I54" s="45"/>
      <c r="J54" s="45"/>
      <c r="K54" s="108"/>
      <c r="L54" s="159"/>
      <c r="M54" s="49"/>
      <c r="N54" s="49"/>
      <c r="O54" s="45"/>
    </row>
    <row r="55" spans="1:15" x14ac:dyDescent="0.25">
      <c r="A55" s="44"/>
      <c r="B55" s="44"/>
      <c r="C55" s="45"/>
      <c r="D55" s="45"/>
      <c r="E55" s="46"/>
      <c r="F55" s="46"/>
      <c r="G55" s="45"/>
      <c r="H55" s="45"/>
      <c r="I55" s="45"/>
      <c r="J55" s="45"/>
      <c r="K55" s="108"/>
      <c r="L55" s="159"/>
      <c r="M55" s="49"/>
      <c r="N55" s="49"/>
      <c r="O55" s="45"/>
    </row>
    <row r="56" spans="1:15" x14ac:dyDescent="0.25">
      <c r="A56" s="44"/>
      <c r="B56" s="44"/>
      <c r="C56" s="45"/>
      <c r="D56" s="45"/>
      <c r="E56" s="46"/>
      <c r="F56" s="46"/>
      <c r="G56" s="45"/>
      <c r="H56" s="45"/>
      <c r="I56" s="45"/>
      <c r="J56" s="45"/>
      <c r="K56" s="108"/>
      <c r="L56" s="159"/>
      <c r="M56" s="49"/>
      <c r="N56" s="49"/>
      <c r="O56" s="45"/>
    </row>
    <row r="57" spans="1:15" x14ac:dyDescent="0.25">
      <c r="A57" s="44"/>
      <c r="B57" s="44"/>
      <c r="C57" s="45"/>
      <c r="D57" s="45"/>
      <c r="E57" s="46"/>
      <c r="F57" s="46"/>
      <c r="G57" s="45"/>
      <c r="H57" s="45"/>
      <c r="I57" s="45"/>
      <c r="J57" s="45"/>
      <c r="K57" s="108"/>
      <c r="L57" s="159"/>
      <c r="M57" s="49"/>
      <c r="N57" s="49"/>
      <c r="O57" s="45"/>
    </row>
    <row r="58" spans="1:15" ht="17.25" x14ac:dyDescent="0.3">
      <c r="A58" s="459" t="s">
        <v>0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</row>
    <row r="59" spans="1:15" ht="17.25" x14ac:dyDescent="0.3">
      <c r="A59" s="459" t="s">
        <v>1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</row>
    <row r="60" spans="1:15" ht="17.25" x14ac:dyDescent="0.3">
      <c r="A60" s="459" t="s">
        <v>2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</row>
    <row r="61" spans="1:15" ht="17.25" x14ac:dyDescent="0.3">
      <c r="A61" s="459" t="s">
        <v>3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4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60" t="s">
        <v>58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</row>
    <row r="64" spans="1:15" ht="21" x14ac:dyDescent="0.35">
      <c r="A64" s="8"/>
      <c r="B64" s="8"/>
      <c r="C64" s="8"/>
      <c r="D64" s="8"/>
      <c r="E64" s="8"/>
      <c r="F64" s="8"/>
      <c r="G64" s="8"/>
      <c r="H64" s="8"/>
      <c r="I64" s="8"/>
      <c r="K64" s="8"/>
      <c r="L64" s="8"/>
      <c r="M64" s="8"/>
      <c r="N64" s="8"/>
      <c r="O64" s="1" t="s">
        <v>6</v>
      </c>
    </row>
    <row r="65" spans="1:15" ht="18.75" x14ac:dyDescent="0.3">
      <c r="A65" s="3"/>
      <c r="B65" s="4"/>
      <c r="C65" s="4"/>
      <c r="D65" s="4"/>
      <c r="E65" s="5"/>
      <c r="G65" s="50"/>
      <c r="H65" s="50"/>
      <c r="I65" s="50"/>
      <c r="K65" s="50"/>
      <c r="L65" s="50"/>
      <c r="M65" s="50"/>
      <c r="O65" s="2" t="s">
        <v>7</v>
      </c>
    </row>
    <row r="66" spans="1:15" ht="15.75" x14ac:dyDescent="0.25">
      <c r="A66" s="3"/>
      <c r="B66" s="4"/>
      <c r="C66" s="4"/>
      <c r="D66" s="4"/>
      <c r="E66" s="5"/>
      <c r="G66" s="6"/>
      <c r="H66" s="6"/>
      <c r="I66" s="6"/>
      <c r="K66" s="6"/>
      <c r="L66"/>
      <c r="O66" s="2" t="s">
        <v>8</v>
      </c>
    </row>
    <row r="67" spans="1:15" ht="21" x14ac:dyDescent="0.35">
      <c r="A67" s="7"/>
      <c r="K67" s="7"/>
      <c r="L67"/>
      <c r="M67" s="8"/>
      <c r="N67" s="8"/>
      <c r="O67" s="8" t="s">
        <v>9</v>
      </c>
    </row>
    <row r="68" spans="1:15" ht="21" x14ac:dyDescent="0.35">
      <c r="A68" s="7"/>
      <c r="E68" s="9"/>
      <c r="F68" s="10"/>
      <c r="G68" s="11"/>
      <c r="H68" s="11"/>
      <c r="I68" s="11"/>
      <c r="K68" s="7"/>
      <c r="L68"/>
      <c r="M68" s="8"/>
      <c r="N68" s="8"/>
      <c r="O68" s="8"/>
    </row>
    <row r="69" spans="1:15" ht="18.75" x14ac:dyDescent="0.3">
      <c r="A69" s="3"/>
      <c r="B69" s="12"/>
      <c r="C69" s="4"/>
      <c r="D69" s="4"/>
      <c r="E69" s="9" t="s">
        <v>10</v>
      </c>
      <c r="F69" s="10">
        <v>0.64583333333333337</v>
      </c>
      <c r="G69" s="11" t="s">
        <v>64</v>
      </c>
      <c r="H69" s="11"/>
      <c r="I69" s="11"/>
      <c r="K69" s="13"/>
      <c r="L69" s="13"/>
      <c r="M69" s="14"/>
    </row>
    <row r="70" spans="1:15" ht="16.5" thickBot="1" x14ac:dyDescent="0.3">
      <c r="A70" s="15" t="s">
        <v>62</v>
      </c>
      <c r="B70" s="16"/>
      <c r="F70" s="3"/>
      <c r="G70" s="15" t="s">
        <v>72</v>
      </c>
      <c r="J70" s="3"/>
      <c r="K70" s="11"/>
      <c r="L70" s="11"/>
      <c r="M70" s="14"/>
    </row>
    <row r="71" spans="1:15" ht="15.75" thickBot="1" x14ac:dyDescent="0.3">
      <c r="A71" s="489" t="s">
        <v>15</v>
      </c>
      <c r="B71" s="489" t="s">
        <v>16</v>
      </c>
      <c r="C71" s="490" t="s">
        <v>17</v>
      </c>
      <c r="D71" s="490" t="s">
        <v>18</v>
      </c>
      <c r="E71" s="489" t="s">
        <v>19</v>
      </c>
      <c r="F71" s="489" t="s">
        <v>20</v>
      </c>
      <c r="G71" s="489" t="s">
        <v>21</v>
      </c>
      <c r="H71" s="489" t="s">
        <v>22</v>
      </c>
      <c r="I71" s="489" t="s">
        <v>23</v>
      </c>
      <c r="J71" s="474" t="s">
        <v>24</v>
      </c>
      <c r="K71" s="475" t="s">
        <v>25</v>
      </c>
      <c r="L71" s="475"/>
      <c r="M71" s="474" t="s">
        <v>26</v>
      </c>
      <c r="N71" s="474" t="s">
        <v>27</v>
      </c>
      <c r="O71" s="475" t="s">
        <v>28</v>
      </c>
    </row>
    <row r="72" spans="1:15" ht="15.75" thickBot="1" x14ac:dyDescent="0.3">
      <c r="A72" s="489"/>
      <c r="B72" s="489"/>
      <c r="C72" s="490"/>
      <c r="D72" s="490"/>
      <c r="E72" s="489"/>
      <c r="F72" s="489"/>
      <c r="G72" s="489"/>
      <c r="H72" s="489"/>
      <c r="I72" s="489"/>
      <c r="J72" s="474"/>
      <c r="K72" s="475" t="s">
        <v>29</v>
      </c>
      <c r="L72" s="475"/>
      <c r="M72" s="474"/>
      <c r="N72" s="474"/>
      <c r="O72" s="475"/>
    </row>
    <row r="73" spans="1:15" x14ac:dyDescent="0.25">
      <c r="A73" s="148">
        <v>1</v>
      </c>
      <c r="B73" s="79">
        <v>433</v>
      </c>
      <c r="C73" s="30" t="str">
        <f>IF(B73=0," ",VLOOKUP(B73,[1]Спортсмены!B$1:K$65536,2,FALSE))</f>
        <v>Мухачев</v>
      </c>
      <c r="D73" s="91" t="str">
        <f>IF(B73=0," ",VLOOKUP($B73,[1]Спортсмены!$B$1:$K$65536,3,FALSE))</f>
        <v>Лев</v>
      </c>
      <c r="E73" s="75" t="str">
        <f>IF(B73=0," ",IF(VLOOKUP($B73,[1]Спортсмены!$B$1:$K$65536,4,FALSE)=0," ",VLOOKUP($B73,[1]Спортсмены!$B$1:$K$65536,4,FALSE)))</f>
        <v>01.12.2002</v>
      </c>
      <c r="F73" s="75" t="str">
        <f>IF(B73=0," ",VLOOKUP($B73,[1]Спортсмены!$B$1:$K$65536,5,FALSE))</f>
        <v>1</v>
      </c>
      <c r="G73" s="30" t="str">
        <f>IF(B73=0," ",VLOOKUP($B73,[1]Спортсмены!$B$1:$K$65536,6,FALSE))</f>
        <v>Республика Карелия</v>
      </c>
      <c r="H73" s="30" t="str">
        <f>IF(C73=0," ",VLOOKUP($B73,[1]Спортсмены!$B$1:$K$65536,7,FALSE))</f>
        <v/>
      </c>
      <c r="I73" s="30" t="str">
        <f>IF(D73=0," ",VLOOKUP($B73,[1]Спортсмены!$B$1:$K$65536,8,FALSE))</f>
        <v/>
      </c>
      <c r="J73" s="30" t="str">
        <f>IF(B73=0," ",VLOOKUP($B73,[1]Спортсмены!$B$1:$K$65536,9,FALSE))</f>
        <v>МБОУ ДО "Питкяранстская ДЮСШ"</v>
      </c>
      <c r="K73" s="149"/>
      <c r="L73" s="177">
        <v>3.0350694444444444E-3</v>
      </c>
      <c r="M73" s="74" t="str">
        <f>IF(L73=0," ",IF(L73&lt;=[1]Разряды!$D$8,[1]Разряды!$D$3,IF(L73&lt;=[1]Разряды!$E$8,[1]Разряды!$E$3,IF(L73&lt;=[1]Разряды!$F$8,[1]Разряды!$F$3,IF(L73&lt;=[1]Разряды!$G$8,[1]Разряды!$G$3,IF(L73&lt;=[1]Разряды!$H$8,[1]Разряды!$H$3,IF(L73&lt;=[1]Разряды!$I$8,[1]Разряды!$I$3,IF(L73&lt;=[1]Разряды!$J$8,[1]Разряды!$J$3,"б/р"))))))))</f>
        <v>2р</v>
      </c>
      <c r="N73" s="75">
        <v>20</v>
      </c>
      <c r="O73" s="30" t="str">
        <f>IF(B73=0," ",VLOOKUP($B73,[1]Спортсмены!$B$1:$K$65536,10,FALSE))</f>
        <v>Иванова Н.А.</v>
      </c>
    </row>
    <row r="74" spans="1:15" x14ac:dyDescent="0.25">
      <c r="A74" s="21">
        <v>2</v>
      </c>
      <c r="B74" s="79">
        <v>105</v>
      </c>
      <c r="C74" s="30" t="str">
        <f>IF(B74=0," ",VLOOKUP(B74,[1]Спортсмены!B$1:K$65536,2,FALSE))</f>
        <v>Печкин</v>
      </c>
      <c r="D74" s="91" t="str">
        <f>IF(B74=0," ",VLOOKUP($B74,[1]Спортсмены!$B$1:$K$65536,3,FALSE))</f>
        <v>Александр</v>
      </c>
      <c r="E74" s="75" t="str">
        <f>IF(B74=0," ",IF(VLOOKUP($B74,[1]Спортсмены!$B$1:$K$65536,4,FALSE)=0," ",VLOOKUP($B74,[1]Спортсмены!$B$1:$K$65536,4,FALSE)))</f>
        <v>07.10.2002</v>
      </c>
      <c r="F74" s="75" t="str">
        <f>IF(B74=0," ",VLOOKUP($B74,[1]Спортсмены!$B$1:$K$65536,5,FALSE))</f>
        <v>1</v>
      </c>
      <c r="G74" s="30" t="str">
        <f>IF(B74=0," ",VLOOKUP($B74,[1]Спортсмены!$B$1:$K$65536,6,FALSE))</f>
        <v>Ярославская область</v>
      </c>
      <c r="H74" s="30" t="str">
        <f>IF(C74=0," ",VLOOKUP($B74,[1]Спортсмены!$B$1:$K$65536,7,FALSE))</f>
        <v/>
      </c>
      <c r="I74" s="30" t="str">
        <f>IF(D74=0," ",VLOOKUP($B74,[1]Спортсмены!$B$1:$K$65536,8,FALSE))</f>
        <v/>
      </c>
      <c r="J74" s="30" t="str">
        <f>IF(B74=0," ",VLOOKUP($B74,[1]Спортсмены!$B$1:$K$65536,9,FALSE))</f>
        <v>МУ СШОР №19</v>
      </c>
      <c r="K74" s="149"/>
      <c r="L74" s="177">
        <v>3.0901620370370371E-3</v>
      </c>
      <c r="M74" s="74" t="str">
        <f>IF(L74=0," ",IF(L74&lt;=[1]Разряды!$D$8,[1]Разряды!$D$3,IF(L74&lt;=[1]Разряды!$E$8,[1]Разряды!$E$3,IF(L74&lt;=[1]Разряды!$F$8,[1]Разряды!$F$3,IF(L74&lt;=[1]Разряды!$G$8,[1]Разряды!$G$3,IF(L74&lt;=[1]Разряды!$H$8,[1]Разряды!$H$3,IF(L74&lt;=[1]Разряды!$I$8,[1]Разряды!$I$3,IF(L74&lt;=[1]Разряды!$J$8,[1]Разряды!$J$3,"б/р"))))))))</f>
        <v>2р</v>
      </c>
      <c r="N74" s="75" t="s">
        <v>31</v>
      </c>
      <c r="O74" s="30" t="str">
        <f>IF(B74=0," ",VLOOKUP($B74,[1]Спортсмены!$B$1:$K$65536,10,FALSE))</f>
        <v>Сошников А.В.</v>
      </c>
    </row>
    <row r="75" spans="1:15" ht="15.75" thickBot="1" x14ac:dyDescent="0.3">
      <c r="A75" s="38"/>
      <c r="B75" s="38"/>
      <c r="C75" s="39" t="str">
        <f>IF(B75=0," ",VLOOKUP(B75,[1]Спортсмены!B$1:K$65536,2,FALSE))</f>
        <v xml:space="preserve"> </v>
      </c>
      <c r="D75" s="39"/>
      <c r="E75" s="40" t="str">
        <f>IF(B75=0," ",VLOOKUP($B75,[1]Спортсмены!$B$1:$K$65536,3,FALSE))</f>
        <v xml:space="preserve"> </v>
      </c>
      <c r="F75" s="40" t="str">
        <f>IF(B75=0," ",IF(VLOOKUP($B75,[1]Спортсмены!$B$1:$K$65536,4,FALSE)=0," ",VLOOKUP($B75,[1]Спортсмены!$B$1:$K$65536,4,FALSE)))</f>
        <v xml:space="preserve"> </v>
      </c>
      <c r="G75" s="39" t="str">
        <f>IF(B75=0," ",VLOOKUP($B75,[1]Спортсмены!$B$1:$K$65536,5,FALSE))</f>
        <v xml:space="preserve"> </v>
      </c>
      <c r="H75" s="39"/>
      <c r="I75" s="39"/>
      <c r="J75" s="39" t="str">
        <f>IF(B75=0," ",VLOOKUP($B75,[1]Спортсмены!$B$1:$K$65536,6,FALSE))</f>
        <v xml:space="preserve"> </v>
      </c>
      <c r="K75" s="105"/>
      <c r="L75" s="158"/>
      <c r="M75" s="43" t="str">
        <f>IF(L75=0," ",IF(L75&lt;=[1]Разряды!$D$8,[1]Разряды!$D$3,IF(L75&lt;=[1]Разряды!$E$8,[1]Разряды!$E$3,IF(L75&lt;=[1]Разряды!$F$8,[1]Разряды!$F$3,IF(L75&lt;=[1]Разряды!$G$8,[1]Разряды!$G$3,IF(L75&lt;=[1]Разряды!$H$8,[1]Разряды!$H$3,IF(L75&lt;=[1]Разряды!$I$8,[1]Разряды!$I$3,IF(L75&lt;=[1]Разряды!$J$8,[1]Разряды!$J$3,"б/р"))))))))</f>
        <v xml:space="preserve"> </v>
      </c>
      <c r="N75" s="126"/>
      <c r="O75" s="39" t="str">
        <f>IF(B75=0," ",VLOOKUP($B75,[1]Спортсмены!$B$1:$K$65536,7,FALSE))</f>
        <v xml:space="preserve"> </v>
      </c>
    </row>
    <row r="76" spans="1:15" ht="15.75" thickTop="1" x14ac:dyDescent="0.25"/>
    <row r="83" spans="1:14" x14ac:dyDescent="0.25">
      <c r="A83" s="64"/>
      <c r="B83" s="65"/>
      <c r="C83" s="66"/>
      <c r="D83" s="66"/>
      <c r="E83" s="66"/>
      <c r="F83" s="67"/>
      <c r="G83" s="45" t="s">
        <v>32</v>
      </c>
      <c r="H83" s="45"/>
      <c r="I83" s="45"/>
      <c r="J83" s="46"/>
      <c r="K83" s="46"/>
      <c r="L83" s="45"/>
      <c r="M83" s="45" t="s">
        <v>33</v>
      </c>
      <c r="N83" s="45"/>
    </row>
    <row r="84" spans="1:14" x14ac:dyDescent="0.25">
      <c r="A84" s="64"/>
      <c r="B84" s="67"/>
      <c r="C84" s="66"/>
      <c r="D84" s="66"/>
      <c r="E84" s="66"/>
      <c r="F84" s="67"/>
      <c r="G84" s="45"/>
      <c r="H84" s="45"/>
      <c r="I84" s="45"/>
      <c r="J84" s="46"/>
      <c r="K84" s="46"/>
      <c r="L84" s="45"/>
      <c r="M84" s="45"/>
      <c r="N84" s="45"/>
    </row>
    <row r="85" spans="1:14" x14ac:dyDescent="0.25">
      <c r="A85" s="64"/>
      <c r="B85" s="67"/>
      <c r="C85" s="66"/>
      <c r="D85" s="66"/>
      <c r="E85" s="66"/>
      <c r="F85" s="67"/>
      <c r="G85" s="45"/>
      <c r="H85" s="45"/>
      <c r="I85" s="45"/>
      <c r="J85" s="46"/>
      <c r="K85" s="46"/>
      <c r="L85" s="45"/>
      <c r="M85" s="45"/>
      <c r="N85" s="45"/>
    </row>
    <row r="86" spans="1:14" x14ac:dyDescent="0.25">
      <c r="A86" s="64"/>
      <c r="B86" s="67"/>
      <c r="C86" s="66"/>
      <c r="D86" s="66"/>
      <c r="E86" s="66"/>
      <c r="F86" s="67"/>
      <c r="G86" s="45"/>
      <c r="H86" s="45"/>
      <c r="I86" s="45"/>
      <c r="J86" s="46"/>
      <c r="K86" s="46"/>
      <c r="L86" s="45"/>
      <c r="M86" s="45"/>
      <c r="N86" s="45"/>
    </row>
    <row r="87" spans="1:14" x14ac:dyDescent="0.25">
      <c r="A87" s="64"/>
      <c r="B87" s="67"/>
      <c r="C87" s="66"/>
      <c r="D87" s="66"/>
      <c r="E87" s="66"/>
      <c r="F87" s="67"/>
      <c r="G87" s="45" t="s">
        <v>34</v>
      </c>
      <c r="H87" s="45"/>
      <c r="I87" s="45"/>
      <c r="J87" s="46"/>
      <c r="K87" s="46"/>
      <c r="L87" s="45"/>
      <c r="M87" s="45" t="s">
        <v>35</v>
      </c>
      <c r="N87" s="45"/>
    </row>
    <row r="114" spans="1:15" ht="17.25" x14ac:dyDescent="0.3">
      <c r="A114" s="459" t="s">
        <v>0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</row>
    <row r="115" spans="1:15" ht="17.25" x14ac:dyDescent="0.3">
      <c r="A115" s="459" t="s">
        <v>1</v>
      </c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</row>
    <row r="116" spans="1:15" ht="17.25" x14ac:dyDescent="0.3">
      <c r="A116" s="459" t="s">
        <v>2</v>
      </c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</row>
    <row r="117" spans="1:15" ht="17.25" x14ac:dyDescent="0.3">
      <c r="A117" s="459" t="s">
        <v>3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</row>
    <row r="118" spans="1:15" ht="17.25" x14ac:dyDescent="0.3">
      <c r="A118" s="459" t="s">
        <v>4</v>
      </c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</row>
    <row r="119" spans="1:15" ht="17.25" x14ac:dyDescent="0.3">
      <c r="A119" s="460" t="s">
        <v>59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0"/>
      <c r="N119" s="460"/>
      <c r="O119" s="460"/>
    </row>
    <row r="120" spans="1:15" ht="21" x14ac:dyDescent="0.35">
      <c r="A120" s="8"/>
      <c r="B120" s="8"/>
      <c r="C120" s="8"/>
      <c r="D120" s="8"/>
      <c r="E120" s="8"/>
      <c r="F120" s="8"/>
      <c r="G120" s="8"/>
      <c r="H120" s="8"/>
      <c r="I120" s="8"/>
      <c r="K120" s="8"/>
      <c r="L120" s="8"/>
      <c r="M120" s="8"/>
      <c r="N120" s="8"/>
      <c r="O120" s="1" t="s">
        <v>6</v>
      </c>
    </row>
    <row r="121" spans="1:15" ht="18.75" x14ac:dyDescent="0.3">
      <c r="A121" s="3"/>
      <c r="B121" s="4"/>
      <c r="C121" s="4"/>
      <c r="D121" s="4"/>
      <c r="E121" s="5"/>
      <c r="G121" s="50"/>
      <c r="H121" s="50"/>
      <c r="I121" s="50"/>
      <c r="K121" s="50"/>
      <c r="L121" s="50"/>
      <c r="M121" s="50"/>
      <c r="O121" s="2" t="s">
        <v>7</v>
      </c>
    </row>
    <row r="122" spans="1:15" ht="15.75" x14ac:dyDescent="0.25">
      <c r="A122" s="3"/>
      <c r="B122" s="4"/>
      <c r="C122" s="4"/>
      <c r="D122" s="4"/>
      <c r="E122" s="5"/>
      <c r="G122" s="6"/>
      <c r="H122" s="6"/>
      <c r="I122" s="6"/>
      <c r="K122" s="6"/>
      <c r="L122"/>
      <c r="O122" s="2" t="s">
        <v>8</v>
      </c>
    </row>
    <row r="123" spans="1:15" ht="21" x14ac:dyDescent="0.35">
      <c r="A123" s="7"/>
      <c r="K123" s="7"/>
      <c r="L123"/>
      <c r="M123" s="8"/>
      <c r="N123" s="8"/>
      <c r="O123" s="8" t="s">
        <v>9</v>
      </c>
    </row>
    <row r="124" spans="1:15" ht="21" x14ac:dyDescent="0.35">
      <c r="A124" s="7"/>
      <c r="E124" s="9"/>
      <c r="F124" s="10"/>
      <c r="G124" s="11"/>
      <c r="H124" s="11"/>
      <c r="I124" s="11"/>
      <c r="K124" s="7"/>
      <c r="L124"/>
      <c r="M124" s="8"/>
      <c r="N124" s="8"/>
      <c r="O124" s="8"/>
    </row>
    <row r="125" spans="1:15" ht="18.75" x14ac:dyDescent="0.3">
      <c r="A125" s="3"/>
      <c r="B125" s="12"/>
      <c r="C125" s="4"/>
      <c r="D125" s="4"/>
      <c r="E125" s="9" t="s">
        <v>10</v>
      </c>
      <c r="F125" s="10">
        <v>0.64583333333333337</v>
      </c>
      <c r="G125" s="11" t="s">
        <v>64</v>
      </c>
      <c r="H125" s="11"/>
      <c r="I125" s="11"/>
      <c r="K125" s="13"/>
      <c r="L125" s="13"/>
      <c r="M125" s="14"/>
    </row>
    <row r="126" spans="1:15" ht="16.5" thickBot="1" x14ac:dyDescent="0.3">
      <c r="A126" s="15" t="s">
        <v>63</v>
      </c>
      <c r="B126" s="16"/>
      <c r="F126" s="3"/>
      <c r="G126" s="15" t="s">
        <v>72</v>
      </c>
      <c r="J126" s="3"/>
      <c r="K126" s="11"/>
      <c r="L126" s="11"/>
      <c r="M126" s="14"/>
    </row>
    <row r="127" spans="1:15" ht="15.75" thickBot="1" x14ac:dyDescent="0.3">
      <c r="A127" s="489" t="s">
        <v>15</v>
      </c>
      <c r="B127" s="489" t="s">
        <v>16</v>
      </c>
      <c r="C127" s="490" t="s">
        <v>17</v>
      </c>
      <c r="D127" s="490" t="s">
        <v>18</v>
      </c>
      <c r="E127" s="489" t="s">
        <v>19</v>
      </c>
      <c r="F127" s="489" t="s">
        <v>20</v>
      </c>
      <c r="G127" s="489" t="s">
        <v>21</v>
      </c>
      <c r="H127" s="489" t="s">
        <v>22</v>
      </c>
      <c r="I127" s="489" t="s">
        <v>23</v>
      </c>
      <c r="J127" s="474" t="s">
        <v>24</v>
      </c>
      <c r="K127" s="475" t="s">
        <v>25</v>
      </c>
      <c r="L127" s="475"/>
      <c r="M127" s="474" t="s">
        <v>26</v>
      </c>
      <c r="N127" s="474" t="s">
        <v>27</v>
      </c>
      <c r="O127" s="475" t="s">
        <v>28</v>
      </c>
    </row>
    <row r="128" spans="1:15" ht="15.75" thickBot="1" x14ac:dyDescent="0.3">
      <c r="A128" s="489"/>
      <c r="B128" s="489"/>
      <c r="C128" s="490"/>
      <c r="D128" s="490"/>
      <c r="E128" s="489"/>
      <c r="F128" s="489"/>
      <c r="G128" s="489"/>
      <c r="H128" s="489"/>
      <c r="I128" s="489"/>
      <c r="J128" s="474"/>
      <c r="K128" s="475" t="s">
        <v>29</v>
      </c>
      <c r="L128" s="475"/>
      <c r="M128" s="474"/>
      <c r="N128" s="474"/>
      <c r="O128" s="475"/>
    </row>
    <row r="129" spans="1:15" x14ac:dyDescent="0.25">
      <c r="A129" s="148">
        <v>1</v>
      </c>
      <c r="B129" s="79">
        <v>312</v>
      </c>
      <c r="C129" s="30" t="str">
        <f>IF(B129=0," ",VLOOKUP(B129,[1]Спортсмены!B$1:K$65536,2,FALSE))</f>
        <v>Гашимов</v>
      </c>
      <c r="D129" s="91" t="str">
        <f>IF(B129=0," ",VLOOKUP($B129,[1]Спортсмены!$B$1:$K$65536,3,FALSE))</f>
        <v>Геннадий</v>
      </c>
      <c r="E129" s="75" t="str">
        <f>IF(B129=0," ",IF(VLOOKUP($B129,[1]Спортсмены!$B$1:$K$65536,4,FALSE)=0," ",VLOOKUP($B129,[1]Спортсмены!$B$1:$K$65536,4,FALSE)))</f>
        <v>25.12.1999</v>
      </c>
      <c r="F129" s="75" t="str">
        <f>IF(B129=0," ",VLOOKUP($B129,[1]Спортсмены!$B$1:$K$65536,5,FALSE))</f>
        <v>КМС</v>
      </c>
      <c r="G129" s="30" t="str">
        <f>IF(B129=0," ",VLOOKUP($B129,[1]Спортсмены!$B$1:$K$65536,6,FALSE))</f>
        <v>Калининградская область</v>
      </c>
      <c r="H129" s="30" t="str">
        <f>IF(C129=0," ",VLOOKUP($B129,[1]Спортсмены!$B$1:$K$65536,7,FALSE))</f>
        <v/>
      </c>
      <c r="I129" s="30" t="str">
        <f>IF(D129=0," ",VLOOKUP($B129,[1]Спортсмены!$B$1:$K$65536,8,FALSE))</f>
        <v/>
      </c>
      <c r="J129" s="30" t="str">
        <f>IF(B129=0," ",VLOOKUP($B129,[1]Спортсмены!$B$1:$K$65536,9,FALSE))</f>
        <v>ФГАУ ВО "БФУ им. И. Канта"</v>
      </c>
      <c r="K129" s="149"/>
      <c r="L129" s="177">
        <v>2.8724537037037035E-3</v>
      </c>
      <c r="M129" s="74" t="str">
        <f>IF(L129=0," ",IF(L129&lt;=[1]Разряды!$D$8,[1]Разряды!$D$3,IF(L129&lt;=[1]Разряды!$E$8,[1]Разряды!$E$3,IF(L129&lt;=[1]Разряды!$F$8,[1]Разряды!$F$3,IF(L129&lt;=[1]Разряды!$G$8,[1]Разряды!$G$3,IF(L129&lt;=[1]Разряды!$H$8,[1]Разряды!$H$3,IF(L129&lt;=[1]Разряды!$I$8,[1]Разряды!$I$3,IF(L129&lt;=[1]Разряды!$J$8,[1]Разряды!$J$3,"б/р"))))))))</f>
        <v>1р</v>
      </c>
      <c r="N129" s="75">
        <v>20</v>
      </c>
      <c r="O129" s="30">
        <f>IF(B129=0," ",VLOOKUP($B129,[1]Спортсмены!$B$1:$K$65536,10,FALSE))</f>
        <v>0</v>
      </c>
    </row>
    <row r="130" spans="1:15" x14ac:dyDescent="0.25">
      <c r="A130" s="21">
        <v>2</v>
      </c>
      <c r="B130" s="79">
        <v>276</v>
      </c>
      <c r="C130" s="30" t="str">
        <f>IF(B130=0," ",VLOOKUP(B130,[1]Спортсмены!B$1:K$65536,2,FALSE))</f>
        <v>Гончаренко</v>
      </c>
      <c r="D130" s="91" t="str">
        <f>IF(B130=0," ",VLOOKUP($B130,[1]Спортсмены!$B$1:$K$65536,3,FALSE))</f>
        <v>Александр</v>
      </c>
      <c r="E130" s="75" t="str">
        <f>IF(B130=0," ",IF(VLOOKUP($B130,[1]Спортсмены!$B$1:$K$65536,4,FALSE)=0," ",VLOOKUP($B130,[1]Спортсмены!$B$1:$K$65536,4,FALSE)))</f>
        <v>14.07.1998</v>
      </c>
      <c r="F130" s="75" t="str">
        <f>IF(B130=0," ",VLOOKUP($B130,[1]Спортсмены!$B$1:$K$65536,5,FALSE))</f>
        <v>1</v>
      </c>
      <c r="G130" s="30" t="str">
        <f>IF(B130=0," ",VLOOKUP($B130,[1]Спортсмены!$B$1:$K$65536,6,FALSE))</f>
        <v>Ивановская область</v>
      </c>
      <c r="H130" s="30" t="str">
        <f>IF(C130=0," ",VLOOKUP($B130,[1]Спортсмены!$B$1:$K$65536,7,FALSE))</f>
        <v/>
      </c>
      <c r="I130" s="30" t="str">
        <f>IF(D130=0," ",VLOOKUP($B130,[1]Спортсмены!$B$1:$K$65536,8,FALSE))</f>
        <v>ИРО РССС</v>
      </c>
      <c r="J130" s="30" t="str">
        <f>IF(B130=0," ",VLOOKUP($B130,[1]Спортсмены!$B$1:$K$65536,9,FALSE))</f>
        <v>ФГБОУ ВО ИГСХА им. Д.К. Беляева</v>
      </c>
      <c r="K130" s="149"/>
      <c r="L130" s="177">
        <v>2.9192129629629633E-3</v>
      </c>
      <c r="M130" s="74" t="str">
        <f>IF(L130=0," ",IF(L130&lt;=[1]Разряды!$D$8,[1]Разряды!$D$3,IF(L130&lt;=[1]Разряды!$E$8,[1]Разряды!$E$3,IF(L130&lt;=[1]Разряды!$F$8,[1]Разряды!$F$3,IF(L130&lt;=[1]Разряды!$G$8,[1]Разряды!$G$3,IF(L130&lt;=[1]Разряды!$H$8,[1]Разряды!$H$3,IF(L130&lt;=[1]Разряды!$I$8,[1]Разряды!$I$3,IF(L130&lt;=[1]Разряды!$J$8,[1]Разряды!$J$3,"б/р"))))))))</f>
        <v>2р</v>
      </c>
      <c r="N130" s="75">
        <v>17</v>
      </c>
      <c r="O130" s="30" t="str">
        <f>IF(B130=0," ",VLOOKUP($B130,[1]Спортсмены!$B$1:$K$65536,10,FALSE))</f>
        <v>Дряннов В.А., Левичева М.Б.</v>
      </c>
    </row>
    <row r="131" spans="1:15" x14ac:dyDescent="0.25">
      <c r="A131" s="175">
        <v>3</v>
      </c>
      <c r="B131" s="79">
        <v>346</v>
      </c>
      <c r="C131" s="30" t="str">
        <f>IF(B131=0," ",VLOOKUP(B131,[1]Спортсмены!B$1:K$65536,2,FALSE))</f>
        <v>Смирнов</v>
      </c>
      <c r="D131" s="91" t="str">
        <f>IF(B131=0," ",VLOOKUP($B131,[1]Спортсмены!$B$1:$K$65536,3,FALSE))</f>
        <v>Иван</v>
      </c>
      <c r="E131" s="75" t="str">
        <f>IF(B131=0," ",IF(VLOOKUP($B131,[1]Спортсмены!$B$1:$K$65536,4,FALSE)=0," ",VLOOKUP($B131,[1]Спортсмены!$B$1:$K$65536,4,FALSE)))</f>
        <v>05.08.2000</v>
      </c>
      <c r="F131" s="75" t="str">
        <f>IF(B131=0," ",VLOOKUP($B131,[1]Спортсмены!$B$1:$K$65536,5,FALSE))</f>
        <v>1</v>
      </c>
      <c r="G131" s="30" t="str">
        <f>IF(B131=0," ",VLOOKUP($B131,[1]Спортсмены!$B$1:$K$65536,6,FALSE))</f>
        <v>Костромская область</v>
      </c>
      <c r="H131" s="30" t="str">
        <f>IF(C131=0," ",VLOOKUP($B131,[1]Спортсмены!$B$1:$K$65536,7,FALSE))</f>
        <v/>
      </c>
      <c r="I131" s="30" t="str">
        <f>IF(D131=0," ",VLOOKUP($B131,[1]Спортсмены!$B$1:$K$65536,8,FALSE))</f>
        <v/>
      </c>
      <c r="J131" s="30" t="str">
        <f>IF(B131=0," ",VLOOKUP($B131,[1]Спортсмены!$B$1:$K$65536,9,FALSE))</f>
        <v>ГБУ КО "СШОР им. А.В. Голубева"</v>
      </c>
      <c r="K131" s="149"/>
      <c r="L131" s="177">
        <v>3.1612268518518521E-3</v>
      </c>
      <c r="M131" s="74" t="str">
        <f>IF(L131=0," ",IF(L131&lt;=[1]Разряды!$D$8,[1]Разряды!$D$3,IF(L131&lt;=[1]Разряды!$E$8,[1]Разряды!$E$3,IF(L131&lt;=[1]Разряды!$F$8,[1]Разряды!$F$3,IF(L131&lt;=[1]Разряды!$G$8,[1]Разряды!$G$3,IF(L131&lt;=[1]Разряды!$H$8,[1]Разряды!$H$3,IF(L131&lt;=[1]Разряды!$I$8,[1]Разряды!$I$3,IF(L131&lt;=[1]Разряды!$J$8,[1]Разряды!$J$3,"б/р"))))))))</f>
        <v>3р</v>
      </c>
      <c r="N131" s="75">
        <v>0</v>
      </c>
      <c r="O131" s="30" t="str">
        <f>IF(B131=0," ",VLOOKUP($B131,[1]Спортсмены!$B$1:$K$65536,10,FALSE))</f>
        <v>Дружков А.Н.</v>
      </c>
    </row>
    <row r="132" spans="1:15" ht="15.75" thickBot="1" x14ac:dyDescent="0.3">
      <c r="A132" s="38"/>
      <c r="B132" s="38"/>
      <c r="C132" s="39" t="str">
        <f>IF(B132=0," ",VLOOKUP(B132,[1]Спортсмены!B$1:K$65536,2,FALSE))</f>
        <v xml:space="preserve"> </v>
      </c>
      <c r="D132" s="39"/>
      <c r="E132" s="40" t="str">
        <f>IF(B132=0," ",VLOOKUP($B132,[1]Спортсмены!$B$1:$K$65536,3,FALSE))</f>
        <v xml:space="preserve"> </v>
      </c>
      <c r="F132" s="40" t="str">
        <f>IF(B132=0," ",IF(VLOOKUP($B132,[1]Спортсмены!$B$1:$K$65536,4,FALSE)=0," ",VLOOKUP($B132,[1]Спортсмены!$B$1:$K$65536,4,FALSE)))</f>
        <v xml:space="preserve"> </v>
      </c>
      <c r="G132" s="39" t="str">
        <f>IF(B132=0," ",VLOOKUP($B132,[1]Спортсмены!$B$1:$K$65536,5,FALSE))</f>
        <v xml:space="preserve"> </v>
      </c>
      <c r="H132" s="39"/>
      <c r="I132" s="39"/>
      <c r="J132" s="39" t="str">
        <f>IF(B132=0," ",VLOOKUP($B132,[1]Спортсмены!$B$1:$K$65536,6,FALSE))</f>
        <v xml:space="preserve"> </v>
      </c>
      <c r="K132" s="105"/>
      <c r="L132" s="158"/>
      <c r="M132" s="43" t="str">
        <f>IF(L132=0," ",IF(L132&lt;=[1]Разряды!$D$8,[1]Разряды!$D$3,IF(L132&lt;=[1]Разряды!$E$8,[1]Разряды!$E$3,IF(L132&lt;=[1]Разряды!$F$8,[1]Разряды!$F$3,IF(L132&lt;=[1]Разряды!$G$8,[1]Разряды!$G$3,IF(L132&lt;=[1]Разряды!$H$8,[1]Разряды!$H$3,IF(L132&lt;=[1]Разряды!$I$8,[1]Разряды!$I$3,IF(L132&lt;=[1]Разряды!$J$8,[1]Разряды!$J$3,"б/р"))))))))</f>
        <v xml:space="preserve"> </v>
      </c>
      <c r="N132" s="126"/>
      <c r="O132" s="39" t="str">
        <f>IF(B132=0," ",VLOOKUP($B132,[1]Спортсмены!$B$1:$K$65536,7,FALSE))</f>
        <v xml:space="preserve"> </v>
      </c>
    </row>
    <row r="133" spans="1:15" ht="15.75" thickTop="1" x14ac:dyDescent="0.25"/>
    <row r="141" spans="1:15" x14ac:dyDescent="0.25">
      <c r="A141" s="64"/>
      <c r="B141" s="65"/>
      <c r="C141" s="66"/>
      <c r="D141" s="66"/>
      <c r="E141" s="66"/>
      <c r="F141" s="67"/>
      <c r="G141" s="45" t="s">
        <v>32</v>
      </c>
      <c r="H141" s="45"/>
      <c r="I141" s="45"/>
      <c r="J141" s="46"/>
      <c r="K141" s="46"/>
      <c r="L141" s="45"/>
      <c r="M141" s="45" t="s">
        <v>33</v>
      </c>
      <c r="N141" s="45"/>
    </row>
    <row r="142" spans="1:15" x14ac:dyDescent="0.25">
      <c r="A142" s="64"/>
      <c r="B142" s="65"/>
      <c r="C142" s="66"/>
      <c r="D142" s="66"/>
      <c r="E142" s="66"/>
      <c r="F142" s="67"/>
      <c r="G142" s="45"/>
      <c r="H142" s="45"/>
      <c r="I142" s="45"/>
      <c r="J142" s="46"/>
      <c r="K142" s="46"/>
      <c r="L142" s="45"/>
      <c r="M142" s="45"/>
      <c r="N142" s="45"/>
    </row>
    <row r="143" spans="1:15" x14ac:dyDescent="0.25">
      <c r="A143" s="64"/>
      <c r="B143" s="65"/>
      <c r="C143" s="66"/>
      <c r="D143" s="66"/>
      <c r="E143" s="66"/>
      <c r="F143" s="67"/>
      <c r="G143" s="45"/>
      <c r="H143" s="45"/>
      <c r="I143" s="45"/>
      <c r="J143" s="46"/>
      <c r="K143" s="46"/>
      <c r="L143" s="45"/>
      <c r="M143" s="45"/>
      <c r="N143" s="45"/>
    </row>
    <row r="144" spans="1:15" x14ac:dyDescent="0.25">
      <c r="A144" s="64"/>
      <c r="B144" s="65"/>
      <c r="C144" s="66"/>
      <c r="D144" s="66"/>
      <c r="E144" s="66"/>
      <c r="F144" s="67"/>
      <c r="G144" s="45"/>
      <c r="H144" s="45"/>
      <c r="I144" s="45"/>
      <c r="J144" s="46"/>
      <c r="K144" s="46"/>
      <c r="L144" s="45"/>
      <c r="M144" s="45"/>
      <c r="N144" s="45"/>
    </row>
    <row r="145" spans="1:14" x14ac:dyDescent="0.25">
      <c r="A145" s="64"/>
      <c r="B145" s="67"/>
      <c r="C145" s="66"/>
      <c r="D145" s="66"/>
      <c r="E145" s="66"/>
      <c r="F145" s="67"/>
      <c r="G145" s="45" t="s">
        <v>34</v>
      </c>
      <c r="H145" s="45"/>
      <c r="I145" s="45"/>
      <c r="J145" s="46"/>
      <c r="K145" s="46"/>
      <c r="L145" s="45"/>
      <c r="M145" s="45" t="s">
        <v>35</v>
      </c>
      <c r="N145" s="45"/>
    </row>
    <row r="173" spans="1:15" ht="17.25" x14ac:dyDescent="0.3">
      <c r="A173" s="459" t="s">
        <v>0</v>
      </c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</row>
    <row r="174" spans="1:15" ht="17.25" x14ac:dyDescent="0.3">
      <c r="A174" s="459" t="s">
        <v>1</v>
      </c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</row>
    <row r="175" spans="1:15" ht="17.25" x14ac:dyDescent="0.3">
      <c r="A175" s="459" t="s">
        <v>2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</row>
    <row r="176" spans="1:15" ht="17.25" x14ac:dyDescent="0.3">
      <c r="A176" s="459" t="s">
        <v>3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</row>
    <row r="177" spans="1:15" ht="17.25" x14ac:dyDescent="0.3">
      <c r="A177" s="459" t="s">
        <v>4</v>
      </c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</row>
    <row r="178" spans="1:15" ht="17.25" x14ac:dyDescent="0.3">
      <c r="A178" s="460" t="s">
        <v>69</v>
      </c>
      <c r="B178" s="460"/>
      <c r="C178" s="460"/>
      <c r="D178" s="460"/>
      <c r="E178" s="460"/>
      <c r="F178" s="460"/>
      <c r="G178" s="460"/>
      <c r="H178" s="460"/>
      <c r="I178" s="460"/>
      <c r="J178" s="460"/>
      <c r="K178" s="460"/>
      <c r="L178" s="460"/>
      <c r="M178" s="460"/>
      <c r="N178" s="460"/>
      <c r="O178" s="460"/>
    </row>
    <row r="179" spans="1:15" ht="21" x14ac:dyDescent="0.35">
      <c r="A179" s="8"/>
      <c r="B179" s="8"/>
      <c r="C179" s="8"/>
      <c r="D179" s="8"/>
      <c r="E179" s="8"/>
      <c r="F179" s="8"/>
      <c r="G179" s="8"/>
      <c r="H179" s="8"/>
      <c r="I179" s="8"/>
      <c r="K179" s="8"/>
      <c r="L179" s="8"/>
      <c r="M179" s="8"/>
      <c r="N179" s="8"/>
      <c r="O179" s="1" t="s">
        <v>6</v>
      </c>
    </row>
    <row r="180" spans="1:15" ht="18.75" x14ac:dyDescent="0.3">
      <c r="A180" s="3"/>
      <c r="B180" s="4"/>
      <c r="C180" s="4"/>
      <c r="D180" s="4"/>
      <c r="E180" s="5"/>
      <c r="G180" s="50"/>
      <c r="H180" s="50"/>
      <c r="I180" s="50"/>
      <c r="K180" s="50"/>
      <c r="L180" s="50"/>
      <c r="M180" s="50"/>
      <c r="O180" s="2" t="s">
        <v>7</v>
      </c>
    </row>
    <row r="181" spans="1:15" ht="15.75" x14ac:dyDescent="0.25">
      <c r="A181" s="3"/>
      <c r="B181" s="4"/>
      <c r="C181" s="4"/>
      <c r="D181" s="4"/>
      <c r="E181" s="5"/>
      <c r="G181" s="6"/>
      <c r="H181" s="6"/>
      <c r="I181" s="6"/>
      <c r="K181" s="6"/>
      <c r="L181"/>
      <c r="O181" s="2" t="s">
        <v>8</v>
      </c>
    </row>
    <row r="182" spans="1:15" ht="21" x14ac:dyDescent="0.35">
      <c r="A182" s="7"/>
      <c r="K182" s="7"/>
      <c r="L182"/>
      <c r="M182" s="8"/>
      <c r="N182" s="8"/>
      <c r="O182" s="8" t="s">
        <v>9</v>
      </c>
    </row>
    <row r="183" spans="1:15" ht="21" x14ac:dyDescent="0.35">
      <c r="A183" s="7"/>
      <c r="E183" s="9"/>
      <c r="F183" s="10"/>
      <c r="G183" s="11"/>
      <c r="H183" s="11"/>
      <c r="I183" s="11"/>
      <c r="K183" s="7"/>
      <c r="L183"/>
      <c r="M183" s="8"/>
      <c r="N183" s="8"/>
      <c r="O183" s="8"/>
    </row>
    <row r="184" spans="1:15" ht="18.75" x14ac:dyDescent="0.3">
      <c r="A184" s="3"/>
      <c r="B184" s="12"/>
      <c r="C184" s="4"/>
      <c r="D184" s="4"/>
      <c r="E184" s="9" t="s">
        <v>10</v>
      </c>
      <c r="F184" s="10">
        <v>0.65277777777777779</v>
      </c>
      <c r="G184" s="11" t="s">
        <v>64</v>
      </c>
      <c r="H184" s="11"/>
      <c r="I184" s="11"/>
      <c r="K184" s="13"/>
      <c r="L184" s="13"/>
      <c r="M184" s="14"/>
    </row>
    <row r="185" spans="1:15" ht="16.5" thickBot="1" x14ac:dyDescent="0.3">
      <c r="A185" s="15" t="s">
        <v>47</v>
      </c>
      <c r="B185" s="16"/>
      <c r="F185" s="3"/>
      <c r="G185" s="15" t="s">
        <v>72</v>
      </c>
      <c r="J185" s="3"/>
      <c r="K185" s="11"/>
      <c r="L185" s="11"/>
      <c r="M185" s="14"/>
    </row>
    <row r="186" spans="1:15" ht="15.75" thickBot="1" x14ac:dyDescent="0.3">
      <c r="A186" s="489" t="s">
        <v>15</v>
      </c>
      <c r="B186" s="489" t="s">
        <v>16</v>
      </c>
      <c r="C186" s="490" t="s">
        <v>17</v>
      </c>
      <c r="D186" s="490" t="s">
        <v>18</v>
      </c>
      <c r="E186" s="489" t="s">
        <v>19</v>
      </c>
      <c r="F186" s="489" t="s">
        <v>20</v>
      </c>
      <c r="G186" s="489" t="s">
        <v>21</v>
      </c>
      <c r="H186" s="489" t="s">
        <v>22</v>
      </c>
      <c r="I186" s="489" t="s">
        <v>23</v>
      </c>
      <c r="J186" s="474" t="s">
        <v>24</v>
      </c>
      <c r="K186" s="475" t="s">
        <v>25</v>
      </c>
      <c r="L186" s="475"/>
      <c r="M186" s="474" t="s">
        <v>26</v>
      </c>
      <c r="N186" s="474" t="s">
        <v>27</v>
      </c>
      <c r="O186" s="475" t="s">
        <v>28</v>
      </c>
    </row>
    <row r="187" spans="1:15" ht="15.75" thickBot="1" x14ac:dyDescent="0.3">
      <c r="A187" s="489"/>
      <c r="B187" s="489"/>
      <c r="C187" s="490"/>
      <c r="D187" s="490"/>
      <c r="E187" s="489"/>
      <c r="F187" s="489"/>
      <c r="G187" s="489"/>
      <c r="H187" s="489"/>
      <c r="I187" s="489"/>
      <c r="J187" s="474"/>
      <c r="K187" s="475" t="s">
        <v>29</v>
      </c>
      <c r="L187" s="475"/>
      <c r="M187" s="474"/>
      <c r="N187" s="474"/>
      <c r="O187" s="475"/>
    </row>
    <row r="188" spans="1:15" x14ac:dyDescent="0.25">
      <c r="A188" s="148">
        <v>1</v>
      </c>
      <c r="B188" s="79">
        <v>272</v>
      </c>
      <c r="C188" s="30" t="str">
        <f>IF(B188=0," ",VLOOKUP(B188,[1]Спортсмены!B$1:K$65536,2,FALSE))</f>
        <v>Шаров</v>
      </c>
      <c r="D188" s="91" t="str">
        <f>IF(B188=0," ",VLOOKUP($B188,[1]Спортсмены!$B$1:$K$65536,3,FALSE))</f>
        <v>Игорь</v>
      </c>
      <c r="E188" s="75" t="str">
        <f>IF(B188=0," ",IF(VLOOKUP($B188,[1]Спортсмены!$B$1:$K$65536,4,FALSE)=0," ",VLOOKUP($B188,[1]Спортсмены!$B$1:$K$65536,4,FALSE)))</f>
        <v>10.06.1987</v>
      </c>
      <c r="F188" s="75" t="str">
        <f>IF(B188=0," ",VLOOKUP($B188,[1]Спортсмены!$B$1:$K$65536,5,FALSE))</f>
        <v>1</v>
      </c>
      <c r="G188" s="30" t="str">
        <f>IF(B188=0," ",VLOOKUP($B188,[1]Спортсмены!$B$1:$K$65536,6,FALSE))</f>
        <v>Вологодская область</v>
      </c>
      <c r="H188" s="30" t="str">
        <f>IF(C188=0," ",VLOOKUP($B188,[1]Спортсмены!$B$1:$K$65536,7,FALSE))</f>
        <v/>
      </c>
      <c r="I188" s="30" t="str">
        <f>IF(D188=0," ",VLOOKUP($B188,[1]Спортсмены!$B$1:$K$65536,8,FALSE))</f>
        <v/>
      </c>
      <c r="J188" s="30" t="str">
        <f>IF(B188=0," ",VLOOKUP($B188,[1]Спортсмены!$B$1:$K$65536,9,FALSE))</f>
        <v>ЛСК "Череповец"</v>
      </c>
      <c r="K188" s="149"/>
      <c r="L188" s="177">
        <v>2.8168981481481478E-3</v>
      </c>
      <c r="M188" s="74" t="str">
        <f>IF(L188=0," ",IF(L188&lt;=[1]Разряды!$D$8,[1]Разряды!$D$3,IF(L188&lt;=[1]Разряды!$E$8,[1]Разряды!$E$3,IF(L188&lt;=[1]Разряды!$F$8,[1]Разряды!$F$3,IF(L188&lt;=[1]Разряды!$G$8,[1]Разряды!$G$3,IF(L188&lt;=[1]Разряды!$H$8,[1]Разряды!$H$3,IF(L188&lt;=[1]Разряды!$I$8,[1]Разряды!$I$3,IF(L188&lt;=[1]Разряды!$J$8,[1]Разряды!$J$3,"б/р"))))))))</f>
        <v>1р</v>
      </c>
      <c r="N188" s="75">
        <v>20</v>
      </c>
      <c r="O188" s="30"/>
    </row>
    <row r="189" spans="1:15" x14ac:dyDescent="0.25">
      <c r="A189" s="21">
        <v>2</v>
      </c>
      <c r="B189" s="79">
        <v>239</v>
      </c>
      <c r="C189" s="30" t="str">
        <f>IF(B189=0," ",VLOOKUP(B189,[1]Спортсмены!B$1:K$65536,2,FALSE))</f>
        <v>Кошелев</v>
      </c>
      <c r="D189" s="91" t="str">
        <f>IF(B189=0," ",VLOOKUP($B189,[1]Спортсмены!$B$1:$K$65536,3,FALSE))</f>
        <v>Александр</v>
      </c>
      <c r="E189" s="75" t="str">
        <f>IF(B189=0," ",IF(VLOOKUP($B189,[1]Спортсмены!$B$1:$K$65536,4,FALSE)=0," ",VLOOKUP($B189,[1]Спортсмены!$B$1:$K$65536,4,FALSE)))</f>
        <v>06.01.1997</v>
      </c>
      <c r="F189" s="75" t="str">
        <f>IF(B189=0," ",VLOOKUP($B189,[1]Спортсмены!$B$1:$K$65536,5,FALSE))</f>
        <v>КМС</v>
      </c>
      <c r="G189" s="30" t="str">
        <f>IF(B189=0," ",VLOOKUP($B189,[1]Спортсмены!$B$1:$K$65536,6,FALSE))</f>
        <v>Вологодская область</v>
      </c>
      <c r="H189" s="30" t="str">
        <f>IF(C189=0," ",VLOOKUP($B189,[1]Спортсмены!$B$1:$K$65536,7,FALSE))</f>
        <v/>
      </c>
      <c r="I189" s="30" t="str">
        <f>IF(D189=0," ",VLOOKUP($B189,[1]Спортсмены!$B$1:$K$65536,8,FALSE))</f>
        <v/>
      </c>
      <c r="J189" s="30" t="str">
        <f>IF(B189=0," ",VLOOKUP($B189,[1]Спортсмены!$B$1:$K$65536,9,FALSE))</f>
        <v>АУ ФКиС  ВО "ЦСП"</v>
      </c>
      <c r="K189" s="149"/>
      <c r="L189" s="177">
        <v>2.8178240740740746E-3</v>
      </c>
      <c r="M189" s="74" t="str">
        <f>IF(L189=0," ",IF(L189&lt;=[1]Разряды!$D$8,[1]Разряды!$D$3,IF(L189&lt;=[1]Разряды!$E$8,[1]Разряды!$E$3,IF(L189&lt;=[1]Разряды!$F$8,[1]Разряды!$F$3,IF(L189&lt;=[1]Разряды!$G$8,[1]Разряды!$G$3,IF(L189&lt;=[1]Разряды!$H$8,[1]Разряды!$H$3,IF(L189&lt;=[1]Разряды!$I$8,[1]Разряды!$I$3,IF(L189&lt;=[1]Разряды!$J$8,[1]Разряды!$J$3,"б/р"))))))))</f>
        <v>1р</v>
      </c>
      <c r="N189" s="75">
        <v>17</v>
      </c>
      <c r="O189" s="30" t="str">
        <f>IF(B189=0," ",VLOOKUP($B189,[1]Спортсмены!$B$1:$K$65536,10,FALSE))</f>
        <v>Кошелев Е.Ю.</v>
      </c>
    </row>
    <row r="190" spans="1:15" x14ac:dyDescent="0.25">
      <c r="A190" s="175">
        <v>3</v>
      </c>
      <c r="B190" s="79">
        <v>304</v>
      </c>
      <c r="C190" s="30" t="str">
        <f>IF(B190=0," ",VLOOKUP(B190,[1]Спортсмены!B$1:K$65536,2,FALSE))</f>
        <v>Сиротин</v>
      </c>
      <c r="D190" s="91" t="str">
        <f>IF(B190=0," ",VLOOKUP($B190,[1]Спортсмены!$B$1:$K$65536,3,FALSE))</f>
        <v>Иван</v>
      </c>
      <c r="E190" s="75" t="str">
        <f>IF(B190=0," ",IF(VLOOKUP($B190,[1]Спортсмены!$B$1:$K$65536,4,FALSE)=0," ",VLOOKUP($B190,[1]Спортсмены!$B$1:$K$65536,4,FALSE)))</f>
        <v>01.07.1995</v>
      </c>
      <c r="F190" s="75" t="str">
        <f>IF(B190=0," ",VLOOKUP($B190,[1]Спортсмены!$B$1:$K$65536,5,FALSE))</f>
        <v>КМС</v>
      </c>
      <c r="G190" s="30" t="str">
        <f>IF(B190=0," ",VLOOKUP($B190,[1]Спортсмены!$B$1:$K$65536,6,FALSE))</f>
        <v>Ивановская область</v>
      </c>
      <c r="H190" s="30" t="str">
        <f>IF(C190=0," ",VLOOKUP($B190,[1]Спортсмены!$B$1:$K$65536,7,FALSE))</f>
        <v/>
      </c>
      <c r="I190" s="30" t="str">
        <f>IF(D190=0," ",VLOOKUP($B190,[1]Спортсмены!$B$1:$K$65536,8,FALSE))</f>
        <v>ИРО РССС</v>
      </c>
      <c r="J190" s="37" t="str">
        <f>IF(B190=0," ",VLOOKUP($B190,[1]Спортсмены!$B$1:$K$65536,9,FALSE))</f>
        <v>ОГБУ СШОР №8 "Спартак", ФГБОУ ВО "ИГЭУ"</v>
      </c>
      <c r="K190" s="149"/>
      <c r="L190" s="177">
        <v>2.8408564814814811E-3</v>
      </c>
      <c r="M190" s="74" t="str">
        <f>IF(L190=0," ",IF(L190&lt;=[1]Разряды!$D$8,[1]Разряды!$D$3,IF(L190&lt;=[1]Разряды!$E$8,[1]Разряды!$E$3,IF(L190&lt;=[1]Разряды!$F$8,[1]Разряды!$F$3,IF(L190&lt;=[1]Разряды!$G$8,[1]Разряды!$G$3,IF(L190&lt;=[1]Разряды!$H$8,[1]Разряды!$H$3,IF(L190&lt;=[1]Разряды!$I$8,[1]Разряды!$I$3,IF(L190&lt;=[1]Разряды!$J$8,[1]Разряды!$J$3,"б/р"))))))))</f>
        <v>1р</v>
      </c>
      <c r="N190" s="75">
        <v>15</v>
      </c>
      <c r="O190" s="30" t="str">
        <f>IF(B190=0," ",VLOOKUP($B190,[1]Спортсмены!$B$1:$K$65536,10,FALSE))</f>
        <v>Дряннов В.А.</v>
      </c>
    </row>
    <row r="191" spans="1:15" x14ac:dyDescent="0.25">
      <c r="A191" s="78">
        <v>4</v>
      </c>
      <c r="B191" s="79">
        <v>451</v>
      </c>
      <c r="C191" s="30" t="str">
        <f>IF(B191=0," ",VLOOKUP(B191,[1]Спортсмены!B$1:K$65536,2,FALSE))</f>
        <v>Когут</v>
      </c>
      <c r="D191" s="91" t="str">
        <f>IF(B191=0," ",VLOOKUP($B191,[1]Спортсмены!$B$1:$K$65536,3,FALSE))</f>
        <v>Максим</v>
      </c>
      <c r="E191" s="75" t="str">
        <f>IF(B191=0," ",IF(VLOOKUP($B191,[1]Спортсмены!$B$1:$K$65536,4,FALSE)=0," ",VLOOKUP($B191,[1]Спортсмены!$B$1:$K$65536,4,FALSE)))</f>
        <v>14.03.1988</v>
      </c>
      <c r="F191" s="75" t="str">
        <f>IF(B191=0," ",VLOOKUP($B191,[1]Спортсмены!$B$1:$K$65536,5,FALSE))</f>
        <v>КМС</v>
      </c>
      <c r="G191" s="30" t="str">
        <f>IF(B191=0," ",VLOOKUP($B191,[1]Спортсмены!$B$1:$K$65536,6,FALSE))</f>
        <v>Республика Коми</v>
      </c>
      <c r="H191" s="30" t="str">
        <f>IF(C191=0," ",VLOOKUP($B191,[1]Спортсмены!$B$1:$K$65536,7,FALSE))</f>
        <v/>
      </c>
      <c r="I191" s="30" t="str">
        <f>IF(D191=0," ",VLOOKUP($B191,[1]Спортсмены!$B$1:$K$65536,8,FALSE))</f>
        <v/>
      </c>
      <c r="J191" s="30" t="str">
        <f>IF(B191=0," ",VLOOKUP($B191,[1]Спортсмены!$B$1:$K$65536,9,FALSE))</f>
        <v>-</v>
      </c>
      <c r="K191" s="149"/>
      <c r="L191" s="177">
        <v>2.8450231481481482E-3</v>
      </c>
      <c r="M191" s="74" t="str">
        <f>IF(L191=0," ",IF(L191&lt;=[1]Разряды!$D$8,[1]Разряды!$D$3,IF(L191&lt;=[1]Разряды!$E$8,[1]Разряды!$E$3,IF(L191&lt;=[1]Разряды!$F$8,[1]Разряды!$F$3,IF(L191&lt;=[1]Разряды!$G$8,[1]Разряды!$G$3,IF(L191&lt;=[1]Разряды!$H$8,[1]Разряды!$H$3,IF(L191&lt;=[1]Разряды!$I$8,[1]Разряды!$I$3,IF(L191&lt;=[1]Разряды!$J$8,[1]Разряды!$J$3,"б/р"))))))))</f>
        <v>1р</v>
      </c>
      <c r="N191" s="75">
        <v>14</v>
      </c>
      <c r="O191" s="30" t="str">
        <f>IF(B191=0," ",VLOOKUP($B191,[1]Спортсмены!$B$1:$K$65536,10,FALSE))</f>
        <v>Панюкова М.А.</v>
      </c>
    </row>
    <row r="192" spans="1:15" x14ac:dyDescent="0.25">
      <c r="A192" s="172">
        <v>5</v>
      </c>
      <c r="B192" s="79">
        <v>199</v>
      </c>
      <c r="C192" s="30" t="str">
        <f>IF(B192=0," ",VLOOKUP(B192,[1]Спортсмены!B$1:K$65536,2,FALSE))</f>
        <v>Постников</v>
      </c>
      <c r="D192" s="91" t="str">
        <f>IF(B192=0," ",VLOOKUP($B192,[1]Спортсмены!$B$1:$K$65536,3,FALSE))</f>
        <v>Игорь</v>
      </c>
      <c r="E192" s="75" t="str">
        <f>IF(B192=0," ",IF(VLOOKUP($B192,[1]Спортсмены!$B$1:$K$65536,4,FALSE)=0," ",VLOOKUP($B192,[1]Спортсмены!$B$1:$K$65536,4,FALSE)))</f>
        <v>03.11.1988</v>
      </c>
      <c r="F192" s="75" t="str">
        <f>IF(B192=0," ",VLOOKUP($B192,[1]Спортсмены!$B$1:$K$65536,5,FALSE))</f>
        <v>КМС</v>
      </c>
      <c r="G192" s="30" t="str">
        <f>IF(B192=0," ",VLOOKUP($B192,[1]Спортсмены!$B$1:$K$65536,6,FALSE))</f>
        <v>Архангельская область</v>
      </c>
      <c r="H192" s="30" t="str">
        <f>IF(C192=0," ",VLOOKUP($B192,[1]Спортсмены!$B$1:$K$65536,7,FALSE))</f>
        <v/>
      </c>
      <c r="I192" s="30" t="str">
        <f>IF(D192=0," ",VLOOKUP($B192,[1]Спортсмены!$B$1:$K$65536,8,FALSE))</f>
        <v/>
      </c>
      <c r="J192" s="30" t="str">
        <f>IF(B192=0," ",VLOOKUP($B192,[1]Спортсмены!$B$1:$K$65536,9,FALSE))</f>
        <v>-</v>
      </c>
      <c r="K192" s="149"/>
      <c r="L192" s="177">
        <v>2.878587962962963E-3</v>
      </c>
      <c r="M192" s="74" t="str">
        <f>IF(L192=0," ",IF(L192&lt;=[1]Разряды!$D$8,[1]Разряды!$D$3,IF(L192&lt;=[1]Разряды!$E$8,[1]Разряды!$E$3,IF(L192&lt;=[1]Разряды!$F$8,[1]Разряды!$F$3,IF(L192&lt;=[1]Разряды!$G$8,[1]Разряды!$G$3,IF(L192&lt;=[1]Разряды!$H$8,[1]Разряды!$H$3,IF(L192&lt;=[1]Разряды!$I$8,[1]Разряды!$I$3,IF(L192&lt;=[1]Разряды!$J$8,[1]Разряды!$J$3,"б/р"))))))))</f>
        <v>1р</v>
      </c>
      <c r="N192" s="75">
        <v>13</v>
      </c>
      <c r="O192" s="30" t="str">
        <f>IF(B192=0," ",VLOOKUP($B192,[1]Спортсмены!$B$1:$K$65536,10,FALSE))</f>
        <v>Чернов А.В.</v>
      </c>
    </row>
    <row r="193" spans="1:15" x14ac:dyDescent="0.25">
      <c r="A193" s="78">
        <v>6</v>
      </c>
      <c r="B193" s="79">
        <v>112</v>
      </c>
      <c r="C193" s="30" t="str">
        <f>IF(B193=0," ",VLOOKUP(B193,[1]Спортсмены!B$1:K$65536,2,FALSE))</f>
        <v>Рейхард</v>
      </c>
      <c r="D193" s="91" t="str">
        <f>IF(B193=0," ",VLOOKUP($B193,[1]Спортсмены!$B$1:$K$65536,3,FALSE))</f>
        <v>Евгений</v>
      </c>
      <c r="E193" s="75" t="str">
        <f>IF(B193=0," ",IF(VLOOKUP($B193,[1]Спортсмены!$B$1:$K$65536,4,FALSE)=0," ",VLOOKUP($B193,[1]Спортсмены!$B$1:$K$65536,4,FALSE)))</f>
        <v>21.08.1981</v>
      </c>
      <c r="F193" s="75" t="str">
        <f>IF(B193=0," ",VLOOKUP($B193,[1]Спортсмены!$B$1:$K$65536,5,FALSE))</f>
        <v>МС</v>
      </c>
      <c r="G193" s="30" t="str">
        <f>IF(B193=0," ",VLOOKUP($B193,[1]Спортсмены!$B$1:$K$65536,6,FALSE))</f>
        <v>Ярославская область</v>
      </c>
      <c r="H193" s="30" t="str">
        <f>IF(C193=0," ",VLOOKUP($B193,[1]Спортсмены!$B$1:$K$65536,7,FALSE))</f>
        <v/>
      </c>
      <c r="I193" s="30" t="str">
        <f>IF(D193=0," ",VLOOKUP($B193,[1]Спортсмены!$B$1:$K$65536,8,FALSE))</f>
        <v>Динамо</v>
      </c>
      <c r="J193" s="30" t="str">
        <f>IF(B193=0," ",VLOOKUP($B193,[1]Спортсмены!$B$1:$K$65536,9,FALSE))</f>
        <v>МУ СШОР №19</v>
      </c>
      <c r="K193" s="149"/>
      <c r="L193" s="177">
        <v>2.9291666666666667E-3</v>
      </c>
      <c r="M193" s="74" t="str">
        <f>IF(L193=0," ",IF(L193&lt;=[1]Разряды!$D$8,[1]Разряды!$D$3,IF(L193&lt;=[1]Разряды!$E$8,[1]Разряды!$E$3,IF(L193&lt;=[1]Разряды!$F$8,[1]Разряды!$F$3,IF(L193&lt;=[1]Разряды!$G$8,[1]Разряды!$G$3,IF(L193&lt;=[1]Разряды!$H$8,[1]Разряды!$H$3,IF(L193&lt;=[1]Разряды!$I$8,[1]Разряды!$I$3,IF(L193&lt;=[1]Разряды!$J$8,[1]Разряды!$J$3,"б/р"))))))))</f>
        <v>2р</v>
      </c>
      <c r="N193" s="75">
        <v>0</v>
      </c>
      <c r="O193" s="30" t="str">
        <f>IF(B193=0," ",VLOOKUP($B193,[1]Спортсмены!$B$1:$K$65536,10,FALSE))</f>
        <v>Хрущев И.Е.</v>
      </c>
    </row>
    <row r="194" spans="1:15" x14ac:dyDescent="0.25">
      <c r="A194" s="172">
        <v>7</v>
      </c>
      <c r="B194" s="79">
        <v>190</v>
      </c>
      <c r="C194" s="30" t="str">
        <f>IF(B194=0," ",VLOOKUP(B194,[1]Спортсмены!B$1:K$65536,2,FALSE))</f>
        <v>Лукша</v>
      </c>
      <c r="D194" s="91" t="str">
        <f>IF(B194=0," ",VLOOKUP($B194,[1]Спортсмены!$B$1:$K$65536,3,FALSE))</f>
        <v>Владислав</v>
      </c>
      <c r="E194" s="75" t="str">
        <f>IF(B194=0," ",IF(VLOOKUP($B194,[1]Спортсмены!$B$1:$K$65536,4,FALSE)=0," ",VLOOKUP($B194,[1]Спортсмены!$B$1:$K$65536,4,FALSE)))</f>
        <v>14.01.1996</v>
      </c>
      <c r="F194" s="75" t="str">
        <f>IF(B194=0," ",VLOOKUP($B194,[1]Спортсмены!$B$1:$K$65536,5,FALSE))</f>
        <v>1</v>
      </c>
      <c r="G194" s="30" t="str">
        <f>IF(B194=0," ",VLOOKUP($B194,[1]Спортсмены!$B$1:$K$65536,6,FALSE))</f>
        <v>Архангельская область</v>
      </c>
      <c r="H194" s="30" t="str">
        <f>IF(C194=0," ",VLOOKUP($B194,[1]Спортсмены!$B$1:$K$65536,7,FALSE))</f>
        <v/>
      </c>
      <c r="I194" s="30" t="str">
        <f>IF(D194=0," ",VLOOKUP($B194,[1]Спортсмены!$B$1:$K$65536,8,FALSE))</f>
        <v/>
      </c>
      <c r="J194" s="30" t="str">
        <f>IF(B194=0," ",VLOOKUP($B194,[1]Спортсмены!$B$1:$K$65536,9,FALSE))</f>
        <v>САФУ имени М.В.Ломоносова</v>
      </c>
      <c r="K194" s="149"/>
      <c r="L194" s="177">
        <v>2.9355324074074071E-3</v>
      </c>
      <c r="M194" s="74" t="str">
        <f>IF(L194=0," ",IF(L194&lt;=[1]Разряды!$D$8,[1]Разряды!$D$3,IF(L194&lt;=[1]Разряды!$E$8,[1]Разряды!$E$3,IF(L194&lt;=[1]Разряды!$F$8,[1]Разряды!$F$3,IF(L194&lt;=[1]Разряды!$G$8,[1]Разряды!$G$3,IF(L194&lt;=[1]Разряды!$H$8,[1]Разряды!$H$3,IF(L194&lt;=[1]Разряды!$I$8,[1]Разряды!$I$3,IF(L194&lt;=[1]Разряды!$J$8,[1]Разряды!$J$3,"б/р"))))))))</f>
        <v>2р</v>
      </c>
      <c r="N194" s="75">
        <v>0</v>
      </c>
      <c r="O194" s="30" t="str">
        <f>IF(B194=0," ",VLOOKUP($B194,[1]Спортсмены!$B$1:$K$65536,10,FALSE))</f>
        <v>Чернов А.В.</v>
      </c>
    </row>
    <row r="195" spans="1:15" x14ac:dyDescent="0.25">
      <c r="A195" s="78">
        <v>8</v>
      </c>
      <c r="B195" s="79">
        <v>247</v>
      </c>
      <c r="C195" s="30" t="str">
        <f>IF(B195=0," ",VLOOKUP(B195,[1]Спортсмены!B$1:K$65536,2,FALSE))</f>
        <v>Маганов</v>
      </c>
      <c r="D195" s="91" t="str">
        <f>IF(B195=0," ",VLOOKUP($B195,[1]Спортсмены!$B$1:$K$65536,3,FALSE))</f>
        <v>Андрей</v>
      </c>
      <c r="E195" s="75" t="str">
        <f>IF(B195=0," ",IF(VLOOKUP($B195,[1]Спортсмены!$B$1:$K$65536,4,FALSE)=0," ",VLOOKUP($B195,[1]Спортсмены!$B$1:$K$65536,4,FALSE)))</f>
        <v>06.06.1989</v>
      </c>
      <c r="F195" s="75" t="str">
        <f>IF(B195=0," ",VLOOKUP($B195,[1]Спортсмены!$B$1:$K$65536,5,FALSE))</f>
        <v>1</v>
      </c>
      <c r="G195" s="30" t="str">
        <f>IF(B195=0," ",VLOOKUP($B195,[1]Спортсмены!$B$1:$K$65536,6,FALSE))</f>
        <v>Вологодская область</v>
      </c>
      <c r="H195" s="30" t="str">
        <f>IF(C195=0," ",VLOOKUP($B195,[1]Спортсмены!$B$1:$K$65536,7,FALSE))</f>
        <v/>
      </c>
      <c r="I195" s="30" t="str">
        <f>IF(D195=0," ",VLOOKUP($B195,[1]Спортсмены!$B$1:$K$65536,8,FALSE))</f>
        <v/>
      </c>
      <c r="J195" s="30" t="str">
        <f>IF(B195=0," ",VLOOKUP($B195,[1]Спортсмены!$B$1:$K$65536,9,FALSE))</f>
        <v>ЛСК "Череповец"</v>
      </c>
      <c r="K195" s="149"/>
      <c r="L195" s="177">
        <v>2.9961805555555553E-3</v>
      </c>
      <c r="M195" s="74" t="str">
        <f>IF(L195=0," ",IF(L195&lt;=[1]Разряды!$D$8,[1]Разряды!$D$3,IF(L195&lt;=[1]Разряды!$E$8,[1]Разряды!$E$3,IF(L195&lt;=[1]Разряды!$F$8,[1]Разряды!$F$3,IF(L195&lt;=[1]Разряды!$G$8,[1]Разряды!$G$3,IF(L195&lt;=[1]Разряды!$H$8,[1]Разряды!$H$3,IF(L195&lt;=[1]Разряды!$I$8,[1]Разряды!$I$3,IF(L195&lt;=[1]Разряды!$J$8,[1]Разряды!$J$3,"б/р"))))))))</f>
        <v>2р</v>
      </c>
      <c r="N195" s="75">
        <v>0</v>
      </c>
      <c r="O195" s="30"/>
    </row>
    <row r="196" spans="1:15" x14ac:dyDescent="0.25">
      <c r="A196" s="172"/>
      <c r="B196" s="79">
        <v>206</v>
      </c>
      <c r="C196" s="30" t="str">
        <f>IF(B196=0," ",VLOOKUP(B196,[1]Спортсмены!B$1:K$65536,2,FALSE))</f>
        <v>Супрун</v>
      </c>
      <c r="D196" s="91" t="str">
        <f>IF(B196=0," ",VLOOKUP($B196,[1]Спортсмены!$B$1:$K$65536,3,FALSE))</f>
        <v>Иван</v>
      </c>
      <c r="E196" s="75" t="str">
        <f>IF(B196=0," ",IF(VLOOKUP($B196,[1]Спортсмены!$B$1:$K$65536,4,FALSE)=0," ",VLOOKUP($B196,[1]Спортсмены!$B$1:$K$65536,4,FALSE)))</f>
        <v>09.09.1991</v>
      </c>
      <c r="F196" s="75" t="str">
        <f>IF(B196=0," ",VLOOKUP($B196,[1]Спортсмены!$B$1:$K$65536,5,FALSE))</f>
        <v>2</v>
      </c>
      <c r="G196" s="30" t="str">
        <f>IF(B196=0," ",VLOOKUP($B196,[1]Спортсмены!$B$1:$K$65536,6,FALSE))</f>
        <v>Архангельская область</v>
      </c>
      <c r="H196" s="30" t="str">
        <f>IF(C196=0," ",VLOOKUP($B196,[1]Спортсмены!$B$1:$K$65536,7,FALSE))</f>
        <v/>
      </c>
      <c r="I196" s="30" t="str">
        <f>IF(D196=0," ",VLOOKUP($B196,[1]Спортсмены!$B$1:$K$65536,8,FALSE))</f>
        <v/>
      </c>
      <c r="J196" s="30" t="str">
        <f>IF(B196=0," ",VLOOKUP($B196,[1]Спортсмены!$B$1:$K$65536,9,FALSE))</f>
        <v>ГАУ АО "ЦРАС"</v>
      </c>
      <c r="K196" s="149"/>
      <c r="L196" s="177" t="s">
        <v>56</v>
      </c>
      <c r="M196" s="74"/>
      <c r="N196" s="75">
        <v>0</v>
      </c>
      <c r="O196" s="30" t="str">
        <f>IF(B196=0," ",VLOOKUP($B196,[1]Спортсмены!$B$1:$K$65536,10,FALSE))</f>
        <v>Чернов А.В.</v>
      </c>
    </row>
    <row r="197" spans="1:15" ht="15.75" thickBot="1" x14ac:dyDescent="0.3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78"/>
      <c r="L197" s="178"/>
      <c r="M197" s="107"/>
      <c r="N197" s="107"/>
      <c r="O197" s="107"/>
    </row>
    <row r="198" spans="1:15" ht="15.75" thickTop="1" x14ac:dyDescent="0.25"/>
    <row r="205" spans="1:15" x14ac:dyDescent="0.25">
      <c r="A205" s="64"/>
      <c r="B205" s="65"/>
      <c r="C205" s="66"/>
      <c r="D205" s="66"/>
      <c r="E205" s="66"/>
      <c r="F205" s="67"/>
      <c r="G205" s="45" t="s">
        <v>32</v>
      </c>
      <c r="H205" s="45"/>
      <c r="I205" s="45"/>
      <c r="J205" s="46"/>
      <c r="K205" s="46"/>
      <c r="L205" s="45"/>
      <c r="M205" s="45" t="s">
        <v>33</v>
      </c>
      <c r="N205" s="45"/>
    </row>
    <row r="206" spans="1:15" x14ac:dyDescent="0.25">
      <c r="A206" s="64"/>
      <c r="B206" s="67"/>
      <c r="C206" s="66"/>
      <c r="D206" s="66"/>
      <c r="E206" s="66"/>
      <c r="F206" s="67"/>
      <c r="G206" s="45"/>
      <c r="H206" s="45"/>
      <c r="I206" s="45"/>
      <c r="J206" s="46"/>
      <c r="K206" s="46"/>
      <c r="L206" s="45"/>
      <c r="M206" s="45"/>
      <c r="N206" s="45"/>
    </row>
    <row r="207" spans="1:15" x14ac:dyDescent="0.25">
      <c r="A207" s="64"/>
      <c r="B207" s="67"/>
      <c r="C207" s="66"/>
      <c r="D207" s="66"/>
      <c r="E207" s="66"/>
      <c r="F207" s="67"/>
      <c r="G207" s="45"/>
      <c r="H207" s="45"/>
      <c r="I207" s="45"/>
      <c r="J207" s="46"/>
      <c r="K207" s="46"/>
      <c r="L207" s="45"/>
      <c r="M207" s="45"/>
      <c r="N207" s="45"/>
    </row>
    <row r="208" spans="1:15" x14ac:dyDescent="0.25">
      <c r="A208" s="64"/>
      <c r="B208" s="67"/>
      <c r="C208" s="66"/>
      <c r="D208" s="66"/>
      <c r="E208" s="66"/>
      <c r="F208" s="67"/>
      <c r="G208" s="45"/>
      <c r="H208" s="45"/>
      <c r="I208" s="45"/>
      <c r="J208" s="46"/>
      <c r="K208" s="46"/>
      <c r="L208" s="45"/>
      <c r="M208" s="45"/>
      <c r="N208" s="45"/>
    </row>
    <row r="209" spans="1:14" x14ac:dyDescent="0.25">
      <c r="A209" s="64"/>
      <c r="B209" s="67"/>
      <c r="C209" s="66"/>
      <c r="D209" s="66"/>
      <c r="E209" s="66"/>
      <c r="F209" s="67"/>
      <c r="G209" s="45" t="s">
        <v>34</v>
      </c>
      <c r="H209" s="45"/>
      <c r="I209" s="45"/>
      <c r="J209" s="46"/>
      <c r="K209" s="46"/>
      <c r="L209" s="45"/>
      <c r="M209" s="45" t="s">
        <v>35</v>
      </c>
      <c r="N209" s="45"/>
    </row>
  </sheetData>
  <mergeCells count="84">
    <mergeCell ref="A6:O6"/>
    <mergeCell ref="A1:O1"/>
    <mergeCell ref="A2:O2"/>
    <mergeCell ref="A3:O3"/>
    <mergeCell ref="A4:O4"/>
    <mergeCell ref="A5:O5"/>
    <mergeCell ref="A60:O60"/>
    <mergeCell ref="G14:G15"/>
    <mergeCell ref="H14:H15"/>
    <mergeCell ref="I14:I15"/>
    <mergeCell ref="J14:J15"/>
    <mergeCell ref="K14:L14"/>
    <mergeCell ref="M14:M15"/>
    <mergeCell ref="A14:A15"/>
    <mergeCell ref="B14:B15"/>
    <mergeCell ref="C14:C15"/>
    <mergeCell ref="D14:D15"/>
    <mergeCell ref="E14:E15"/>
    <mergeCell ref="F14:F15"/>
    <mergeCell ref="N14:N15"/>
    <mergeCell ref="O14:O15"/>
    <mergeCell ref="K15:L15"/>
    <mergeCell ref="A58:O58"/>
    <mergeCell ref="A59:O59"/>
    <mergeCell ref="A61:O61"/>
    <mergeCell ref="A62:O62"/>
    <mergeCell ref="A63:O63"/>
    <mergeCell ref="A71:A72"/>
    <mergeCell ref="B71:B72"/>
    <mergeCell ref="C71:C72"/>
    <mergeCell ref="D71:D72"/>
    <mergeCell ref="E71:E72"/>
    <mergeCell ref="F71:F72"/>
    <mergeCell ref="G71:G72"/>
    <mergeCell ref="A117:O117"/>
    <mergeCell ref="H71:H72"/>
    <mergeCell ref="I71:I72"/>
    <mergeCell ref="J71:J72"/>
    <mergeCell ref="K71:L71"/>
    <mergeCell ref="M71:M72"/>
    <mergeCell ref="N71:N72"/>
    <mergeCell ref="O71:O72"/>
    <mergeCell ref="K72:L72"/>
    <mergeCell ref="A114:O114"/>
    <mergeCell ref="A115:O115"/>
    <mergeCell ref="A116:O116"/>
    <mergeCell ref="O127:O128"/>
    <mergeCell ref="K128:L128"/>
    <mergeCell ref="A118:O118"/>
    <mergeCell ref="A119:O119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L127"/>
    <mergeCell ref="M127:M128"/>
    <mergeCell ref="N127:N128"/>
    <mergeCell ref="F186:F187"/>
    <mergeCell ref="A173:O173"/>
    <mergeCell ref="A174:O174"/>
    <mergeCell ref="A175:O175"/>
    <mergeCell ref="A176:O176"/>
    <mergeCell ref="A177:O177"/>
    <mergeCell ref="A178:O178"/>
    <mergeCell ref="A186:A187"/>
    <mergeCell ref="B186:B187"/>
    <mergeCell ref="C186:C187"/>
    <mergeCell ref="D186:D187"/>
    <mergeCell ref="E186:E187"/>
    <mergeCell ref="N186:N187"/>
    <mergeCell ref="O186:O187"/>
    <mergeCell ref="K187:L187"/>
    <mergeCell ref="G186:G187"/>
    <mergeCell ref="H186:H187"/>
    <mergeCell ref="I186:I187"/>
    <mergeCell ref="J186:J187"/>
    <mergeCell ref="K186:L186"/>
    <mergeCell ref="M186:M18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zoomScale="80" zoomScaleNormal="80" workbookViewId="0">
      <selection activeCell="A252" sqref="A252:XFD319"/>
    </sheetView>
  </sheetViews>
  <sheetFormatPr defaultRowHeight="15" x14ac:dyDescent="0.25"/>
  <cols>
    <col min="1" max="1" width="4.85546875" customWidth="1"/>
    <col min="2" max="2" width="7" customWidth="1"/>
    <col min="3" max="4" width="18" customWidth="1"/>
    <col min="5" max="5" width="11" customWidth="1"/>
    <col min="6" max="6" width="7.42578125" customWidth="1"/>
    <col min="7" max="7" width="23.5703125" customWidth="1"/>
    <col min="8" max="8" width="20.42578125" customWidth="1"/>
    <col min="9" max="9" width="12.28515625" customWidth="1"/>
    <col min="10" max="10" width="32.85546875" customWidth="1"/>
    <col min="11" max="11" width="5.7109375" style="14" customWidth="1"/>
    <col min="12" max="12" width="10" style="14" customWidth="1"/>
    <col min="13" max="13" width="6.5703125" customWidth="1"/>
    <col min="14" max="14" width="7.140625" customWidth="1"/>
    <col min="15" max="15" width="24.285156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/>
      <c r="F12" s="10"/>
      <c r="G12" s="11"/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50</v>
      </c>
      <c r="F13" s="10">
        <v>0.54861111111111105</v>
      </c>
      <c r="G13" s="11" t="s">
        <v>64</v>
      </c>
      <c r="H13" s="11"/>
      <c r="I13" s="11"/>
      <c r="K13" s="13"/>
      <c r="L13" s="13"/>
      <c r="M13" s="14"/>
    </row>
    <row r="14" spans="1:15" ht="16.5" thickBot="1" x14ac:dyDescent="0.3">
      <c r="A14" s="15" t="s">
        <v>13</v>
      </c>
      <c r="B14" s="16"/>
      <c r="E14" s="17" t="s">
        <v>76</v>
      </c>
      <c r="F14" s="18"/>
      <c r="J14" s="3"/>
      <c r="K14" s="51"/>
      <c r="L14" s="51"/>
      <c r="M14" s="14"/>
    </row>
    <row r="15" spans="1:15" x14ac:dyDescent="0.25">
      <c r="A15" s="455" t="s">
        <v>15</v>
      </c>
      <c r="B15" s="455" t="s">
        <v>16</v>
      </c>
      <c r="C15" s="457" t="s">
        <v>17</v>
      </c>
      <c r="D15" s="457" t="s">
        <v>18</v>
      </c>
      <c r="E15" s="455" t="s">
        <v>19</v>
      </c>
      <c r="F15" s="455" t="s">
        <v>20</v>
      </c>
      <c r="G15" s="445" t="s">
        <v>21</v>
      </c>
      <c r="H15" s="447" t="s">
        <v>22</v>
      </c>
      <c r="I15" s="449" t="s">
        <v>23</v>
      </c>
      <c r="J15" s="479" t="s">
        <v>24</v>
      </c>
      <c r="K15" s="481" t="s">
        <v>25</v>
      </c>
      <c r="L15" s="482"/>
      <c r="M15" s="483" t="s">
        <v>26</v>
      </c>
      <c r="N15" s="485" t="s">
        <v>27</v>
      </c>
      <c r="O15" s="443" t="s">
        <v>28</v>
      </c>
    </row>
    <row r="16" spans="1:15" ht="15.75" thickBot="1" x14ac:dyDescent="0.3">
      <c r="A16" s="456"/>
      <c r="B16" s="456"/>
      <c r="C16" s="458"/>
      <c r="D16" s="458"/>
      <c r="E16" s="456"/>
      <c r="F16" s="456"/>
      <c r="G16" s="446"/>
      <c r="H16" s="448"/>
      <c r="I16" s="450"/>
      <c r="J16" s="480"/>
      <c r="K16" s="487" t="s">
        <v>29</v>
      </c>
      <c r="L16" s="488"/>
      <c r="M16" s="484"/>
      <c r="N16" s="486"/>
      <c r="O16" s="444"/>
    </row>
    <row r="17" spans="1:15" x14ac:dyDescent="0.25">
      <c r="A17" s="21">
        <v>1</v>
      </c>
      <c r="B17" s="31">
        <v>409</v>
      </c>
      <c r="C17" s="69" t="str">
        <f>IF(B17=0," ",VLOOKUP(B17,[1]Женщины!B$1:K$65536,2,FALSE))</f>
        <v>Николаева</v>
      </c>
      <c r="D17" s="70" t="str">
        <f>IF(B17=0," ",VLOOKUP($B17,[1]Женщины!$B$1:$K$65536,3,FALSE))</f>
        <v>Елизавета</v>
      </c>
      <c r="E17" s="71" t="str">
        <f>IF(B17=0," ",IF(VLOOKUP($B17,[1]Женщины!$B$1:$K$65536,4,FALSE)=0," ",VLOOKUP($B17,[1]Женщины!$B$1:$K$65536,4,FALSE)))</f>
        <v>22.12.2004</v>
      </c>
      <c r="F17" s="71" t="str">
        <f>IF(B17=0," ",VLOOKUP($B17,[1]Женщины!$B$1:$K$65536,5,FALSE))</f>
        <v>1</v>
      </c>
      <c r="G17" s="30" t="str">
        <f>IF(B17=0," ",VLOOKUP($B17,[1]Женщины!$B$1:$K$65536,6,FALSE))</f>
        <v>Псковская область</v>
      </c>
      <c r="H17" s="30" t="str">
        <f>IF(B17=0," ",VLOOKUP($B17,[1]Женщины!$B$1:$K$65536,7,FALSE))</f>
        <v/>
      </c>
      <c r="I17" s="30" t="str">
        <f>IF(B17=0," ",VLOOKUP($B17,[1]Женщины!$B$1:$K$65536,8,FALSE))</f>
        <v/>
      </c>
      <c r="J17" s="26" t="str">
        <f>IF(B17=0," ",VLOOKUP($B17,[1]Женщины!$B$1:$K$65536,9,FALSE))</f>
        <v>МБУ ДО "ДЮСШ" г.Острова</v>
      </c>
      <c r="K17" s="99"/>
      <c r="L17" s="152">
        <v>7.4275462962962958E-3</v>
      </c>
      <c r="M17" s="31" t="str">
        <f>IF(L17=0," ",IF(L17&lt;=[1]Разряды!$D$35,[1]Разряды!$D$3,IF(L17&lt;=[1]Разряды!$E$35,[1]Разряды!$E$3,IF(L17&lt;=[1]Разряды!$F$35,[1]Разряды!$F$3,IF(L17&lt;=[1]Разряды!$G$35,[1]Разряды!$G$3,IF(L17&lt;=[1]Разряды!$H$35,[1]Разряды!$H$3,IF(L17&lt;=[1]Разряды!$I$35,[1]Разряды!$I$3,IF(L17&lt;=[1]Разряды!$J$35,[1]Разряды!$J$3,"б/р"))))))))</f>
        <v>1р</v>
      </c>
      <c r="N17" s="78">
        <v>20</v>
      </c>
      <c r="O17" s="30" t="str">
        <f>IF(B17=0," ",VLOOKUP($B17,[1]Женщины!$B$1:$K$65536,10,FALSE))</f>
        <v>Крылов Р.А.</v>
      </c>
    </row>
    <row r="18" spans="1:15" x14ac:dyDescent="0.25">
      <c r="A18" s="21">
        <v>2</v>
      </c>
      <c r="B18" s="31">
        <v>336</v>
      </c>
      <c r="C18" s="69" t="str">
        <f>IF(B18=0," ",VLOOKUP(B18,[1]Женщины!B$1:K$65536,2,FALSE))</f>
        <v>Кулешова</v>
      </c>
      <c r="D18" s="70" t="str">
        <f>IF(B18=0," ",VLOOKUP($B18,[1]Женщины!$B$1:$K$65536,3,FALSE))</f>
        <v>Марина</v>
      </c>
      <c r="E18" s="71" t="str">
        <f>IF(B18=0," ",IF(VLOOKUP($B18,[1]Женщины!$B$1:$K$65536,4,FALSE)=0," ",VLOOKUP($B18,[1]Женщины!$B$1:$K$65536,4,FALSE)))</f>
        <v>11.09.2005</v>
      </c>
      <c r="F18" s="71" t="str">
        <f>IF(B18=0," ",VLOOKUP($B18,[1]Женщины!$B$1:$K$65536,5,FALSE))</f>
        <v>1</v>
      </c>
      <c r="G18" s="30" t="str">
        <f>IF(B18=0," ",VLOOKUP($B18,[1]Женщины!$B$1:$K$65536,6,FALSE))</f>
        <v>Костромская область</v>
      </c>
      <c r="H18" s="30" t="str">
        <f>IF(B18=0," ",VLOOKUP($B18,[1]Женщины!$B$1:$K$65536,7,FALSE))</f>
        <v/>
      </c>
      <c r="I18" s="30" t="str">
        <f>IF(B18=0," ",VLOOKUP($B18,[1]Женщины!$B$1:$K$65536,8,FALSE))</f>
        <v/>
      </c>
      <c r="J18" s="26" t="str">
        <f>IF(B18=0," ",VLOOKUP($B18,[1]Женщины!$B$1:$K$65536,9,FALSE))</f>
        <v>МБУ СШ "Спартак" г.Буй</v>
      </c>
      <c r="K18" s="99"/>
      <c r="L18" s="152">
        <v>7.5373842592592602E-3</v>
      </c>
      <c r="M18" s="31" t="str">
        <f>IF(L18=0," ",IF(L18&lt;=[1]Разряды!$D$35,[1]Разряды!$D$3,IF(L18&lt;=[1]Разряды!$E$35,[1]Разряды!$E$3,IF(L18&lt;=[1]Разряды!$F$35,[1]Разряды!$F$3,IF(L18&lt;=[1]Разряды!$G$35,[1]Разряды!$G$3,IF(L18&lt;=[1]Разряды!$H$35,[1]Разряды!$H$3,IF(L18&lt;=[1]Разряды!$I$35,[1]Разряды!$I$3,IF(L18&lt;=[1]Разряды!$J$35,[1]Разряды!$J$3,"б/р"))))))))</f>
        <v>2р</v>
      </c>
      <c r="N18" s="80">
        <v>17</v>
      </c>
      <c r="O18" s="30" t="str">
        <f>IF(B18=0," ",VLOOKUP($B18,[1]Женщины!$B$1:$K$65536,10,FALSE))</f>
        <v>Федотов И.А.</v>
      </c>
    </row>
    <row r="19" spans="1:15" x14ac:dyDescent="0.25">
      <c r="A19" s="21">
        <v>3</v>
      </c>
      <c r="B19" s="31">
        <v>159</v>
      </c>
      <c r="C19" s="69" t="str">
        <f>IF(B19=0," ",VLOOKUP(B19,[1]Женщины!B$1:K$65536,2,FALSE))</f>
        <v>Шарапина</v>
      </c>
      <c r="D19" s="70" t="str">
        <f>IF(B19=0," ",VLOOKUP($B19,[1]Женщины!$B$1:$K$65536,3,FALSE))</f>
        <v>Кристина</v>
      </c>
      <c r="E19" s="71" t="str">
        <f>IF(B19=0," ",IF(VLOOKUP($B19,[1]Женщины!$B$1:$K$65536,4,FALSE)=0," ",VLOOKUP($B19,[1]Женщины!$B$1:$K$65536,4,FALSE)))</f>
        <v>27.02.2003</v>
      </c>
      <c r="F19" s="71" t="str">
        <f>IF(B19=0," ",VLOOKUP($B19,[1]Женщины!$B$1:$K$65536,5,FALSE))</f>
        <v>КМС</v>
      </c>
      <c r="G19" s="30" t="str">
        <f>IF(B19=0," ",VLOOKUP($B19,[1]Женщины!$B$1:$K$65536,6,FALSE))</f>
        <v>Ярославская область</v>
      </c>
      <c r="H19" s="30" t="str">
        <f>IF(B19=0," ",VLOOKUP($B19,[1]Женщины!$B$1:$K$65536,7,FALSE))</f>
        <v/>
      </c>
      <c r="I19" s="30" t="str">
        <f>IF(B19=0," ",VLOOKUP($B19,[1]Женщины!$B$1:$K$65536,8,FALSE))</f>
        <v/>
      </c>
      <c r="J19" s="26" t="str">
        <f>IF(B19=0," ",VLOOKUP($B19,[1]Женщины!$B$1:$K$65536,9,FALSE))</f>
        <v>МУ СШОР №19</v>
      </c>
      <c r="K19" s="99"/>
      <c r="L19" s="152">
        <v>7.5399305555555558E-3</v>
      </c>
      <c r="M19" s="31" t="str">
        <f>IF(L19=0," ",IF(L19&lt;=[1]Разряды!$D$35,[1]Разряды!$D$3,IF(L19&lt;=[1]Разряды!$E$35,[1]Разряды!$E$3,IF(L19&lt;=[1]Разряды!$F$35,[1]Разряды!$F$3,IF(L19&lt;=[1]Разряды!$G$35,[1]Разряды!$G$3,IF(L19&lt;=[1]Разряды!$H$35,[1]Разряды!$H$3,IF(L19&lt;=[1]Разряды!$I$35,[1]Разряды!$I$3,IF(L19&lt;=[1]Разряды!$J$35,[1]Разряды!$J$3,"б/р"))))))))</f>
        <v>2р</v>
      </c>
      <c r="N19" s="79" t="s">
        <v>31</v>
      </c>
      <c r="O19" s="30" t="str">
        <f>IF(B19=0," ",VLOOKUP($B19,[1]Женщины!$B$1:$K$65536,10,FALSE))</f>
        <v>Зараковский Е.Р.</v>
      </c>
    </row>
    <row r="20" spans="1:15" x14ac:dyDescent="0.25">
      <c r="A20" s="78">
        <v>4</v>
      </c>
      <c r="B20" s="31">
        <v>320</v>
      </c>
      <c r="C20" s="69" t="str">
        <f>IF(B20=0," ",VLOOKUP(B20,[1]Женщины!B$1:K$65536,2,FALSE))</f>
        <v>Степанайтите</v>
      </c>
      <c r="D20" s="70" t="str">
        <f>IF(B20=0," ",VLOOKUP($B20,[1]Женщины!$B$1:$K$65536,3,FALSE))</f>
        <v>Александра</v>
      </c>
      <c r="E20" s="71" t="str">
        <f>IF(B20=0," ",IF(VLOOKUP($B20,[1]Женщины!$B$1:$K$65536,4,FALSE)=0," ",VLOOKUP($B20,[1]Женщины!$B$1:$K$65536,4,FALSE)))</f>
        <v>03.11.2003</v>
      </c>
      <c r="F20" s="71" t="str">
        <f>IF(B20=0," ",VLOOKUP($B20,[1]Женщины!$B$1:$K$65536,5,FALSE))</f>
        <v>1</v>
      </c>
      <c r="G20" s="30" t="str">
        <f>IF(B20=0," ",VLOOKUP($B20,[1]Женщины!$B$1:$K$65536,6,FALSE))</f>
        <v>Калининградская область</v>
      </c>
      <c r="H20" s="30" t="str">
        <f>IF(B20=0," ",VLOOKUP($B20,[1]Женщины!$B$1:$K$65536,7,FALSE))</f>
        <v/>
      </c>
      <c r="I20" s="30" t="str">
        <f>IF(B20=0," ",VLOOKUP($B20,[1]Женщины!$B$1:$K$65536,8,FALSE))</f>
        <v/>
      </c>
      <c r="J20" s="26" t="str">
        <f>IF(B20=0," ",VLOOKUP($B20,[1]Женщины!$B$1:$K$65536,9,FALSE))</f>
        <v>МАУ ДО "Гусевская ДЮСШ"</v>
      </c>
      <c r="K20" s="99"/>
      <c r="L20" s="152">
        <v>7.5631944444444444E-3</v>
      </c>
      <c r="M20" s="31" t="str">
        <f>IF(L20=0," ",IF(L20&lt;=[1]Разряды!$D$35,[1]Разряды!$D$3,IF(L20&lt;=[1]Разряды!$E$35,[1]Разряды!$E$3,IF(L20&lt;=[1]Разряды!$F$35,[1]Разряды!$F$3,IF(L20&lt;=[1]Разряды!$G$35,[1]Разряды!$G$3,IF(L20&lt;=[1]Разряды!$H$35,[1]Разряды!$H$3,IF(L20&lt;=[1]Разряды!$I$35,[1]Разряды!$I$3,IF(L20&lt;=[1]Разряды!$J$35,[1]Разряды!$J$3,"б/р"))))))))</f>
        <v>2р</v>
      </c>
      <c r="N20" s="80">
        <v>15</v>
      </c>
      <c r="O20" s="30" t="str">
        <f>IF(B20=0," ",VLOOKUP($B20,[1]Женщины!$B$1:$K$65536,10,FALSE))</f>
        <v>Лукьянов А.А.</v>
      </c>
    </row>
    <row r="21" spans="1:15" x14ac:dyDescent="0.25">
      <c r="A21" s="78">
        <v>5</v>
      </c>
      <c r="B21" s="31">
        <v>347</v>
      </c>
      <c r="C21" s="69" t="str">
        <f>IF(B21=0," ",VLOOKUP(B21,[1]Женщины!B$1:K$65536,2,FALSE))</f>
        <v>Смирнова</v>
      </c>
      <c r="D21" s="70" t="str">
        <f>IF(B21=0," ",VLOOKUP($B21,[1]Женщины!$B$1:$K$65536,3,FALSE))</f>
        <v>Дарья</v>
      </c>
      <c r="E21" s="71" t="str">
        <f>IF(B21=0," ",IF(VLOOKUP($B21,[1]Женщины!$B$1:$K$65536,4,FALSE)=0," ",VLOOKUP($B21,[1]Женщины!$B$1:$K$65536,4,FALSE)))</f>
        <v>31.07.2005</v>
      </c>
      <c r="F21" s="71" t="str">
        <f>IF(B21=0," ",VLOOKUP($B21,[1]Женщины!$B$1:$K$65536,5,FALSE))</f>
        <v>1</v>
      </c>
      <c r="G21" s="30" t="str">
        <f>IF(B21=0," ",VLOOKUP($B21,[1]Женщины!$B$1:$K$65536,6,FALSE))</f>
        <v>Костромская область</v>
      </c>
      <c r="H21" s="30" t="str">
        <f>IF(B21=0," ",VLOOKUP($B21,[1]Женщины!$B$1:$K$65536,7,FALSE))</f>
        <v/>
      </c>
      <c r="I21" s="30" t="str">
        <f>IF(B21=0," ",VLOOKUP($B21,[1]Женщины!$B$1:$K$65536,8,FALSE))</f>
        <v/>
      </c>
      <c r="J21" s="26" t="str">
        <f>IF(B21=0," ",VLOOKUP($B21,[1]Женщины!$B$1:$K$65536,9,FALSE))</f>
        <v>МБУ СШ "Спартак" г.Буй</v>
      </c>
      <c r="K21" s="99"/>
      <c r="L21" s="152">
        <v>7.6222222222222221E-3</v>
      </c>
      <c r="M21" s="31" t="str">
        <f>IF(L21=0," ",IF(L21&lt;=[1]Разряды!$D$35,[1]Разряды!$D$3,IF(L21&lt;=[1]Разряды!$E$35,[1]Разряды!$E$3,IF(L21&lt;=[1]Разряды!$F$35,[1]Разряды!$F$3,IF(L21&lt;=[1]Разряды!$G$35,[1]Разряды!$G$3,IF(L21&lt;=[1]Разряды!$H$35,[1]Разряды!$H$3,IF(L21&lt;=[1]Разряды!$I$35,[1]Разряды!$I$3,IF(L21&lt;=[1]Разряды!$J$35,[1]Разряды!$J$3,"б/р"))))))))</f>
        <v>2р</v>
      </c>
      <c r="N21" s="79">
        <v>14</v>
      </c>
      <c r="O21" s="30" t="str">
        <f>IF(B21=0," ",VLOOKUP($B21,[1]Женщины!$B$1:$K$65536,10,FALSE))</f>
        <v>Федотов И.А.</v>
      </c>
    </row>
    <row r="22" spans="1:15" x14ac:dyDescent="0.25">
      <c r="A22" s="78">
        <v>6</v>
      </c>
      <c r="B22" s="31">
        <v>269</v>
      </c>
      <c r="C22" s="69" t="str">
        <f>IF(B22=0," ",VLOOKUP(B22,[1]Женщины!B$1:K$65536,2,FALSE))</f>
        <v>Хазова</v>
      </c>
      <c r="D22" s="70" t="str">
        <f>IF(B22=0," ",VLOOKUP($B22,[1]Женщины!$B$1:$K$65536,3,FALSE))</f>
        <v>Дарья</v>
      </c>
      <c r="E22" s="71" t="str">
        <f>IF(B22=0," ",IF(VLOOKUP($B22,[1]Женщины!$B$1:$K$65536,4,FALSE)=0," ",VLOOKUP($B22,[1]Женщины!$B$1:$K$65536,4,FALSE)))</f>
        <v>09.07.2005</v>
      </c>
      <c r="F22" s="71" t="str">
        <f>IF(B22=0," ",VLOOKUP($B22,[1]Женщины!$B$1:$K$65536,5,FALSE))</f>
        <v>2</v>
      </c>
      <c r="G22" s="30" t="str">
        <f>IF(B22=0," ",VLOOKUP($B22,[1]Женщины!$B$1:$K$65536,6,FALSE))</f>
        <v>Вологодская область</v>
      </c>
      <c r="H22" s="30" t="str">
        <f>IF(B22=0," ",VLOOKUP($B22,[1]Женщины!$B$1:$K$65536,7,FALSE))</f>
        <v/>
      </c>
      <c r="I22" s="30" t="str">
        <f>IF(B22=0," ",VLOOKUP($B22,[1]Женщины!$B$1:$K$65536,8,FALSE))</f>
        <v/>
      </c>
      <c r="J22" s="26" t="str">
        <f>IF(B22=0," ",VLOOKUP($B22,[1]Женщины!$B$1:$K$65536,9,FALSE))</f>
        <v>ЛСК "Череповец"</v>
      </c>
      <c r="K22" s="115"/>
      <c r="L22" s="153">
        <v>7.8394675925925923E-3</v>
      </c>
      <c r="M22" s="31" t="str">
        <f>IF(L22=0," ",IF(L22&lt;=[1]Разряды!$D$35,[1]Разряды!$D$3,IF(L22&lt;=[1]Разряды!$E$35,[1]Разряды!$E$3,IF(L22&lt;=[1]Разряды!$F$35,[1]Разряды!$F$3,IF(L22&lt;=[1]Разряды!$G$35,[1]Разряды!$G$3,IF(L22&lt;=[1]Разряды!$H$35,[1]Разряды!$H$3,IF(L22&lt;=[1]Разряды!$I$35,[1]Разряды!$I$3,IF(L22&lt;=[1]Разряды!$J$35,[1]Разряды!$J$3,"б/р"))))))))</f>
        <v>2р</v>
      </c>
      <c r="N22" s="79">
        <v>13</v>
      </c>
      <c r="O22" s="30"/>
    </row>
    <row r="23" spans="1:15" ht="15.75" thickBot="1" x14ac:dyDescent="0.3">
      <c r="A23" s="179"/>
      <c r="B23" s="38"/>
      <c r="C23" s="39" t="str">
        <f>IF(B23=0," ",VLOOKUP(B23,[1]Женщины!B$1:K$65536,2,FALSE))</f>
        <v xml:space="preserve"> </v>
      </c>
      <c r="D23" s="129" t="str">
        <f>IF(B23=0," ",VLOOKUP($B23,[1]Женщины!$B$1:$K$65536,3,FALSE))</f>
        <v xml:space="preserve"> </v>
      </c>
      <c r="E23" s="40" t="str">
        <f>IF(B23=0," ",IF(VLOOKUP($B23,[1]Женщины!$B$1:$K$65536,4,FALSE)=0," ",VLOOKUP($B23,[1]Женщины!$B$1:$K$65536,4,FALSE)))</f>
        <v xml:space="preserve"> </v>
      </c>
      <c r="F23" s="40" t="str">
        <f>IF(B23=0," ",VLOOKUP($B23,[1]Женщины!$B$1:$K$65536,5,FALSE))</f>
        <v xml:space="preserve"> </v>
      </c>
      <c r="G23" s="39" t="str">
        <f>IF(B23=0," ",VLOOKUP($B23,[1]Женщины!$B$1:$K$65536,6,FALSE))</f>
        <v xml:space="preserve"> </v>
      </c>
      <c r="H23" s="39" t="str">
        <f>IF(B23=0," ",VLOOKUP($B23,[1]Женщины!$B$1:$K$65536,7,FALSE))</f>
        <v xml:space="preserve"> </v>
      </c>
      <c r="I23" s="39" t="str">
        <f>IF(B23=0," ",VLOOKUP($B23,[1]Женщины!$B$1:$K$65536,8,FALSE))</f>
        <v xml:space="preserve"> </v>
      </c>
      <c r="J23" s="130" t="str">
        <f>IF(B23=0," ",VLOOKUP($B23,[1]Женщины!$B$1:$K$65536,9,FALSE))</f>
        <v xml:space="preserve"> </v>
      </c>
      <c r="K23" s="105"/>
      <c r="L23" s="158"/>
      <c r="M23" s="43" t="str">
        <f>IF(L23=0," ",IF(L23&lt;=[1]Разряды!$D$35,[1]Разряды!$D$3,IF(L23&lt;=[1]Разряды!$E$35,[1]Разряды!$E$3,IF(L23&lt;=[1]Разряды!$F$35,[1]Разряды!$F$3,IF(L23&lt;=[1]Разряды!$G$35,[1]Разряды!$G$3,IF(L23&lt;=[1]Разряды!$H$35,[1]Разряды!$H$3,IF(L23&lt;=[1]Разряды!$I$35,[1]Разряды!$I$3,IF(L23&lt;=[1]Разряды!$J$35,[1]Разряды!$J$3,"б/р"))))))))</f>
        <v xml:space="preserve"> </v>
      </c>
      <c r="N23" s="43"/>
      <c r="O23" s="39" t="str">
        <f>IF(B23=0," ",VLOOKUP($B23,[1]Женщины!$B$1:$K$65536,10,FALSE))</f>
        <v xml:space="preserve"> </v>
      </c>
    </row>
    <row r="24" spans="1:15" ht="15.75" thickTop="1" x14ac:dyDescent="0.25">
      <c r="A24" s="44"/>
      <c r="B24" s="44"/>
      <c r="C24" s="45"/>
      <c r="D24" s="45"/>
      <c r="E24" s="92"/>
      <c r="F24" s="46"/>
      <c r="G24" s="45"/>
      <c r="H24" s="45"/>
      <c r="I24" s="45"/>
      <c r="J24" s="45"/>
      <c r="K24" s="108"/>
      <c r="L24" s="159"/>
      <c r="M24" s="49"/>
      <c r="N24" s="49"/>
      <c r="O24" s="45"/>
    </row>
    <row r="25" spans="1:15" x14ac:dyDescent="0.25">
      <c r="A25" s="44"/>
      <c r="B25" s="44"/>
      <c r="C25" s="45"/>
      <c r="D25" s="45"/>
      <c r="E25" s="92"/>
      <c r="F25" s="46"/>
      <c r="G25" s="45"/>
      <c r="H25" s="45"/>
      <c r="I25" s="45"/>
      <c r="J25" s="45"/>
      <c r="K25" s="108"/>
      <c r="L25" s="159"/>
      <c r="M25" s="49"/>
      <c r="N25" s="49"/>
      <c r="O25" s="45"/>
    </row>
    <row r="26" spans="1:15" x14ac:dyDescent="0.25">
      <c r="A26" s="44"/>
      <c r="B26" s="44"/>
      <c r="C26" s="45"/>
      <c r="D26" s="45"/>
      <c r="E26" s="92"/>
      <c r="F26" s="46"/>
      <c r="G26" s="45"/>
      <c r="H26" s="45"/>
      <c r="I26" s="45"/>
      <c r="J26" s="45"/>
      <c r="K26" s="108"/>
      <c r="L26" s="159"/>
      <c r="M26" s="49"/>
      <c r="N26" s="49"/>
      <c r="O26" s="45"/>
    </row>
    <row r="27" spans="1:15" x14ac:dyDescent="0.25">
      <c r="A27" s="44"/>
      <c r="B27" s="44"/>
      <c r="C27" s="45"/>
      <c r="D27" s="45"/>
      <c r="E27" s="92"/>
      <c r="F27" s="46"/>
      <c r="G27" s="45"/>
      <c r="H27" s="45"/>
      <c r="I27" s="45"/>
      <c r="J27" s="45"/>
      <c r="K27" s="108"/>
      <c r="L27" s="159"/>
      <c r="M27" s="49"/>
      <c r="N27" s="49"/>
      <c r="O27" s="45"/>
    </row>
    <row r="28" spans="1:15" x14ac:dyDescent="0.25">
      <c r="A28" s="44"/>
      <c r="B28" s="44"/>
      <c r="C28" s="45"/>
      <c r="D28" s="45"/>
      <c r="E28" s="92"/>
      <c r="F28" s="46"/>
      <c r="G28" s="45"/>
      <c r="H28" s="45"/>
      <c r="I28" s="45"/>
      <c r="J28" s="45"/>
      <c r="K28" s="108"/>
      <c r="L28" s="159"/>
      <c r="M28" s="49"/>
      <c r="N28" s="49"/>
      <c r="O28" s="45"/>
    </row>
    <row r="29" spans="1:15" x14ac:dyDescent="0.25">
      <c r="A29" s="44"/>
      <c r="B29" s="44"/>
      <c r="C29" s="45"/>
      <c r="D29" s="45"/>
      <c r="E29" s="92"/>
      <c r="F29" s="46"/>
      <c r="G29" s="45"/>
      <c r="H29" s="45"/>
      <c r="I29" s="45"/>
      <c r="J29" s="45"/>
      <c r="K29" s="108"/>
      <c r="L29" s="159"/>
      <c r="M29" s="49"/>
      <c r="N29" s="49"/>
      <c r="O29" s="45"/>
    </row>
    <row r="30" spans="1:15" x14ac:dyDescent="0.25">
      <c r="A30" s="64"/>
      <c r="B30" s="65"/>
      <c r="C30" s="66"/>
      <c r="D30" s="66"/>
      <c r="E30" s="66"/>
      <c r="F30" s="67"/>
      <c r="G30" s="45" t="s">
        <v>32</v>
      </c>
      <c r="H30" s="45"/>
      <c r="I30" s="45"/>
      <c r="J30" s="46"/>
      <c r="K30" s="46"/>
      <c r="L30" s="45"/>
      <c r="M30" s="45" t="s">
        <v>33</v>
      </c>
      <c r="N30" s="45"/>
    </row>
    <row r="31" spans="1:15" x14ac:dyDescent="0.25">
      <c r="A31" s="64"/>
      <c r="B31" s="67"/>
      <c r="C31" s="66"/>
      <c r="D31" s="66"/>
      <c r="E31" s="66"/>
      <c r="F31" s="67"/>
      <c r="G31" s="45"/>
      <c r="H31" s="45"/>
      <c r="I31" s="45"/>
      <c r="J31" s="46"/>
      <c r="K31" s="46"/>
      <c r="L31" s="45"/>
      <c r="M31" s="45"/>
      <c r="N31" s="45"/>
    </row>
    <row r="32" spans="1:15" x14ac:dyDescent="0.25">
      <c r="A32" s="64"/>
      <c r="B32" s="67"/>
      <c r="C32" s="66"/>
      <c r="D32" s="66"/>
      <c r="E32" s="66"/>
      <c r="F32" s="67"/>
      <c r="G32" s="45"/>
      <c r="H32" s="45"/>
      <c r="I32" s="45"/>
      <c r="J32" s="46"/>
      <c r="K32" s="46"/>
      <c r="L32" s="45"/>
      <c r="M32" s="45"/>
      <c r="N32" s="45"/>
    </row>
    <row r="33" spans="1:15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</row>
    <row r="34" spans="1:15" x14ac:dyDescent="0.25">
      <c r="A34" s="64"/>
      <c r="B34" s="67"/>
      <c r="C34" s="66"/>
      <c r="D34" s="66"/>
      <c r="E34" s="66"/>
      <c r="F34" s="67"/>
      <c r="G34" s="45" t="s">
        <v>34</v>
      </c>
      <c r="H34" s="45"/>
      <c r="I34" s="45"/>
      <c r="J34" s="46"/>
      <c r="K34" s="46"/>
      <c r="L34" s="45"/>
      <c r="M34" s="45" t="s">
        <v>35</v>
      </c>
      <c r="N34" s="45"/>
    </row>
    <row r="35" spans="1:15" x14ac:dyDescent="0.25">
      <c r="A35" s="44"/>
      <c r="B35" s="44"/>
      <c r="C35" s="45"/>
      <c r="D35" s="45"/>
      <c r="E35" s="92"/>
      <c r="F35" s="46"/>
      <c r="G35" s="45"/>
      <c r="H35" s="45"/>
      <c r="I35" s="45"/>
      <c r="J35" s="45"/>
      <c r="K35" s="108"/>
      <c r="L35" s="159"/>
      <c r="M35" s="49"/>
      <c r="N35" s="49"/>
      <c r="O35" s="45"/>
    </row>
    <row r="36" spans="1:15" x14ac:dyDescent="0.25">
      <c r="A36" s="44"/>
      <c r="B36" s="44"/>
      <c r="C36" s="45"/>
      <c r="D36" s="45"/>
      <c r="E36" s="92"/>
      <c r="F36" s="46"/>
      <c r="G36" s="45"/>
      <c r="H36" s="45"/>
      <c r="I36" s="45"/>
      <c r="J36" s="45"/>
      <c r="K36" s="108"/>
      <c r="L36" s="159"/>
      <c r="M36" s="49"/>
      <c r="N36" s="49"/>
      <c r="O36" s="45"/>
    </row>
    <row r="37" spans="1:15" x14ac:dyDescent="0.25">
      <c r="A37" s="44"/>
      <c r="B37" s="44"/>
      <c r="C37" s="45"/>
      <c r="D37" s="45"/>
      <c r="E37" s="92"/>
      <c r="F37" s="46"/>
      <c r="G37" s="45"/>
      <c r="H37" s="45"/>
      <c r="I37" s="45"/>
      <c r="J37" s="45"/>
      <c r="K37" s="108"/>
      <c r="L37" s="159"/>
      <c r="M37" s="49"/>
      <c r="N37" s="49"/>
      <c r="O37" s="45"/>
    </row>
    <row r="38" spans="1:15" x14ac:dyDescent="0.25">
      <c r="A38" s="44"/>
      <c r="B38" s="44"/>
      <c r="C38" s="45"/>
      <c r="D38" s="45"/>
      <c r="E38" s="92"/>
      <c r="F38" s="46"/>
      <c r="G38" s="45"/>
      <c r="H38" s="45"/>
      <c r="I38" s="45"/>
      <c r="J38" s="45"/>
      <c r="K38" s="108"/>
      <c r="L38" s="159"/>
      <c r="M38" s="49"/>
      <c r="N38" s="49"/>
      <c r="O38" s="45"/>
    </row>
    <row r="39" spans="1:15" x14ac:dyDescent="0.25">
      <c r="A39" s="44"/>
      <c r="B39" s="44"/>
      <c r="C39" s="45"/>
      <c r="D39" s="45"/>
      <c r="E39" s="92"/>
      <c r="F39" s="46"/>
      <c r="G39" s="45"/>
      <c r="H39" s="45"/>
      <c r="I39" s="45"/>
      <c r="J39" s="45"/>
      <c r="K39" s="108"/>
      <c r="L39" s="159"/>
      <c r="M39" s="49"/>
      <c r="N39" s="49"/>
      <c r="O39" s="45"/>
    </row>
    <row r="40" spans="1:15" x14ac:dyDescent="0.25">
      <c r="A40" s="44"/>
      <c r="B40" s="44"/>
      <c r="C40" s="45"/>
      <c r="D40" s="45"/>
      <c r="E40" s="92"/>
      <c r="F40" s="46"/>
      <c r="G40" s="45"/>
      <c r="H40" s="45"/>
      <c r="I40" s="45"/>
      <c r="J40" s="45"/>
      <c r="K40" s="108"/>
      <c r="L40" s="159"/>
      <c r="M40" s="49"/>
      <c r="N40" s="49"/>
      <c r="O40" s="45"/>
    </row>
    <row r="41" spans="1:15" x14ac:dyDescent="0.25">
      <c r="A41" s="44"/>
      <c r="B41" s="44"/>
      <c r="C41" s="45"/>
      <c r="D41" s="45"/>
      <c r="E41" s="92"/>
      <c r="F41" s="46"/>
      <c r="G41" s="45"/>
      <c r="H41" s="45"/>
      <c r="I41" s="45"/>
      <c r="J41" s="45"/>
      <c r="K41" s="108"/>
      <c r="L41" s="159"/>
      <c r="M41" s="49"/>
      <c r="N41" s="49"/>
      <c r="O41" s="45"/>
    </row>
    <row r="42" spans="1:15" x14ac:dyDescent="0.25">
      <c r="A42" s="44"/>
      <c r="B42" s="44"/>
      <c r="C42" s="45"/>
      <c r="D42" s="45"/>
      <c r="E42" s="92"/>
      <c r="F42" s="46"/>
      <c r="G42" s="45"/>
      <c r="H42" s="45"/>
      <c r="I42" s="45"/>
      <c r="J42" s="45"/>
      <c r="K42" s="108"/>
      <c r="L42" s="159"/>
      <c r="M42" s="49"/>
      <c r="N42" s="49"/>
      <c r="O42" s="45"/>
    </row>
    <row r="43" spans="1:15" x14ac:dyDescent="0.25">
      <c r="A43" s="44"/>
      <c r="B43" s="44"/>
      <c r="C43" s="45"/>
      <c r="D43" s="45"/>
      <c r="E43" s="92"/>
      <c r="F43" s="46"/>
      <c r="G43" s="45"/>
      <c r="H43" s="45"/>
      <c r="I43" s="45"/>
      <c r="J43" s="45"/>
      <c r="K43" s="108"/>
      <c r="L43" s="159"/>
      <c r="M43" s="49"/>
      <c r="N43" s="49"/>
      <c r="O43" s="45"/>
    </row>
    <row r="44" spans="1:15" x14ac:dyDescent="0.25">
      <c r="A44" s="44"/>
      <c r="B44" s="44"/>
      <c r="C44" s="45"/>
      <c r="D44" s="45"/>
      <c r="E44" s="92"/>
      <c r="F44" s="46"/>
      <c r="G44" s="45"/>
      <c r="H44" s="45"/>
      <c r="I44" s="45"/>
      <c r="J44" s="45"/>
      <c r="K44" s="108"/>
      <c r="L44" s="159"/>
      <c r="M44" s="49"/>
      <c r="N44" s="49"/>
      <c r="O44" s="45"/>
    </row>
    <row r="45" spans="1:15" x14ac:dyDescent="0.25">
      <c r="A45" s="44"/>
      <c r="B45" s="44"/>
      <c r="C45" s="45"/>
      <c r="D45" s="45"/>
      <c r="E45" s="92"/>
      <c r="F45" s="46"/>
      <c r="G45" s="45"/>
      <c r="H45" s="45"/>
      <c r="I45" s="45"/>
      <c r="J45" s="45"/>
      <c r="K45" s="108"/>
      <c r="L45" s="159"/>
      <c r="M45" s="49"/>
      <c r="N45" s="49"/>
      <c r="O45" s="45"/>
    </row>
    <row r="46" spans="1:15" x14ac:dyDescent="0.25">
      <c r="A46" s="44"/>
      <c r="B46" s="44"/>
      <c r="C46" s="45"/>
      <c r="D46" s="45"/>
      <c r="E46" s="92"/>
      <c r="F46" s="46"/>
      <c r="G46" s="45"/>
      <c r="H46" s="45"/>
      <c r="I46" s="45"/>
      <c r="J46" s="45"/>
      <c r="K46" s="108"/>
      <c r="L46" s="159"/>
      <c r="M46" s="49"/>
      <c r="N46" s="49"/>
      <c r="O46" s="45"/>
    </row>
    <row r="47" spans="1:15" x14ac:dyDescent="0.25">
      <c r="A47" s="44"/>
      <c r="B47" s="44"/>
      <c r="C47" s="45"/>
      <c r="D47" s="45"/>
      <c r="E47" s="92"/>
      <c r="F47" s="46"/>
      <c r="G47" s="45"/>
      <c r="H47" s="45"/>
      <c r="I47" s="45"/>
      <c r="J47" s="45"/>
      <c r="K47" s="108"/>
      <c r="L47" s="159"/>
      <c r="M47" s="49"/>
      <c r="N47" s="49"/>
      <c r="O47" s="45"/>
    </row>
    <row r="48" spans="1:15" x14ac:dyDescent="0.25">
      <c r="A48" s="44"/>
      <c r="B48" s="44"/>
      <c r="C48" s="45"/>
      <c r="D48" s="45"/>
      <c r="E48" s="92"/>
      <c r="F48" s="46"/>
      <c r="G48" s="45"/>
      <c r="H48" s="45"/>
      <c r="I48" s="45"/>
      <c r="J48" s="45"/>
      <c r="K48" s="108"/>
      <c r="L48" s="159"/>
      <c r="M48" s="49"/>
      <c r="N48" s="49"/>
      <c r="O48" s="45"/>
    </row>
    <row r="49" spans="1:15" x14ac:dyDescent="0.25">
      <c r="A49" s="44"/>
      <c r="B49" s="44"/>
      <c r="C49" s="45"/>
      <c r="D49" s="45"/>
      <c r="E49" s="92"/>
      <c r="F49" s="46"/>
      <c r="G49" s="45"/>
      <c r="H49" s="45"/>
      <c r="I49" s="45"/>
      <c r="J49" s="45"/>
      <c r="K49" s="108"/>
      <c r="L49" s="159"/>
      <c r="M49" s="49"/>
      <c r="N49" s="49"/>
      <c r="O49" s="45"/>
    </row>
    <row r="50" spans="1:15" x14ac:dyDescent="0.25">
      <c r="A50" s="44"/>
      <c r="B50" s="44"/>
      <c r="C50" s="45"/>
      <c r="D50" s="45"/>
      <c r="E50" s="92"/>
      <c r="F50" s="46"/>
      <c r="G50" s="45"/>
      <c r="H50" s="45"/>
      <c r="I50" s="45"/>
      <c r="J50" s="45"/>
      <c r="K50" s="108"/>
      <c r="L50" s="159"/>
      <c r="M50" s="49"/>
      <c r="N50" s="49"/>
      <c r="O50" s="45"/>
    </row>
    <row r="51" spans="1:15" x14ac:dyDescent="0.25">
      <c r="A51" s="44"/>
      <c r="B51" s="44"/>
      <c r="C51" s="45"/>
      <c r="D51" s="45"/>
      <c r="E51" s="92"/>
      <c r="F51" s="46"/>
      <c r="G51" s="45"/>
      <c r="H51" s="45"/>
      <c r="I51" s="45"/>
      <c r="J51" s="45"/>
      <c r="K51" s="108"/>
      <c r="L51" s="159"/>
      <c r="M51" s="49"/>
      <c r="N51" s="49"/>
      <c r="O51" s="45"/>
    </row>
    <row r="52" spans="1:15" x14ac:dyDescent="0.25">
      <c r="A52" s="44"/>
      <c r="B52" s="44"/>
      <c r="C52" s="45"/>
      <c r="D52" s="45"/>
      <c r="E52" s="92"/>
      <c r="F52" s="46"/>
      <c r="G52" s="45"/>
      <c r="H52" s="45"/>
      <c r="I52" s="45"/>
      <c r="J52" s="45"/>
      <c r="K52" s="108"/>
      <c r="L52" s="159"/>
      <c r="M52" s="49"/>
      <c r="N52" s="49"/>
      <c r="O52" s="45"/>
    </row>
    <row r="53" spans="1:15" x14ac:dyDescent="0.25">
      <c r="A53" s="44"/>
      <c r="B53" s="44"/>
      <c r="C53" s="45"/>
      <c r="D53" s="45"/>
      <c r="E53" s="92"/>
      <c r="F53" s="46"/>
      <c r="G53" s="45"/>
      <c r="H53" s="45"/>
      <c r="I53" s="45"/>
      <c r="J53" s="45"/>
      <c r="K53" s="108"/>
      <c r="L53" s="159"/>
      <c r="M53" s="49"/>
      <c r="N53" s="49"/>
      <c r="O53" s="45"/>
    </row>
    <row r="54" spans="1:15" x14ac:dyDescent="0.25">
      <c r="A54" s="44"/>
      <c r="B54" s="44"/>
      <c r="C54" s="45"/>
      <c r="D54" s="45"/>
      <c r="E54" s="92"/>
      <c r="F54" s="46"/>
      <c r="G54" s="45"/>
      <c r="H54" s="45"/>
      <c r="I54" s="45"/>
      <c r="J54" s="45"/>
      <c r="K54" s="108"/>
      <c r="L54" s="159"/>
      <c r="M54" s="49"/>
      <c r="N54" s="49"/>
      <c r="O54" s="45"/>
    </row>
    <row r="55" spans="1:15" x14ac:dyDescent="0.25">
      <c r="A55" s="44"/>
      <c r="B55" s="44"/>
      <c r="C55" s="45"/>
      <c r="D55" s="45"/>
      <c r="E55" s="92"/>
      <c r="F55" s="46"/>
      <c r="G55" s="45"/>
      <c r="H55" s="45"/>
      <c r="I55" s="45"/>
      <c r="J55" s="45"/>
      <c r="K55" s="108"/>
      <c r="L55" s="159"/>
      <c r="M55" s="49"/>
      <c r="N55" s="49"/>
      <c r="O55" s="45"/>
    </row>
    <row r="56" spans="1:15" x14ac:dyDescent="0.25">
      <c r="A56" s="44"/>
      <c r="B56" s="44"/>
      <c r="C56" s="45"/>
      <c r="D56" s="45"/>
      <c r="E56" s="92"/>
      <c r="F56" s="46"/>
      <c r="G56" s="45"/>
      <c r="H56" s="45"/>
      <c r="I56" s="45"/>
      <c r="J56" s="45"/>
      <c r="K56" s="108"/>
      <c r="L56" s="159"/>
      <c r="M56" s="49"/>
      <c r="N56" s="49"/>
      <c r="O56" s="45"/>
    </row>
    <row r="57" spans="1:15" x14ac:dyDescent="0.25">
      <c r="A57" s="44"/>
      <c r="B57" s="44"/>
      <c r="C57" s="45"/>
      <c r="D57" s="45"/>
      <c r="E57" s="92"/>
      <c r="F57" s="46"/>
      <c r="G57" s="45"/>
      <c r="H57" s="45"/>
      <c r="I57" s="45"/>
      <c r="J57" s="45"/>
      <c r="K57" s="108"/>
      <c r="L57" s="159"/>
      <c r="M57" s="49"/>
      <c r="N57" s="49"/>
      <c r="O57" s="45"/>
    </row>
    <row r="58" spans="1:15" x14ac:dyDescent="0.25">
      <c r="A58" s="44"/>
      <c r="B58" s="44"/>
      <c r="C58" s="45"/>
      <c r="D58" s="45"/>
      <c r="E58" s="92"/>
      <c r="F58" s="46"/>
      <c r="G58" s="45"/>
      <c r="H58" s="45"/>
      <c r="I58" s="45"/>
      <c r="J58" s="45"/>
      <c r="K58" s="108"/>
      <c r="L58" s="159"/>
      <c r="M58" s="49"/>
      <c r="N58" s="49"/>
      <c r="O58" s="45"/>
    </row>
    <row r="59" spans="1:15" x14ac:dyDescent="0.25">
      <c r="A59" s="44"/>
      <c r="B59" s="44"/>
      <c r="C59" s="45"/>
      <c r="D59" s="45"/>
      <c r="E59" s="92"/>
      <c r="F59" s="46"/>
      <c r="G59" s="45"/>
      <c r="H59" s="45"/>
      <c r="I59" s="45"/>
      <c r="J59" s="45"/>
      <c r="K59" s="108"/>
      <c r="L59" s="159"/>
      <c r="M59" s="49"/>
      <c r="N59" s="49"/>
      <c r="O59" s="45"/>
    </row>
    <row r="60" spans="1:15" x14ac:dyDescent="0.25">
      <c r="A60" s="44"/>
      <c r="B60" s="44"/>
      <c r="C60" s="45"/>
      <c r="D60" s="45"/>
      <c r="E60" s="92"/>
      <c r="F60" s="46"/>
      <c r="G60" s="45"/>
      <c r="H60" s="45"/>
      <c r="I60" s="45"/>
      <c r="J60" s="45"/>
      <c r="K60" s="108"/>
      <c r="L60" s="159"/>
      <c r="M60" s="49"/>
      <c r="N60" s="49"/>
      <c r="O60" s="45"/>
    </row>
    <row r="61" spans="1:15" ht="17.25" x14ac:dyDescent="0.3">
      <c r="A61" s="459" t="s">
        <v>0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1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2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3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59" t="s">
        <v>4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</row>
    <row r="66" spans="1:15" ht="17.25" x14ac:dyDescent="0.3">
      <c r="A66" s="460" t="s">
        <v>58</v>
      </c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</row>
    <row r="67" spans="1:15" ht="17.25" x14ac:dyDescent="0.3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1:15" x14ac:dyDescent="0.25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1" t="s">
        <v>6</v>
      </c>
    </row>
    <row r="69" spans="1:15" ht="18.75" x14ac:dyDescent="0.3">
      <c r="A69" s="3"/>
      <c r="B69" s="4"/>
      <c r="C69" s="4"/>
      <c r="D69" s="4"/>
      <c r="E69" s="5"/>
      <c r="G69" s="50"/>
      <c r="H69" s="50"/>
      <c r="I69" s="50"/>
      <c r="K69" s="50"/>
      <c r="L69" s="50"/>
      <c r="M69" s="50"/>
      <c r="O69" s="2" t="s">
        <v>7</v>
      </c>
    </row>
    <row r="70" spans="1:15" ht="15.75" x14ac:dyDescent="0.25">
      <c r="A70" s="3"/>
      <c r="B70" s="4"/>
      <c r="C70" s="4"/>
      <c r="D70" s="4"/>
      <c r="E70" s="5"/>
      <c r="G70" s="6"/>
      <c r="H70" s="6"/>
      <c r="I70" s="6"/>
      <c r="K70" s="6"/>
      <c r="L70"/>
      <c r="O70" s="2" t="s">
        <v>8</v>
      </c>
    </row>
    <row r="71" spans="1:15" ht="21" x14ac:dyDescent="0.35">
      <c r="A71" s="7"/>
      <c r="K71" s="7"/>
      <c r="L71"/>
      <c r="M71" s="8"/>
      <c r="N71" s="8"/>
      <c r="O71" s="8" t="s">
        <v>9</v>
      </c>
    </row>
    <row r="72" spans="1:15" ht="21" x14ac:dyDescent="0.35">
      <c r="A72" s="7"/>
      <c r="E72" s="9"/>
      <c r="F72" s="10"/>
      <c r="G72" s="11"/>
      <c r="H72" s="11"/>
      <c r="I72" s="11"/>
      <c r="K72" s="7"/>
      <c r="L72"/>
      <c r="M72" s="8"/>
      <c r="N72" s="8"/>
      <c r="O72" s="8"/>
    </row>
    <row r="73" spans="1:15" ht="18.75" x14ac:dyDescent="0.3">
      <c r="A73" s="3"/>
      <c r="B73" s="12"/>
      <c r="C73" s="4"/>
      <c r="D73" s="4"/>
      <c r="E73" s="9" t="s">
        <v>50</v>
      </c>
      <c r="F73" s="10">
        <v>0.54861111111111105</v>
      </c>
      <c r="G73" s="11" t="s">
        <v>64</v>
      </c>
      <c r="H73" s="11"/>
      <c r="I73" s="11"/>
      <c r="K73" s="13"/>
      <c r="L73" s="13"/>
      <c r="M73" s="14"/>
    </row>
    <row r="74" spans="1:15" ht="16.5" thickBot="1" x14ac:dyDescent="0.3">
      <c r="A74" s="15" t="s">
        <v>37</v>
      </c>
      <c r="B74" s="16"/>
      <c r="E74" s="17" t="s">
        <v>76</v>
      </c>
      <c r="F74" s="18"/>
      <c r="J74" s="3"/>
      <c r="K74" s="51"/>
      <c r="L74" s="51"/>
      <c r="M74" s="14"/>
    </row>
    <row r="75" spans="1:15" x14ac:dyDescent="0.25">
      <c r="A75" s="455" t="s">
        <v>15</v>
      </c>
      <c r="B75" s="455" t="s">
        <v>16</v>
      </c>
      <c r="C75" s="457" t="s">
        <v>17</v>
      </c>
      <c r="D75" s="457" t="s">
        <v>18</v>
      </c>
      <c r="E75" s="455" t="s">
        <v>19</v>
      </c>
      <c r="F75" s="455" t="s">
        <v>20</v>
      </c>
      <c r="G75" s="445" t="s">
        <v>21</v>
      </c>
      <c r="H75" s="447" t="s">
        <v>22</v>
      </c>
      <c r="I75" s="449" t="s">
        <v>23</v>
      </c>
      <c r="J75" s="479" t="s">
        <v>24</v>
      </c>
      <c r="K75" s="481" t="s">
        <v>25</v>
      </c>
      <c r="L75" s="482"/>
      <c r="M75" s="483" t="s">
        <v>26</v>
      </c>
      <c r="N75" s="485" t="s">
        <v>27</v>
      </c>
      <c r="O75" s="443" t="s">
        <v>28</v>
      </c>
    </row>
    <row r="76" spans="1:15" ht="15.75" thickBot="1" x14ac:dyDescent="0.3">
      <c r="A76" s="456"/>
      <c r="B76" s="456"/>
      <c r="C76" s="458"/>
      <c r="D76" s="458"/>
      <c r="E76" s="456"/>
      <c r="F76" s="456"/>
      <c r="G76" s="446"/>
      <c r="H76" s="448"/>
      <c r="I76" s="450"/>
      <c r="J76" s="480"/>
      <c r="K76" s="487" t="s">
        <v>29</v>
      </c>
      <c r="L76" s="488"/>
      <c r="M76" s="484"/>
      <c r="N76" s="486"/>
      <c r="O76" s="444"/>
    </row>
    <row r="77" spans="1:15" x14ac:dyDescent="0.25">
      <c r="A77" s="21">
        <v>1</v>
      </c>
      <c r="B77" s="31">
        <v>274</v>
      </c>
      <c r="C77" s="69" t="str">
        <f>IF(B77=0," ",VLOOKUP(B77,[1]Женщины!B$1:K$65536,2,FALSE))</f>
        <v>Логвинова</v>
      </c>
      <c r="D77" s="70" t="str">
        <f>IF(B77=0," ",VLOOKUP($B77,[1]Женщины!$B$1:$K$65536,3,FALSE))</f>
        <v>Юлия</v>
      </c>
      <c r="E77" s="71" t="str">
        <f>IF(B77=0," ",IF(VLOOKUP($B77,[1]Женщины!$B$1:$K$65536,4,FALSE)=0," ",VLOOKUP($B77,[1]Женщины!$B$1:$K$65536,4,FALSE)))</f>
        <v>23.02.2002</v>
      </c>
      <c r="F77" s="71" t="str">
        <f>IF(B77=0," ",VLOOKUP($B77,[1]Женщины!$B$1:$K$65536,5,FALSE))</f>
        <v>1</v>
      </c>
      <c r="G77" s="30" t="str">
        <f>IF(B77=0," ",VLOOKUP($B77,[1]Женщины!$B$1:$K$65536,6,FALSE))</f>
        <v>Санкт-Петербург</v>
      </c>
      <c r="H77" s="30" t="str">
        <f>IF(B77=0," ",VLOOKUP($B77,[1]Женщины!$B$1:$K$65536,7,FALSE))</f>
        <v>Вологодская область</v>
      </c>
      <c r="I77" s="30" t="str">
        <f>IF(B77=0," ",VLOOKUP($B77,[1]Женщины!$B$1:$K$65536,8,FALSE))</f>
        <v/>
      </c>
      <c r="J77" s="26" t="str">
        <f>IF(B77=0," ",VLOOKUP($B77,[1]Женщины!$B$1:$K$65536,9,FALSE))</f>
        <v>СПб ГБПОУ "УОР №1"</v>
      </c>
      <c r="K77" s="99"/>
      <c r="L77" s="152">
        <v>7.2548611111111104E-3</v>
      </c>
      <c r="M77" s="31" t="str">
        <f>IF(L77=0," ",IF(L77&lt;=[1]Разряды!$D$35,[1]Разряды!$D$3,IF(L77&lt;=[1]Разряды!$E$35,[1]Разряды!$E$3,IF(L77&lt;=[1]Разряды!$F$35,[1]Разряды!$F$3,IF(L77&lt;=[1]Разряды!$G$35,[1]Разряды!$G$3,IF(L77&lt;=[1]Разряды!$H$35,[1]Разряды!$H$3,IF(L77&lt;=[1]Разряды!$I$35,[1]Разряды!$I$3,IF(L77&lt;=[1]Разряды!$J$35,[1]Разряды!$J$3,"б/р"))))))))</f>
        <v>1р</v>
      </c>
      <c r="N77" s="78">
        <v>20</v>
      </c>
      <c r="O77" s="180" t="str">
        <f>IF(B77=0," ",VLOOKUP($B77,[1]Женщины!$B$1:$K$65536,10,FALSE))</f>
        <v>Плахин С.В., Кужукина М.В.</v>
      </c>
    </row>
    <row r="78" spans="1:15" x14ac:dyDescent="0.25">
      <c r="A78" s="21">
        <v>2</v>
      </c>
      <c r="B78" s="31">
        <v>125</v>
      </c>
      <c r="C78" s="69" t="str">
        <f>IF(B78=0," ",VLOOKUP(B78,[1]Женщины!B$1:K$65536,2,FALSE))</f>
        <v>Сергеева</v>
      </c>
      <c r="D78" s="70" t="str">
        <f>IF(B78=0," ",VLOOKUP($B78,[1]Женщины!$B$1:$K$65536,3,FALSE))</f>
        <v>Елизавета</v>
      </c>
      <c r="E78" s="71" t="str">
        <f>IF(B78=0," ",IF(VLOOKUP($B78,[1]Женщины!$B$1:$K$65536,4,FALSE)=0," ",VLOOKUP($B78,[1]Женщины!$B$1:$K$65536,4,FALSE)))</f>
        <v>26.03.2001</v>
      </c>
      <c r="F78" s="71" t="str">
        <f>IF(B78=0," ",VLOOKUP($B78,[1]Женщины!$B$1:$K$65536,5,FALSE))</f>
        <v>1</v>
      </c>
      <c r="G78" s="30" t="str">
        <f>IF(B78=0," ",VLOOKUP($B78,[1]Женщины!$B$1:$K$65536,6,FALSE))</f>
        <v>Ярославская область</v>
      </c>
      <c r="H78" s="30" t="str">
        <f>IF(B78=0," ",VLOOKUP($B78,[1]Женщины!$B$1:$K$65536,7,FALSE))</f>
        <v/>
      </c>
      <c r="I78" s="30" t="str">
        <f>IF(B78=0," ",VLOOKUP($B78,[1]Женщины!$B$1:$K$65536,8,FALSE))</f>
        <v/>
      </c>
      <c r="J78" s="26" t="str">
        <f>IF(B78=0," ",VLOOKUP($B78,[1]Женщины!$B$1:$K$65536,9,FALSE))</f>
        <v>МУ СШОР №19</v>
      </c>
      <c r="K78" s="99"/>
      <c r="L78" s="152">
        <v>7.2987268518518514E-3</v>
      </c>
      <c r="M78" s="31" t="str">
        <f>IF(L78=0," ",IF(L78&lt;=[1]Разряды!$D$35,[1]Разряды!$D$3,IF(L78&lt;=[1]Разряды!$E$35,[1]Разряды!$E$3,IF(L78&lt;=[1]Разряды!$F$35,[1]Разряды!$F$3,IF(L78&lt;=[1]Разряды!$G$35,[1]Разряды!$G$3,IF(L78&lt;=[1]Разряды!$H$35,[1]Разряды!$H$3,IF(L78&lt;=[1]Разряды!$I$35,[1]Разряды!$I$3,IF(L78&lt;=[1]Разряды!$J$35,[1]Разряды!$J$3,"б/р"))))))))</f>
        <v>1р</v>
      </c>
      <c r="N78" s="79">
        <v>17</v>
      </c>
      <c r="O78" s="30" t="str">
        <f>IF(B78=0," ",VLOOKUP($B78,[1]Женщины!$B$1:$K$65536,10,FALSE))</f>
        <v>Зараковский Е.Р.</v>
      </c>
    </row>
    <row r="79" spans="1:15" x14ac:dyDescent="0.25">
      <c r="A79" s="21">
        <v>3</v>
      </c>
      <c r="B79" s="31">
        <v>124</v>
      </c>
      <c r="C79" s="69" t="str">
        <f>IF(B79=0," ",VLOOKUP(B79,[1]Женщины!B$1:K$65536,2,FALSE))</f>
        <v>Сергеева</v>
      </c>
      <c r="D79" s="70" t="str">
        <f>IF(B79=0," ",VLOOKUP($B79,[1]Женщины!$B$1:$K$65536,3,FALSE))</f>
        <v>Екатерина</v>
      </c>
      <c r="E79" s="71" t="str">
        <f>IF(B79=0," ",IF(VLOOKUP($B79,[1]Женщины!$B$1:$K$65536,4,FALSE)=0," ",VLOOKUP($B79,[1]Женщины!$B$1:$K$65536,4,FALSE)))</f>
        <v>26.03.2001</v>
      </c>
      <c r="F79" s="71" t="str">
        <f>IF(B79=0," ",VLOOKUP($B79,[1]Женщины!$B$1:$K$65536,5,FALSE))</f>
        <v>1</v>
      </c>
      <c r="G79" s="30" t="str">
        <f>IF(B79=0," ",VLOOKUP($B79,[1]Женщины!$B$1:$K$65536,6,FALSE))</f>
        <v>Ярославская область</v>
      </c>
      <c r="H79" s="30" t="str">
        <f>IF(B79=0," ",VLOOKUP($B79,[1]Женщины!$B$1:$K$65536,7,FALSE))</f>
        <v/>
      </c>
      <c r="I79" s="30" t="str">
        <f>IF(B79=0," ",VLOOKUP($B79,[1]Женщины!$B$1:$K$65536,8,FALSE))</f>
        <v/>
      </c>
      <c r="J79" s="26" t="str">
        <f>IF(B79=0," ",VLOOKUP($B79,[1]Женщины!$B$1:$K$65536,9,FALSE))</f>
        <v>МУ СШОР №19</v>
      </c>
      <c r="K79" s="99"/>
      <c r="L79" s="152">
        <v>7.9527777777777774E-3</v>
      </c>
      <c r="M79" s="31" t="str">
        <f>IF(L79=0," ",IF(L79&lt;=[1]Разряды!$D$35,[1]Разряды!$D$3,IF(L79&lt;=[1]Разряды!$E$35,[1]Разряды!$E$3,IF(L79&lt;=[1]Разряды!$F$35,[1]Разряды!$F$3,IF(L79&lt;=[1]Разряды!$G$35,[1]Разряды!$G$3,IF(L79&lt;=[1]Разряды!$H$35,[1]Разряды!$H$3,IF(L79&lt;=[1]Разряды!$I$35,[1]Разряды!$I$3,IF(L79&lt;=[1]Разряды!$J$35,[1]Разряды!$J$3,"б/р"))))))))</f>
        <v>2р</v>
      </c>
      <c r="N79" s="80">
        <v>15</v>
      </c>
      <c r="O79" s="30" t="str">
        <f>IF(B79=0," ",VLOOKUP($B79,[1]Женщины!$B$1:$K$65536,10,FALSE))</f>
        <v>Зараковский Е.Р.</v>
      </c>
    </row>
    <row r="80" spans="1:15" ht="15.75" thickBot="1" x14ac:dyDescent="0.3">
      <c r="A80" s="179"/>
      <c r="B80" s="38"/>
      <c r="C80" s="39" t="str">
        <f>IF(B80=0," ",VLOOKUP(B80,[1]Женщины!B$1:K$65536,2,FALSE))</f>
        <v xml:space="preserve"> </v>
      </c>
      <c r="D80" s="129" t="str">
        <f>IF(B80=0," ",VLOOKUP($B80,[1]Женщины!$B$1:$K$65536,3,FALSE))</f>
        <v xml:space="preserve"> </v>
      </c>
      <c r="E80" s="40" t="str">
        <f>IF(B80=0," ",IF(VLOOKUP($B80,[1]Женщины!$B$1:$K$65536,4,FALSE)=0," ",VLOOKUP($B80,[1]Женщины!$B$1:$K$65536,4,FALSE)))</f>
        <v xml:space="preserve"> </v>
      </c>
      <c r="F80" s="40" t="str">
        <f>IF(B80=0," ",VLOOKUP($B80,[1]Женщины!$B$1:$K$65536,5,FALSE))</f>
        <v xml:space="preserve"> </v>
      </c>
      <c r="G80" s="39" t="str">
        <f>IF(B80=0," ",VLOOKUP($B80,[1]Женщины!$B$1:$K$65536,6,FALSE))</f>
        <v xml:space="preserve"> </v>
      </c>
      <c r="H80" s="39" t="str">
        <f>IF(B80=0," ",VLOOKUP($B80,[1]Женщины!$B$1:$K$65536,7,FALSE))</f>
        <v xml:space="preserve"> </v>
      </c>
      <c r="I80" s="39" t="str">
        <f>IF(B80=0," ",VLOOKUP($B80,[1]Женщины!$B$1:$K$65536,8,FALSE))</f>
        <v xml:space="preserve"> </v>
      </c>
      <c r="J80" s="130" t="str">
        <f>IF(B80=0," ",VLOOKUP($B80,[1]Женщины!$B$1:$K$65536,9,FALSE))</f>
        <v xml:space="preserve"> </v>
      </c>
      <c r="K80" s="105"/>
      <c r="L80" s="158"/>
      <c r="M80" s="43" t="str">
        <f>IF(L80=0," ",IF(L80&lt;=[1]Разряды!$D$35,[1]Разряды!$D$3,IF(L80&lt;=[1]Разряды!$E$35,[1]Разряды!$E$3,IF(L80&lt;=[1]Разряды!$F$35,[1]Разряды!$F$3,IF(L80&lt;=[1]Разряды!$G$35,[1]Разряды!$G$3,IF(L80&lt;=[1]Разряды!$H$35,[1]Разряды!$H$3,IF(L80&lt;=[1]Разряды!$I$35,[1]Разряды!$I$3,IF(L80&lt;=[1]Разряды!$J$35,[1]Разряды!$J$3,"б/р"))))))))</f>
        <v xml:space="preserve"> </v>
      </c>
      <c r="N80" s="43"/>
      <c r="O80" s="39" t="str">
        <f>IF(B80=0," ",VLOOKUP($B80,[1]Женщины!$B$1:$K$65536,10,FALSE))</f>
        <v xml:space="preserve"> </v>
      </c>
    </row>
    <row r="81" spans="1:15" ht="15.75" thickTop="1" x14ac:dyDescent="0.25">
      <c r="A81" s="44"/>
      <c r="B81" s="44"/>
      <c r="C81" s="45"/>
      <c r="D81" s="45"/>
      <c r="E81" s="92"/>
      <c r="F81" s="46"/>
      <c r="G81" s="45"/>
      <c r="H81" s="45"/>
      <c r="I81" s="45"/>
      <c r="J81" s="45"/>
      <c r="K81" s="108"/>
      <c r="L81" s="159"/>
      <c r="M81" s="49"/>
      <c r="N81" s="49"/>
      <c r="O81" s="45"/>
    </row>
    <row r="82" spans="1:15" x14ac:dyDescent="0.25">
      <c r="A82" s="44"/>
      <c r="B82" s="44"/>
      <c r="C82" s="45"/>
      <c r="D82" s="45"/>
      <c r="E82" s="92"/>
      <c r="F82" s="46"/>
      <c r="G82" s="45"/>
      <c r="H82" s="45"/>
      <c r="I82" s="45"/>
      <c r="J82" s="45"/>
      <c r="K82" s="108"/>
      <c r="L82" s="159"/>
      <c r="M82" s="49"/>
      <c r="N82" s="49"/>
      <c r="O82" s="45"/>
    </row>
    <row r="83" spans="1:15" x14ac:dyDescent="0.25">
      <c r="A83" s="44"/>
      <c r="B83" s="44"/>
      <c r="C83" s="45"/>
      <c r="D83" s="45"/>
      <c r="E83" s="92"/>
      <c r="F83" s="46"/>
      <c r="G83" s="45"/>
      <c r="H83" s="45"/>
      <c r="I83" s="45"/>
      <c r="J83" s="45"/>
      <c r="K83" s="108"/>
      <c r="L83" s="159"/>
      <c r="M83" s="49"/>
      <c r="N83" s="49"/>
      <c r="O83" s="45"/>
    </row>
    <row r="84" spans="1:15" x14ac:dyDescent="0.25">
      <c r="A84" s="44"/>
      <c r="B84" s="44"/>
      <c r="C84" s="45"/>
      <c r="D84" s="45"/>
      <c r="E84" s="92"/>
      <c r="F84" s="46"/>
      <c r="G84" s="45"/>
      <c r="H84" s="45"/>
      <c r="I84" s="45"/>
      <c r="J84" s="45"/>
      <c r="K84" s="108"/>
      <c r="L84" s="159"/>
      <c r="M84" s="49"/>
      <c r="N84" s="49"/>
      <c r="O84" s="45"/>
    </row>
    <row r="85" spans="1:15" x14ac:dyDescent="0.25">
      <c r="A85" s="44"/>
      <c r="B85" s="44"/>
      <c r="C85" s="45"/>
      <c r="D85" s="45"/>
      <c r="E85" s="92"/>
      <c r="F85" s="46"/>
      <c r="G85" s="45"/>
      <c r="H85" s="45"/>
      <c r="I85" s="45"/>
      <c r="J85" s="45"/>
      <c r="K85" s="108"/>
      <c r="L85" s="159"/>
      <c r="M85" s="49"/>
      <c r="N85" s="49"/>
      <c r="O85" s="45"/>
    </row>
    <row r="86" spans="1:15" x14ac:dyDescent="0.25">
      <c r="A86" s="44"/>
      <c r="B86" s="44"/>
      <c r="C86" s="45"/>
      <c r="D86" s="45"/>
      <c r="E86" s="92"/>
      <c r="F86" s="46"/>
      <c r="G86" s="45"/>
      <c r="H86" s="45"/>
      <c r="I86" s="45"/>
      <c r="J86" s="45"/>
      <c r="K86" s="108"/>
      <c r="L86" s="159"/>
      <c r="M86" s="49"/>
      <c r="N86" s="49"/>
      <c r="O86" s="45"/>
    </row>
    <row r="87" spans="1:15" x14ac:dyDescent="0.25">
      <c r="A87" s="64"/>
      <c r="B87" s="65"/>
      <c r="C87" s="66"/>
      <c r="D87" s="66"/>
      <c r="E87" s="66"/>
      <c r="F87" s="67"/>
      <c r="G87" s="45" t="s">
        <v>32</v>
      </c>
      <c r="H87" s="45"/>
      <c r="I87" s="45"/>
      <c r="J87" s="46"/>
      <c r="K87" s="46"/>
      <c r="L87" s="45"/>
      <c r="M87" s="45" t="s">
        <v>33</v>
      </c>
      <c r="N87" s="45"/>
    </row>
    <row r="88" spans="1:15" x14ac:dyDescent="0.25">
      <c r="A88" s="64"/>
      <c r="B88" s="67"/>
      <c r="C88" s="66"/>
      <c r="D88" s="66"/>
      <c r="E88" s="66"/>
      <c r="F88" s="67"/>
      <c r="G88" s="45"/>
      <c r="H88" s="45"/>
      <c r="I88" s="45"/>
      <c r="J88" s="46"/>
      <c r="K88" s="46"/>
      <c r="L88" s="45"/>
      <c r="M88" s="45"/>
      <c r="N88" s="45"/>
    </row>
    <row r="89" spans="1:15" x14ac:dyDescent="0.25">
      <c r="A89" s="64"/>
      <c r="B89" s="67"/>
      <c r="C89" s="66"/>
      <c r="D89" s="66"/>
      <c r="E89" s="66"/>
      <c r="F89" s="67"/>
      <c r="G89" s="45"/>
      <c r="H89" s="45"/>
      <c r="I89" s="45"/>
      <c r="J89" s="46"/>
      <c r="K89" s="46"/>
      <c r="L89" s="45"/>
      <c r="M89" s="45"/>
      <c r="N89" s="45"/>
    </row>
    <row r="90" spans="1:15" x14ac:dyDescent="0.25">
      <c r="A90" s="64"/>
      <c r="B90" s="67"/>
      <c r="C90" s="66"/>
      <c r="D90" s="66"/>
      <c r="E90" s="66"/>
      <c r="F90" s="67"/>
      <c r="G90" s="45"/>
      <c r="H90" s="45"/>
      <c r="I90" s="45"/>
      <c r="J90" s="46"/>
      <c r="K90" s="46"/>
      <c r="L90" s="45"/>
      <c r="M90" s="45"/>
      <c r="N90" s="45"/>
    </row>
    <row r="91" spans="1:15" x14ac:dyDescent="0.25">
      <c r="A91" s="64"/>
      <c r="B91" s="67"/>
      <c r="C91" s="66"/>
      <c r="D91" s="66"/>
      <c r="E91" s="66"/>
      <c r="F91" s="67"/>
      <c r="G91" s="45" t="s">
        <v>34</v>
      </c>
      <c r="H91" s="45"/>
      <c r="I91" s="45"/>
      <c r="J91" s="46"/>
      <c r="K91" s="46"/>
      <c r="L91" s="45"/>
      <c r="M91" s="45" t="s">
        <v>35</v>
      </c>
      <c r="N91" s="45"/>
    </row>
    <row r="92" spans="1:15" x14ac:dyDescent="0.25">
      <c r="A92" s="44"/>
      <c r="B92" s="44"/>
      <c r="C92" s="45"/>
      <c r="D92" s="45"/>
      <c r="E92" s="92"/>
      <c r="F92" s="46"/>
      <c r="G92" s="45"/>
      <c r="H92" s="45"/>
      <c r="I92" s="45"/>
      <c r="J92" s="45"/>
      <c r="K92" s="108"/>
      <c r="L92" s="159"/>
      <c r="M92" s="49"/>
      <c r="N92" s="49"/>
      <c r="O92" s="45"/>
    </row>
    <row r="93" spans="1:15" x14ac:dyDescent="0.25">
      <c r="A93" s="44"/>
      <c r="B93" s="44"/>
      <c r="C93" s="45"/>
      <c r="D93" s="45"/>
      <c r="E93" s="92"/>
      <c r="F93" s="46"/>
      <c r="G93" s="45"/>
      <c r="H93" s="45"/>
      <c r="I93" s="45"/>
      <c r="J93" s="45"/>
      <c r="K93" s="108"/>
      <c r="L93" s="159"/>
      <c r="M93" s="49"/>
      <c r="N93" s="49"/>
      <c r="O93" s="45"/>
    </row>
    <row r="94" spans="1:15" x14ac:dyDescent="0.25">
      <c r="A94" s="44"/>
      <c r="B94" s="44"/>
      <c r="C94" s="45"/>
      <c r="D94" s="45"/>
      <c r="E94" s="92"/>
      <c r="F94" s="46"/>
      <c r="G94" s="45"/>
      <c r="H94" s="45"/>
      <c r="I94" s="45"/>
      <c r="J94" s="45"/>
      <c r="K94" s="108"/>
      <c r="L94" s="159"/>
      <c r="M94" s="49"/>
      <c r="N94" s="49"/>
      <c r="O94" s="45"/>
    </row>
    <row r="95" spans="1:15" x14ac:dyDescent="0.25">
      <c r="A95" s="44"/>
      <c r="B95" s="44"/>
      <c r="C95" s="45"/>
      <c r="D95" s="45"/>
      <c r="E95" s="92"/>
      <c r="F95" s="46"/>
      <c r="G95" s="45"/>
      <c r="H95" s="45"/>
      <c r="I95" s="45"/>
      <c r="J95" s="45"/>
      <c r="K95" s="108"/>
      <c r="L95" s="159"/>
      <c r="M95" s="49"/>
      <c r="N95" s="49"/>
      <c r="O95" s="45"/>
    </row>
    <row r="96" spans="1:15" x14ac:dyDescent="0.25">
      <c r="A96" s="44"/>
      <c r="B96" s="44"/>
      <c r="C96" s="45"/>
      <c r="D96" s="45"/>
      <c r="E96" s="92"/>
      <c r="F96" s="46"/>
      <c r="G96" s="45"/>
      <c r="H96" s="45"/>
      <c r="I96" s="45"/>
      <c r="J96" s="45"/>
      <c r="K96" s="108"/>
      <c r="L96" s="159"/>
      <c r="M96" s="49"/>
      <c r="N96" s="49"/>
      <c r="O96" s="45"/>
    </row>
    <row r="97" spans="1:15" x14ac:dyDescent="0.25">
      <c r="A97" s="44"/>
      <c r="B97" s="44"/>
      <c r="C97" s="45"/>
      <c r="D97" s="45"/>
      <c r="E97" s="92"/>
      <c r="F97" s="46"/>
      <c r="G97" s="45"/>
      <c r="H97" s="45"/>
      <c r="I97" s="45"/>
      <c r="J97" s="45"/>
      <c r="K97" s="108"/>
      <c r="L97" s="159"/>
      <c r="M97" s="49"/>
      <c r="N97" s="49"/>
      <c r="O97" s="45"/>
    </row>
    <row r="98" spans="1:15" x14ac:dyDescent="0.25">
      <c r="A98" s="44"/>
      <c r="B98" s="44"/>
      <c r="C98" s="45"/>
      <c r="D98" s="45"/>
      <c r="E98" s="92"/>
      <c r="F98" s="46"/>
      <c r="G98" s="45"/>
      <c r="H98" s="45"/>
      <c r="I98" s="45"/>
      <c r="J98" s="45"/>
      <c r="K98" s="108"/>
      <c r="L98" s="159"/>
      <c r="M98" s="49"/>
      <c r="N98" s="49"/>
      <c r="O98" s="45"/>
    </row>
    <row r="99" spans="1:15" x14ac:dyDescent="0.25">
      <c r="A99" s="44"/>
      <c r="B99" s="44"/>
      <c r="C99" s="45"/>
      <c r="D99" s="45"/>
      <c r="E99" s="92"/>
      <c r="F99" s="46"/>
      <c r="G99" s="45"/>
      <c r="H99" s="45"/>
      <c r="I99" s="45"/>
      <c r="J99" s="45"/>
      <c r="K99" s="108"/>
      <c r="L99" s="159"/>
      <c r="M99" s="49"/>
      <c r="N99" s="49"/>
      <c r="O99" s="45"/>
    </row>
    <row r="100" spans="1:15" x14ac:dyDescent="0.25">
      <c r="A100" s="44"/>
      <c r="B100" s="44"/>
      <c r="C100" s="45"/>
      <c r="D100" s="45"/>
      <c r="E100" s="92"/>
      <c r="F100" s="46"/>
      <c r="G100" s="45"/>
      <c r="H100" s="45"/>
      <c r="I100" s="45"/>
      <c r="J100" s="45"/>
      <c r="K100" s="108"/>
      <c r="L100" s="159"/>
      <c r="M100" s="49"/>
      <c r="N100" s="49"/>
      <c r="O100" s="45"/>
    </row>
    <row r="101" spans="1:15" x14ac:dyDescent="0.25">
      <c r="A101" s="44"/>
      <c r="B101" s="44"/>
      <c r="C101" s="45"/>
      <c r="D101" s="45"/>
      <c r="E101" s="92"/>
      <c r="F101" s="46"/>
      <c r="G101" s="45"/>
      <c r="H101" s="45"/>
      <c r="I101" s="45"/>
      <c r="J101" s="45"/>
      <c r="K101" s="108"/>
      <c r="L101" s="159"/>
      <c r="M101" s="49"/>
      <c r="N101" s="49"/>
      <c r="O101" s="45"/>
    </row>
    <row r="102" spans="1:15" x14ac:dyDescent="0.25">
      <c r="A102" s="44"/>
      <c r="B102" s="44"/>
      <c r="C102" s="45"/>
      <c r="D102" s="45"/>
      <c r="E102" s="92"/>
      <c r="F102" s="46"/>
      <c r="G102" s="45"/>
      <c r="H102" s="45"/>
      <c r="I102" s="45"/>
      <c r="J102" s="45"/>
      <c r="K102" s="108"/>
      <c r="L102" s="159"/>
      <c r="M102" s="49"/>
      <c r="N102" s="49"/>
      <c r="O102" s="45"/>
    </row>
    <row r="103" spans="1:15" x14ac:dyDescent="0.25">
      <c r="A103" s="44"/>
      <c r="B103" s="44"/>
      <c r="C103" s="45"/>
      <c r="D103" s="45"/>
      <c r="E103" s="92"/>
      <c r="F103" s="46"/>
      <c r="G103" s="45"/>
      <c r="H103" s="45"/>
      <c r="I103" s="45"/>
      <c r="J103" s="45"/>
      <c r="K103" s="108"/>
      <c r="L103" s="159"/>
      <c r="M103" s="49"/>
      <c r="N103" s="49"/>
      <c r="O103" s="45"/>
    </row>
    <row r="104" spans="1:15" x14ac:dyDescent="0.25">
      <c r="A104" s="44"/>
      <c r="B104" s="44"/>
      <c r="C104" s="45"/>
      <c r="D104" s="45"/>
      <c r="E104" s="92"/>
      <c r="F104" s="46"/>
      <c r="G104" s="45"/>
      <c r="H104" s="45"/>
      <c r="I104" s="45"/>
      <c r="J104" s="45"/>
      <c r="K104" s="108"/>
      <c r="L104" s="159"/>
      <c r="M104" s="49"/>
      <c r="N104" s="49"/>
      <c r="O104" s="45"/>
    </row>
    <row r="105" spans="1:15" x14ac:dyDescent="0.25">
      <c r="A105" s="44"/>
      <c r="B105" s="44"/>
      <c r="C105" s="45"/>
      <c r="D105" s="45"/>
      <c r="E105" s="92"/>
      <c r="F105" s="46"/>
      <c r="G105" s="45"/>
      <c r="H105" s="45"/>
      <c r="I105" s="45"/>
      <c r="J105" s="45"/>
      <c r="K105" s="108"/>
      <c r="L105" s="159"/>
      <c r="M105" s="49"/>
      <c r="N105" s="49"/>
      <c r="O105" s="45"/>
    </row>
    <row r="106" spans="1:15" x14ac:dyDescent="0.25">
      <c r="A106" s="44"/>
      <c r="B106" s="44"/>
      <c r="C106" s="45"/>
      <c r="D106" s="45"/>
      <c r="E106" s="92"/>
      <c r="F106" s="46"/>
      <c r="G106" s="45"/>
      <c r="H106" s="45"/>
      <c r="I106" s="45"/>
      <c r="J106" s="45"/>
      <c r="K106" s="108"/>
      <c r="L106" s="159"/>
      <c r="M106" s="49"/>
      <c r="N106" s="49"/>
      <c r="O106" s="45"/>
    </row>
    <row r="107" spans="1:15" x14ac:dyDescent="0.25">
      <c r="A107" s="44"/>
      <c r="B107" s="44"/>
      <c r="C107" s="45"/>
      <c r="D107" s="45"/>
      <c r="E107" s="92"/>
      <c r="F107" s="46"/>
      <c r="G107" s="45"/>
      <c r="H107" s="45"/>
      <c r="I107" s="45"/>
      <c r="J107" s="45"/>
      <c r="K107" s="108"/>
      <c r="L107" s="159"/>
      <c r="M107" s="49"/>
      <c r="N107" s="49"/>
      <c r="O107" s="45"/>
    </row>
    <row r="108" spans="1:15" x14ac:dyDescent="0.25">
      <c r="A108" s="44"/>
      <c r="B108" s="44"/>
      <c r="C108" s="45"/>
      <c r="D108" s="45"/>
      <c r="E108" s="92"/>
      <c r="F108" s="46"/>
      <c r="G108" s="45"/>
      <c r="H108" s="45"/>
      <c r="I108" s="45"/>
      <c r="J108" s="45"/>
      <c r="K108" s="108"/>
      <c r="L108" s="159"/>
      <c r="M108" s="49"/>
      <c r="N108" s="49"/>
      <c r="O108" s="45"/>
    </row>
    <row r="109" spans="1:15" x14ac:dyDescent="0.25">
      <c r="A109" s="44"/>
      <c r="B109" s="44"/>
      <c r="C109" s="45"/>
      <c r="D109" s="45"/>
      <c r="E109" s="92"/>
      <c r="F109" s="46"/>
      <c r="G109" s="45"/>
      <c r="H109" s="45"/>
      <c r="I109" s="45"/>
      <c r="J109" s="45"/>
      <c r="K109" s="108"/>
      <c r="L109" s="159"/>
      <c r="M109" s="49"/>
      <c r="N109" s="49"/>
      <c r="O109" s="45"/>
    </row>
    <row r="110" spans="1:15" x14ac:dyDescent="0.25">
      <c r="A110" s="44"/>
      <c r="B110" s="44"/>
      <c r="C110" s="45"/>
      <c r="D110" s="45"/>
      <c r="E110" s="92"/>
      <c r="F110" s="46"/>
      <c r="G110" s="45"/>
      <c r="H110" s="45"/>
      <c r="I110" s="45"/>
      <c r="J110" s="45"/>
      <c r="K110" s="108"/>
      <c r="L110" s="159"/>
      <c r="M110" s="49"/>
      <c r="N110" s="49"/>
      <c r="O110" s="45"/>
    </row>
    <row r="111" spans="1:15" x14ac:dyDescent="0.25">
      <c r="A111" s="44"/>
      <c r="B111" s="44"/>
      <c r="C111" s="45"/>
      <c r="D111" s="45"/>
      <c r="E111" s="92"/>
      <c r="F111" s="46"/>
      <c r="G111" s="45"/>
      <c r="H111" s="45"/>
      <c r="I111" s="45"/>
      <c r="J111" s="45"/>
      <c r="K111" s="108"/>
      <c r="L111" s="159"/>
      <c r="M111" s="49"/>
      <c r="N111" s="49"/>
      <c r="O111" s="45"/>
    </row>
    <row r="112" spans="1:15" x14ac:dyDescent="0.25">
      <c r="A112" s="44"/>
      <c r="B112" s="44"/>
      <c r="C112" s="45"/>
      <c r="D112" s="45"/>
      <c r="E112" s="92"/>
      <c r="F112" s="46"/>
      <c r="G112" s="45"/>
      <c r="H112" s="45"/>
      <c r="I112" s="45"/>
      <c r="J112" s="45"/>
      <c r="K112" s="108"/>
      <c r="L112" s="159"/>
      <c r="M112" s="49"/>
      <c r="N112" s="49"/>
      <c r="O112" s="45"/>
    </row>
    <row r="113" spans="1:15" x14ac:dyDescent="0.25">
      <c r="A113" s="44"/>
      <c r="B113" s="44"/>
      <c r="C113" s="45"/>
      <c r="D113" s="45"/>
      <c r="E113" s="92"/>
      <c r="F113" s="46"/>
      <c r="G113" s="45"/>
      <c r="H113" s="45"/>
      <c r="I113" s="45"/>
      <c r="J113" s="45"/>
      <c r="K113" s="108"/>
      <c r="L113" s="159"/>
      <c r="M113" s="49"/>
      <c r="N113" s="49"/>
      <c r="O113" s="45"/>
    </row>
    <row r="114" spans="1:15" x14ac:dyDescent="0.25">
      <c r="A114" s="44"/>
      <c r="B114" s="44"/>
      <c r="C114" s="45"/>
      <c r="D114" s="45"/>
      <c r="E114" s="92"/>
      <c r="F114" s="46"/>
      <c r="G114" s="45"/>
      <c r="H114" s="45"/>
      <c r="I114" s="45"/>
      <c r="J114" s="45"/>
      <c r="K114" s="108"/>
      <c r="L114" s="159"/>
      <c r="M114" s="49"/>
      <c r="N114" s="49"/>
      <c r="O114" s="45"/>
    </row>
    <row r="115" spans="1:15" x14ac:dyDescent="0.25">
      <c r="A115" s="44"/>
      <c r="B115" s="44"/>
      <c r="C115" s="45"/>
      <c r="D115" s="45"/>
      <c r="E115" s="92"/>
      <c r="F115" s="46"/>
      <c r="G115" s="45"/>
      <c r="H115" s="45"/>
      <c r="I115" s="45"/>
      <c r="J115" s="45"/>
      <c r="K115" s="108"/>
      <c r="L115" s="159"/>
      <c r="M115" s="49"/>
      <c r="N115" s="49"/>
      <c r="O115" s="45"/>
    </row>
    <row r="116" spans="1:15" x14ac:dyDescent="0.25">
      <c r="A116" s="44"/>
      <c r="B116" s="44"/>
      <c r="C116" s="45"/>
      <c r="D116" s="45"/>
      <c r="E116" s="92"/>
      <c r="F116" s="46"/>
      <c r="G116" s="45"/>
      <c r="H116" s="45"/>
      <c r="I116" s="45"/>
      <c r="J116" s="45"/>
      <c r="K116" s="108"/>
      <c r="L116" s="159"/>
      <c r="M116" s="49"/>
      <c r="N116" s="49"/>
      <c r="O116" s="45"/>
    </row>
    <row r="117" spans="1:15" x14ac:dyDescent="0.25">
      <c r="A117" s="44"/>
      <c r="B117" s="44"/>
      <c r="C117" s="45"/>
      <c r="D117" s="45"/>
      <c r="E117" s="92"/>
      <c r="F117" s="46"/>
      <c r="G117" s="45"/>
      <c r="H117" s="45"/>
      <c r="I117" s="45"/>
      <c r="J117" s="45"/>
      <c r="K117" s="108"/>
      <c r="L117" s="159"/>
      <c r="M117" s="49"/>
      <c r="N117" s="49"/>
      <c r="O117" s="45"/>
    </row>
    <row r="118" spans="1:15" x14ac:dyDescent="0.25">
      <c r="A118" s="44"/>
      <c r="B118" s="44"/>
      <c r="C118" s="45"/>
      <c r="D118" s="45"/>
      <c r="E118" s="92"/>
      <c r="F118" s="46"/>
      <c r="G118" s="45"/>
      <c r="H118" s="45"/>
      <c r="I118" s="45"/>
      <c r="J118" s="45"/>
      <c r="K118" s="108"/>
      <c r="L118" s="159"/>
      <c r="M118" s="49"/>
      <c r="N118" s="49"/>
      <c r="O118" s="45"/>
    </row>
    <row r="119" spans="1:15" ht="17.25" x14ac:dyDescent="0.3">
      <c r="A119" s="459" t="s">
        <v>0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</row>
    <row r="120" spans="1:15" ht="17.25" x14ac:dyDescent="0.3">
      <c r="A120" s="459" t="s">
        <v>1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</row>
    <row r="121" spans="1:15" ht="17.25" x14ac:dyDescent="0.3">
      <c r="A121" s="459" t="s">
        <v>2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59" t="s">
        <v>3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</row>
    <row r="123" spans="1:15" ht="17.25" x14ac:dyDescent="0.3">
      <c r="A123" s="459" t="s">
        <v>4</v>
      </c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</row>
    <row r="124" spans="1:15" ht="17.25" x14ac:dyDescent="0.3">
      <c r="A124" s="460" t="s">
        <v>59</v>
      </c>
      <c r="B124" s="460"/>
      <c r="C124" s="460"/>
      <c r="D124" s="460"/>
      <c r="E124" s="460"/>
      <c r="F124" s="460"/>
      <c r="G124" s="460"/>
      <c r="H124" s="460"/>
      <c r="I124" s="460"/>
      <c r="J124" s="460"/>
      <c r="K124" s="460"/>
      <c r="L124" s="460"/>
      <c r="M124" s="460"/>
      <c r="N124" s="460"/>
      <c r="O124" s="460"/>
    </row>
    <row r="125" spans="1:15" ht="17.25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1:15" x14ac:dyDescent="0.25">
      <c r="A126" s="461"/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1" t="s">
        <v>6</v>
      </c>
    </row>
    <row r="127" spans="1:15" ht="18.75" x14ac:dyDescent="0.3">
      <c r="A127" s="3"/>
      <c r="B127" s="4"/>
      <c r="C127" s="4"/>
      <c r="D127" s="4"/>
      <c r="E127" s="5"/>
      <c r="G127" s="50"/>
      <c r="H127" s="50"/>
      <c r="I127" s="50"/>
      <c r="K127" s="50"/>
      <c r="L127" s="50"/>
      <c r="M127" s="50"/>
      <c r="O127" s="2" t="s">
        <v>7</v>
      </c>
    </row>
    <row r="128" spans="1:15" ht="15.75" x14ac:dyDescent="0.25">
      <c r="A128" s="3"/>
      <c r="B128" s="4"/>
      <c r="C128" s="4"/>
      <c r="D128" s="4"/>
      <c r="E128" s="5"/>
      <c r="G128" s="6"/>
      <c r="H128" s="6"/>
      <c r="I128" s="6"/>
      <c r="K128" s="6"/>
      <c r="L128"/>
      <c r="O128" s="2" t="s">
        <v>8</v>
      </c>
    </row>
    <row r="129" spans="1:15" ht="21" x14ac:dyDescent="0.35">
      <c r="A129" s="7"/>
      <c r="K129" s="7"/>
      <c r="L129"/>
      <c r="M129" s="8"/>
      <c r="N129" s="8"/>
      <c r="O129" s="8" t="s">
        <v>9</v>
      </c>
    </row>
    <row r="130" spans="1:15" ht="21" x14ac:dyDescent="0.35">
      <c r="A130" s="7"/>
      <c r="E130" s="9"/>
      <c r="F130" s="10"/>
      <c r="G130" s="11"/>
      <c r="H130" s="11"/>
      <c r="I130" s="11"/>
      <c r="K130" s="7"/>
      <c r="L130"/>
      <c r="M130" s="8"/>
      <c r="N130" s="8"/>
      <c r="O130" s="8"/>
    </row>
    <row r="131" spans="1:15" ht="18.75" x14ac:dyDescent="0.3">
      <c r="A131" s="3"/>
      <c r="B131" s="12"/>
      <c r="C131" s="4"/>
      <c r="D131" s="4"/>
      <c r="E131" s="9" t="s">
        <v>50</v>
      </c>
      <c r="F131" s="10">
        <v>0.55902777777777779</v>
      </c>
      <c r="G131" s="11" t="s">
        <v>64</v>
      </c>
      <c r="H131" s="11"/>
      <c r="I131" s="11"/>
      <c r="K131" s="13"/>
      <c r="L131" s="13"/>
      <c r="M131" s="14"/>
    </row>
    <row r="132" spans="1:15" ht="16.5" thickBot="1" x14ac:dyDescent="0.3">
      <c r="A132" s="15" t="s">
        <v>39</v>
      </c>
      <c r="B132" s="16"/>
      <c r="E132" s="17" t="s">
        <v>76</v>
      </c>
      <c r="F132" s="18"/>
      <c r="J132" s="3"/>
      <c r="K132" s="51"/>
      <c r="L132" s="51"/>
      <c r="M132" s="14"/>
    </row>
    <row r="133" spans="1:15" x14ac:dyDescent="0.25">
      <c r="A133" s="455" t="s">
        <v>15</v>
      </c>
      <c r="B133" s="455" t="s">
        <v>16</v>
      </c>
      <c r="C133" s="457" t="s">
        <v>17</v>
      </c>
      <c r="D133" s="457" t="s">
        <v>18</v>
      </c>
      <c r="E133" s="455" t="s">
        <v>19</v>
      </c>
      <c r="F133" s="455" t="s">
        <v>20</v>
      </c>
      <c r="G133" s="445" t="s">
        <v>21</v>
      </c>
      <c r="H133" s="447" t="s">
        <v>22</v>
      </c>
      <c r="I133" s="449" t="s">
        <v>23</v>
      </c>
      <c r="J133" s="479" t="s">
        <v>24</v>
      </c>
      <c r="K133" s="481" t="s">
        <v>25</v>
      </c>
      <c r="L133" s="482"/>
      <c r="M133" s="483" t="s">
        <v>26</v>
      </c>
      <c r="N133" s="485" t="s">
        <v>27</v>
      </c>
      <c r="O133" s="443" t="s">
        <v>28</v>
      </c>
    </row>
    <row r="134" spans="1:15" ht="15.75" thickBot="1" x14ac:dyDescent="0.3">
      <c r="A134" s="456"/>
      <c r="B134" s="456"/>
      <c r="C134" s="458"/>
      <c r="D134" s="458"/>
      <c r="E134" s="456"/>
      <c r="F134" s="456"/>
      <c r="G134" s="446"/>
      <c r="H134" s="448"/>
      <c r="I134" s="450"/>
      <c r="J134" s="480"/>
      <c r="K134" s="487" t="s">
        <v>29</v>
      </c>
      <c r="L134" s="488"/>
      <c r="M134" s="484"/>
      <c r="N134" s="486"/>
      <c r="O134" s="444"/>
    </row>
    <row r="135" spans="1:15" x14ac:dyDescent="0.25">
      <c r="A135" s="21">
        <v>1</v>
      </c>
      <c r="B135" s="31">
        <v>188</v>
      </c>
      <c r="C135" s="69" t="str">
        <f>IF(B135=0," ",VLOOKUP(B135,[1]Женщины!B$1:K$65536,2,FALSE))</f>
        <v>Кузнецова</v>
      </c>
      <c r="D135" s="70" t="str">
        <f>IF(B135=0," ",VLOOKUP($B135,[1]Женщины!$B$1:$K$65536,3,FALSE))</f>
        <v>Эльза</v>
      </c>
      <c r="E135" s="71" t="str">
        <f>IF(B135=0," ",IF(VLOOKUP($B135,[1]Женщины!$B$1:$K$65536,4,FALSE)=0," ",VLOOKUP($B135,[1]Женщины!$B$1:$K$65536,4,FALSE)))</f>
        <v>26.08.1998</v>
      </c>
      <c r="F135" s="71" t="str">
        <f>IF(B135=0," ",VLOOKUP($B135,[1]Женщины!$B$1:$K$65536,5,FALSE))</f>
        <v>2</v>
      </c>
      <c r="G135" s="30" t="str">
        <f>IF(B135=0," ",VLOOKUP($B135,[1]Женщины!$B$1:$K$65536,6,FALSE))</f>
        <v>Архангельская область</v>
      </c>
      <c r="H135" s="30" t="str">
        <f>IF(B135=0," ",VLOOKUP($B135,[1]Женщины!$B$1:$K$65536,7,FALSE))</f>
        <v/>
      </c>
      <c r="I135" s="30" t="str">
        <f>IF(B135=0," ",VLOOKUP($B135,[1]Женщины!$B$1:$K$65536,8,FALSE))</f>
        <v/>
      </c>
      <c r="J135" s="26" t="str">
        <f>IF(B135=0," ",VLOOKUP($B135,[1]Женщины!$B$1:$K$65536,9,FALSE))</f>
        <v>ГАУ АО "СШОР "Поморье"</v>
      </c>
      <c r="K135" s="99"/>
      <c r="L135" s="152">
        <v>7.0724537037037032E-3</v>
      </c>
      <c r="M135" s="31" t="str">
        <f>IF(L135=0," ",IF(L135&lt;=[1]Разряды!$D$35,[1]Разряды!$D$3,IF(L135&lt;=[1]Разряды!$E$35,[1]Разряды!$E$3,IF(L135&lt;=[1]Разряды!$F$35,[1]Разряды!$F$3,IF(L135&lt;=[1]Разряды!$G$35,[1]Разряды!$G$3,IF(L135&lt;=[1]Разряды!$H$35,[1]Разряды!$H$3,IF(L135&lt;=[1]Разряды!$I$35,[1]Разряды!$I$3,IF(L135&lt;=[1]Разряды!$J$35,[1]Разряды!$J$3,"б/р"))))))))</f>
        <v>1р</v>
      </c>
      <c r="N135" s="78">
        <v>20</v>
      </c>
      <c r="O135" s="30" t="str">
        <f>IF(B135=0," ",VLOOKUP($B135,[1]Женщины!$B$1:$K$65536,10,FALSE))</f>
        <v>Чернов А.В.</v>
      </c>
    </row>
    <row r="136" spans="1:15" x14ac:dyDescent="0.25">
      <c r="A136" s="21">
        <v>2</v>
      </c>
      <c r="B136" s="31">
        <v>438</v>
      </c>
      <c r="C136" s="69" t="str">
        <f>IF(B136=0," ",VLOOKUP(B136,[1]Женщины!B$1:K$65536,2,FALSE))</f>
        <v>Скрипкина</v>
      </c>
      <c r="D136" s="70" t="str">
        <f>IF(B136=0," ",VLOOKUP($B136,[1]Женщины!$B$1:$K$65536,3,FALSE))</f>
        <v>Екатерина</v>
      </c>
      <c r="E136" s="71" t="str">
        <f>IF(B136=0," ",IF(VLOOKUP($B136,[1]Женщины!$B$1:$K$65536,4,FALSE)=0," ",VLOOKUP($B136,[1]Женщины!$B$1:$K$65536,4,FALSE)))</f>
        <v>17.04.2000</v>
      </c>
      <c r="F136" s="71" t="str">
        <f>IF(B136=0," ",VLOOKUP($B136,[1]Женщины!$B$1:$K$65536,5,FALSE))</f>
        <v>2</v>
      </c>
      <c r="G136" s="30" t="str">
        <f>IF(B136=0," ",VLOOKUP($B136,[1]Женщины!$B$1:$K$65536,6,FALSE))</f>
        <v>Республика Карелия</v>
      </c>
      <c r="H136" s="30" t="str">
        <f>IF(B136=0," ",VLOOKUP($B136,[1]Женщины!$B$1:$K$65536,7,FALSE))</f>
        <v/>
      </c>
      <c r="I136" s="30" t="str">
        <f>IF(B136=0," ",VLOOKUP($B136,[1]Женщины!$B$1:$K$65536,8,FALSE))</f>
        <v/>
      </c>
      <c r="J136" s="26" t="str">
        <f>IF(B136=0," ",VLOOKUP($B136,[1]Женщины!$B$1:$K$65536,9,FALSE))</f>
        <v>МУ "СШОР №3"</v>
      </c>
      <c r="K136" s="99"/>
      <c r="L136" s="152">
        <v>7.6800925925925925E-3</v>
      </c>
      <c r="M136" s="31" t="str">
        <f>IF(L136=0," ",IF(L136&lt;=[1]Разряды!$D$35,[1]Разряды!$D$3,IF(L136&lt;=[1]Разряды!$E$35,[1]Разряды!$E$3,IF(L136&lt;=[1]Разряды!$F$35,[1]Разряды!$F$3,IF(L136&lt;=[1]Разряды!$G$35,[1]Разряды!$G$3,IF(L136&lt;=[1]Разряды!$H$35,[1]Разряды!$H$3,IF(L136&lt;=[1]Разряды!$I$35,[1]Разряды!$I$3,IF(L136&lt;=[1]Разряды!$J$35,[1]Разряды!$J$3,"б/р"))))))))</f>
        <v>2р</v>
      </c>
      <c r="N136" s="79">
        <v>17</v>
      </c>
      <c r="O136" s="30" t="str">
        <f>IF(B136=0," ",VLOOKUP($B136,[1]Женщины!$B$1:$K$65536,10,FALSE))</f>
        <v>Романченко С.Г.</v>
      </c>
    </row>
    <row r="137" spans="1:15" x14ac:dyDescent="0.25">
      <c r="A137" s="21">
        <v>3</v>
      </c>
      <c r="B137" s="31">
        <v>63</v>
      </c>
      <c r="C137" s="69" t="str">
        <f>IF(B137=0," ",VLOOKUP(B137,[1]Женщины!B$1:K$65536,2,FALSE))</f>
        <v>Колесова</v>
      </c>
      <c r="D137" s="70" t="str">
        <f>IF(B137=0," ",VLOOKUP($B137,[1]Женщины!$B$1:$K$65536,3,FALSE))</f>
        <v>Анна</v>
      </c>
      <c r="E137" s="71" t="str">
        <f>IF(B137=0," ",IF(VLOOKUP($B137,[1]Женщины!$B$1:$K$65536,4,FALSE)=0," ",VLOOKUP($B137,[1]Женщины!$B$1:$K$65536,4,FALSE)))</f>
        <v>30.04.1999</v>
      </c>
      <c r="F137" s="71" t="str">
        <f>IF(B137=0," ",VLOOKUP($B137,[1]Женщины!$B$1:$K$65536,5,FALSE))</f>
        <v>1</v>
      </c>
      <c r="G137" s="30" t="str">
        <f>IF(B137=0," ",VLOOKUP($B137,[1]Женщины!$B$1:$K$65536,6,FALSE))</f>
        <v>Ярославская область</v>
      </c>
      <c r="H137" s="30" t="str">
        <f>IF(B137=0," ",VLOOKUP($B137,[1]Женщины!$B$1:$K$65536,7,FALSE))</f>
        <v/>
      </c>
      <c r="I137" s="30" t="str">
        <f>IF(B137=0," ",VLOOKUP($B137,[1]Женщины!$B$1:$K$65536,8,FALSE))</f>
        <v/>
      </c>
      <c r="J137" s="26" t="str">
        <f>IF(B137=0," ",VLOOKUP($B137,[1]Женщины!$B$1:$K$65536,9,FALSE))</f>
        <v>МАУ СШОР №2</v>
      </c>
      <c r="K137" s="99"/>
      <c r="L137" s="152">
        <v>7.7383101851851849E-3</v>
      </c>
      <c r="M137" s="31" t="str">
        <f>IF(L137=0," ",IF(L137&lt;=[1]Разряды!$D$35,[1]Разряды!$D$3,IF(L137&lt;=[1]Разряды!$E$35,[1]Разряды!$E$3,IF(L137&lt;=[1]Разряды!$F$35,[1]Разряды!$F$3,IF(L137&lt;=[1]Разряды!$G$35,[1]Разряды!$G$3,IF(L137&lt;=[1]Разряды!$H$35,[1]Разряды!$H$3,IF(L137&lt;=[1]Разряды!$I$35,[1]Разряды!$I$3,IF(L137&lt;=[1]Разряды!$J$35,[1]Разряды!$J$3,"б/р"))))))))</f>
        <v>2р</v>
      </c>
      <c r="N137" s="80">
        <v>15</v>
      </c>
      <c r="O137" s="30" t="str">
        <f>IF(B137=0," ",VLOOKUP($B137,[1]Женщины!$B$1:$K$65536,10,FALSE))</f>
        <v>Мицик Ю.И.</v>
      </c>
    </row>
    <row r="138" spans="1:15" x14ac:dyDescent="0.25">
      <c r="A138" s="175">
        <v>4</v>
      </c>
      <c r="B138" s="31">
        <v>26</v>
      </c>
      <c r="C138" s="69" t="str">
        <f>IF(B138=0," ",VLOOKUP(B138,[1]Женщины!B$1:K$65536,2,FALSE))</f>
        <v>Головицына</v>
      </c>
      <c r="D138" s="70" t="str">
        <f>IF(B138=0," ",VLOOKUP($B138,[1]Женщины!$B$1:$K$65536,3,FALSE))</f>
        <v>Анна</v>
      </c>
      <c r="E138" s="71" t="str">
        <f>IF(B138=0," ",IF(VLOOKUP($B138,[1]Женщины!$B$1:$K$65536,4,FALSE)=0," ",VLOOKUP($B138,[1]Женщины!$B$1:$K$65536,4,FALSE)))</f>
        <v>18.03.2000</v>
      </c>
      <c r="F138" s="71" t="str">
        <f>IF(B138=0," ",VLOOKUP($B138,[1]Женщины!$B$1:$K$65536,5,FALSE))</f>
        <v>1</v>
      </c>
      <c r="G138" s="30" t="str">
        <f>IF(B138=0," ",VLOOKUP($B138,[1]Женщины!$B$1:$K$65536,6,FALSE))</f>
        <v>Ярославская область</v>
      </c>
      <c r="H138" s="30" t="str">
        <f>IF(B138=0," ",VLOOKUP($B138,[1]Женщины!$B$1:$K$65536,7,FALSE))</f>
        <v/>
      </c>
      <c r="I138" s="30" t="str">
        <f>IF(B138=0," ",VLOOKUP($B138,[1]Женщины!$B$1:$K$65536,8,FALSE))</f>
        <v/>
      </c>
      <c r="J138" s="26" t="str">
        <f>IF(B138=0," ",VLOOKUP($B138,[1]Женщины!$B$1:$K$65536,9,FALSE))</f>
        <v>МАУ СШОР №2</v>
      </c>
      <c r="K138" s="99"/>
      <c r="L138" s="152">
        <v>7.8253472222222214E-3</v>
      </c>
      <c r="M138" s="31" t="str">
        <f>IF(L138=0," ",IF(L138&lt;=[1]Разряды!$D$35,[1]Разряды!$D$3,IF(L138&lt;=[1]Разряды!$E$35,[1]Разряды!$E$3,IF(L138&lt;=[1]Разряды!$F$35,[1]Разряды!$F$3,IF(L138&lt;=[1]Разряды!$G$35,[1]Разряды!$G$3,IF(L138&lt;=[1]Разряды!$H$35,[1]Разряды!$H$3,IF(L138&lt;=[1]Разряды!$I$35,[1]Разряды!$I$3,IF(L138&lt;=[1]Разряды!$J$35,[1]Разряды!$J$3,"б/р"))))))))</f>
        <v>2р</v>
      </c>
      <c r="N138" s="80">
        <v>14</v>
      </c>
      <c r="O138" s="30" t="str">
        <f>IF(B138=0," ",VLOOKUP($B138,[1]Женщины!$B$1:$K$65536,10,FALSE))</f>
        <v>Шостак А.А.</v>
      </c>
    </row>
    <row r="139" spans="1:15" ht="15.75" thickBot="1" x14ac:dyDescent="0.3">
      <c r="A139" s="179"/>
      <c r="B139" s="38"/>
      <c r="C139" s="39" t="str">
        <f>IF(B139=0," ",VLOOKUP(B139,[1]Женщины!B$1:K$65536,2,FALSE))</f>
        <v xml:space="preserve"> </v>
      </c>
      <c r="D139" s="129" t="str">
        <f>IF(B139=0," ",VLOOKUP($B139,[1]Женщины!$B$1:$K$65536,3,FALSE))</f>
        <v xml:space="preserve"> </v>
      </c>
      <c r="E139" s="40" t="str">
        <f>IF(B139=0," ",IF(VLOOKUP($B139,[1]Женщины!$B$1:$K$65536,4,FALSE)=0," ",VLOOKUP($B139,[1]Женщины!$B$1:$K$65536,4,FALSE)))</f>
        <v xml:space="preserve"> </v>
      </c>
      <c r="F139" s="40" t="str">
        <f>IF(B139=0," ",VLOOKUP($B139,[1]Женщины!$B$1:$K$65536,5,FALSE))</f>
        <v xml:space="preserve"> </v>
      </c>
      <c r="G139" s="39" t="str">
        <f>IF(B139=0," ",VLOOKUP($B139,[1]Женщины!$B$1:$K$65536,6,FALSE))</f>
        <v xml:space="preserve"> </v>
      </c>
      <c r="H139" s="39" t="str">
        <f>IF(B139=0," ",VLOOKUP($B139,[1]Женщины!$B$1:$K$65536,7,FALSE))</f>
        <v xml:space="preserve"> </v>
      </c>
      <c r="I139" s="39" t="str">
        <f>IF(B139=0," ",VLOOKUP($B139,[1]Женщины!$B$1:$K$65536,8,FALSE))</f>
        <v xml:space="preserve"> </v>
      </c>
      <c r="J139" s="130" t="str">
        <f>IF(B139=0," ",VLOOKUP($B139,[1]Женщины!$B$1:$K$65536,9,FALSE))</f>
        <v xml:space="preserve"> </v>
      </c>
      <c r="K139" s="105"/>
      <c r="L139" s="158"/>
      <c r="M139" s="43" t="str">
        <f>IF(L139=0," ",IF(L139&lt;=[1]Разряды!$D$35,[1]Разряды!$D$3,IF(L139&lt;=[1]Разряды!$E$35,[1]Разряды!$E$3,IF(L139&lt;=[1]Разряды!$F$35,[1]Разряды!$F$3,IF(L139&lt;=[1]Разряды!$G$35,[1]Разряды!$G$3,IF(L139&lt;=[1]Разряды!$H$35,[1]Разряды!$H$3,IF(L139&lt;=[1]Разряды!$I$35,[1]Разряды!$I$3,IF(L139&lt;=[1]Разряды!$J$35,[1]Разряды!$J$3,"б/р"))))))))</f>
        <v xml:space="preserve"> </v>
      </c>
      <c r="N139" s="43"/>
      <c r="O139" s="39" t="str">
        <f>IF(B139=0," ",VLOOKUP($B139,[1]Женщины!$B$1:$K$65536,10,FALSE))</f>
        <v xml:space="preserve"> </v>
      </c>
    </row>
    <row r="140" spans="1:15" ht="15.75" thickTop="1" x14ac:dyDescent="0.25">
      <c r="A140" s="44"/>
      <c r="B140" s="44"/>
      <c r="C140" s="45"/>
      <c r="D140" s="45"/>
      <c r="E140" s="92"/>
      <c r="F140" s="46"/>
      <c r="G140" s="45"/>
      <c r="H140" s="45"/>
      <c r="I140" s="45"/>
      <c r="J140" s="45"/>
      <c r="K140" s="108"/>
      <c r="L140" s="159"/>
      <c r="M140" s="49"/>
      <c r="N140" s="49"/>
      <c r="O140" s="45"/>
    </row>
    <row r="141" spans="1:15" x14ac:dyDescent="0.25">
      <c r="A141" s="44"/>
      <c r="B141" s="44"/>
      <c r="C141" s="45"/>
      <c r="D141" s="45"/>
      <c r="E141" s="92"/>
      <c r="F141" s="46"/>
      <c r="G141" s="45"/>
      <c r="H141" s="45"/>
      <c r="I141" s="45"/>
      <c r="J141" s="45"/>
      <c r="K141" s="108"/>
      <c r="L141" s="159"/>
      <c r="M141" s="49"/>
      <c r="N141" s="49"/>
      <c r="O141" s="45"/>
    </row>
    <row r="142" spans="1:15" x14ac:dyDescent="0.25">
      <c r="A142" s="44"/>
      <c r="B142" s="44"/>
      <c r="C142" s="45"/>
      <c r="D142" s="45"/>
      <c r="E142" s="92"/>
      <c r="F142" s="46"/>
      <c r="G142" s="45"/>
      <c r="H142" s="45"/>
      <c r="I142" s="45"/>
      <c r="J142" s="45"/>
      <c r="K142" s="108"/>
      <c r="L142" s="159"/>
      <c r="M142" s="49"/>
      <c r="N142" s="49"/>
      <c r="O142" s="45"/>
    </row>
    <row r="143" spans="1:15" x14ac:dyDescent="0.25">
      <c r="A143" s="44"/>
      <c r="B143" s="44"/>
      <c r="C143" s="45"/>
      <c r="D143" s="45"/>
      <c r="E143" s="92"/>
      <c r="F143" s="46"/>
      <c r="G143" s="45"/>
      <c r="H143" s="45"/>
      <c r="I143" s="45"/>
      <c r="J143" s="45"/>
      <c r="K143" s="108"/>
      <c r="L143" s="159"/>
      <c r="M143" s="49"/>
      <c r="N143" s="49"/>
      <c r="O143" s="45"/>
    </row>
    <row r="144" spans="1:15" x14ac:dyDescent="0.25">
      <c r="A144" s="44"/>
      <c r="B144" s="44"/>
      <c r="C144" s="45"/>
      <c r="D144" s="45"/>
      <c r="E144" s="92"/>
      <c r="F144" s="46"/>
      <c r="G144" s="45"/>
      <c r="H144" s="45"/>
      <c r="I144" s="45"/>
      <c r="J144" s="45"/>
      <c r="K144" s="108"/>
      <c r="L144" s="159"/>
      <c r="M144" s="49"/>
      <c r="N144" s="49"/>
      <c r="O144" s="45"/>
    </row>
    <row r="145" spans="1:15" x14ac:dyDescent="0.25">
      <c r="A145" s="44"/>
      <c r="B145" s="44"/>
      <c r="C145" s="45"/>
      <c r="D145" s="45"/>
      <c r="E145" s="92"/>
      <c r="F145" s="46"/>
      <c r="G145" s="45"/>
      <c r="H145" s="45"/>
      <c r="I145" s="45"/>
      <c r="J145" s="45"/>
      <c r="K145" s="108"/>
      <c r="L145" s="159"/>
      <c r="M145" s="49"/>
      <c r="N145" s="49"/>
      <c r="O145" s="45"/>
    </row>
    <row r="146" spans="1:15" x14ac:dyDescent="0.25">
      <c r="A146" s="64"/>
      <c r="B146" s="65"/>
      <c r="C146" s="66"/>
      <c r="D146" s="66"/>
      <c r="E146" s="66"/>
      <c r="F146" s="67"/>
      <c r="G146" s="45" t="s">
        <v>32</v>
      </c>
      <c r="H146" s="45"/>
      <c r="I146" s="45"/>
      <c r="J146" s="46"/>
      <c r="K146" s="46"/>
      <c r="L146" s="45"/>
      <c r="M146" s="45" t="s">
        <v>33</v>
      </c>
      <c r="N146" s="45"/>
    </row>
    <row r="147" spans="1:15" x14ac:dyDescent="0.25">
      <c r="A147" s="64"/>
      <c r="B147" s="67"/>
      <c r="C147" s="66"/>
      <c r="D147" s="66"/>
      <c r="E147" s="66"/>
      <c r="F147" s="67"/>
      <c r="G147" s="45"/>
      <c r="H147" s="45"/>
      <c r="I147" s="45"/>
      <c r="J147" s="46"/>
      <c r="K147" s="46"/>
      <c r="L147" s="45"/>
      <c r="M147" s="45"/>
      <c r="N147" s="45"/>
    </row>
    <row r="148" spans="1:15" x14ac:dyDescent="0.25">
      <c r="A148" s="64"/>
      <c r="B148" s="67"/>
      <c r="C148" s="66"/>
      <c r="D148" s="66"/>
      <c r="E148" s="66"/>
      <c r="F148" s="67"/>
      <c r="G148" s="45"/>
      <c r="H148" s="45"/>
      <c r="I148" s="45"/>
      <c r="J148" s="46"/>
      <c r="K148" s="46"/>
      <c r="L148" s="45"/>
      <c r="M148" s="45"/>
      <c r="N148" s="45"/>
    </row>
    <row r="149" spans="1:15" x14ac:dyDescent="0.25">
      <c r="A149" s="64"/>
      <c r="B149" s="67"/>
      <c r="C149" s="66"/>
      <c r="D149" s="66"/>
      <c r="E149" s="66"/>
      <c r="F149" s="67"/>
      <c r="G149" s="45"/>
      <c r="H149" s="45"/>
      <c r="I149" s="45"/>
      <c r="J149" s="46"/>
      <c r="K149" s="46"/>
      <c r="L149" s="45"/>
      <c r="M149" s="45"/>
      <c r="N149" s="45"/>
    </row>
    <row r="150" spans="1:15" x14ac:dyDescent="0.25">
      <c r="A150" s="64"/>
      <c r="B150" s="67"/>
      <c r="C150" s="66"/>
      <c r="D150" s="66"/>
      <c r="E150" s="66"/>
      <c r="F150" s="67"/>
      <c r="G150" s="45" t="s">
        <v>34</v>
      </c>
      <c r="H150" s="45"/>
      <c r="I150" s="45"/>
      <c r="J150" s="46"/>
      <c r="K150" s="46"/>
      <c r="L150" s="45"/>
      <c r="M150" s="45" t="s">
        <v>35</v>
      </c>
      <c r="N150" s="45"/>
    </row>
    <row r="151" spans="1:15" x14ac:dyDescent="0.25">
      <c r="A151" s="44"/>
      <c r="B151" s="44"/>
      <c r="C151" s="45"/>
      <c r="D151" s="45"/>
      <c r="E151" s="92"/>
      <c r="F151" s="46"/>
      <c r="G151" s="45"/>
      <c r="H151" s="45"/>
      <c r="I151" s="45"/>
      <c r="J151" s="45"/>
      <c r="K151" s="108"/>
      <c r="L151" s="159"/>
      <c r="M151" s="49"/>
      <c r="N151" s="49"/>
      <c r="O151" s="45"/>
    </row>
    <row r="152" spans="1:15" x14ac:dyDescent="0.25">
      <c r="A152" s="44"/>
      <c r="B152" s="44"/>
      <c r="C152" s="45"/>
      <c r="D152" s="45"/>
      <c r="E152" s="92"/>
      <c r="F152" s="46"/>
      <c r="G152" s="45"/>
      <c r="H152" s="45"/>
      <c r="I152" s="45"/>
      <c r="J152" s="45"/>
      <c r="K152" s="108"/>
      <c r="L152" s="159"/>
      <c r="M152" s="49"/>
      <c r="N152" s="49"/>
      <c r="O152" s="45"/>
    </row>
    <row r="153" spans="1:15" x14ac:dyDescent="0.25">
      <c r="A153" s="44"/>
      <c r="B153" s="44"/>
      <c r="C153" s="45"/>
      <c r="D153" s="45"/>
      <c r="E153" s="92"/>
      <c r="F153" s="46"/>
      <c r="G153" s="45"/>
      <c r="H153" s="45"/>
      <c r="I153" s="45"/>
      <c r="J153" s="45"/>
      <c r="K153" s="108"/>
      <c r="L153" s="159"/>
      <c r="M153" s="49"/>
      <c r="N153" s="49"/>
      <c r="O153" s="45"/>
    </row>
    <row r="154" spans="1:15" x14ac:dyDescent="0.25">
      <c r="A154" s="44"/>
      <c r="B154" s="44"/>
      <c r="C154" s="45"/>
      <c r="D154" s="45"/>
      <c r="E154" s="92"/>
      <c r="F154" s="46"/>
      <c r="G154" s="45"/>
      <c r="H154" s="45"/>
      <c r="I154" s="45"/>
      <c r="J154" s="45"/>
      <c r="K154" s="108"/>
      <c r="L154" s="159"/>
      <c r="M154" s="49"/>
      <c r="N154" s="49"/>
      <c r="O154" s="45"/>
    </row>
    <row r="155" spans="1:15" x14ac:dyDescent="0.25">
      <c r="A155" s="44"/>
      <c r="B155" s="44"/>
      <c r="C155" s="45"/>
      <c r="D155" s="45"/>
      <c r="E155" s="92"/>
      <c r="F155" s="46"/>
      <c r="G155" s="45"/>
      <c r="H155" s="45"/>
      <c r="I155" s="45"/>
      <c r="J155" s="45"/>
      <c r="K155" s="108"/>
      <c r="L155" s="159"/>
      <c r="M155" s="49"/>
      <c r="N155" s="49"/>
      <c r="O155" s="45"/>
    </row>
    <row r="156" spans="1:15" x14ac:dyDescent="0.25">
      <c r="A156" s="44"/>
      <c r="B156" s="44"/>
      <c r="C156" s="45"/>
      <c r="D156" s="45"/>
      <c r="E156" s="92"/>
      <c r="F156" s="46"/>
      <c r="G156" s="45"/>
      <c r="H156" s="45"/>
      <c r="I156" s="45"/>
      <c r="J156" s="45"/>
      <c r="K156" s="108"/>
      <c r="L156" s="159"/>
      <c r="M156" s="49"/>
      <c r="N156" s="49"/>
      <c r="O156" s="45"/>
    </row>
    <row r="157" spans="1:15" x14ac:dyDescent="0.25">
      <c r="A157" s="44"/>
      <c r="B157" s="44"/>
      <c r="C157" s="45"/>
      <c r="D157" s="45"/>
      <c r="E157" s="92"/>
      <c r="F157" s="46"/>
      <c r="G157" s="45"/>
      <c r="H157" s="45"/>
      <c r="I157" s="45"/>
      <c r="J157" s="45"/>
      <c r="K157" s="108"/>
      <c r="L157" s="159"/>
      <c r="M157" s="49"/>
      <c r="N157" s="49"/>
      <c r="O157" s="45"/>
    </row>
    <row r="158" spans="1:15" x14ac:dyDescent="0.25">
      <c r="A158" s="44"/>
      <c r="B158" s="44"/>
      <c r="C158" s="45"/>
      <c r="D158" s="45"/>
      <c r="E158" s="92"/>
      <c r="F158" s="46"/>
      <c r="G158" s="45"/>
      <c r="H158" s="45"/>
      <c r="I158" s="45"/>
      <c r="J158" s="45"/>
      <c r="K158" s="108"/>
      <c r="L158" s="159"/>
      <c r="M158" s="49"/>
      <c r="N158" s="49"/>
      <c r="O158" s="45"/>
    </row>
    <row r="159" spans="1:15" x14ac:dyDescent="0.25">
      <c r="A159" s="44"/>
      <c r="B159" s="44"/>
      <c r="C159" s="45"/>
      <c r="D159" s="45"/>
      <c r="E159" s="92"/>
      <c r="F159" s="46"/>
      <c r="G159" s="45"/>
      <c r="H159" s="45"/>
      <c r="I159" s="45"/>
      <c r="J159" s="45"/>
      <c r="K159" s="108"/>
      <c r="L159" s="159"/>
      <c r="M159" s="49"/>
      <c r="N159" s="49"/>
      <c r="O159" s="45"/>
    </row>
    <row r="160" spans="1:15" x14ac:dyDescent="0.25">
      <c r="A160" s="44"/>
      <c r="B160" s="44"/>
      <c r="C160" s="45"/>
      <c r="D160" s="45"/>
      <c r="E160" s="92"/>
      <c r="F160" s="46"/>
      <c r="G160" s="45"/>
      <c r="H160" s="45"/>
      <c r="I160" s="45"/>
      <c r="J160" s="45"/>
      <c r="K160" s="108"/>
      <c r="L160" s="159"/>
      <c r="M160" s="49"/>
      <c r="N160" s="49"/>
      <c r="O160" s="45"/>
    </row>
    <row r="161" spans="1:15" x14ac:dyDescent="0.25">
      <c r="A161" s="44"/>
      <c r="B161" s="44"/>
      <c r="C161" s="45"/>
      <c r="D161" s="45"/>
      <c r="E161" s="92"/>
      <c r="F161" s="46"/>
      <c r="G161" s="45"/>
      <c r="H161" s="45"/>
      <c r="I161" s="45"/>
      <c r="J161" s="45"/>
      <c r="K161" s="108"/>
      <c r="L161" s="159"/>
      <c r="M161" s="49"/>
      <c r="N161" s="49"/>
      <c r="O161" s="45"/>
    </row>
    <row r="162" spans="1:15" x14ac:dyDescent="0.25">
      <c r="A162" s="44"/>
      <c r="B162" s="44"/>
      <c r="C162" s="45"/>
      <c r="D162" s="45"/>
      <c r="E162" s="92"/>
      <c r="F162" s="46"/>
      <c r="G162" s="45"/>
      <c r="H162" s="45"/>
      <c r="I162" s="45"/>
      <c r="J162" s="45"/>
      <c r="K162" s="108"/>
      <c r="L162" s="159"/>
      <c r="M162" s="49"/>
      <c r="N162" s="49"/>
      <c r="O162" s="45"/>
    </row>
    <row r="163" spans="1:15" x14ac:dyDescent="0.25">
      <c r="A163" s="44"/>
      <c r="B163" s="44"/>
      <c r="C163" s="45"/>
      <c r="D163" s="45"/>
      <c r="E163" s="92"/>
      <c r="F163" s="46"/>
      <c r="G163" s="45"/>
      <c r="H163" s="45"/>
      <c r="I163" s="45"/>
      <c r="J163" s="45"/>
      <c r="K163" s="108"/>
      <c r="L163" s="159"/>
      <c r="M163" s="49"/>
      <c r="N163" s="49"/>
      <c r="O163" s="45"/>
    </row>
    <row r="164" spans="1:15" x14ac:dyDescent="0.25">
      <c r="A164" s="44"/>
      <c r="B164" s="44"/>
      <c r="C164" s="45"/>
      <c r="D164" s="45"/>
      <c r="E164" s="92"/>
      <c r="F164" s="46"/>
      <c r="G164" s="45"/>
      <c r="H164" s="45"/>
      <c r="I164" s="45"/>
      <c r="J164" s="45"/>
      <c r="K164" s="108"/>
      <c r="L164" s="159"/>
      <c r="M164" s="49"/>
      <c r="N164" s="49"/>
      <c r="O164" s="45"/>
    </row>
    <row r="165" spans="1:15" x14ac:dyDescent="0.25">
      <c r="A165" s="44"/>
      <c r="B165" s="44"/>
      <c r="C165" s="45"/>
      <c r="D165" s="45"/>
      <c r="E165" s="92"/>
      <c r="F165" s="46"/>
      <c r="G165" s="45"/>
      <c r="H165" s="45"/>
      <c r="I165" s="45"/>
      <c r="J165" s="45"/>
      <c r="K165" s="108"/>
      <c r="L165" s="159"/>
      <c r="M165" s="49"/>
      <c r="N165" s="49"/>
      <c r="O165" s="45"/>
    </row>
    <row r="166" spans="1:15" x14ac:dyDescent="0.25">
      <c r="A166" s="44"/>
      <c r="B166" s="44"/>
      <c r="C166" s="45"/>
      <c r="D166" s="45"/>
      <c r="E166" s="92"/>
      <c r="F166" s="46"/>
      <c r="G166" s="45"/>
      <c r="H166" s="45"/>
      <c r="I166" s="45"/>
      <c r="J166" s="45"/>
      <c r="K166" s="108"/>
      <c r="L166" s="159"/>
      <c r="M166" s="49"/>
      <c r="N166" s="49"/>
      <c r="O166" s="45"/>
    </row>
    <row r="167" spans="1:15" x14ac:dyDescent="0.25">
      <c r="A167" s="44"/>
      <c r="B167" s="44"/>
      <c r="C167" s="45"/>
      <c r="D167" s="45"/>
      <c r="E167" s="92"/>
      <c r="F167" s="46"/>
      <c r="G167" s="45"/>
      <c r="H167" s="45"/>
      <c r="I167" s="45"/>
      <c r="J167" s="45"/>
      <c r="K167" s="108"/>
      <c r="L167" s="159"/>
      <c r="M167" s="49"/>
      <c r="N167" s="49"/>
      <c r="O167" s="45"/>
    </row>
    <row r="168" spans="1:15" x14ac:dyDescent="0.25">
      <c r="A168" s="44"/>
      <c r="B168" s="44"/>
      <c r="C168" s="45"/>
      <c r="D168" s="45"/>
      <c r="E168" s="92"/>
      <c r="F168" s="46"/>
      <c r="G168" s="45"/>
      <c r="H168" s="45"/>
      <c r="I168" s="45"/>
      <c r="J168" s="45"/>
      <c r="K168" s="108"/>
      <c r="L168" s="159"/>
      <c r="M168" s="49"/>
      <c r="N168" s="49"/>
      <c r="O168" s="45"/>
    </row>
    <row r="169" spans="1:15" x14ac:dyDescent="0.25">
      <c r="A169" s="44"/>
      <c r="B169" s="44"/>
      <c r="C169" s="45"/>
      <c r="D169" s="45"/>
      <c r="E169" s="92"/>
      <c r="F169" s="46"/>
      <c r="G169" s="45"/>
      <c r="H169" s="45"/>
      <c r="I169" s="45"/>
      <c r="J169" s="45"/>
      <c r="K169" s="108"/>
      <c r="L169" s="159"/>
      <c r="M169" s="49"/>
      <c r="N169" s="49"/>
      <c r="O169" s="45"/>
    </row>
    <row r="170" spans="1:15" x14ac:dyDescent="0.25">
      <c r="A170" s="44"/>
      <c r="B170" s="44"/>
      <c r="C170" s="45"/>
      <c r="D170" s="45"/>
      <c r="E170" s="92"/>
      <c r="F170" s="46"/>
      <c r="G170" s="45"/>
      <c r="H170" s="45"/>
      <c r="I170" s="45"/>
      <c r="J170" s="45"/>
      <c r="K170" s="108"/>
      <c r="L170" s="159"/>
      <c r="M170" s="49"/>
      <c r="N170" s="49"/>
      <c r="O170" s="45"/>
    </row>
    <row r="171" spans="1:15" x14ac:dyDescent="0.25">
      <c r="A171" s="44"/>
      <c r="B171" s="44"/>
      <c r="C171" s="45"/>
      <c r="D171" s="45"/>
      <c r="E171" s="92"/>
      <c r="F171" s="46"/>
      <c r="G171" s="45"/>
      <c r="H171" s="45"/>
      <c r="I171" s="45"/>
      <c r="J171" s="45"/>
      <c r="K171" s="108"/>
      <c r="L171" s="159"/>
      <c r="M171" s="49"/>
      <c r="N171" s="49"/>
      <c r="O171" s="45"/>
    </row>
    <row r="172" spans="1:15" x14ac:dyDescent="0.25">
      <c r="A172" s="44"/>
      <c r="B172" s="44"/>
      <c r="C172" s="45"/>
      <c r="D172" s="45"/>
      <c r="E172" s="92"/>
      <c r="F172" s="46"/>
      <c r="G172" s="45"/>
      <c r="H172" s="45"/>
      <c r="I172" s="45"/>
      <c r="J172" s="45"/>
      <c r="K172" s="108"/>
      <c r="L172" s="159"/>
      <c r="M172" s="49"/>
      <c r="N172" s="49"/>
      <c r="O172" s="45"/>
    </row>
    <row r="173" spans="1:15" x14ac:dyDescent="0.25">
      <c r="A173" s="44"/>
      <c r="B173" s="44"/>
      <c r="C173" s="45"/>
      <c r="D173" s="45"/>
      <c r="E173" s="92"/>
      <c r="F173" s="46"/>
      <c r="G173" s="45"/>
      <c r="H173" s="45"/>
      <c r="I173" s="45"/>
      <c r="J173" s="45"/>
      <c r="K173" s="108"/>
      <c r="L173" s="159"/>
      <c r="M173" s="49"/>
      <c r="N173" s="49"/>
      <c r="O173" s="45"/>
    </row>
    <row r="174" spans="1:15" x14ac:dyDescent="0.25">
      <c r="A174" s="44"/>
      <c r="B174" s="44"/>
      <c r="C174" s="45"/>
      <c r="D174" s="45"/>
      <c r="E174" s="92"/>
      <c r="F174" s="46"/>
      <c r="G174" s="45"/>
      <c r="H174" s="45"/>
      <c r="I174" s="45"/>
      <c r="J174" s="45"/>
      <c r="K174" s="108"/>
      <c r="L174" s="159"/>
      <c r="M174" s="49"/>
      <c r="N174" s="49"/>
      <c r="O174" s="45"/>
    </row>
    <row r="175" spans="1:15" x14ac:dyDescent="0.25">
      <c r="A175" s="44"/>
      <c r="B175" s="44"/>
      <c r="C175" s="45"/>
      <c r="D175" s="45"/>
      <c r="E175" s="92"/>
      <c r="F175" s="46"/>
      <c r="G175" s="45"/>
      <c r="H175" s="45"/>
      <c r="I175" s="45"/>
      <c r="J175" s="45"/>
      <c r="K175" s="108"/>
      <c r="L175" s="159"/>
      <c r="M175" s="49"/>
      <c r="N175" s="49"/>
      <c r="O175" s="45"/>
    </row>
    <row r="176" spans="1:15" x14ac:dyDescent="0.25">
      <c r="A176" s="44"/>
      <c r="B176" s="44"/>
      <c r="C176" s="45"/>
      <c r="D176" s="45"/>
      <c r="E176" s="92"/>
      <c r="F176" s="46"/>
      <c r="G176" s="45"/>
      <c r="H176" s="45"/>
      <c r="I176" s="45"/>
      <c r="J176" s="45"/>
      <c r="K176" s="108"/>
      <c r="L176" s="159"/>
      <c r="M176" s="49"/>
      <c r="N176" s="49"/>
      <c r="O176" s="45"/>
    </row>
    <row r="177" spans="1:15" x14ac:dyDescent="0.25">
      <c r="A177" s="44"/>
      <c r="B177" s="44"/>
      <c r="C177" s="45"/>
      <c r="D177" s="45"/>
      <c r="E177" s="92"/>
      <c r="F177" s="46"/>
      <c r="G177" s="45"/>
      <c r="H177" s="45"/>
      <c r="I177" s="45"/>
      <c r="J177" s="45"/>
      <c r="K177" s="108"/>
      <c r="L177" s="159"/>
      <c r="M177" s="49"/>
      <c r="N177" s="49"/>
      <c r="O177" s="45"/>
    </row>
    <row r="178" spans="1:15" ht="17.25" x14ac:dyDescent="0.3">
      <c r="A178" s="459" t="s">
        <v>0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</row>
    <row r="179" spans="1:15" ht="17.25" x14ac:dyDescent="0.3">
      <c r="A179" s="459" t="s">
        <v>1</v>
      </c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</row>
    <row r="180" spans="1:15" ht="17.25" x14ac:dyDescent="0.3">
      <c r="A180" s="459" t="s">
        <v>2</v>
      </c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</row>
    <row r="181" spans="1:15" ht="17.25" x14ac:dyDescent="0.3">
      <c r="A181" s="459" t="s">
        <v>3</v>
      </c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</row>
    <row r="182" spans="1:15" ht="17.25" x14ac:dyDescent="0.3">
      <c r="A182" s="459" t="s">
        <v>4</v>
      </c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</row>
    <row r="183" spans="1:15" ht="17.25" x14ac:dyDescent="0.3">
      <c r="A183" s="460" t="s">
        <v>60</v>
      </c>
      <c r="B183" s="460"/>
      <c r="C183" s="460"/>
      <c r="D183" s="460"/>
      <c r="E183" s="460"/>
      <c r="F183" s="460"/>
      <c r="G183" s="460"/>
      <c r="H183" s="460"/>
      <c r="I183" s="460"/>
      <c r="J183" s="460"/>
      <c r="K183" s="460"/>
      <c r="L183" s="460"/>
      <c r="M183" s="460"/>
      <c r="N183" s="460"/>
      <c r="O183" s="460"/>
    </row>
    <row r="184" spans="1:15" ht="17.25" x14ac:dyDescent="0.3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</row>
    <row r="185" spans="1:15" x14ac:dyDescent="0.25">
      <c r="A185" s="461"/>
      <c r="B185" s="461"/>
      <c r="C185" s="461"/>
      <c r="D185" s="461"/>
      <c r="E185" s="461"/>
      <c r="F185" s="461"/>
      <c r="G185" s="461"/>
      <c r="H185" s="461"/>
      <c r="I185" s="461"/>
      <c r="J185" s="461"/>
      <c r="K185" s="461"/>
      <c r="L185" s="461"/>
      <c r="M185" s="461"/>
      <c r="N185" s="461"/>
      <c r="O185" s="1" t="s">
        <v>6</v>
      </c>
    </row>
    <row r="186" spans="1:15" ht="18.75" x14ac:dyDescent="0.3">
      <c r="A186" s="3"/>
      <c r="B186" s="4"/>
      <c r="C186" s="4"/>
      <c r="D186" s="4"/>
      <c r="E186" s="5"/>
      <c r="G186" s="50"/>
      <c r="H186" s="50"/>
      <c r="I186" s="50"/>
      <c r="K186" s="50"/>
      <c r="L186" s="50"/>
      <c r="M186" s="50"/>
      <c r="O186" s="2" t="s">
        <v>7</v>
      </c>
    </row>
    <row r="187" spans="1:15" ht="15.75" x14ac:dyDescent="0.25">
      <c r="A187" s="3"/>
      <c r="B187" s="4"/>
      <c r="C187" s="4"/>
      <c r="D187" s="4"/>
      <c r="E187" s="5"/>
      <c r="G187" s="6"/>
      <c r="H187" s="6"/>
      <c r="I187" s="6"/>
      <c r="K187" s="6"/>
      <c r="L187"/>
      <c r="O187" s="2" t="s">
        <v>8</v>
      </c>
    </row>
    <row r="188" spans="1:15" ht="21" x14ac:dyDescent="0.35">
      <c r="A188" s="7"/>
      <c r="K188" s="7"/>
      <c r="L188"/>
      <c r="M188" s="8"/>
      <c r="N188" s="8"/>
      <c r="O188" s="8" t="s">
        <v>9</v>
      </c>
    </row>
    <row r="189" spans="1:15" ht="21" x14ac:dyDescent="0.35">
      <c r="A189" s="7"/>
      <c r="E189" s="9"/>
      <c r="F189" s="10"/>
      <c r="G189" s="11"/>
      <c r="H189" s="11"/>
      <c r="I189" s="11"/>
      <c r="K189" s="7"/>
      <c r="L189"/>
      <c r="M189" s="8"/>
      <c r="N189" s="8"/>
      <c r="O189" s="8"/>
    </row>
    <row r="190" spans="1:15" ht="18.75" x14ac:dyDescent="0.3">
      <c r="A190" s="3"/>
      <c r="B190" s="12"/>
      <c r="C190" s="4"/>
      <c r="D190" s="4"/>
      <c r="E190" s="9" t="s">
        <v>50</v>
      </c>
      <c r="F190" s="10">
        <v>0.55902777777777779</v>
      </c>
      <c r="G190" s="11" t="s">
        <v>64</v>
      </c>
      <c r="H190" s="11"/>
      <c r="I190" s="11"/>
      <c r="K190" s="13"/>
      <c r="L190" s="13"/>
      <c r="M190" s="14"/>
    </row>
    <row r="191" spans="1:15" ht="16.5" thickBot="1" x14ac:dyDescent="0.3">
      <c r="A191" s="15" t="s">
        <v>42</v>
      </c>
      <c r="B191" s="16"/>
      <c r="E191" s="17" t="s">
        <v>76</v>
      </c>
      <c r="F191" s="18"/>
      <c r="J191" s="3"/>
      <c r="K191" s="51"/>
      <c r="L191" s="51"/>
      <c r="M191" s="14"/>
    </row>
    <row r="192" spans="1:15" x14ac:dyDescent="0.25">
      <c r="A192" s="455" t="s">
        <v>15</v>
      </c>
      <c r="B192" s="455" t="s">
        <v>16</v>
      </c>
      <c r="C192" s="457" t="s">
        <v>17</v>
      </c>
      <c r="D192" s="457" t="s">
        <v>18</v>
      </c>
      <c r="E192" s="455" t="s">
        <v>19</v>
      </c>
      <c r="F192" s="455" t="s">
        <v>20</v>
      </c>
      <c r="G192" s="445" t="s">
        <v>21</v>
      </c>
      <c r="H192" s="447" t="s">
        <v>22</v>
      </c>
      <c r="I192" s="449" t="s">
        <v>23</v>
      </c>
      <c r="J192" s="479" t="s">
        <v>24</v>
      </c>
      <c r="K192" s="481" t="s">
        <v>25</v>
      </c>
      <c r="L192" s="482"/>
      <c r="M192" s="483" t="s">
        <v>26</v>
      </c>
      <c r="N192" s="485" t="s">
        <v>27</v>
      </c>
      <c r="O192" s="443" t="s">
        <v>28</v>
      </c>
    </row>
    <row r="193" spans="1:15" ht="15.75" thickBot="1" x14ac:dyDescent="0.3">
      <c r="A193" s="456"/>
      <c r="B193" s="456"/>
      <c r="C193" s="458"/>
      <c r="D193" s="458"/>
      <c r="E193" s="456"/>
      <c r="F193" s="456"/>
      <c r="G193" s="446"/>
      <c r="H193" s="448"/>
      <c r="I193" s="450"/>
      <c r="J193" s="480"/>
      <c r="K193" s="487" t="s">
        <v>29</v>
      </c>
      <c r="L193" s="488"/>
      <c r="M193" s="484"/>
      <c r="N193" s="486"/>
      <c r="O193" s="444"/>
    </row>
    <row r="194" spans="1:15" x14ac:dyDescent="0.25">
      <c r="A194" s="21">
        <v>1</v>
      </c>
      <c r="B194" s="31">
        <v>310</v>
      </c>
      <c r="C194" s="69" t="str">
        <f>IF(B194=0," ",VLOOKUP(B194,[1]Женщины!B$1:K$65536,2,FALSE))</f>
        <v>Бышкина</v>
      </c>
      <c r="D194" s="70" t="str">
        <f>IF(B194=0," ",VLOOKUP($B194,[1]Женщины!$B$1:$K$65536,3,FALSE))</f>
        <v>Нина</v>
      </c>
      <c r="E194" s="71" t="str">
        <f>IF(B194=0," ",IF(VLOOKUP($B194,[1]Женщины!$B$1:$K$65536,4,FALSE)=0," ",VLOOKUP($B194,[1]Женщины!$B$1:$K$65536,4,FALSE)))</f>
        <v>25.05.1996</v>
      </c>
      <c r="F194" s="71" t="str">
        <f>IF(B194=0," ",VLOOKUP($B194,[1]Женщины!$B$1:$K$65536,5,FALSE))</f>
        <v>КМС</v>
      </c>
      <c r="G194" s="30" t="str">
        <f>IF(B194=0," ",VLOOKUP($B194,[1]Женщины!$B$1:$K$65536,6,FALSE))</f>
        <v>Ивановская область</v>
      </c>
      <c r="H194" s="30" t="str">
        <f>IF(B194=0," ",VLOOKUP($B194,[1]Женщины!$B$1:$K$65536,7,FALSE))</f>
        <v/>
      </c>
      <c r="I194" s="30" t="str">
        <f>IF(B194=0," ",VLOOKUP($B194,[1]Женщины!$B$1:$K$65536,8,FALSE))</f>
        <v>ИРО РССС</v>
      </c>
      <c r="J194" s="26" t="str">
        <f>IF(B194=0," ",VLOOKUP($B194,[1]Женщины!$B$1:$K$65536,9,FALSE))</f>
        <v>ФГБОУ ВО "ИГЭУ"</v>
      </c>
      <c r="K194" s="99"/>
      <c r="L194" s="152">
        <v>7.0260416666666665E-3</v>
      </c>
      <c r="M194" s="31" t="str">
        <f>IF(L194=0," ",IF(L194&lt;=[1]Разряды!$D$35,[1]Разряды!$D$3,IF(L194&lt;=[1]Разряды!$E$35,[1]Разряды!$E$3,IF(L194&lt;=[1]Разряды!$F$35,[1]Разряды!$F$3,IF(L194&lt;=[1]Разряды!$G$35,[1]Разряды!$G$3,IF(L194&lt;=[1]Разряды!$H$35,[1]Разряды!$H$3,IF(L194&lt;=[1]Разряды!$I$35,[1]Разряды!$I$3,IF(L194&lt;=[1]Разряды!$J$35,[1]Разряды!$J$3,"б/р"))))))))</f>
        <v>1р</v>
      </c>
      <c r="N194" s="78">
        <v>20</v>
      </c>
      <c r="O194" s="30" t="str">
        <f>IF(B194=0," ",VLOOKUP($B194,[1]Женщины!$B$1:$K$65536,10,FALSE))</f>
        <v>Гильмутдинов Ю.А.</v>
      </c>
    </row>
    <row r="195" spans="1:15" x14ac:dyDescent="0.25">
      <c r="A195" s="21">
        <v>2</v>
      </c>
      <c r="B195" s="31">
        <v>182</v>
      </c>
      <c r="C195" s="69" t="str">
        <f>IF(B195=0," ",VLOOKUP(B195,[1]Женщины!B$1:K$65536,2,FALSE))</f>
        <v>Калиневич</v>
      </c>
      <c r="D195" s="70" t="str">
        <f>IF(B195=0," ",VLOOKUP($B195,[1]Женщины!$B$1:$K$65536,3,FALSE))</f>
        <v>Маргарита</v>
      </c>
      <c r="E195" s="71" t="str">
        <f>IF(B195=0," ",IF(VLOOKUP($B195,[1]Женщины!$B$1:$K$65536,4,FALSE)=0," ",VLOOKUP($B195,[1]Женщины!$B$1:$K$65536,4,FALSE)))</f>
        <v>28.01.1995</v>
      </c>
      <c r="F195" s="71" t="str">
        <f>IF(B195=0," ",VLOOKUP($B195,[1]Женщины!$B$1:$K$65536,5,FALSE))</f>
        <v>1</v>
      </c>
      <c r="G195" s="30" t="str">
        <f>IF(B195=0," ",VLOOKUP($B195,[1]Женщины!$B$1:$K$65536,6,FALSE))</f>
        <v>Архангельская область</v>
      </c>
      <c r="H195" s="30" t="str">
        <f>IF(B195=0," ",VLOOKUP($B195,[1]Женщины!$B$1:$K$65536,7,FALSE))</f>
        <v/>
      </c>
      <c r="I195" s="30" t="str">
        <f>IF(B195=0," ",VLOOKUP($B195,[1]Женщины!$B$1:$K$65536,8,FALSE))</f>
        <v/>
      </c>
      <c r="J195" s="26" t="str">
        <f>IF(B195=0," ",VLOOKUP($B195,[1]Женщины!$B$1:$K$65536,9,FALSE))</f>
        <v>ГАУ АО "САШ"</v>
      </c>
      <c r="K195" s="99"/>
      <c r="L195" s="152">
        <v>7.2245370370370363E-3</v>
      </c>
      <c r="M195" s="31" t="str">
        <f>IF(L195=0," ",IF(L195&lt;=[1]Разряды!$D$35,[1]Разряды!$D$3,IF(L195&lt;=[1]Разряды!$E$35,[1]Разряды!$E$3,IF(L195&lt;=[1]Разряды!$F$35,[1]Разряды!$F$3,IF(L195&lt;=[1]Разряды!$G$35,[1]Разряды!$G$3,IF(L195&lt;=[1]Разряды!$H$35,[1]Разряды!$H$3,IF(L195&lt;=[1]Разряды!$I$35,[1]Разряды!$I$3,IF(L195&lt;=[1]Разряды!$J$35,[1]Разряды!$J$3,"б/р"))))))))</f>
        <v>1р</v>
      </c>
      <c r="N195" s="80">
        <v>17</v>
      </c>
      <c r="O195" s="30" t="str">
        <f>IF(B195=0," ",VLOOKUP($B195,[1]Женщины!$B$1:$K$65536,10,FALSE))</f>
        <v>Чернов А.В.</v>
      </c>
    </row>
    <row r="196" spans="1:15" x14ac:dyDescent="0.25">
      <c r="A196" s="21">
        <v>3</v>
      </c>
      <c r="B196" s="31">
        <v>391</v>
      </c>
      <c r="C196" s="69" t="str">
        <f>IF(B196=0," ",VLOOKUP(B196,[1]Женщины!B$1:K$65536,2,FALSE))</f>
        <v>Карпинская</v>
      </c>
      <c r="D196" s="70" t="str">
        <f>IF(B196=0," ",VLOOKUP($B196,[1]Женщины!$B$1:$K$65536,3,FALSE))</f>
        <v>Дарья</v>
      </c>
      <c r="E196" s="71" t="str">
        <f>IF(B196=0," ",IF(VLOOKUP($B196,[1]Женщины!$B$1:$K$65536,4,FALSE)=0," ",VLOOKUP($B196,[1]Женщины!$B$1:$K$65536,4,FALSE)))</f>
        <v>16.10.1996</v>
      </c>
      <c r="F196" s="71" t="str">
        <f>IF(B196=0," ",VLOOKUP($B196,[1]Женщины!$B$1:$K$65536,5,FALSE))</f>
        <v>1</v>
      </c>
      <c r="G196" s="30" t="str">
        <f>IF(B196=0," ",VLOOKUP($B196,[1]Женщины!$B$1:$K$65536,6,FALSE))</f>
        <v>Новгородская область</v>
      </c>
      <c r="H196" s="30" t="str">
        <f>IF(B196=0," ",VLOOKUP($B196,[1]Женщины!$B$1:$K$65536,7,FALSE))</f>
        <v/>
      </c>
      <c r="I196" s="30" t="str">
        <f>IF(B196=0," ",VLOOKUP($B196,[1]Женщины!$B$1:$K$65536,8,FALSE))</f>
        <v/>
      </c>
      <c r="J196" s="26" t="str">
        <f>IF(B196=0," ",VLOOKUP($B196,[1]Женщины!$B$1:$K$65536,9,FALSE))</f>
        <v>МАУ "СШ №2"</v>
      </c>
      <c r="K196" s="99"/>
      <c r="L196" s="152">
        <v>7.2251157407407403E-3</v>
      </c>
      <c r="M196" s="31" t="str">
        <f>IF(L196=0," ",IF(L196&lt;=[1]Разряды!$D$35,[1]Разряды!$D$3,IF(L196&lt;=[1]Разряды!$E$35,[1]Разряды!$E$3,IF(L196&lt;=[1]Разряды!$F$35,[1]Разряды!$F$3,IF(L196&lt;=[1]Разряды!$G$35,[1]Разряды!$G$3,IF(L196&lt;=[1]Разряды!$H$35,[1]Разряды!$H$3,IF(L196&lt;=[1]Разряды!$I$35,[1]Разряды!$I$3,IF(L196&lt;=[1]Разряды!$J$35,[1]Разряды!$J$3,"б/р"))))))))</f>
        <v>1р</v>
      </c>
      <c r="N196" s="79">
        <v>15</v>
      </c>
      <c r="O196" s="30"/>
    </row>
    <row r="197" spans="1:15" x14ac:dyDescent="0.25">
      <c r="A197" s="175">
        <v>4</v>
      </c>
      <c r="B197" s="31">
        <v>231</v>
      </c>
      <c r="C197" s="69" t="str">
        <f>IF(B197=0," ",VLOOKUP(B197,[1]Женщины!B$1:K$65536,2,FALSE))</f>
        <v>Забоева</v>
      </c>
      <c r="D197" s="70" t="str">
        <f>IF(B197=0," ",VLOOKUP($B197,[1]Женщины!$B$1:$K$65536,3,FALSE))</f>
        <v>Яна</v>
      </c>
      <c r="E197" s="71" t="str">
        <f>IF(B197=0," ",IF(VLOOKUP($B197,[1]Женщины!$B$1:$K$65536,4,FALSE)=0," ",VLOOKUP($B197,[1]Женщины!$B$1:$K$65536,4,FALSE)))</f>
        <v>31.08.1997</v>
      </c>
      <c r="F197" s="71" t="str">
        <f>IF(B197=0," ",VLOOKUP($B197,[1]Женщины!$B$1:$K$65536,5,FALSE))</f>
        <v>2</v>
      </c>
      <c r="G197" s="30" t="str">
        <f>IF(B197=0," ",VLOOKUP($B197,[1]Женщины!$B$1:$K$65536,6,FALSE))</f>
        <v>Вологодская область</v>
      </c>
      <c r="H197" s="30" t="str">
        <f>IF(B197=0," ",VLOOKUP($B197,[1]Женщины!$B$1:$K$65536,7,FALSE))</f>
        <v/>
      </c>
      <c r="I197" s="30" t="str">
        <f>IF(B197=0," ",VLOOKUP($B197,[1]Женщины!$B$1:$K$65536,8,FALSE))</f>
        <v/>
      </c>
      <c r="J197" s="26" t="str">
        <f>IF(B197=0," ",VLOOKUP($B197,[1]Женщины!$B$1:$K$65536,9,FALSE))</f>
        <v>-</v>
      </c>
      <c r="K197" s="99"/>
      <c r="L197" s="152">
        <v>7.3269675925925924E-3</v>
      </c>
      <c r="M197" s="31" t="str">
        <f>IF(L197=0," ",IF(L197&lt;=[1]Разряды!$D$35,[1]Разряды!$D$3,IF(L197&lt;=[1]Разряды!$E$35,[1]Разряды!$E$3,IF(L197&lt;=[1]Разряды!$F$35,[1]Разряды!$F$3,IF(L197&lt;=[1]Разряды!$G$35,[1]Разряды!$G$3,IF(L197&lt;=[1]Разряды!$H$35,[1]Разряды!$H$3,IF(L197&lt;=[1]Разряды!$I$35,[1]Разряды!$I$3,IF(L197&lt;=[1]Разряды!$J$35,[1]Разряды!$J$3,"б/р"))))))))</f>
        <v>1р</v>
      </c>
      <c r="N197" s="80">
        <v>14</v>
      </c>
      <c r="O197" s="30"/>
    </row>
    <row r="198" spans="1:15" x14ac:dyDescent="0.25">
      <c r="A198" s="175">
        <v>5</v>
      </c>
      <c r="B198" s="154">
        <v>90</v>
      </c>
      <c r="C198" s="69" t="str">
        <f>IF(B198=0," ",VLOOKUP(B198,[1]Женщины!B$1:K$65536,2,FALSE))</f>
        <v>Молчанова</v>
      </c>
      <c r="D198" s="70" t="str">
        <f>IF(B198=0," ",VLOOKUP($B198,[1]Женщины!$B$1:$K$65536,3,FALSE))</f>
        <v>Ксения</v>
      </c>
      <c r="E198" s="71" t="str">
        <f>IF(B198=0," ",IF(VLOOKUP($B198,[1]Женщины!$B$1:$K$65536,4,FALSE)=0," ",VLOOKUP($B198,[1]Женщины!$B$1:$K$65536,4,FALSE)))</f>
        <v>09.01.1995</v>
      </c>
      <c r="F198" s="71" t="str">
        <f>IF(B198=0," ",VLOOKUP($B198,[1]Женщины!$B$1:$K$65536,5,FALSE))</f>
        <v>2</v>
      </c>
      <c r="G198" s="30" t="str">
        <f>IF(B198=0," ",VLOOKUP($B198,[1]Женщины!$B$1:$K$65536,6,FALSE))</f>
        <v>Ярославская область</v>
      </c>
      <c r="H198" s="30" t="str">
        <f>IF(B198=0," ",VLOOKUP($B198,[1]Женщины!$B$1:$K$65536,7,FALSE))</f>
        <v/>
      </c>
      <c r="I198" s="30" t="str">
        <f>IF(B198=0," ",VLOOKUP($B198,[1]Женщины!$B$1:$K$65536,8,FALSE))</f>
        <v/>
      </c>
      <c r="J198" s="26" t="str">
        <f>IF(B198=0," ",VLOOKUP($B198,[1]Женщины!$B$1:$K$65536,9,FALSE))</f>
        <v>МУ СШОР №19</v>
      </c>
      <c r="K198" s="99"/>
      <c r="L198" s="152">
        <v>7.5590277777777782E-3</v>
      </c>
      <c r="M198" s="31" t="str">
        <f>IF(L198=0," ",IF(L198&lt;=[1]Разряды!$D$35,[1]Разряды!$D$3,IF(L198&lt;=[1]Разряды!$E$35,[1]Разряды!$E$3,IF(L198&lt;=[1]Разряды!$F$35,[1]Разряды!$F$3,IF(L198&lt;=[1]Разряды!$G$35,[1]Разряды!$G$3,IF(L198&lt;=[1]Разряды!$H$35,[1]Разряды!$H$3,IF(L198&lt;=[1]Разряды!$I$35,[1]Разряды!$I$3,IF(L198&lt;=[1]Разряды!$J$35,[1]Разряды!$J$3,"б/р"))))))))</f>
        <v>2р</v>
      </c>
      <c r="N198" s="80">
        <v>0</v>
      </c>
      <c r="O198" s="30" t="str">
        <f>IF(B198=0," ",VLOOKUP($B198,[1]Женщины!$B$1:$K$65536,10,FALSE))</f>
        <v>Сошников А.В.</v>
      </c>
    </row>
    <row r="199" spans="1:15" ht="15.75" thickBot="1" x14ac:dyDescent="0.3">
      <c r="A199" s="179"/>
      <c r="B199" s="38"/>
      <c r="C199" s="39" t="str">
        <f>IF(B199=0," ",VLOOKUP(B199,[1]Женщины!B$1:K$65536,2,FALSE))</f>
        <v xml:space="preserve"> </v>
      </c>
      <c r="D199" s="129" t="str">
        <f>IF(B199=0," ",VLOOKUP($B199,[1]Женщины!$B$1:$K$65536,3,FALSE))</f>
        <v xml:space="preserve"> </v>
      </c>
      <c r="E199" s="40" t="str">
        <f>IF(B199=0," ",IF(VLOOKUP($B199,[1]Женщины!$B$1:$K$65536,4,FALSE)=0," ",VLOOKUP($B199,[1]Женщины!$B$1:$K$65536,4,FALSE)))</f>
        <v xml:space="preserve"> </v>
      </c>
      <c r="F199" s="40" t="str">
        <f>IF(B199=0," ",VLOOKUP($B199,[1]Женщины!$B$1:$K$65536,5,FALSE))</f>
        <v xml:space="preserve"> </v>
      </c>
      <c r="G199" s="39" t="str">
        <f>IF(B199=0," ",VLOOKUP($B199,[1]Женщины!$B$1:$K$65536,6,FALSE))</f>
        <v xml:space="preserve"> </v>
      </c>
      <c r="H199" s="39" t="str">
        <f>IF(B199=0," ",VLOOKUP($B199,[1]Женщины!$B$1:$K$65536,7,FALSE))</f>
        <v xml:space="preserve"> </v>
      </c>
      <c r="I199" s="39" t="str">
        <f>IF(B199=0," ",VLOOKUP($B199,[1]Женщины!$B$1:$K$65536,8,FALSE))</f>
        <v xml:space="preserve"> </v>
      </c>
      <c r="J199" s="130" t="str">
        <f>IF(B199=0," ",VLOOKUP($B199,[1]Женщины!$B$1:$K$65536,9,FALSE))</f>
        <v xml:space="preserve"> </v>
      </c>
      <c r="K199" s="105"/>
      <c r="L199" s="158"/>
      <c r="M199" s="43" t="str">
        <f>IF(L199=0," ",IF(L199&lt;=[1]Разряды!$D$35,[1]Разряды!$D$3,IF(L199&lt;=[1]Разряды!$E$35,[1]Разряды!$E$3,IF(L199&lt;=[1]Разряды!$F$35,[1]Разряды!$F$3,IF(L199&lt;=[1]Разряды!$G$35,[1]Разряды!$G$3,IF(L199&lt;=[1]Разряды!$H$35,[1]Разряды!$H$3,IF(L199&lt;=[1]Разряды!$I$35,[1]Разряды!$I$3,IF(L199&lt;=[1]Разряды!$J$35,[1]Разряды!$J$3,"б/р"))))))))</f>
        <v xml:space="preserve"> </v>
      </c>
      <c r="N199" s="43"/>
      <c r="O199" s="39" t="str">
        <f>IF(B199=0," ",VLOOKUP($B199,[1]Женщины!$B$1:$K$65536,10,FALSE))</f>
        <v xml:space="preserve"> </v>
      </c>
    </row>
    <row r="200" spans="1:15" ht="15.75" thickTop="1" x14ac:dyDescent="0.25">
      <c r="A200" s="44"/>
      <c r="B200" s="44"/>
      <c r="C200" s="45"/>
      <c r="D200" s="45"/>
      <c r="E200" s="92"/>
      <c r="F200" s="46"/>
      <c r="G200" s="45"/>
      <c r="H200" s="45"/>
      <c r="I200" s="45"/>
      <c r="J200" s="45"/>
      <c r="K200" s="108"/>
      <c r="L200" s="159"/>
      <c r="M200" s="49"/>
      <c r="N200" s="49"/>
      <c r="O200" s="45"/>
    </row>
    <row r="201" spans="1:15" x14ac:dyDescent="0.25">
      <c r="A201" s="44"/>
      <c r="B201" s="44"/>
      <c r="C201" s="45"/>
      <c r="D201" s="45"/>
      <c r="E201" s="92"/>
      <c r="F201" s="46"/>
      <c r="G201" s="45"/>
      <c r="H201" s="45"/>
      <c r="I201" s="45"/>
      <c r="J201" s="45"/>
      <c r="K201" s="108"/>
      <c r="L201" s="159"/>
      <c r="M201" s="49"/>
      <c r="N201" s="49"/>
      <c r="O201" s="45"/>
    </row>
    <row r="202" spans="1:15" x14ac:dyDescent="0.25">
      <c r="A202" s="44"/>
      <c r="B202" s="44"/>
      <c r="C202" s="45"/>
      <c r="D202" s="45"/>
      <c r="E202" s="92"/>
      <c r="F202" s="46"/>
      <c r="G202" s="45"/>
      <c r="H202" s="45"/>
      <c r="I202" s="45"/>
      <c r="J202" s="45"/>
      <c r="K202" s="108"/>
      <c r="L202" s="159"/>
      <c r="M202" s="49"/>
      <c r="N202" s="49"/>
      <c r="O202" s="45"/>
    </row>
    <row r="203" spans="1:15" x14ac:dyDescent="0.25">
      <c r="A203" s="44"/>
      <c r="B203" s="44"/>
      <c r="C203" s="45"/>
      <c r="D203" s="45"/>
      <c r="E203" s="92"/>
      <c r="F203" s="46"/>
      <c r="G203" s="45"/>
      <c r="H203" s="45"/>
      <c r="I203" s="45"/>
      <c r="J203" s="45"/>
      <c r="K203" s="108"/>
      <c r="L203" s="159"/>
      <c r="M203" s="49"/>
      <c r="N203" s="49"/>
      <c r="O203" s="45"/>
    </row>
    <row r="204" spans="1:15" x14ac:dyDescent="0.25">
      <c r="A204" s="44"/>
      <c r="B204" s="44"/>
      <c r="C204" s="45"/>
      <c r="D204" s="45"/>
      <c r="E204" s="92"/>
      <c r="F204" s="46"/>
      <c r="G204" s="45"/>
      <c r="H204" s="45"/>
      <c r="I204" s="45"/>
      <c r="J204" s="45"/>
      <c r="K204" s="108"/>
      <c r="L204" s="159"/>
      <c r="M204" s="49"/>
      <c r="N204" s="49"/>
      <c r="O204" s="45"/>
    </row>
    <row r="205" spans="1:15" x14ac:dyDescent="0.25">
      <c r="A205" s="44"/>
      <c r="B205" s="44"/>
      <c r="C205" s="45"/>
      <c r="D205" s="45"/>
      <c r="E205" s="92"/>
      <c r="F205" s="46"/>
      <c r="G205" s="45"/>
      <c r="H205" s="45"/>
      <c r="I205" s="45"/>
      <c r="J205" s="45"/>
      <c r="K205" s="108"/>
      <c r="L205" s="159"/>
      <c r="M205" s="49"/>
      <c r="N205" s="49"/>
      <c r="O205" s="45"/>
    </row>
    <row r="206" spans="1:15" x14ac:dyDescent="0.25">
      <c r="A206" s="64"/>
      <c r="B206" s="65"/>
      <c r="C206" s="66"/>
      <c r="D206" s="66"/>
      <c r="E206" s="66"/>
      <c r="F206" s="67"/>
      <c r="G206" s="45" t="s">
        <v>32</v>
      </c>
      <c r="H206" s="45"/>
      <c r="I206" s="45"/>
      <c r="J206" s="46"/>
      <c r="K206" s="46"/>
      <c r="L206" s="45"/>
      <c r="M206" s="45" t="s">
        <v>33</v>
      </c>
      <c r="N206" s="45"/>
    </row>
    <row r="207" spans="1:15" x14ac:dyDescent="0.25">
      <c r="A207" s="64"/>
      <c r="B207" s="67"/>
      <c r="C207" s="66"/>
      <c r="D207" s="66"/>
      <c r="E207" s="66"/>
      <c r="F207" s="67"/>
      <c r="G207" s="45"/>
      <c r="H207" s="45"/>
      <c r="I207" s="45"/>
      <c r="J207" s="46"/>
      <c r="K207" s="46"/>
      <c r="L207" s="45"/>
      <c r="M207" s="45"/>
      <c r="N207" s="45"/>
    </row>
    <row r="208" spans="1:15" x14ac:dyDescent="0.25">
      <c r="A208" s="64"/>
      <c r="B208" s="67"/>
      <c r="C208" s="66"/>
      <c r="D208" s="66"/>
      <c r="E208" s="66"/>
      <c r="F208" s="67"/>
      <c r="G208" s="45"/>
      <c r="H208" s="45"/>
      <c r="I208" s="45"/>
      <c r="J208" s="46"/>
      <c r="K208" s="46"/>
      <c r="L208" s="45"/>
      <c r="M208" s="45"/>
      <c r="N208" s="45"/>
    </row>
    <row r="209" spans="1:15" x14ac:dyDescent="0.25">
      <c r="A209" s="64"/>
      <c r="B209" s="67"/>
      <c r="C209" s="66"/>
      <c r="D209" s="66"/>
      <c r="E209" s="66"/>
      <c r="F209" s="67"/>
      <c r="G209" s="45"/>
      <c r="H209" s="45"/>
      <c r="I209" s="45"/>
      <c r="J209" s="46"/>
      <c r="K209" s="46"/>
      <c r="L209" s="45"/>
      <c r="M209" s="45"/>
      <c r="N209" s="45"/>
    </row>
    <row r="210" spans="1:15" x14ac:dyDescent="0.25">
      <c r="A210" s="64"/>
      <c r="B210" s="67"/>
      <c r="C210" s="66"/>
      <c r="D210" s="66"/>
      <c r="E210" s="66"/>
      <c r="F210" s="67"/>
      <c r="G210" s="45" t="s">
        <v>34</v>
      </c>
      <c r="H210" s="45"/>
      <c r="I210" s="45"/>
      <c r="J210" s="46"/>
      <c r="K210" s="46"/>
      <c r="L210" s="45"/>
      <c r="M210" s="45" t="s">
        <v>35</v>
      </c>
      <c r="N210" s="45"/>
    </row>
    <row r="211" spans="1:15" x14ac:dyDescent="0.25">
      <c r="A211" s="44"/>
      <c r="B211" s="44"/>
      <c r="C211" s="45"/>
      <c r="D211" s="45"/>
      <c r="E211" s="92"/>
      <c r="F211" s="46"/>
      <c r="G211" s="45"/>
      <c r="H211" s="45"/>
      <c r="I211" s="45"/>
      <c r="J211" s="45"/>
      <c r="K211" s="108"/>
      <c r="L211" s="159"/>
      <c r="M211" s="49"/>
      <c r="N211" s="49"/>
      <c r="O211" s="45"/>
    </row>
    <row r="212" spans="1:15" x14ac:dyDescent="0.25">
      <c r="A212" s="44"/>
      <c r="B212" s="44"/>
      <c r="C212" s="45"/>
      <c r="D212" s="45"/>
      <c r="E212" s="92"/>
      <c r="F212" s="46"/>
      <c r="G212" s="45"/>
      <c r="H212" s="45"/>
      <c r="I212" s="45"/>
      <c r="J212" s="45"/>
      <c r="K212" s="108"/>
      <c r="L212" s="159"/>
      <c r="M212" s="49"/>
      <c r="N212" s="49"/>
      <c r="O212" s="45"/>
    </row>
    <row r="213" spans="1:15" x14ac:dyDescent="0.25">
      <c r="A213" s="44"/>
      <c r="B213" s="44"/>
      <c r="C213" s="45"/>
      <c r="D213" s="45"/>
      <c r="E213" s="92"/>
      <c r="F213" s="46"/>
      <c r="G213" s="45"/>
      <c r="H213" s="45"/>
      <c r="I213" s="45"/>
      <c r="J213" s="45"/>
      <c r="K213" s="108"/>
      <c r="L213" s="159"/>
      <c r="M213" s="49"/>
      <c r="N213" s="49"/>
      <c r="O213" s="45"/>
    </row>
    <row r="214" spans="1:15" x14ac:dyDescent="0.25">
      <c r="A214" s="44"/>
      <c r="B214" s="44"/>
      <c r="C214" s="45"/>
      <c r="D214" s="45"/>
      <c r="E214" s="92"/>
      <c r="F214" s="46"/>
      <c r="G214" s="45"/>
      <c r="H214" s="45"/>
      <c r="I214" s="45"/>
      <c r="J214" s="45"/>
      <c r="K214" s="108"/>
      <c r="L214" s="159"/>
      <c r="M214" s="49"/>
      <c r="N214" s="49"/>
      <c r="O214" s="45"/>
    </row>
    <row r="215" spans="1:15" x14ac:dyDescent="0.25">
      <c r="A215" s="44"/>
      <c r="B215" s="44"/>
      <c r="C215" s="45"/>
      <c r="D215" s="45"/>
      <c r="E215" s="92"/>
      <c r="F215" s="46"/>
      <c r="G215" s="45"/>
      <c r="H215" s="45"/>
      <c r="I215" s="45"/>
      <c r="J215" s="45"/>
      <c r="K215" s="108"/>
      <c r="L215" s="159"/>
      <c r="M215" s="49"/>
      <c r="N215" s="49"/>
      <c r="O215" s="45"/>
    </row>
    <row r="216" spans="1:15" x14ac:dyDescent="0.25">
      <c r="A216" s="44"/>
      <c r="B216" s="44"/>
      <c r="C216" s="45"/>
      <c r="D216" s="45"/>
      <c r="E216" s="92"/>
      <c r="F216" s="46"/>
      <c r="G216" s="45"/>
      <c r="H216" s="45"/>
      <c r="I216" s="45"/>
      <c r="J216" s="45"/>
      <c r="K216" s="108"/>
      <c r="L216" s="159"/>
      <c r="M216" s="49"/>
      <c r="N216" s="49"/>
      <c r="O216" s="45"/>
    </row>
    <row r="217" spans="1:15" x14ac:dyDescent="0.25">
      <c r="A217" s="44"/>
      <c r="B217" s="44"/>
      <c r="C217" s="45"/>
      <c r="D217" s="45"/>
      <c r="E217" s="92"/>
      <c r="F217" s="46"/>
      <c r="G217" s="45"/>
      <c r="H217" s="45"/>
      <c r="I217" s="45"/>
      <c r="J217" s="45"/>
      <c r="K217" s="108"/>
      <c r="L217" s="159"/>
      <c r="M217" s="49"/>
      <c r="N217" s="49"/>
      <c r="O217" s="45"/>
    </row>
    <row r="218" spans="1:15" x14ac:dyDescent="0.25">
      <c r="A218" s="44"/>
      <c r="B218" s="44"/>
      <c r="C218" s="45"/>
      <c r="D218" s="45"/>
      <c r="E218" s="92"/>
      <c r="F218" s="46"/>
      <c r="G218" s="45"/>
      <c r="H218" s="45"/>
      <c r="I218" s="45"/>
      <c r="J218" s="45"/>
      <c r="K218" s="108"/>
      <c r="L218" s="159"/>
      <c r="M218" s="49"/>
      <c r="N218" s="49"/>
      <c r="O218" s="45"/>
    </row>
    <row r="219" spans="1:15" x14ac:dyDescent="0.25">
      <c r="A219" s="44"/>
      <c r="B219" s="44"/>
      <c r="C219" s="45"/>
      <c r="D219" s="45"/>
      <c r="E219" s="92"/>
      <c r="F219" s="46"/>
      <c r="G219" s="45"/>
      <c r="H219" s="45"/>
      <c r="I219" s="45"/>
      <c r="J219" s="45"/>
      <c r="K219" s="108"/>
      <c r="L219" s="159"/>
      <c r="M219" s="49"/>
      <c r="N219" s="49"/>
      <c r="O219" s="45"/>
    </row>
    <row r="220" spans="1:15" x14ac:dyDescent="0.25">
      <c r="A220" s="44"/>
      <c r="B220" s="44"/>
      <c r="C220" s="45"/>
      <c r="D220" s="45"/>
      <c r="E220" s="92"/>
      <c r="F220" s="46"/>
      <c r="G220" s="45"/>
      <c r="H220" s="45"/>
      <c r="I220" s="45"/>
      <c r="J220" s="45"/>
      <c r="K220" s="108"/>
      <c r="L220" s="159"/>
      <c r="M220" s="49"/>
      <c r="N220" s="49"/>
      <c r="O220" s="45"/>
    </row>
    <row r="221" spans="1:15" x14ac:dyDescent="0.25">
      <c r="A221" s="44"/>
      <c r="B221" s="44"/>
      <c r="C221" s="45"/>
      <c r="D221" s="45"/>
      <c r="E221" s="92"/>
      <c r="F221" s="46"/>
      <c r="G221" s="45"/>
      <c r="H221" s="45"/>
      <c r="I221" s="45"/>
      <c r="J221" s="45"/>
      <c r="K221" s="108"/>
      <c r="L221" s="159"/>
      <c r="M221" s="49"/>
      <c r="N221" s="49"/>
      <c r="O221" s="45"/>
    </row>
    <row r="222" spans="1:15" x14ac:dyDescent="0.25">
      <c r="A222" s="44"/>
      <c r="B222" s="44"/>
      <c r="C222" s="45"/>
      <c r="D222" s="45"/>
      <c r="E222" s="92"/>
      <c r="F222" s="46"/>
      <c r="G222" s="45"/>
      <c r="H222" s="45"/>
      <c r="I222" s="45"/>
      <c r="J222" s="45"/>
      <c r="K222" s="108"/>
      <c r="L222" s="159"/>
      <c r="M222" s="49"/>
      <c r="N222" s="49"/>
      <c r="O222" s="45"/>
    </row>
    <row r="223" spans="1:15" x14ac:dyDescent="0.25">
      <c r="A223" s="44"/>
      <c r="B223" s="44"/>
      <c r="C223" s="45"/>
      <c r="D223" s="45"/>
      <c r="E223" s="92"/>
      <c r="F223" s="46"/>
      <c r="G223" s="45"/>
      <c r="H223" s="45"/>
      <c r="I223" s="45"/>
      <c r="J223" s="45"/>
      <c r="K223" s="108"/>
      <c r="L223" s="159"/>
      <c r="M223" s="49"/>
      <c r="N223" s="49"/>
      <c r="O223" s="45"/>
    </row>
    <row r="224" spans="1:15" x14ac:dyDescent="0.25">
      <c r="A224" s="44"/>
      <c r="B224" s="44"/>
      <c r="C224" s="45"/>
      <c r="D224" s="45"/>
      <c r="E224" s="92"/>
      <c r="F224" s="46"/>
      <c r="G224" s="45"/>
      <c r="H224" s="45"/>
      <c r="I224" s="45"/>
      <c r="J224" s="45"/>
      <c r="K224" s="108"/>
      <c r="L224" s="159"/>
      <c r="M224" s="49"/>
      <c r="N224" s="49"/>
      <c r="O224" s="45"/>
    </row>
    <row r="225" spans="1:15" x14ac:dyDescent="0.25">
      <c r="A225" s="44"/>
      <c r="B225" s="44"/>
      <c r="C225" s="45"/>
      <c r="D225" s="45"/>
      <c r="E225" s="92"/>
      <c r="F225" s="46"/>
      <c r="G225" s="45"/>
      <c r="H225" s="45"/>
      <c r="I225" s="45"/>
      <c r="J225" s="45"/>
      <c r="K225" s="108"/>
      <c r="L225" s="159"/>
      <c r="M225" s="49"/>
      <c r="N225" s="49"/>
      <c r="O225" s="45"/>
    </row>
    <row r="226" spans="1:15" x14ac:dyDescent="0.25">
      <c r="A226" s="44"/>
      <c r="B226" s="44"/>
      <c r="C226" s="45"/>
      <c r="D226" s="45"/>
      <c r="E226" s="92"/>
      <c r="F226" s="46"/>
      <c r="G226" s="45"/>
      <c r="H226" s="45"/>
      <c r="I226" s="45"/>
      <c r="J226" s="45"/>
      <c r="K226" s="108"/>
      <c r="L226" s="159"/>
      <c r="M226" s="49"/>
      <c r="N226" s="49"/>
      <c r="O226" s="45"/>
    </row>
    <row r="227" spans="1:15" x14ac:dyDescent="0.25">
      <c r="A227" s="44"/>
      <c r="B227" s="44"/>
      <c r="C227" s="45"/>
      <c r="D227" s="45"/>
      <c r="E227" s="92"/>
      <c r="F227" s="46"/>
      <c r="G227" s="45"/>
      <c r="H227" s="45"/>
      <c r="I227" s="45"/>
      <c r="J227" s="45"/>
      <c r="K227" s="108"/>
      <c r="L227" s="159"/>
      <c r="M227" s="49"/>
      <c r="N227" s="49"/>
      <c r="O227" s="45"/>
    </row>
    <row r="228" spans="1:15" x14ac:dyDescent="0.25">
      <c r="A228" s="44"/>
      <c r="B228" s="44"/>
      <c r="C228" s="45"/>
      <c r="D228" s="45"/>
      <c r="E228" s="92"/>
      <c r="F228" s="46"/>
      <c r="G228" s="45"/>
      <c r="H228" s="45"/>
      <c r="I228" s="45"/>
      <c r="J228" s="45"/>
      <c r="K228" s="108"/>
      <c r="L228" s="159"/>
      <c r="M228" s="49"/>
      <c r="N228" s="49"/>
      <c r="O228" s="45"/>
    </row>
    <row r="229" spans="1:15" x14ac:dyDescent="0.25">
      <c r="A229" s="44"/>
      <c r="B229" s="44"/>
      <c r="C229" s="45"/>
      <c r="D229" s="45"/>
      <c r="E229" s="92"/>
      <c r="F229" s="46"/>
      <c r="G229" s="45"/>
      <c r="H229" s="45"/>
      <c r="I229" s="45"/>
      <c r="J229" s="45"/>
      <c r="K229" s="108"/>
      <c r="L229" s="159"/>
      <c r="M229" s="49"/>
      <c r="N229" s="49"/>
      <c r="O229" s="45"/>
    </row>
    <row r="230" spans="1:15" x14ac:dyDescent="0.25">
      <c r="A230" s="44"/>
      <c r="B230" s="44"/>
      <c r="C230" s="45"/>
      <c r="D230" s="45"/>
      <c r="E230" s="92"/>
      <c r="F230" s="46"/>
      <c r="G230" s="45"/>
      <c r="H230" s="45"/>
      <c r="I230" s="45"/>
      <c r="J230" s="45"/>
      <c r="K230" s="108"/>
      <c r="L230" s="159"/>
      <c r="M230" s="49"/>
      <c r="N230" s="49"/>
      <c r="O230" s="45"/>
    </row>
    <row r="231" spans="1:15" x14ac:dyDescent="0.25">
      <c r="A231" s="44"/>
      <c r="B231" s="44"/>
      <c r="C231" s="45"/>
      <c r="D231" s="45"/>
      <c r="E231" s="92"/>
      <c r="F231" s="46"/>
      <c r="G231" s="45"/>
      <c r="H231" s="45"/>
      <c r="I231" s="45"/>
      <c r="J231" s="45"/>
      <c r="K231" s="108"/>
      <c r="L231" s="159"/>
      <c r="M231" s="49"/>
      <c r="N231" s="49"/>
      <c r="O231" s="45"/>
    </row>
    <row r="232" spans="1:15" x14ac:dyDescent="0.25">
      <c r="A232" s="44"/>
      <c r="B232" s="44"/>
      <c r="C232" s="45"/>
      <c r="D232" s="45"/>
      <c r="E232" s="92"/>
      <c r="F232" s="46"/>
      <c r="G232" s="45"/>
      <c r="H232" s="45"/>
      <c r="I232" s="45"/>
      <c r="J232" s="45"/>
      <c r="K232" s="108"/>
      <c r="L232" s="159"/>
      <c r="M232" s="49"/>
      <c r="N232" s="49"/>
      <c r="O232" s="45"/>
    </row>
    <row r="233" spans="1:15" x14ac:dyDescent="0.25">
      <c r="A233" s="44"/>
      <c r="B233" s="44"/>
      <c r="C233" s="45"/>
      <c r="D233" s="45"/>
      <c r="E233" s="92"/>
      <c r="F233" s="46"/>
      <c r="G233" s="45"/>
      <c r="H233" s="45"/>
      <c r="I233" s="45"/>
      <c r="J233" s="45"/>
      <c r="K233" s="108"/>
      <c r="L233" s="159"/>
      <c r="M233" s="49"/>
      <c r="N233" s="49"/>
      <c r="O233" s="45"/>
    </row>
    <row r="234" spans="1:15" x14ac:dyDescent="0.25">
      <c r="A234" s="44"/>
      <c r="B234" s="44"/>
      <c r="C234" s="45"/>
      <c r="D234" s="45"/>
      <c r="E234" s="92"/>
      <c r="F234" s="46"/>
      <c r="G234" s="45"/>
      <c r="H234" s="45"/>
      <c r="I234" s="45"/>
      <c r="J234" s="45"/>
      <c r="K234" s="108"/>
      <c r="L234" s="159"/>
      <c r="M234" s="49"/>
      <c r="N234" s="49"/>
      <c r="O234" s="45"/>
    </row>
    <row r="235" spans="1:15" x14ac:dyDescent="0.25">
      <c r="A235" s="44"/>
      <c r="B235" s="44"/>
      <c r="C235" s="45"/>
      <c r="D235" s="45"/>
      <c r="E235" s="92"/>
      <c r="F235" s="46"/>
      <c r="G235" s="45"/>
      <c r="H235" s="45"/>
      <c r="I235" s="45"/>
      <c r="J235" s="45"/>
      <c r="K235" s="108"/>
      <c r="L235" s="159"/>
      <c r="M235" s="49"/>
      <c r="N235" s="49"/>
      <c r="O235" s="45"/>
    </row>
    <row r="236" spans="1:15" x14ac:dyDescent="0.25">
      <c r="A236" s="44"/>
      <c r="B236" s="44"/>
      <c r="C236" s="45"/>
      <c r="D236" s="45"/>
      <c r="E236" s="92"/>
      <c r="F236" s="46"/>
      <c r="G236" s="45"/>
      <c r="H236" s="45"/>
      <c r="I236" s="45"/>
      <c r="J236" s="45"/>
      <c r="K236" s="108"/>
      <c r="L236" s="159"/>
      <c r="M236" s="49"/>
      <c r="N236" s="49"/>
      <c r="O236" s="45"/>
    </row>
    <row r="237" spans="1:15" x14ac:dyDescent="0.25">
      <c r="A237" s="44"/>
      <c r="B237" s="44"/>
      <c r="C237" s="45"/>
      <c r="D237" s="45"/>
      <c r="E237" s="92"/>
      <c r="F237" s="46"/>
      <c r="G237" s="45"/>
      <c r="H237" s="45"/>
      <c r="I237" s="45"/>
      <c r="J237" s="45"/>
      <c r="K237" s="108"/>
      <c r="L237" s="159"/>
      <c r="M237" s="49"/>
      <c r="N237" s="49"/>
      <c r="O237" s="45"/>
    </row>
    <row r="238" spans="1:15" x14ac:dyDescent="0.25">
      <c r="A238" s="44"/>
      <c r="B238" s="44"/>
      <c r="C238" s="45"/>
      <c r="D238" s="45"/>
      <c r="E238" s="92"/>
      <c r="F238" s="46"/>
      <c r="G238" s="45"/>
      <c r="H238" s="45"/>
      <c r="I238" s="45"/>
      <c r="J238" s="45"/>
      <c r="K238" s="108"/>
      <c r="L238" s="159"/>
      <c r="M238" s="49"/>
      <c r="N238" s="49"/>
      <c r="O238" s="45"/>
    </row>
    <row r="239" spans="1:15" x14ac:dyDescent="0.25">
      <c r="A239" s="44"/>
      <c r="B239" s="44"/>
      <c r="C239" s="45"/>
      <c r="D239" s="45"/>
      <c r="E239" s="92"/>
      <c r="F239" s="46"/>
      <c r="G239" s="45"/>
      <c r="H239" s="45"/>
      <c r="I239" s="45"/>
      <c r="J239" s="45"/>
      <c r="K239" s="108"/>
      <c r="L239" s="159"/>
      <c r="M239" s="49"/>
      <c r="N239" s="49"/>
      <c r="O239" s="45"/>
    </row>
    <row r="240" spans="1:15" x14ac:dyDescent="0.25">
      <c r="A240" s="44"/>
      <c r="B240" s="44"/>
      <c r="C240" s="45"/>
      <c r="D240" s="45"/>
      <c r="E240" s="92"/>
      <c r="F240" s="46"/>
      <c r="G240" s="45"/>
      <c r="H240" s="45"/>
      <c r="I240" s="45"/>
      <c r="J240" s="45"/>
      <c r="K240" s="108"/>
      <c r="L240" s="159"/>
      <c r="M240" s="49"/>
      <c r="N240" s="49"/>
      <c r="O240" s="45"/>
    </row>
    <row r="241" spans="1:15" x14ac:dyDescent="0.25">
      <c r="A241" s="44"/>
      <c r="B241" s="44"/>
      <c r="C241" s="45"/>
      <c r="D241" s="45"/>
      <c r="E241" s="92"/>
      <c r="F241" s="46"/>
      <c r="G241" s="45"/>
      <c r="H241" s="45"/>
      <c r="I241" s="45"/>
      <c r="J241" s="45"/>
      <c r="K241" s="108"/>
      <c r="L241" s="159"/>
      <c r="M241" s="49"/>
      <c r="N241" s="49"/>
      <c r="O241" s="45"/>
    </row>
    <row r="242" spans="1:15" x14ac:dyDescent="0.25">
      <c r="A242" s="44"/>
      <c r="B242" s="44"/>
      <c r="C242" s="45"/>
      <c r="D242" s="45"/>
      <c r="E242" s="92"/>
      <c r="F242" s="46"/>
      <c r="G242" s="45"/>
      <c r="H242" s="45"/>
      <c r="I242" s="45"/>
      <c r="J242" s="45"/>
      <c r="K242" s="108"/>
      <c r="L242" s="159"/>
      <c r="M242" s="49"/>
      <c r="N242" s="49"/>
      <c r="O242" s="45"/>
    </row>
    <row r="243" spans="1:15" x14ac:dyDescent="0.25">
      <c r="A243" s="44"/>
      <c r="B243" s="44"/>
      <c r="C243" s="45"/>
      <c r="D243" s="45"/>
      <c r="E243" s="92"/>
      <c r="F243" s="46"/>
      <c r="G243" s="45"/>
      <c r="H243" s="45"/>
      <c r="I243" s="45"/>
      <c r="J243" s="45"/>
      <c r="K243" s="108"/>
      <c r="L243" s="159"/>
      <c r="M243" s="49"/>
      <c r="N243" s="49"/>
      <c r="O243" s="45"/>
    </row>
    <row r="244" spans="1:15" x14ac:dyDescent="0.25">
      <c r="A244" s="44"/>
      <c r="B244" s="44"/>
      <c r="C244" s="45"/>
      <c r="D244" s="45"/>
      <c r="E244" s="92"/>
      <c r="F244" s="46"/>
      <c r="G244" s="45"/>
      <c r="H244" s="45"/>
      <c r="I244" s="45"/>
      <c r="J244" s="45"/>
      <c r="K244" s="108"/>
      <c r="L244" s="159"/>
      <c r="M244" s="49"/>
      <c r="N244" s="49"/>
      <c r="O244" s="45"/>
    </row>
    <row r="245" spans="1:15" x14ac:dyDescent="0.25">
      <c r="A245" s="44"/>
      <c r="B245" s="44"/>
      <c r="C245" s="45"/>
      <c r="D245" s="45"/>
      <c r="E245" s="92"/>
      <c r="F245" s="46"/>
      <c r="G245" s="45"/>
      <c r="H245" s="45"/>
      <c r="I245" s="45"/>
      <c r="J245" s="45"/>
      <c r="K245" s="108"/>
      <c r="L245" s="159"/>
      <c r="M245" s="49"/>
      <c r="N245" s="49"/>
      <c r="O245" s="45"/>
    </row>
    <row r="246" spans="1:15" x14ac:dyDescent="0.25">
      <c r="A246" s="44"/>
      <c r="B246" s="44"/>
      <c r="C246" s="45"/>
      <c r="D246" s="45"/>
      <c r="E246" s="92"/>
      <c r="F246" s="46"/>
      <c r="G246" s="45"/>
      <c r="H246" s="45"/>
      <c r="I246" s="45"/>
      <c r="J246" s="45"/>
      <c r="K246" s="108"/>
      <c r="L246" s="159"/>
      <c r="M246" s="49"/>
      <c r="N246" s="49"/>
      <c r="O246" s="45"/>
    </row>
    <row r="247" spans="1:15" x14ac:dyDescent="0.25">
      <c r="A247" s="44"/>
      <c r="B247" s="44"/>
      <c r="C247" s="45"/>
      <c r="D247" s="45"/>
      <c r="E247" s="92"/>
      <c r="F247" s="46"/>
      <c r="G247" s="45"/>
      <c r="H247" s="45"/>
      <c r="I247" s="45"/>
      <c r="J247" s="45"/>
      <c r="K247" s="108"/>
      <c r="L247" s="159"/>
      <c r="M247" s="49"/>
      <c r="N247" s="49"/>
      <c r="O247" s="45"/>
    </row>
    <row r="248" spans="1:15" x14ac:dyDescent="0.25">
      <c r="A248" s="44"/>
      <c r="B248" s="44"/>
      <c r="C248" s="45"/>
      <c r="D248" s="45"/>
      <c r="E248" s="92"/>
      <c r="F248" s="46"/>
      <c r="G248" s="45"/>
      <c r="H248" s="45"/>
      <c r="I248" s="45"/>
      <c r="J248" s="45"/>
      <c r="K248" s="108"/>
      <c r="L248" s="159"/>
      <c r="M248" s="49"/>
      <c r="N248" s="49"/>
      <c r="O248" s="45"/>
    </row>
    <row r="249" spans="1:15" x14ac:dyDescent="0.25">
      <c r="A249" s="44"/>
      <c r="B249" s="44"/>
      <c r="C249" s="45"/>
      <c r="D249" s="45"/>
      <c r="E249" s="92"/>
      <c r="F249" s="46"/>
      <c r="G249" s="45"/>
      <c r="H249" s="45"/>
      <c r="I249" s="45"/>
      <c r="J249" s="45"/>
      <c r="K249" s="108"/>
      <c r="L249" s="159"/>
      <c r="M249" s="49"/>
      <c r="N249" s="49"/>
      <c r="O249" s="45"/>
    </row>
    <row r="250" spans="1:15" x14ac:dyDescent="0.25">
      <c r="A250" s="44"/>
      <c r="B250" s="44"/>
      <c r="C250" s="45"/>
      <c r="D250" s="45"/>
      <c r="E250" s="92"/>
      <c r="F250" s="46"/>
      <c r="G250" s="45"/>
      <c r="H250" s="45"/>
      <c r="I250" s="45"/>
      <c r="J250" s="45"/>
      <c r="K250" s="108"/>
      <c r="L250" s="159"/>
      <c r="M250" s="49"/>
      <c r="N250" s="49"/>
      <c r="O250" s="45"/>
    </row>
    <row r="251" spans="1:15" x14ac:dyDescent="0.25">
      <c r="A251" s="44"/>
      <c r="B251" s="44"/>
      <c r="C251" s="45"/>
      <c r="D251" s="45"/>
      <c r="E251" s="92"/>
      <c r="F251" s="46"/>
      <c r="G251" s="45"/>
      <c r="H251" s="45"/>
      <c r="I251" s="45"/>
      <c r="J251" s="45"/>
      <c r="K251" s="108"/>
      <c r="L251" s="159"/>
      <c r="M251" s="49"/>
      <c r="N251" s="49"/>
      <c r="O251" s="45"/>
    </row>
  </sheetData>
  <mergeCells count="88">
    <mergeCell ref="A6:O6"/>
    <mergeCell ref="A1:O1"/>
    <mergeCell ref="A2:O2"/>
    <mergeCell ref="A3:O3"/>
    <mergeCell ref="A4:O4"/>
    <mergeCell ref="A5:O5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6:O66"/>
    <mergeCell ref="J15:J16"/>
    <mergeCell ref="K15:L15"/>
    <mergeCell ref="M15:M16"/>
    <mergeCell ref="N15:N16"/>
    <mergeCell ref="O15:O16"/>
    <mergeCell ref="K16:L16"/>
    <mergeCell ref="A61:O61"/>
    <mergeCell ref="A62:O62"/>
    <mergeCell ref="A63:O63"/>
    <mergeCell ref="A64:O64"/>
    <mergeCell ref="A65:O65"/>
    <mergeCell ref="A68:N68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124:O124"/>
    <mergeCell ref="J75:J76"/>
    <mergeCell ref="K75:L75"/>
    <mergeCell ref="M75:M76"/>
    <mergeCell ref="N75:N76"/>
    <mergeCell ref="O75:O76"/>
    <mergeCell ref="K76:L76"/>
    <mergeCell ref="A119:O119"/>
    <mergeCell ref="A120:O120"/>
    <mergeCell ref="A121:O121"/>
    <mergeCell ref="A122:O122"/>
    <mergeCell ref="A123:O123"/>
    <mergeCell ref="A126:N126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83:O183"/>
    <mergeCell ref="J133:J134"/>
    <mergeCell ref="K133:L133"/>
    <mergeCell ref="M133:M134"/>
    <mergeCell ref="N133:N134"/>
    <mergeCell ref="O133:O134"/>
    <mergeCell ref="K134:L134"/>
    <mergeCell ref="A178:O178"/>
    <mergeCell ref="A179:O179"/>
    <mergeCell ref="A180:O180"/>
    <mergeCell ref="A181:O181"/>
    <mergeCell ref="A182:O182"/>
    <mergeCell ref="A185:N185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L192"/>
    <mergeCell ref="M192:M193"/>
    <mergeCell ref="N192:N193"/>
    <mergeCell ref="O192:O193"/>
    <mergeCell ref="K193:L19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zoomScale="80" zoomScaleNormal="80" workbookViewId="0">
      <selection activeCell="J12" sqref="J12"/>
    </sheetView>
  </sheetViews>
  <sheetFormatPr defaultRowHeight="15" x14ac:dyDescent="0.25"/>
  <cols>
    <col min="1" max="1" width="4.5703125" customWidth="1"/>
    <col min="2" max="2" width="6.140625" customWidth="1"/>
    <col min="3" max="3" width="14" customWidth="1"/>
    <col min="4" max="4" width="12.7109375" customWidth="1"/>
    <col min="5" max="5" width="11" customWidth="1"/>
    <col min="6" max="6" width="6.5703125" customWidth="1"/>
    <col min="7" max="7" width="24.5703125" customWidth="1"/>
    <col min="8" max="8" width="15.5703125" customWidth="1"/>
    <col min="9" max="9" width="14.7109375" customWidth="1"/>
    <col min="10" max="10" width="35" customWidth="1"/>
    <col min="11" max="11" width="11.42578125" style="14" customWidth="1"/>
    <col min="12" max="12" width="8.42578125" style="14" customWidth="1"/>
    <col min="13" max="13" width="6.5703125" customWidth="1"/>
    <col min="14" max="14" width="5.5703125" customWidth="1"/>
    <col min="15" max="15" width="27.57031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/>
      <c r="F12" s="10"/>
      <c r="G12" s="11"/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50</v>
      </c>
      <c r="F13" s="10">
        <v>0.56944444444444442</v>
      </c>
      <c r="G13" s="11" t="s">
        <v>64</v>
      </c>
      <c r="H13" s="11"/>
      <c r="I13" s="11"/>
      <c r="K13" s="13"/>
      <c r="L13" s="13"/>
      <c r="M13" s="14"/>
    </row>
    <row r="14" spans="1:15" ht="16.5" thickBot="1" x14ac:dyDescent="0.3">
      <c r="A14" s="15" t="s">
        <v>44</v>
      </c>
      <c r="B14" s="16"/>
      <c r="E14" s="17" t="s">
        <v>76</v>
      </c>
      <c r="F14" s="18"/>
      <c r="J14" s="3"/>
      <c r="K14" s="51"/>
      <c r="L14" s="51"/>
      <c r="M14" s="14"/>
    </row>
    <row r="15" spans="1:15" x14ac:dyDescent="0.25">
      <c r="A15" s="455" t="s">
        <v>15</v>
      </c>
      <c r="B15" s="455" t="s">
        <v>16</v>
      </c>
      <c r="C15" s="457" t="s">
        <v>17</v>
      </c>
      <c r="D15" s="457" t="s">
        <v>18</v>
      </c>
      <c r="E15" s="455" t="s">
        <v>19</v>
      </c>
      <c r="F15" s="455" t="s">
        <v>20</v>
      </c>
      <c r="G15" s="445" t="s">
        <v>21</v>
      </c>
      <c r="H15" s="447" t="s">
        <v>22</v>
      </c>
      <c r="I15" s="449" t="s">
        <v>23</v>
      </c>
      <c r="J15" s="479" t="s">
        <v>24</v>
      </c>
      <c r="K15" s="481" t="s">
        <v>25</v>
      </c>
      <c r="L15" s="482"/>
      <c r="M15" s="483" t="s">
        <v>26</v>
      </c>
      <c r="N15" s="485" t="s">
        <v>27</v>
      </c>
      <c r="O15" s="443" t="s">
        <v>28</v>
      </c>
    </row>
    <row r="16" spans="1:15" ht="15.75" thickBot="1" x14ac:dyDescent="0.3">
      <c r="A16" s="456"/>
      <c r="B16" s="456"/>
      <c r="C16" s="458"/>
      <c r="D16" s="458"/>
      <c r="E16" s="456"/>
      <c r="F16" s="456"/>
      <c r="G16" s="446"/>
      <c r="H16" s="448"/>
      <c r="I16" s="450"/>
      <c r="J16" s="480"/>
      <c r="K16" s="487" t="s">
        <v>29</v>
      </c>
      <c r="L16" s="488"/>
      <c r="M16" s="484"/>
      <c r="N16" s="486"/>
      <c r="O16" s="444"/>
    </row>
    <row r="17" spans="1:15" x14ac:dyDescent="0.25">
      <c r="A17" s="21">
        <v>1</v>
      </c>
      <c r="B17" s="31">
        <v>316</v>
      </c>
      <c r="C17" s="69" t="str">
        <f>IF(B17=0," ",VLOOKUP(B17,[1]Спортсмены!B$1:K$65536,2,FALSE))</f>
        <v>Кулевцов</v>
      </c>
      <c r="D17" s="70" t="str">
        <f>IF(B17=0," ",VLOOKUP($B17,[1]Спортсмены!$B$1:$K$65536,3,FALSE))</f>
        <v>Артём</v>
      </c>
      <c r="E17" s="71" t="str">
        <f>IF(B17=0," ",IF(VLOOKUP($B17,[1]Спортсмены!$B$1:$K$65536,4,FALSE)=0," ",VLOOKUP($B17,[1]Спортсмены!$B$1:$K$65536,4,FALSE)))</f>
        <v>13.08.2003</v>
      </c>
      <c r="F17" s="71" t="str">
        <f>IF(B17=0," ",VLOOKUP($B17,[1]Спортсмены!$B$1:$K$65536,5,FALSE))</f>
        <v>1</v>
      </c>
      <c r="G17" s="69" t="str">
        <f>IF(B17=0," ",VLOOKUP($B17,[1]Спортсмены!$B$1:$K$65536,6,FALSE))</f>
        <v>Калининградская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69" t="str">
        <f>IF(B17=0," ",VLOOKUP($B17,[1]Спортсмены!$B$1:$K$65536,9,FALSE))</f>
        <v>МБУ "СШОР №4 по легкой атлетике"</v>
      </c>
      <c r="K17" s="97"/>
      <c r="L17" s="177">
        <v>6.3513888888888891E-3</v>
      </c>
      <c r="M17" s="74" t="str">
        <f>IF(L17=0," ",IF(L17&lt;=[1]Разряды!$D$9,[1]Разряды!$D$3,IF(L17&lt;=[1]Разряды!$E$9,[1]Разряды!$E$3,IF(L17&lt;=[1]Разряды!$F$9,[1]Разряды!$F$3,IF(L17&lt;=[1]Разряды!$G$9,[1]Разряды!$G$3,IF(L17&lt;=[1]Разряды!$H$9,[1]Разряды!$H$3,IF(L17&lt;=[1]Разряды!$I$9,[1]Разряды!$I$3,IF(L17&lt;=[1]Разряды!$J$9,[1]Разряды!$J$3,"б/р"))))))))</f>
        <v>2р</v>
      </c>
      <c r="N17" s="75">
        <v>20</v>
      </c>
      <c r="O17" s="69" t="str">
        <f>IF(B17=0," ",VLOOKUP($B17,[1]Спортсмены!$B$1:$K$65536,10,FALSE))</f>
        <v>Стародубова Т.А.</v>
      </c>
    </row>
    <row r="18" spans="1:15" x14ac:dyDescent="0.25">
      <c r="A18" s="21">
        <v>2</v>
      </c>
      <c r="B18" s="31">
        <v>30</v>
      </c>
      <c r="C18" s="69" t="str">
        <f>IF(B18=0," ",VLOOKUP(B18,[1]Спортсмены!B$1:K$65536,2,FALSE))</f>
        <v>Григорьев</v>
      </c>
      <c r="D18" s="70" t="str">
        <f>IF(B18=0," ",VLOOKUP($B18,[1]Спортсмены!$B$1:$K$65536,3,FALSE))</f>
        <v>Михаил</v>
      </c>
      <c r="E18" s="71" t="str">
        <f>IF(B18=0," ",IF(VLOOKUP($B18,[1]Спортсмены!$B$1:$K$65536,4,FALSE)=0," ",VLOOKUP($B18,[1]Спортсмены!$B$1:$K$65536,4,FALSE)))</f>
        <v>19.06.2004</v>
      </c>
      <c r="F18" s="71" t="str">
        <f>IF(B18=0," ",VLOOKUP($B18,[1]Спортсмены!$B$1:$K$65536,5,FALSE))</f>
        <v>2</v>
      </c>
      <c r="G18" s="69" t="str">
        <f>IF(B18=0," ",VLOOKUP($B18,[1]Спортсмены!$B$1:$K$65536,6,FALSE))</f>
        <v>Ярославская область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69" t="str">
        <f>IF(B18=0," ",VLOOKUP($B18,[1]Спортсмены!$B$1:$K$65536,9,FALSE))</f>
        <v>МАУ СШОР №2</v>
      </c>
      <c r="K18" s="97"/>
      <c r="L18" s="140">
        <v>6.3532407407407418E-3</v>
      </c>
      <c r="M18" s="82" t="str">
        <f>IF(L18=0," ",IF(L18&lt;=[1]Разряды!$D$9,[1]Разряды!$D$3,IF(L18&lt;=[1]Разряды!$E$9,[1]Разряды!$E$3,IF(L18&lt;=[1]Разряды!$F$9,[1]Разряды!$F$3,IF(L18&lt;=[1]Разряды!$G$9,[1]Разряды!$G$3,IF(L18&lt;=[1]Разряды!$H$9,[1]Разряды!$H$3,IF(L18&lt;=[1]Разряды!$I$9,[1]Разряды!$I$3,IF(L18&lt;=[1]Разряды!$J$9,[1]Разряды!$J$3,"б/р"))))))))</f>
        <v>2р</v>
      </c>
      <c r="N18" s="75">
        <v>17</v>
      </c>
      <c r="O18" s="69" t="str">
        <f>IF(B18=0," ",VLOOKUP($B18,[1]Спортсмены!$B$1:$K$65536,10,FALSE))</f>
        <v>Иванова И.М., Ивлев В.А.</v>
      </c>
    </row>
    <row r="19" spans="1:15" x14ac:dyDescent="0.25">
      <c r="A19" s="21">
        <v>3</v>
      </c>
      <c r="B19" s="31">
        <v>268</v>
      </c>
      <c r="C19" s="69" t="str">
        <f>IF(B19=0," ",VLOOKUP(B19,[1]Спортсмены!B$1:K$65536,2,FALSE))</f>
        <v>Тюрнин</v>
      </c>
      <c r="D19" s="70" t="str">
        <f>IF(B19=0," ",VLOOKUP($B19,[1]Спортсмены!$B$1:$K$65536,3,FALSE))</f>
        <v>Евгений</v>
      </c>
      <c r="E19" s="71" t="str">
        <f>IF(B19=0," ",IF(VLOOKUP($B19,[1]Спортсмены!$B$1:$K$65536,4,FALSE)=0," ",VLOOKUP($B19,[1]Спортсмены!$B$1:$K$65536,4,FALSE)))</f>
        <v>28.02.2003</v>
      </c>
      <c r="F19" s="71" t="str">
        <f>IF(B19=0," ",VLOOKUP($B19,[1]Спортсмены!$B$1:$K$65536,5,FALSE))</f>
        <v>1</v>
      </c>
      <c r="G19" s="69" t="str">
        <f>IF(B19=0," ",VLOOKUP($B19,[1]Спортсмены!$B$1:$K$65536,6,FALSE))</f>
        <v>Вологодская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102" t="str">
        <f>IF(B19=0," ",VLOOKUP($B19,[1]Спортсмены!$B$1:$K$65536,9,FALSE))</f>
        <v>АУ ФКиС  ВО "ЦСП", МБУДО ДЮСШ "Спартак"</v>
      </c>
      <c r="K19" s="97"/>
      <c r="L19" s="140">
        <v>6.6804398148148153E-3</v>
      </c>
      <c r="M19" s="82" t="str">
        <f>IF(L19=0," ",IF(L19&lt;=[1]Разряды!$D$9,[1]Разряды!$D$3,IF(L19&lt;=[1]Разряды!$E$9,[1]Разряды!$E$3,IF(L19&lt;=[1]Разряды!$F$9,[1]Разряды!$F$3,IF(L19&lt;=[1]Разряды!$G$9,[1]Разряды!$G$3,IF(L19&lt;=[1]Разряды!$H$9,[1]Разряды!$H$3,IF(L19&lt;=[1]Разряды!$I$9,[1]Разряды!$I$3,IF(L19&lt;=[1]Разряды!$J$9,[1]Разряды!$J$3,"б/р"))))))))</f>
        <v>2р</v>
      </c>
      <c r="N19" s="74">
        <v>15</v>
      </c>
      <c r="O19" s="69" t="str">
        <f>IF(B19=0," ",VLOOKUP($B19,[1]Спортсмены!$B$1:$K$65536,10,FALSE))</f>
        <v>Кужукина М.В.</v>
      </c>
    </row>
    <row r="20" spans="1:15" x14ac:dyDescent="0.25">
      <c r="A20" s="78">
        <v>4</v>
      </c>
      <c r="B20" s="31">
        <v>424</v>
      </c>
      <c r="C20" s="69" t="str">
        <f>IF(B20=0," ",VLOOKUP(B20,[1]Спортсмены!B$1:K$65536,2,FALSE))</f>
        <v>Кузьмин</v>
      </c>
      <c r="D20" s="70" t="str">
        <f>IF(B20=0," ",VLOOKUP($B20,[1]Спортсмены!$B$1:$K$65536,3,FALSE))</f>
        <v>Михаил</v>
      </c>
      <c r="E20" s="71" t="str">
        <f>IF(B20=0," ",IF(VLOOKUP($B20,[1]Спортсмены!$B$1:$K$65536,4,FALSE)=0," ",VLOOKUP($B20,[1]Спортсмены!$B$1:$K$65536,4,FALSE)))</f>
        <v>05.06.2003</v>
      </c>
      <c r="F20" s="71" t="str">
        <f>IF(B20=0," ",VLOOKUP($B20,[1]Спортсмены!$B$1:$K$65536,5,FALSE))</f>
        <v>1</v>
      </c>
      <c r="G20" s="69" t="str">
        <f>IF(B20=0," ",VLOOKUP($B20,[1]Спортсмены!$B$1:$K$65536,6,FALSE))</f>
        <v>Республика Карелия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69" t="str">
        <f>IF(B20=0," ",VLOOKUP($B20,[1]Спортсмены!$B$1:$K$65536,9,FALSE))</f>
        <v>МУ "СШОР №3"</v>
      </c>
      <c r="K20" s="97"/>
      <c r="L20" s="140">
        <v>6.7434027777777778E-3</v>
      </c>
      <c r="M20" s="82" t="str">
        <f>IF(L20=0," ",IF(L20&lt;=[1]Разряды!$D$9,[1]Разряды!$D$3,IF(L20&lt;=[1]Разряды!$E$9,[1]Разряды!$E$3,IF(L20&lt;=[1]Разряды!$F$9,[1]Разряды!$F$3,IF(L20&lt;=[1]Разряды!$G$9,[1]Разряды!$G$3,IF(L20&lt;=[1]Разряды!$H$9,[1]Разряды!$H$3,IF(L20&lt;=[1]Разряды!$I$9,[1]Разряды!$I$3,IF(L20&lt;=[1]Разряды!$J$9,[1]Разряды!$J$3,"б/р"))))))))</f>
        <v>3р</v>
      </c>
      <c r="N20" s="75">
        <v>14</v>
      </c>
      <c r="O20" s="69" t="str">
        <f>IF(B20=0," ",VLOOKUP($B20,[1]Спортсмены!$B$1:$K$65536,10,FALSE))</f>
        <v>Козлова Н.Ю., Кишкин А.Ю.</v>
      </c>
    </row>
    <row r="21" spans="1:15" x14ac:dyDescent="0.25">
      <c r="A21" s="172">
        <v>5</v>
      </c>
      <c r="B21" s="31">
        <v>215</v>
      </c>
      <c r="C21" s="69" t="str">
        <f>IF(B21=0," ",VLOOKUP(B21,[1]Спортсмены!B$1:K$65536,2,FALSE))</f>
        <v>Шабашов</v>
      </c>
      <c r="D21" s="70" t="str">
        <f>IF(B21=0," ",VLOOKUP($B21,[1]Спортсмены!$B$1:$K$65536,3,FALSE))</f>
        <v>Григорий</v>
      </c>
      <c r="E21" s="71" t="str">
        <f>IF(B21=0," ",IF(VLOOKUP($B21,[1]Спортсмены!$B$1:$K$65536,4,FALSE)=0," ",VLOOKUP($B21,[1]Спортсмены!$B$1:$K$65536,4,FALSE)))</f>
        <v>24.01.2004</v>
      </c>
      <c r="F21" s="71" t="str">
        <f>IF(B21=0," ",VLOOKUP($B21,[1]Спортсмены!$B$1:$K$65536,5,FALSE))</f>
        <v>3</v>
      </c>
      <c r="G21" s="69" t="str">
        <f>IF(B21=0," ",VLOOKUP($B21,[1]Спортсмены!$B$1:$K$65536,6,FALSE))</f>
        <v>Архангельская область</v>
      </c>
      <c r="H21" s="69" t="str">
        <f>IF(C21=0," ",VLOOKUP($B21,[1]Спортсмены!$B$1:$K$65536,7,FALSE))</f>
        <v/>
      </c>
      <c r="I21" s="69" t="str">
        <f>IF(D21=0," ",VLOOKUP($B21,[1]Спортсмены!$B$1:$K$65536,8,FALSE))</f>
        <v/>
      </c>
      <c r="J21" s="69" t="str">
        <f>IF(B21=0," ",VLOOKUP($B21,[1]Спортсмены!$B$1:$K$65536,9,FALSE))</f>
        <v>МБУ СШ №1</v>
      </c>
      <c r="K21" s="181"/>
      <c r="L21" s="182">
        <v>6.8207175925925935E-3</v>
      </c>
      <c r="M21" s="82" t="str">
        <f>IF(L21=0," ",IF(L21&lt;=[1]Разряды!$D$9,[1]Разряды!$D$3,IF(L21&lt;=[1]Разряды!$E$9,[1]Разряды!$E$3,IF(L21&lt;=[1]Разряды!$F$9,[1]Разряды!$F$3,IF(L21&lt;=[1]Разряды!$G$9,[1]Разряды!$G$3,IF(L21&lt;=[1]Разряды!$H$9,[1]Разряды!$H$3,IF(L21&lt;=[1]Разряды!$I$9,[1]Разряды!$I$3,IF(L21&lt;=[1]Разряды!$J$9,[1]Разряды!$J$3,"б/р"))))))))</f>
        <v>3р</v>
      </c>
      <c r="N21" s="75">
        <v>13</v>
      </c>
      <c r="O21" s="69" t="str">
        <f>IF(B21=0," ",VLOOKUP($B21,[1]Спортсмены!$B$1:$K$65536,10,FALSE))</f>
        <v>Ушанов С.А.</v>
      </c>
    </row>
    <row r="22" spans="1:15" x14ac:dyDescent="0.25">
      <c r="A22" s="78">
        <v>6</v>
      </c>
      <c r="B22" s="31">
        <v>302</v>
      </c>
      <c r="C22" s="69" t="str">
        <f>IF(B22=0," ",VLOOKUP(B22,[1]Спортсмены!B$1:K$65536,2,FALSE))</f>
        <v>Сидоров</v>
      </c>
      <c r="D22" s="70" t="str">
        <f>IF(B22=0," ",VLOOKUP($B22,[1]Спортсмены!$B$1:$K$65536,3,FALSE))</f>
        <v>Михаил</v>
      </c>
      <c r="E22" s="71" t="str">
        <f>IF(B22=0," ",IF(VLOOKUP($B22,[1]Спортсмены!$B$1:$K$65536,4,FALSE)=0," ",VLOOKUP($B22,[1]Спортсмены!$B$1:$K$65536,4,FALSE)))</f>
        <v>22.05.2004</v>
      </c>
      <c r="F22" s="71" t="str">
        <f>IF(B22=0," ",VLOOKUP($B22,[1]Спортсмены!$B$1:$K$65536,5,FALSE))</f>
        <v>1</v>
      </c>
      <c r="G22" s="69" t="str">
        <f>IF(B22=0," ",VLOOKUP($B22,[1]Спортсмены!$B$1:$K$65536,6,FALSE))</f>
        <v>Ивановская область</v>
      </c>
      <c r="H22" s="69" t="str">
        <f>IF(C22=0," ",VLOOKUP($B22,[1]Спортсмены!$B$1:$K$65536,7,FALSE))</f>
        <v/>
      </c>
      <c r="I22" s="69" t="str">
        <f>IF(D22=0," ",VLOOKUP($B22,[1]Спортсмены!$B$1:$K$65536,8,FALSE))</f>
        <v/>
      </c>
      <c r="J22" s="69" t="str">
        <f>IF(B22=0," ",VLOOKUP($B22,[1]Спортсмены!$B$1:$K$65536,9,FALSE))</f>
        <v>МБУДО «ДЮСШ» г.Шуя</v>
      </c>
      <c r="K22" s="181"/>
      <c r="L22" s="182">
        <v>6.9016203703703696E-3</v>
      </c>
      <c r="M22" s="82" t="str">
        <f>IF(L22=0," ",IF(L22&lt;=[1]Разряды!$D$9,[1]Разряды!$D$3,IF(L22&lt;=[1]Разряды!$E$9,[1]Разряды!$E$3,IF(L22&lt;=[1]Разряды!$F$9,[1]Разряды!$F$3,IF(L22&lt;=[1]Разряды!$G$9,[1]Разряды!$G$3,IF(L22&lt;=[1]Разряды!$H$9,[1]Разряды!$H$3,IF(L22&lt;=[1]Разряды!$I$9,[1]Разряды!$I$3,IF(L22&lt;=[1]Разряды!$J$9,[1]Разряды!$J$3,"б/р"))))))))</f>
        <v>3р</v>
      </c>
      <c r="N22" s="74">
        <v>12</v>
      </c>
      <c r="O22" s="69" t="str">
        <f>IF(B22=0," ",VLOOKUP($B22,[1]Спортсмены!$B$1:$K$65536,10,FALSE))</f>
        <v>Бесшапошников О.Ю.</v>
      </c>
    </row>
    <row r="23" spans="1:15" x14ac:dyDescent="0.25">
      <c r="A23" s="172">
        <v>7</v>
      </c>
      <c r="B23" s="31">
        <v>458</v>
      </c>
      <c r="C23" s="69" t="str">
        <f>IF(B23=0," ",VLOOKUP(B23,[1]Спортсмены!B$1:K$65536,2,FALSE))</f>
        <v>Сподобин</v>
      </c>
      <c r="D23" s="70" t="str">
        <f>IF(B23=0," ",VLOOKUP($B23,[1]Спортсмены!$B$1:$K$65536,3,FALSE))</f>
        <v>Тимофей</v>
      </c>
      <c r="E23" s="71" t="str">
        <f>IF(B23=0," ",IF(VLOOKUP($B23,[1]Спортсмены!$B$1:$K$65536,4,FALSE)=0," ",VLOOKUP($B23,[1]Спортсмены!$B$1:$K$65536,4,FALSE)))</f>
        <v>18.05.2005</v>
      </c>
      <c r="F23" s="71" t="str">
        <f>IF(B23=0," ",VLOOKUP($B23,[1]Спортсмены!$B$1:$K$65536,5,FALSE))</f>
        <v>2</v>
      </c>
      <c r="G23" s="69" t="str">
        <f>IF(B23=0," ",VLOOKUP($B23,[1]Спортсмены!$B$1:$K$65536,6,FALSE))</f>
        <v>Республика Коми</v>
      </c>
      <c r="H23" s="69" t="str">
        <f>IF(C23=0," ",VLOOKUP($B23,[1]Спортсмены!$B$1:$K$65536,7,FALSE))</f>
        <v/>
      </c>
      <c r="I23" s="69" t="str">
        <f>IF(D23=0," ",VLOOKUP($B23,[1]Спортсмены!$B$1:$K$65536,8,FALSE))</f>
        <v/>
      </c>
      <c r="J23" s="69" t="str">
        <f>IF(B23=0," ",VLOOKUP($B23,[1]Спортсмены!$B$1:$K$65536,9,FALSE))</f>
        <v>ГБУ РК "СШОР №1"</v>
      </c>
      <c r="K23" s="181"/>
      <c r="L23" s="182">
        <v>7.3056712962962962E-3</v>
      </c>
      <c r="M23" s="82" t="str">
        <f>IF(L23=0," ",IF(L23&lt;=[1]Разряды!$D$9,[1]Разряды!$D$3,IF(L23&lt;=[1]Разряды!$E$9,[1]Разряды!$E$3,IF(L23&lt;=[1]Разряды!$F$9,[1]Разряды!$F$3,IF(L23&lt;=[1]Разряды!$G$9,[1]Разряды!$G$3,IF(L23&lt;=[1]Разряды!$H$9,[1]Разряды!$H$3,IF(L23&lt;=[1]Разряды!$I$9,[1]Разряды!$I$3,IF(L23&lt;=[1]Разряды!$J$9,[1]Разряды!$J$3,"б/р"))))))))</f>
        <v>1юр</v>
      </c>
      <c r="N23" s="74">
        <v>0</v>
      </c>
      <c r="O23" s="69" t="str">
        <f>IF(B23=0," ",VLOOKUP($B23,[1]Спортсмены!$B$1:$K$65536,10,FALSE))</f>
        <v>Филиппов М.И.</v>
      </c>
    </row>
    <row r="24" spans="1:15" ht="15.75" thickBot="1" x14ac:dyDescent="0.3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78"/>
      <c r="L24" s="178"/>
      <c r="M24" s="107"/>
      <c r="N24" s="107"/>
      <c r="O24" s="107"/>
    </row>
    <row r="25" spans="1:15" ht="15.75" thickTop="1" x14ac:dyDescent="0.25"/>
    <row r="32" spans="1:15" x14ac:dyDescent="0.25">
      <c r="A32" s="64"/>
      <c r="B32" s="65"/>
      <c r="C32" s="66"/>
      <c r="D32" s="66"/>
      <c r="E32" s="66"/>
      <c r="F32" s="67"/>
      <c r="G32" s="45" t="s">
        <v>32</v>
      </c>
      <c r="H32" s="45"/>
      <c r="I32" s="45"/>
      <c r="J32" s="46"/>
      <c r="K32" s="46"/>
      <c r="L32" s="45"/>
      <c r="M32" s="45" t="s">
        <v>33</v>
      </c>
      <c r="N32" s="45"/>
    </row>
    <row r="33" spans="1:14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</row>
    <row r="34" spans="1:14" x14ac:dyDescent="0.25">
      <c r="A34" s="64"/>
      <c r="B34" s="67"/>
      <c r="C34" s="66"/>
      <c r="D34" s="66"/>
      <c r="E34" s="66"/>
      <c r="F34" s="67"/>
      <c r="G34" s="45"/>
      <c r="H34" s="45"/>
      <c r="I34" s="45"/>
      <c r="J34" s="46"/>
      <c r="K34" s="46"/>
      <c r="L34" s="45"/>
      <c r="M34" s="45"/>
      <c r="N34" s="45"/>
    </row>
    <row r="35" spans="1:14" x14ac:dyDescent="0.25">
      <c r="A35" s="64"/>
      <c r="B35" s="67"/>
      <c r="C35" s="66"/>
      <c r="D35" s="66"/>
      <c r="E35" s="66"/>
      <c r="F35" s="67"/>
      <c r="G35" s="45"/>
      <c r="H35" s="45"/>
      <c r="I35" s="45"/>
      <c r="J35" s="46"/>
      <c r="K35" s="46"/>
      <c r="L35" s="45"/>
      <c r="M35" s="45"/>
      <c r="N35" s="45"/>
    </row>
    <row r="36" spans="1:14" x14ac:dyDescent="0.25">
      <c r="A36" s="64"/>
      <c r="B36" s="67"/>
      <c r="C36" s="66"/>
      <c r="D36" s="66"/>
      <c r="E36" s="66"/>
      <c r="F36" s="67"/>
      <c r="G36" s="45" t="s">
        <v>34</v>
      </c>
      <c r="H36" s="45"/>
      <c r="I36" s="45"/>
      <c r="J36" s="46"/>
      <c r="K36" s="46"/>
      <c r="L36" s="45"/>
      <c r="M36" s="45" t="s">
        <v>35</v>
      </c>
      <c r="N36" s="45"/>
    </row>
    <row r="61" spans="1:15" ht="17.25" x14ac:dyDescent="0.3">
      <c r="A61" s="459" t="s">
        <v>0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</row>
    <row r="62" spans="1:15" ht="17.25" x14ac:dyDescent="0.3">
      <c r="A62" s="459" t="s">
        <v>1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</row>
    <row r="63" spans="1:15" ht="17.25" x14ac:dyDescent="0.3">
      <c r="A63" s="459" t="s">
        <v>2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</row>
    <row r="64" spans="1:15" ht="17.25" x14ac:dyDescent="0.3">
      <c r="A64" s="459" t="s">
        <v>3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</row>
    <row r="65" spans="1:15" ht="17.25" x14ac:dyDescent="0.3">
      <c r="A65" s="459" t="s">
        <v>4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</row>
    <row r="66" spans="1:15" ht="17.25" x14ac:dyDescent="0.3">
      <c r="A66" s="460" t="s">
        <v>59</v>
      </c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</row>
    <row r="67" spans="1:15" ht="17.25" x14ac:dyDescent="0.3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1:15" x14ac:dyDescent="0.25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1" t="s">
        <v>6</v>
      </c>
    </row>
    <row r="69" spans="1:15" ht="18.75" x14ac:dyDescent="0.3">
      <c r="A69" s="3"/>
      <c r="B69" s="4"/>
      <c r="C69" s="4"/>
      <c r="D69" s="4"/>
      <c r="E69" s="5"/>
      <c r="G69" s="50"/>
      <c r="H69" s="50"/>
      <c r="I69" s="50"/>
      <c r="K69" s="50"/>
      <c r="L69" s="50"/>
      <c r="M69" s="50"/>
      <c r="O69" s="2" t="s">
        <v>7</v>
      </c>
    </row>
    <row r="70" spans="1:15" ht="15.75" x14ac:dyDescent="0.25">
      <c r="A70" s="3"/>
      <c r="B70" s="4"/>
      <c r="C70" s="4"/>
      <c r="D70" s="4"/>
      <c r="E70" s="5"/>
      <c r="G70" s="6"/>
      <c r="H70" s="6"/>
      <c r="I70" s="6"/>
      <c r="K70" s="6"/>
      <c r="L70"/>
      <c r="O70" s="2" t="s">
        <v>8</v>
      </c>
    </row>
    <row r="71" spans="1:15" ht="21" x14ac:dyDescent="0.35">
      <c r="A71" s="7"/>
      <c r="K71" s="7"/>
      <c r="L71"/>
      <c r="M71" s="8"/>
      <c r="N71" s="8"/>
      <c r="O71" s="8" t="s">
        <v>9</v>
      </c>
    </row>
    <row r="72" spans="1:15" ht="21" x14ac:dyDescent="0.35">
      <c r="A72" s="7"/>
      <c r="E72" s="9"/>
      <c r="F72" s="10"/>
      <c r="G72" s="11"/>
      <c r="H72" s="11"/>
      <c r="I72" s="11"/>
      <c r="K72" s="7"/>
      <c r="L72"/>
      <c r="M72" s="8"/>
      <c r="N72" s="8"/>
      <c r="O72" s="8"/>
    </row>
    <row r="73" spans="1:15" ht="18.75" x14ac:dyDescent="0.3">
      <c r="A73" s="3"/>
      <c r="B73" s="12"/>
      <c r="C73" s="4"/>
      <c r="D73" s="4"/>
      <c r="E73" s="9" t="s">
        <v>50</v>
      </c>
      <c r="F73" s="10">
        <v>0.57986111111111105</v>
      </c>
      <c r="G73" s="11" t="s">
        <v>64</v>
      </c>
      <c r="H73" s="11"/>
      <c r="I73" s="11"/>
      <c r="K73" s="13"/>
      <c r="L73" s="13"/>
      <c r="M73" s="14"/>
    </row>
    <row r="74" spans="1:15" ht="16.5" thickBot="1" x14ac:dyDescent="0.3">
      <c r="A74" s="15" t="s">
        <v>77</v>
      </c>
      <c r="B74" s="16"/>
      <c r="F74" s="18"/>
      <c r="G74" s="17" t="s">
        <v>76</v>
      </c>
      <c r="J74" s="3"/>
      <c r="K74" s="51"/>
      <c r="L74" s="51"/>
      <c r="M74" s="14"/>
    </row>
    <row r="75" spans="1:15" x14ac:dyDescent="0.25">
      <c r="A75" s="455" t="s">
        <v>15</v>
      </c>
      <c r="B75" s="455" t="s">
        <v>16</v>
      </c>
      <c r="C75" s="457" t="s">
        <v>17</v>
      </c>
      <c r="D75" s="457" t="s">
        <v>18</v>
      </c>
      <c r="E75" s="455" t="s">
        <v>19</v>
      </c>
      <c r="F75" s="455" t="s">
        <v>20</v>
      </c>
      <c r="G75" s="445" t="s">
        <v>21</v>
      </c>
      <c r="H75" s="447" t="s">
        <v>22</v>
      </c>
      <c r="I75" s="449" t="s">
        <v>23</v>
      </c>
      <c r="J75" s="479" t="s">
        <v>24</v>
      </c>
      <c r="K75" s="481" t="s">
        <v>25</v>
      </c>
      <c r="L75" s="482"/>
      <c r="M75" s="483" t="s">
        <v>26</v>
      </c>
      <c r="N75" s="485" t="s">
        <v>27</v>
      </c>
      <c r="O75" s="443" t="s">
        <v>28</v>
      </c>
    </row>
    <row r="76" spans="1:15" ht="15.75" thickBot="1" x14ac:dyDescent="0.3">
      <c r="A76" s="456"/>
      <c r="B76" s="456"/>
      <c r="C76" s="458"/>
      <c r="D76" s="458"/>
      <c r="E76" s="456"/>
      <c r="F76" s="456"/>
      <c r="G76" s="446"/>
      <c r="H76" s="448"/>
      <c r="I76" s="450"/>
      <c r="J76" s="480"/>
      <c r="K76" s="487" t="s">
        <v>29</v>
      </c>
      <c r="L76" s="488"/>
      <c r="M76" s="484"/>
      <c r="N76" s="486"/>
      <c r="O76" s="444"/>
    </row>
    <row r="77" spans="1:15" x14ac:dyDescent="0.25">
      <c r="A77" s="21">
        <v>1</v>
      </c>
      <c r="B77" s="31">
        <v>329</v>
      </c>
      <c r="C77" s="69" t="str">
        <f>IF(B77=0," ",VLOOKUP(B77,[1]Спортсмены!B$1:K$65536,2,FALSE))</f>
        <v>Дерюгин</v>
      </c>
      <c r="D77" s="70" t="str">
        <f>IF(B77=0," ",VLOOKUP($B77,[1]Спортсмены!$B$1:$K$65536,3,FALSE))</f>
        <v>Владислав</v>
      </c>
      <c r="E77" s="71" t="str">
        <f>IF(B77=0," ",IF(VLOOKUP($B77,[1]Спортсмены!$B$1:$K$65536,4,FALSE)=0," ",VLOOKUP($B77,[1]Спортсмены!$B$1:$K$65536,4,FALSE)))</f>
        <v>09.12.1998</v>
      </c>
      <c r="F77" s="71" t="str">
        <f>IF(B77=0," ",VLOOKUP($B77,[1]Спортсмены!$B$1:$K$65536,5,FALSE))</f>
        <v>КМС</v>
      </c>
      <c r="G77" s="69" t="str">
        <f>IF(B77=0," ",VLOOKUP($B77,[1]Спортсмены!$B$1:$K$65536,6,FALSE))</f>
        <v>Костромская область</v>
      </c>
      <c r="H77" s="69" t="str">
        <f>IF(C77=0," ",VLOOKUP($B77,[1]Спортсмены!$B$1:$K$65536,7,FALSE))</f>
        <v/>
      </c>
      <c r="I77" s="69" t="str">
        <f>IF(D77=0," ",VLOOKUP($B77,[1]Спортсмены!$B$1:$K$65536,8,FALSE))</f>
        <v/>
      </c>
      <c r="J77" s="69" t="str">
        <f>IF(B77=0," ",VLOOKUP($B77,[1]Спортсмены!$B$1:$K$65536,9,FALSE))</f>
        <v>ГБУ КО "СШОР им. А.В. Голубева"</v>
      </c>
      <c r="K77" s="97"/>
      <c r="L77" s="177">
        <v>6.3769675925925929E-3</v>
      </c>
      <c r="M77" s="74" t="str">
        <f>IF(L77=0," ",IF(L77&lt;=[1]Разряды!$D$9,[1]Разряды!$D$3,IF(L77&lt;=[1]Разряды!$E$9,[1]Разряды!$E$3,IF(L77&lt;=[1]Разряды!$F$9,[1]Разряды!$F$3,IF(L77&lt;=[1]Разряды!$G$9,[1]Разряды!$G$3,IF(L77&lt;=[1]Разряды!$H$9,[1]Разряды!$H$3,IF(L77&lt;=[1]Разряды!$I$9,[1]Разряды!$I$3,IF(L77&lt;=[1]Разряды!$J$9,[1]Разряды!$J$3,"б/р"))))))))</f>
        <v>2р</v>
      </c>
      <c r="N77" s="74">
        <v>20</v>
      </c>
      <c r="O77" s="69" t="str">
        <f>IF(B77=0," ",VLOOKUP($B77,[1]Спортсмены!$B$1:$K$65536,10,FALSE))</f>
        <v>Дружков А.Н.</v>
      </c>
    </row>
    <row r="78" spans="1:15" x14ac:dyDescent="0.25">
      <c r="A78" s="21">
        <v>2</v>
      </c>
      <c r="B78" s="31">
        <v>223</v>
      </c>
      <c r="C78" s="69" t="str">
        <f>IF(B78=0," ",VLOOKUP(B78,[1]Спортсмены!B$1:K$65536,2,FALSE))</f>
        <v>Вирта</v>
      </c>
      <c r="D78" s="70" t="str">
        <f>IF(B78=0," ",VLOOKUP($B78,[1]Спортсмены!$B$1:$K$65536,3,FALSE))</f>
        <v>Денис</v>
      </c>
      <c r="E78" s="71" t="str">
        <f>IF(B78=0," ",IF(VLOOKUP($B78,[1]Спортсмены!$B$1:$K$65536,4,FALSE)=0," ",VLOOKUP($B78,[1]Спортсмены!$B$1:$K$65536,4,FALSE)))</f>
        <v>18.03.1998</v>
      </c>
      <c r="F78" s="71" t="str">
        <f>IF(B78=0," ",VLOOKUP($B78,[1]Спортсмены!$B$1:$K$65536,5,FALSE))</f>
        <v>1</v>
      </c>
      <c r="G78" s="69" t="str">
        <f>IF(B78=0," ",VLOOKUP($B78,[1]Спортсмены!$B$1:$K$65536,6,FALSE))</f>
        <v>Вологодская область</v>
      </c>
      <c r="H78" s="69" t="str">
        <f>IF(C78=0," ",VLOOKUP($B78,[1]Спортсмены!$B$1:$K$65536,7,FALSE))</f>
        <v/>
      </c>
      <c r="I78" s="69" t="str">
        <f>IF(D78=0," ",VLOOKUP($B78,[1]Спортсмены!$B$1:$K$65536,8,FALSE))</f>
        <v/>
      </c>
      <c r="J78" s="69" t="str">
        <f>IF(B78=0," ",VLOOKUP($B78,[1]Спортсмены!$B$1:$K$65536,9,FALSE))</f>
        <v>АУ ФКиС  ВО "ЦСП"</v>
      </c>
      <c r="K78" s="97"/>
      <c r="L78" s="140">
        <v>6.3812500000000006E-3</v>
      </c>
      <c r="M78" s="82" t="str">
        <f>IF(L78=0," ",IF(L78&lt;=[1]Разряды!$D$9,[1]Разряды!$D$3,IF(L78&lt;=[1]Разряды!$E$9,[1]Разряды!$E$3,IF(L78&lt;=[1]Разряды!$F$9,[1]Разряды!$F$3,IF(L78&lt;=[1]Разряды!$G$9,[1]Разряды!$G$3,IF(L78&lt;=[1]Разряды!$H$9,[1]Разряды!$H$3,IF(L78&lt;=[1]Разряды!$I$9,[1]Разряды!$I$3,IF(L78&lt;=[1]Разряды!$J$9,[1]Разряды!$J$3,"б/р"))))))))</f>
        <v>2р</v>
      </c>
      <c r="N78" s="75">
        <v>17</v>
      </c>
      <c r="O78" s="69"/>
    </row>
    <row r="79" spans="1:15" x14ac:dyDescent="0.25">
      <c r="A79" s="21">
        <v>3</v>
      </c>
      <c r="B79" s="31">
        <v>78</v>
      </c>
      <c r="C79" s="69" t="str">
        <f>IF(B79=0," ",VLOOKUP(B79,[1]Спортсмены!B$1:K$65536,2,FALSE))</f>
        <v>Лебедев</v>
      </c>
      <c r="D79" s="70" t="str">
        <f>IF(B79=0," ",VLOOKUP($B79,[1]Спортсмены!$B$1:$K$65536,3,FALSE))</f>
        <v>Артем</v>
      </c>
      <c r="E79" s="71" t="str">
        <f>IF(B79=0," ",IF(VLOOKUP($B79,[1]Спортсмены!$B$1:$K$65536,4,FALSE)=0," ",VLOOKUP($B79,[1]Спортсмены!$B$1:$K$65536,4,FALSE)))</f>
        <v>19.10.2000</v>
      </c>
      <c r="F79" s="71" t="str">
        <f>IF(B79=0," ",VLOOKUP($B79,[1]Спортсмены!$B$1:$K$65536,5,FALSE))</f>
        <v>3</v>
      </c>
      <c r="G79" s="69" t="str">
        <f>IF(B79=0," ",VLOOKUP($B79,[1]Спортсмены!$B$1:$K$65536,6,FALSE))</f>
        <v>Ярославская область</v>
      </c>
      <c r="H79" s="69" t="str">
        <f>IF(C79=0," ",VLOOKUP($B79,[1]Спортсмены!$B$1:$K$65536,7,FALSE))</f>
        <v/>
      </c>
      <c r="I79" s="69" t="str">
        <f>IF(D79=0," ",VLOOKUP($B79,[1]Спортсмены!$B$1:$K$65536,8,FALSE))</f>
        <v/>
      </c>
      <c r="J79" s="69" t="str">
        <f>IF(B79=0," ",VLOOKUP($B79,[1]Спортсмены!$B$1:$K$65536,9,FALSE))</f>
        <v>МАУ СШОР №2</v>
      </c>
      <c r="K79" s="97"/>
      <c r="L79" s="140">
        <v>6.4811342592592594E-3</v>
      </c>
      <c r="M79" s="82" t="str">
        <f>IF(L79=0," ",IF(L79&lt;=[1]Разряды!$D$9,[1]Разряды!$D$3,IF(L79&lt;=[1]Разряды!$E$9,[1]Разряды!$E$3,IF(L79&lt;=[1]Разряды!$F$9,[1]Разряды!$F$3,IF(L79&lt;=[1]Разряды!$G$9,[1]Разряды!$G$3,IF(L79&lt;=[1]Разряды!$H$9,[1]Разряды!$H$3,IF(L79&lt;=[1]Разряды!$I$9,[1]Разряды!$I$3,IF(L79&lt;=[1]Разряды!$J$9,[1]Разряды!$J$3,"б/р"))))))))</f>
        <v>2р</v>
      </c>
      <c r="N79" s="75">
        <v>15</v>
      </c>
      <c r="O79" s="69" t="str">
        <f>IF(B79=0," ",VLOOKUP($B79,[1]Спортсмены!$B$1:$K$65536,10,FALSE))</f>
        <v>Иванова И.М., Ивлев В.А.</v>
      </c>
    </row>
    <row r="80" spans="1:15" ht="15.75" thickBot="1" x14ac:dyDescent="0.3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78"/>
      <c r="L80" s="178"/>
      <c r="M80" s="107"/>
      <c r="N80" s="107"/>
      <c r="O80" s="107"/>
    </row>
    <row r="81" spans="1:14" ht="15.75" thickTop="1" x14ac:dyDescent="0.25"/>
    <row r="88" spans="1:14" x14ac:dyDescent="0.25">
      <c r="A88" s="64"/>
      <c r="B88" s="65"/>
      <c r="C88" s="66"/>
      <c r="D88" s="66"/>
      <c r="E88" s="66"/>
      <c r="F88" s="67"/>
      <c r="G88" s="45" t="s">
        <v>32</v>
      </c>
      <c r="H88" s="45"/>
      <c r="I88" s="45"/>
      <c r="J88" s="46"/>
      <c r="K88" s="46"/>
      <c r="L88" s="45"/>
      <c r="M88" s="45" t="s">
        <v>33</v>
      </c>
      <c r="N88" s="45"/>
    </row>
    <row r="89" spans="1:14" x14ac:dyDescent="0.25">
      <c r="A89" s="64"/>
      <c r="B89" s="67"/>
      <c r="C89" s="66"/>
      <c r="D89" s="66"/>
      <c r="E89" s="66"/>
      <c r="F89" s="67"/>
      <c r="G89" s="45"/>
      <c r="H89" s="45"/>
      <c r="I89" s="45"/>
      <c r="J89" s="46"/>
      <c r="K89" s="46"/>
      <c r="L89" s="45"/>
      <c r="M89" s="45"/>
      <c r="N89" s="45"/>
    </row>
    <row r="90" spans="1:14" x14ac:dyDescent="0.25">
      <c r="A90" s="64"/>
      <c r="B90" s="67"/>
      <c r="C90" s="66"/>
      <c r="D90" s="66"/>
      <c r="E90" s="66"/>
      <c r="F90" s="67"/>
      <c r="G90" s="45"/>
      <c r="H90" s="45"/>
      <c r="I90" s="45"/>
      <c r="J90" s="46"/>
      <c r="K90" s="46"/>
      <c r="L90" s="45"/>
      <c r="M90" s="45"/>
      <c r="N90" s="45"/>
    </row>
    <row r="91" spans="1:14" x14ac:dyDescent="0.25">
      <c r="A91" s="64"/>
      <c r="B91" s="67"/>
      <c r="C91" s="66"/>
      <c r="D91" s="66"/>
      <c r="E91" s="66"/>
      <c r="F91" s="67"/>
      <c r="G91" s="45"/>
      <c r="H91" s="45"/>
      <c r="I91" s="45"/>
      <c r="J91" s="46"/>
      <c r="K91" s="46"/>
      <c r="L91" s="45"/>
      <c r="M91" s="45"/>
      <c r="N91" s="45"/>
    </row>
    <row r="92" spans="1:14" x14ac:dyDescent="0.25">
      <c r="A92" s="64"/>
      <c r="B92" s="67"/>
      <c r="C92" s="66"/>
      <c r="D92" s="66"/>
      <c r="E92" s="66"/>
      <c r="F92" s="67"/>
      <c r="G92" s="45" t="s">
        <v>34</v>
      </c>
      <c r="H92" s="45"/>
      <c r="I92" s="45"/>
      <c r="J92" s="46"/>
      <c r="K92" s="46"/>
      <c r="L92" s="45"/>
      <c r="M92" s="45" t="s">
        <v>35</v>
      </c>
      <c r="N92" s="45"/>
    </row>
    <row r="121" spans="1:15" ht="17.25" x14ac:dyDescent="0.3">
      <c r="A121" s="459" t="s">
        <v>0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</row>
    <row r="122" spans="1:15" ht="17.25" x14ac:dyDescent="0.3">
      <c r="A122" s="459" t="s">
        <v>1</v>
      </c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</row>
    <row r="123" spans="1:15" ht="17.25" x14ac:dyDescent="0.3">
      <c r="A123" s="459" t="s">
        <v>2</v>
      </c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</row>
    <row r="124" spans="1:15" ht="17.25" x14ac:dyDescent="0.3">
      <c r="A124" s="459" t="s">
        <v>3</v>
      </c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</row>
    <row r="125" spans="1:15" ht="17.25" x14ac:dyDescent="0.3">
      <c r="A125" s="459" t="s">
        <v>4</v>
      </c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</row>
    <row r="126" spans="1:15" ht="17.25" x14ac:dyDescent="0.3">
      <c r="A126" s="460" t="s">
        <v>60</v>
      </c>
      <c r="B126" s="460"/>
      <c r="C126" s="460"/>
      <c r="D126" s="460"/>
      <c r="E126" s="460"/>
      <c r="F126" s="460"/>
      <c r="G126" s="460"/>
      <c r="H126" s="460"/>
      <c r="I126" s="460"/>
      <c r="J126" s="460"/>
      <c r="K126" s="460"/>
      <c r="L126" s="460"/>
      <c r="M126" s="460"/>
      <c r="N126" s="460"/>
      <c r="O126" s="460"/>
    </row>
    <row r="127" spans="1:15" ht="17.25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1:15" x14ac:dyDescent="0.25">
      <c r="A128" s="461"/>
      <c r="B128" s="461"/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  <c r="N128" s="461"/>
      <c r="O128" s="1" t="s">
        <v>6</v>
      </c>
    </row>
    <row r="129" spans="1:15" ht="18.75" x14ac:dyDescent="0.3">
      <c r="A129" s="3"/>
      <c r="B129" s="4"/>
      <c r="C129" s="4"/>
      <c r="D129" s="4"/>
      <c r="E129" s="5"/>
      <c r="G129" s="50"/>
      <c r="H129" s="50"/>
      <c r="I129" s="50"/>
      <c r="K129" s="50"/>
      <c r="L129" s="50"/>
      <c r="M129" s="50"/>
      <c r="O129" s="2" t="s">
        <v>7</v>
      </c>
    </row>
    <row r="130" spans="1:15" ht="15.75" x14ac:dyDescent="0.25">
      <c r="A130" s="3"/>
      <c r="B130" s="4"/>
      <c r="C130" s="4"/>
      <c r="D130" s="4"/>
      <c r="E130" s="5"/>
      <c r="G130" s="6"/>
      <c r="H130" s="6"/>
      <c r="I130" s="6"/>
      <c r="K130" s="6"/>
      <c r="L130"/>
      <c r="O130" s="2" t="s">
        <v>8</v>
      </c>
    </row>
    <row r="131" spans="1:15" ht="21" x14ac:dyDescent="0.35">
      <c r="A131" s="7"/>
      <c r="K131" s="7"/>
      <c r="L131"/>
      <c r="M131" s="8"/>
      <c r="N131" s="8"/>
      <c r="O131" s="8" t="s">
        <v>9</v>
      </c>
    </row>
    <row r="132" spans="1:15" ht="21" x14ac:dyDescent="0.35">
      <c r="A132" s="7"/>
      <c r="E132" s="9"/>
      <c r="F132" s="10"/>
      <c r="G132" s="11"/>
      <c r="H132" s="11"/>
      <c r="I132" s="11"/>
      <c r="K132" s="7"/>
      <c r="L132"/>
      <c r="M132" s="8"/>
      <c r="N132" s="8"/>
      <c r="O132" s="8"/>
    </row>
    <row r="133" spans="1:15" ht="18.75" x14ac:dyDescent="0.3">
      <c r="A133" s="3"/>
      <c r="B133" s="12"/>
      <c r="C133" s="4"/>
      <c r="D133" s="4"/>
      <c r="E133" s="9" t="s">
        <v>50</v>
      </c>
      <c r="F133" s="10">
        <v>0.57986111111111105</v>
      </c>
      <c r="G133" s="11" t="s">
        <v>64</v>
      </c>
      <c r="H133" s="11"/>
      <c r="I133" s="11"/>
      <c r="K133" s="13"/>
      <c r="L133" s="13"/>
      <c r="M133" s="14"/>
    </row>
    <row r="134" spans="1:15" ht="16.5" thickBot="1" x14ac:dyDescent="0.3">
      <c r="A134" s="15" t="s">
        <v>47</v>
      </c>
      <c r="B134" s="16"/>
      <c r="F134" s="18"/>
      <c r="G134" s="17" t="s">
        <v>76</v>
      </c>
      <c r="J134" s="3"/>
      <c r="K134" s="51"/>
      <c r="L134" s="51"/>
      <c r="M134" s="14"/>
    </row>
    <row r="135" spans="1:15" x14ac:dyDescent="0.25">
      <c r="A135" s="455" t="s">
        <v>15</v>
      </c>
      <c r="B135" s="455" t="s">
        <v>16</v>
      </c>
      <c r="C135" s="457" t="s">
        <v>17</v>
      </c>
      <c r="D135" s="457" t="s">
        <v>18</v>
      </c>
      <c r="E135" s="455" t="s">
        <v>19</v>
      </c>
      <c r="F135" s="455" t="s">
        <v>20</v>
      </c>
      <c r="G135" s="445" t="s">
        <v>21</v>
      </c>
      <c r="H135" s="447" t="s">
        <v>22</v>
      </c>
      <c r="I135" s="449" t="s">
        <v>23</v>
      </c>
      <c r="J135" s="479" t="s">
        <v>24</v>
      </c>
      <c r="K135" s="481" t="s">
        <v>25</v>
      </c>
      <c r="L135" s="482"/>
      <c r="M135" s="483" t="s">
        <v>26</v>
      </c>
      <c r="N135" s="485" t="s">
        <v>27</v>
      </c>
      <c r="O135" s="443" t="s">
        <v>28</v>
      </c>
    </row>
    <row r="136" spans="1:15" ht="15.75" thickBot="1" x14ac:dyDescent="0.3">
      <c r="A136" s="456"/>
      <c r="B136" s="456"/>
      <c r="C136" s="458"/>
      <c r="D136" s="458"/>
      <c r="E136" s="456"/>
      <c r="F136" s="456"/>
      <c r="G136" s="446"/>
      <c r="H136" s="448"/>
      <c r="I136" s="450"/>
      <c r="J136" s="480"/>
      <c r="K136" s="487" t="s">
        <v>29</v>
      </c>
      <c r="L136" s="488"/>
      <c r="M136" s="484"/>
      <c r="N136" s="486"/>
      <c r="O136" s="444"/>
    </row>
    <row r="137" spans="1:15" x14ac:dyDescent="0.25">
      <c r="A137" s="21">
        <v>1</v>
      </c>
      <c r="B137" s="31">
        <v>264</v>
      </c>
      <c r="C137" s="69" t="str">
        <f>IF(B137=0," ",VLOOKUP(B137,[1]Спортсмены!B$1:K$65536,2,FALSE))</f>
        <v>Столяров</v>
      </c>
      <c r="D137" s="70" t="str">
        <f>IF(B137=0," ",VLOOKUP($B137,[1]Спортсмены!$B$1:$K$65536,3,FALSE))</f>
        <v>Евгений</v>
      </c>
      <c r="E137" s="71" t="str">
        <f>IF(B137=0," ",IF(VLOOKUP($B137,[1]Спортсмены!$B$1:$K$65536,4,FALSE)=0," ",VLOOKUP($B137,[1]Спортсмены!$B$1:$K$65536,4,FALSE)))</f>
        <v>04.08.1985</v>
      </c>
      <c r="F137" s="71" t="str">
        <f>IF(B137=0," ",VLOOKUP($B137,[1]Спортсмены!$B$1:$K$65536,5,FALSE))</f>
        <v>КМС</v>
      </c>
      <c r="G137" s="69" t="str">
        <f>IF(B137=0," ",VLOOKUP($B137,[1]Спортсмены!$B$1:$K$65536,6,FALSE))</f>
        <v>Вологодская область</v>
      </c>
      <c r="H137" s="69" t="str">
        <f>IF(C137=0," ",VLOOKUP($B137,[1]Спортсмены!$B$1:$K$65536,7,FALSE))</f>
        <v/>
      </c>
      <c r="I137" s="69" t="str">
        <f>IF(D137=0," ",VLOOKUP($B137,[1]Спортсмены!$B$1:$K$65536,8,FALSE))</f>
        <v/>
      </c>
      <c r="J137" s="69" t="str">
        <f>IF(B137=0," ",VLOOKUP($B137,[1]Спортсмены!$B$1:$K$65536,9,FALSE))</f>
        <v>АУ ФКиС  ВО "ЦСП"</v>
      </c>
      <c r="K137" s="97"/>
      <c r="L137" s="177">
        <v>5.9497685185185174E-3</v>
      </c>
      <c r="M137" s="74" t="str">
        <f>IF(L137=0," ",IF(L137&lt;=[1]Разряды!$D$9,[1]Разряды!$D$3,IF(L137&lt;=[1]Разряды!$E$9,[1]Разряды!$E$3,IF(L137&lt;=[1]Разряды!$F$9,[1]Разряды!$F$3,IF(L137&lt;=[1]Разряды!$G$9,[1]Разряды!$G$3,IF(L137&lt;=[1]Разряды!$H$9,[1]Разряды!$H$3,IF(L137&lt;=[1]Разряды!$I$9,[1]Разряды!$I$3,IF(L137&lt;=[1]Разряды!$J$9,[1]Разряды!$J$3,"б/р"))))))))</f>
        <v>1р</v>
      </c>
      <c r="N137" s="74">
        <v>20</v>
      </c>
      <c r="O137" s="69" t="str">
        <f>IF(B137=0," ",VLOOKUP($B137,[1]Спортсмены!$B$1:$K$65536,10,FALSE))</f>
        <v>Кошелев Е.Ю.</v>
      </c>
    </row>
    <row r="138" spans="1:15" x14ac:dyDescent="0.25">
      <c r="A138" s="21">
        <v>2</v>
      </c>
      <c r="B138" s="31">
        <v>353</v>
      </c>
      <c r="C138" s="69" t="str">
        <f>IF(B138=0," ",VLOOKUP(B138,[1]Спортсмены!B$1:K$65536,2,FALSE))</f>
        <v>Шакиров</v>
      </c>
      <c r="D138" s="70" t="str">
        <f>IF(B138=0," ",VLOOKUP($B138,[1]Спортсмены!$B$1:$K$65536,3,FALSE))</f>
        <v>Илья</v>
      </c>
      <c r="E138" s="71" t="str">
        <f>IF(B138=0," ",IF(VLOOKUP($B138,[1]Спортсмены!$B$1:$K$65536,4,FALSE)=0," ",VLOOKUP($B138,[1]Спортсмены!$B$1:$K$65536,4,FALSE)))</f>
        <v>04.06.1988</v>
      </c>
      <c r="F138" s="71" t="str">
        <f>IF(B138=0," ",VLOOKUP($B138,[1]Спортсмены!$B$1:$K$65536,5,FALSE))</f>
        <v>МС</v>
      </c>
      <c r="G138" s="69" t="str">
        <f>IF(B138=0," ",VLOOKUP($B138,[1]Спортсмены!$B$1:$K$65536,6,FALSE))</f>
        <v>Костромская область</v>
      </c>
      <c r="H138" s="69" t="str">
        <f>IF(C138=0," ",VLOOKUP($B138,[1]Спортсмены!$B$1:$K$65536,7,FALSE))</f>
        <v/>
      </c>
      <c r="I138" s="69" t="str">
        <f>IF(D138=0," ",VLOOKUP($B138,[1]Спортсмены!$B$1:$K$65536,8,FALSE))</f>
        <v/>
      </c>
      <c r="J138" s="69" t="str">
        <f>IF(B138=0," ",VLOOKUP($B138,[1]Спортсмены!$B$1:$K$65536,9,FALSE))</f>
        <v>ГБУ КО "СШОР им. А.В. Голубева"</v>
      </c>
      <c r="K138" s="97"/>
      <c r="L138" s="140">
        <v>6.055092592592592E-3</v>
      </c>
      <c r="M138" s="82" t="str">
        <f>IF(L138=0," ",IF(L138&lt;=[1]Разряды!$D$9,[1]Разряды!$D$3,IF(L138&lt;=[1]Разряды!$E$9,[1]Разряды!$E$3,IF(L138&lt;=[1]Разряды!$F$9,[1]Разряды!$F$3,IF(L138&lt;=[1]Разряды!$G$9,[1]Разряды!$G$3,IF(L138&lt;=[1]Разряды!$H$9,[1]Разряды!$H$3,IF(L138&lt;=[1]Разряды!$I$9,[1]Разряды!$I$3,IF(L138&lt;=[1]Разряды!$J$9,[1]Разряды!$J$3,"б/р"))))))))</f>
        <v>1р</v>
      </c>
      <c r="N138" s="75">
        <v>17</v>
      </c>
      <c r="O138" s="69" t="str">
        <f>IF(B138=0," ",VLOOKUP($B138,[1]Спортсмены!$B$1:$K$65536,10,FALSE))</f>
        <v>Дружков А.Н.</v>
      </c>
    </row>
    <row r="139" spans="1:15" x14ac:dyDescent="0.25">
      <c r="A139" s="21">
        <v>3</v>
      </c>
      <c r="B139" s="31">
        <v>201</v>
      </c>
      <c r="C139" s="69" t="str">
        <f>IF(B139=0," ",VLOOKUP(B139,[1]Спортсмены!B$1:K$65536,2,FALSE))</f>
        <v>Резник</v>
      </c>
      <c r="D139" s="70" t="str">
        <f>IF(B139=0," ",VLOOKUP($B139,[1]Спортсмены!$B$1:$K$65536,3,FALSE))</f>
        <v>Иван</v>
      </c>
      <c r="E139" s="71" t="str">
        <f>IF(B139=0," ",IF(VLOOKUP($B139,[1]Спортсмены!$B$1:$K$65536,4,FALSE)=0," ",VLOOKUP($B139,[1]Спортсмены!$B$1:$K$65536,4,FALSE)))</f>
        <v>07.10.1994</v>
      </c>
      <c r="F139" s="71" t="str">
        <f>IF(B139=0," ",VLOOKUP($B139,[1]Спортсмены!$B$1:$K$65536,5,FALSE))</f>
        <v>КМС</v>
      </c>
      <c r="G139" s="69" t="str">
        <f>IF(B139=0," ",VLOOKUP($B139,[1]Спортсмены!$B$1:$K$65536,6,FALSE))</f>
        <v>Архангельская область</v>
      </c>
      <c r="H139" s="69" t="str">
        <f>IF(C139=0," ",VLOOKUP($B139,[1]Спортсмены!$B$1:$K$65536,7,FALSE))</f>
        <v/>
      </c>
      <c r="I139" s="69" t="str">
        <f>IF(D139=0," ",VLOOKUP($B139,[1]Спортсмены!$B$1:$K$65536,8,FALSE))</f>
        <v/>
      </c>
      <c r="J139" s="69" t="str">
        <f>IF(B139=0," ",VLOOKUP($B139,[1]Спортсмены!$B$1:$K$65536,9,FALSE))</f>
        <v>ГАУ АО "РЦСП "Поморье"</v>
      </c>
      <c r="K139" s="97"/>
      <c r="L139" s="140">
        <v>6.0759259259259256E-3</v>
      </c>
      <c r="M139" s="82" t="str">
        <f>IF(L139=0," ",IF(L139&lt;=[1]Разряды!$D$9,[1]Разряды!$D$3,IF(L139&lt;=[1]Разряды!$E$9,[1]Разряды!$E$3,IF(L139&lt;=[1]Разряды!$F$9,[1]Разряды!$F$3,IF(L139&lt;=[1]Разряды!$G$9,[1]Разряды!$G$3,IF(L139&lt;=[1]Разряды!$H$9,[1]Разряды!$H$3,IF(L139&lt;=[1]Разряды!$I$9,[1]Разряды!$I$3,IF(L139&lt;=[1]Разряды!$J$9,[1]Разряды!$J$3,"б/р"))))))))</f>
        <v>1р</v>
      </c>
      <c r="N139" s="75">
        <v>15</v>
      </c>
      <c r="O139" s="69" t="str">
        <f>IF(B139=0," ",VLOOKUP($B139,[1]Спортсмены!$B$1:$K$65536,10,FALSE))</f>
        <v>Чернов А.В.</v>
      </c>
    </row>
    <row r="140" spans="1:15" x14ac:dyDescent="0.25">
      <c r="A140" s="172">
        <v>4</v>
      </c>
      <c r="B140" s="31">
        <v>43</v>
      </c>
      <c r="C140" s="69" t="str">
        <f>IF(B140=0," ",VLOOKUP(B140,[1]Спортсмены!B$1:K$65536,2,FALSE))</f>
        <v>Емельянов</v>
      </c>
      <c r="D140" s="70" t="str">
        <f>IF(B140=0," ",VLOOKUP($B140,[1]Спортсмены!$B$1:$K$65536,3,FALSE))</f>
        <v>Леонид</v>
      </c>
      <c r="E140" s="71" t="str">
        <f>IF(B140=0," ",IF(VLOOKUP($B140,[1]Спортсмены!$B$1:$K$65536,4,FALSE)=0," ",VLOOKUP($B140,[1]Спортсмены!$B$1:$K$65536,4,FALSE)))</f>
        <v>27.04.1994</v>
      </c>
      <c r="F140" s="71" t="str">
        <f>IF(B140=0," ",VLOOKUP($B140,[1]Спортсмены!$B$1:$K$65536,5,FALSE))</f>
        <v>КМС</v>
      </c>
      <c r="G140" s="69" t="str">
        <f>IF(B140=0," ",VLOOKUP($B140,[1]Спортсмены!$B$1:$K$65536,6,FALSE))</f>
        <v>Ярославская область</v>
      </c>
      <c r="H140" s="69" t="str">
        <f>IF(C140=0," ",VLOOKUP($B140,[1]Спортсмены!$B$1:$K$65536,7,FALSE))</f>
        <v/>
      </c>
      <c r="I140" s="69" t="str">
        <f>IF(D140=0," ",VLOOKUP($B140,[1]Спортсмены!$B$1:$K$65536,8,FALSE))</f>
        <v/>
      </c>
      <c r="J140" s="69" t="str">
        <f>IF(B140=0," ",VLOOKUP($B140,[1]Спортсмены!$B$1:$K$65536,9,FALSE))</f>
        <v>МУ СШОР №19</v>
      </c>
      <c r="K140" s="97"/>
      <c r="L140" s="140">
        <v>6.0866898148148156E-3</v>
      </c>
      <c r="M140" s="82" t="str">
        <f>IF(L140=0," ",IF(L140&lt;=[1]Разряды!$D$9,[1]Разряды!$D$3,IF(L140&lt;=[1]Разряды!$E$9,[1]Разряды!$E$3,IF(L140&lt;=[1]Разряды!$F$9,[1]Разряды!$F$3,IF(L140&lt;=[1]Разряды!$G$9,[1]Разряды!$G$3,IF(L140&lt;=[1]Разряды!$H$9,[1]Разряды!$H$3,IF(L140&lt;=[1]Разряды!$I$9,[1]Разряды!$I$3,IF(L140&lt;=[1]Разряды!$J$9,[1]Разряды!$J$3,"б/р"))))))))</f>
        <v>1р</v>
      </c>
      <c r="N140" s="75">
        <v>14</v>
      </c>
      <c r="O140" s="69" t="str">
        <f>IF(B140=0," ",VLOOKUP($B140,[1]Спортсмены!$B$1:$K$65536,10,FALSE))</f>
        <v>Хрущев И.Е.</v>
      </c>
    </row>
    <row r="141" spans="1:15" x14ac:dyDescent="0.25">
      <c r="A141" s="172">
        <v>5</v>
      </c>
      <c r="B141" s="31">
        <v>239</v>
      </c>
      <c r="C141" s="69" t="str">
        <f>IF(B141=0," ",VLOOKUP(B141,[1]Спортсмены!B$1:K$65536,2,FALSE))</f>
        <v>Кошелев</v>
      </c>
      <c r="D141" s="70" t="str">
        <f>IF(B141=0," ",VLOOKUP($B141,[1]Спортсмены!$B$1:$K$65536,3,FALSE))</f>
        <v>Александр</v>
      </c>
      <c r="E141" s="71" t="str">
        <f>IF(B141=0," ",IF(VLOOKUP($B141,[1]Спортсмены!$B$1:$K$65536,4,FALSE)=0," ",VLOOKUP($B141,[1]Спортсмены!$B$1:$K$65536,4,FALSE)))</f>
        <v>06.01.1997</v>
      </c>
      <c r="F141" s="71" t="str">
        <f>IF(B141=0," ",VLOOKUP($B141,[1]Спортсмены!$B$1:$K$65536,5,FALSE))</f>
        <v>КМС</v>
      </c>
      <c r="G141" s="69" t="str">
        <f>IF(B141=0," ",VLOOKUP($B141,[1]Спортсмены!$B$1:$K$65536,6,FALSE))</f>
        <v>Вологодская область</v>
      </c>
      <c r="H141" s="69" t="str">
        <f>IF(C141=0," ",VLOOKUP($B141,[1]Спортсмены!$B$1:$K$65536,7,FALSE))</f>
        <v/>
      </c>
      <c r="I141" s="69" t="str">
        <f>IF(D141=0," ",VLOOKUP($B141,[1]Спортсмены!$B$1:$K$65536,8,FALSE))</f>
        <v/>
      </c>
      <c r="J141" s="69" t="str">
        <f>IF(B141=0," ",VLOOKUP($B141,[1]Спортсмены!$B$1:$K$65536,9,FALSE))</f>
        <v>АУ ФКиС  ВО "ЦСП"</v>
      </c>
      <c r="K141" s="97"/>
      <c r="L141" s="140">
        <v>6.1590277777777772E-3</v>
      </c>
      <c r="M141" s="82" t="str">
        <f>IF(L141=0," ",IF(L141&lt;=[1]Разряды!$D$9,[1]Разряды!$D$3,IF(L141&lt;=[1]Разряды!$E$9,[1]Разряды!$E$3,IF(L141&lt;=[1]Разряды!$F$9,[1]Разряды!$F$3,IF(L141&lt;=[1]Разряды!$G$9,[1]Разряды!$G$3,IF(L141&lt;=[1]Разряды!$H$9,[1]Разряды!$H$3,IF(L141&lt;=[1]Разряды!$I$9,[1]Разряды!$I$3,IF(L141&lt;=[1]Разряды!$J$9,[1]Разряды!$J$3,"б/р"))))))))</f>
        <v>1р</v>
      </c>
      <c r="N141" s="75">
        <v>13</v>
      </c>
      <c r="O141" s="69" t="str">
        <f>IF(B141=0," ",VLOOKUP($B141,[1]Спортсмены!$B$1:$K$65536,10,FALSE))</f>
        <v>Кошелев Е.Ю.</v>
      </c>
    </row>
    <row r="142" spans="1:15" x14ac:dyDescent="0.25">
      <c r="A142" s="172">
        <v>6</v>
      </c>
      <c r="B142" s="31">
        <v>236</v>
      </c>
      <c r="C142" s="69" t="str">
        <f>IF(B142=0," ",VLOOKUP(B142,[1]Спортсмены!B$1:K$65536,2,FALSE))</f>
        <v>Киселев</v>
      </c>
      <c r="D142" s="70" t="str">
        <f>IF(B142=0," ",VLOOKUP($B142,[1]Спортсмены!$B$1:$K$65536,3,FALSE))</f>
        <v>Алексей</v>
      </c>
      <c r="E142" s="71" t="str">
        <f>IF(B142=0," ",IF(VLOOKUP($B142,[1]Спортсмены!$B$1:$K$65536,4,FALSE)=0," ",VLOOKUP($B142,[1]Спортсмены!$B$1:$K$65536,4,FALSE)))</f>
        <v>27.05.1992</v>
      </c>
      <c r="F142" s="71" t="str">
        <f>IF(B142=0," ",VLOOKUP($B142,[1]Спортсмены!$B$1:$K$65536,5,FALSE))</f>
        <v>КМС</v>
      </c>
      <c r="G142" s="69" t="str">
        <f>IF(B142=0," ",VLOOKUP($B142,[1]Спортсмены!$B$1:$K$65536,6,FALSE))</f>
        <v>Вологодская область</v>
      </c>
      <c r="H142" s="69" t="str">
        <f>IF(C142=0," ",VLOOKUP($B142,[1]Спортсмены!$B$1:$K$65536,7,FALSE))</f>
        <v/>
      </c>
      <c r="I142" s="69" t="str">
        <f>IF(D142=0," ",VLOOKUP($B142,[1]Спортсмены!$B$1:$K$65536,8,FALSE))</f>
        <v/>
      </c>
      <c r="J142" s="69" t="str">
        <f>IF(B142=0," ",VLOOKUP($B142,[1]Спортсмены!$B$1:$K$65536,9,FALSE))</f>
        <v>МУ "ШСШ" п.Шексна</v>
      </c>
      <c r="K142" s="97"/>
      <c r="L142" s="140">
        <v>6.1756944444444455E-3</v>
      </c>
      <c r="M142" s="82" t="str">
        <f>IF(L142=0," ",IF(L142&lt;=[1]Разряды!$D$9,[1]Разряды!$D$3,IF(L142&lt;=[1]Разряды!$E$9,[1]Разряды!$E$3,IF(L142&lt;=[1]Разряды!$F$9,[1]Разряды!$F$3,IF(L142&lt;=[1]Разряды!$G$9,[1]Разряды!$G$3,IF(L142&lt;=[1]Разряды!$H$9,[1]Разряды!$H$3,IF(L142&lt;=[1]Разряды!$I$9,[1]Разряды!$I$3,IF(L142&lt;=[1]Разряды!$J$9,[1]Разряды!$J$3,"б/р"))))))))</f>
        <v>1р</v>
      </c>
      <c r="N142" s="75">
        <v>12</v>
      </c>
      <c r="O142" s="69" t="str">
        <f>IF(B142=0," ",VLOOKUP($B142,[1]Спортсмены!$B$1:$K$65536,10,FALSE))</f>
        <v>Киселев В.Д.</v>
      </c>
    </row>
    <row r="143" spans="1:15" x14ac:dyDescent="0.25">
      <c r="A143" s="172">
        <v>7</v>
      </c>
      <c r="B143" s="31">
        <v>331</v>
      </c>
      <c r="C143" s="69" t="str">
        <f>IF(B143=0," ",VLOOKUP(B143,[1]Спортсмены!B$1:K$65536,2,FALSE))</f>
        <v>Зинохин</v>
      </c>
      <c r="D143" s="70" t="str">
        <f>IF(B143=0," ",VLOOKUP($B143,[1]Спортсмены!$B$1:$K$65536,3,FALSE))</f>
        <v>Роман</v>
      </c>
      <c r="E143" s="71" t="str">
        <f>IF(B143=0," ",IF(VLOOKUP($B143,[1]Спортсмены!$B$1:$K$65536,4,FALSE)=0," ",VLOOKUP($B143,[1]Спортсмены!$B$1:$K$65536,4,FALSE)))</f>
        <v>21.12.1993</v>
      </c>
      <c r="F143" s="71" t="str">
        <f>IF(B143=0," ",VLOOKUP($B143,[1]Спортсмены!$B$1:$K$65536,5,FALSE))</f>
        <v>МС</v>
      </c>
      <c r="G143" s="69" t="str">
        <f>IF(B143=0," ",VLOOKUP($B143,[1]Спортсмены!$B$1:$K$65536,6,FALSE))</f>
        <v>Костромская область</v>
      </c>
      <c r="H143" s="69" t="str">
        <f>IF(C143=0," ",VLOOKUP($B143,[1]Спортсмены!$B$1:$K$65536,7,FALSE))</f>
        <v/>
      </c>
      <c r="I143" s="69" t="str">
        <f>IF(D143=0," ",VLOOKUP($B143,[1]Спортсмены!$B$1:$K$65536,8,FALSE))</f>
        <v/>
      </c>
      <c r="J143" s="69" t="str">
        <f>IF(B143=0," ",VLOOKUP($B143,[1]Спортсмены!$B$1:$K$65536,9,FALSE))</f>
        <v>ГБУ КО "СШОР им. А.В. Голубева"</v>
      </c>
      <c r="K143" s="97"/>
      <c r="L143" s="140">
        <v>6.2489583333333329E-3</v>
      </c>
      <c r="M143" s="82" t="str">
        <f>IF(L143=0," ",IF(L143&lt;=[1]Разряды!$D$9,[1]Разряды!$D$3,IF(L143&lt;=[1]Разряды!$E$9,[1]Разряды!$E$3,IF(L143&lt;=[1]Разряды!$F$9,[1]Разряды!$F$3,IF(L143&lt;=[1]Разряды!$G$9,[1]Разряды!$G$3,IF(L143&lt;=[1]Разряды!$H$9,[1]Разряды!$H$3,IF(L143&lt;=[1]Разряды!$I$9,[1]Разряды!$I$3,IF(L143&lt;=[1]Разряды!$J$9,[1]Разряды!$J$3,"б/р"))))))))</f>
        <v>1р</v>
      </c>
      <c r="N143" s="75">
        <v>11</v>
      </c>
      <c r="O143" s="69" t="str">
        <f>IF(B143=0," ",VLOOKUP($B143,[1]Спортсмены!$B$1:$K$65536,10,FALSE))</f>
        <v>Дружков А.Н.</v>
      </c>
    </row>
    <row r="144" spans="1:15" x14ac:dyDescent="0.25">
      <c r="A144" s="172">
        <v>8</v>
      </c>
      <c r="B144" s="31">
        <v>199</v>
      </c>
      <c r="C144" s="69" t="str">
        <f>IF(B144=0," ",VLOOKUP(B144,[1]Спортсмены!B$1:K$65536,2,FALSE))</f>
        <v>Постников</v>
      </c>
      <c r="D144" s="70" t="str">
        <f>IF(B144=0," ",VLOOKUP($B144,[1]Спортсмены!$B$1:$K$65536,3,FALSE))</f>
        <v>Игорь</v>
      </c>
      <c r="E144" s="71" t="str">
        <f>IF(B144=0," ",IF(VLOOKUP($B144,[1]Спортсмены!$B$1:$K$65536,4,FALSE)=0," ",VLOOKUP($B144,[1]Спортсмены!$B$1:$K$65536,4,FALSE)))</f>
        <v>03.11.1988</v>
      </c>
      <c r="F144" s="71" t="str">
        <f>IF(B144=0," ",VLOOKUP($B144,[1]Спортсмены!$B$1:$K$65536,5,FALSE))</f>
        <v>КМС</v>
      </c>
      <c r="G144" s="69" t="str">
        <f>IF(B144=0," ",VLOOKUP($B144,[1]Спортсмены!$B$1:$K$65536,6,FALSE))</f>
        <v>Архангельская область</v>
      </c>
      <c r="H144" s="69" t="str">
        <f>IF(C144=0," ",VLOOKUP($B144,[1]Спортсмены!$B$1:$K$65536,7,FALSE))</f>
        <v/>
      </c>
      <c r="I144" s="69" t="str">
        <f>IF(D144=0," ",VLOOKUP($B144,[1]Спортсмены!$B$1:$K$65536,8,FALSE))</f>
        <v/>
      </c>
      <c r="J144" s="69" t="str">
        <f>IF(B144=0," ",VLOOKUP($B144,[1]Спортсмены!$B$1:$K$65536,9,FALSE))</f>
        <v>-</v>
      </c>
      <c r="K144" s="97"/>
      <c r="L144" s="140">
        <v>6.2718749999999997E-3</v>
      </c>
      <c r="M144" s="82" t="str">
        <f>IF(L144=0," ",IF(L144&lt;=[1]Разряды!$D$9,[1]Разряды!$D$3,IF(L144&lt;=[1]Разряды!$E$9,[1]Разряды!$E$3,IF(L144&lt;=[1]Разряды!$F$9,[1]Разряды!$F$3,IF(L144&lt;=[1]Разряды!$G$9,[1]Разряды!$G$3,IF(L144&lt;=[1]Разряды!$H$9,[1]Разряды!$H$3,IF(L144&lt;=[1]Разряды!$I$9,[1]Разряды!$I$3,IF(L144&lt;=[1]Разряды!$J$9,[1]Разряды!$J$3,"б/р"))))))))</f>
        <v>1р</v>
      </c>
      <c r="N144" s="75">
        <v>10</v>
      </c>
      <c r="O144" s="69" t="str">
        <f>IF(B144=0," ",VLOOKUP($B144,[1]Спортсмены!$B$1:$K$65536,10,FALSE))</f>
        <v>Чернов А.В.</v>
      </c>
    </row>
    <row r="145" spans="1:15" x14ac:dyDescent="0.25">
      <c r="A145" s="172">
        <v>9</v>
      </c>
      <c r="B145" s="31">
        <v>304</v>
      </c>
      <c r="C145" s="69" t="str">
        <f>IF(B145=0," ",VLOOKUP(B145,[1]Спортсмены!B$1:K$65536,2,FALSE))</f>
        <v>Сиротин</v>
      </c>
      <c r="D145" s="70" t="str">
        <f>IF(B145=0," ",VLOOKUP($B145,[1]Спортсмены!$B$1:$K$65536,3,FALSE))</f>
        <v>Иван</v>
      </c>
      <c r="E145" s="71" t="str">
        <f>IF(B145=0," ",IF(VLOOKUP($B145,[1]Спортсмены!$B$1:$K$65536,4,FALSE)=0," ",VLOOKUP($B145,[1]Спортсмены!$B$1:$K$65536,4,FALSE)))</f>
        <v>01.07.1995</v>
      </c>
      <c r="F145" s="71" t="str">
        <f>IF(B145=0," ",VLOOKUP($B145,[1]Спортсмены!$B$1:$K$65536,5,FALSE))</f>
        <v>КМС</v>
      </c>
      <c r="G145" s="69" t="str">
        <f>IF(B145=0," ",VLOOKUP($B145,[1]Спортсмены!$B$1:$K$65536,6,FALSE))</f>
        <v>Ивановская область</v>
      </c>
      <c r="H145" s="69" t="str">
        <f>IF(C145=0," ",VLOOKUP($B145,[1]Спортсмены!$B$1:$K$65536,7,FALSE))</f>
        <v/>
      </c>
      <c r="I145" s="69" t="str">
        <f>IF(D145=0," ",VLOOKUP($B145,[1]Спортсмены!$B$1:$K$65536,8,FALSE))</f>
        <v>ИРО РССС</v>
      </c>
      <c r="J145" s="102" t="str">
        <f>IF(B145=0," ",VLOOKUP($B145,[1]Спортсмены!$B$1:$K$65536,9,FALSE))</f>
        <v>ОГБУ СШОР №8 "Спартак", ФГБОУ ВО "ИГЭУ"</v>
      </c>
      <c r="K145" s="97"/>
      <c r="L145" s="140">
        <v>6.3587962962962964E-3</v>
      </c>
      <c r="M145" s="82" t="str">
        <f>IF(L145=0," ",IF(L145&lt;=[1]Разряды!$D$9,[1]Разряды!$D$3,IF(L145&lt;=[1]Разряды!$E$9,[1]Разряды!$E$3,IF(L145&lt;=[1]Разряды!$F$9,[1]Разряды!$F$3,IF(L145&lt;=[1]Разряды!$G$9,[1]Разряды!$G$3,IF(L145&lt;=[1]Разряды!$H$9,[1]Разряды!$H$3,IF(L145&lt;=[1]Разряды!$I$9,[1]Разряды!$I$3,IF(L145&lt;=[1]Разряды!$J$9,[1]Разряды!$J$3,"б/р"))))))))</f>
        <v>2р</v>
      </c>
      <c r="N145" s="75">
        <v>0</v>
      </c>
      <c r="O145" s="69" t="str">
        <f>IF(B145=0," ",VLOOKUP($B145,[1]Спортсмены!$B$1:$K$65536,10,FALSE))</f>
        <v>Дряннов В.А.</v>
      </c>
    </row>
    <row r="146" spans="1:15" x14ac:dyDescent="0.25">
      <c r="A146" s="172">
        <v>10</v>
      </c>
      <c r="B146" s="31">
        <v>230</v>
      </c>
      <c r="C146" s="69" t="str">
        <f>IF(B146=0," ",VLOOKUP(B146,[1]Спортсмены!B$1:K$65536,2,FALSE))</f>
        <v>Ефимов</v>
      </c>
      <c r="D146" s="70" t="str">
        <f>IF(B146=0," ",VLOOKUP($B146,[1]Спортсмены!$B$1:$K$65536,3,FALSE))</f>
        <v>Артем</v>
      </c>
      <c r="E146" s="71" t="str">
        <f>IF(B146=0," ",IF(VLOOKUP($B146,[1]Спортсмены!$B$1:$K$65536,4,FALSE)=0," ",VLOOKUP($B146,[1]Спортсмены!$B$1:$K$65536,4,FALSE)))</f>
        <v>29.10.1990</v>
      </c>
      <c r="F146" s="71" t="str">
        <f>IF(B146=0," ",VLOOKUP($B146,[1]Спортсмены!$B$1:$K$65536,5,FALSE))</f>
        <v>1</v>
      </c>
      <c r="G146" s="69" t="str">
        <f>IF(B146=0," ",VLOOKUP($B146,[1]Спортсмены!$B$1:$K$65536,6,FALSE))</f>
        <v>Вологодская область</v>
      </c>
      <c r="H146" s="69" t="str">
        <f>IF(C146=0," ",VLOOKUP($B146,[1]Спортсмены!$B$1:$K$65536,7,FALSE))</f>
        <v/>
      </c>
      <c r="I146" s="69" t="str">
        <f>IF(D146=0," ",VLOOKUP($B146,[1]Спортсмены!$B$1:$K$65536,8,FALSE))</f>
        <v/>
      </c>
      <c r="J146" s="69" t="str">
        <f>IF(B146=0," ",VLOOKUP($B146,[1]Спортсмены!$B$1:$K$65536,9,FALSE))</f>
        <v>МУ " ШСШ" г.Сокол</v>
      </c>
      <c r="K146" s="97"/>
      <c r="L146" s="140">
        <v>6.3614583333333335E-3</v>
      </c>
      <c r="M146" s="82" t="str">
        <f>IF(L146=0," ",IF(L146&lt;=[1]Разряды!$D$9,[1]Разряды!$D$3,IF(L146&lt;=[1]Разряды!$E$9,[1]Разряды!$E$3,IF(L146&lt;=[1]Разряды!$F$9,[1]Разряды!$F$3,IF(L146&lt;=[1]Разряды!$G$9,[1]Разряды!$G$3,IF(L146&lt;=[1]Разряды!$H$9,[1]Разряды!$H$3,IF(L146&lt;=[1]Разряды!$I$9,[1]Разряды!$I$3,IF(L146&lt;=[1]Разряды!$J$9,[1]Разряды!$J$3,"б/р"))))))))</f>
        <v>2р</v>
      </c>
      <c r="N146" s="75">
        <v>0</v>
      </c>
      <c r="O146" s="69" t="str">
        <f>IF(B146=0," ",VLOOKUP($B146,[1]Спортсмены!$B$1:$K$65536,10,FALSE))</f>
        <v>Ефимов А.Н.</v>
      </c>
    </row>
    <row r="147" spans="1:15" x14ac:dyDescent="0.25">
      <c r="A147" s="172">
        <v>11</v>
      </c>
      <c r="B147" s="31">
        <v>451</v>
      </c>
      <c r="C147" s="69" t="str">
        <f>IF(B147=0," ",VLOOKUP(B147,[1]Спортсмены!B$1:K$65536,2,FALSE))</f>
        <v>Когут</v>
      </c>
      <c r="D147" s="70" t="str">
        <f>IF(B147=0," ",VLOOKUP($B147,[1]Спортсмены!$B$1:$K$65536,3,FALSE))</f>
        <v>Максим</v>
      </c>
      <c r="E147" s="71" t="str">
        <f>IF(B147=0," ",IF(VLOOKUP($B147,[1]Спортсмены!$B$1:$K$65536,4,FALSE)=0," ",VLOOKUP($B147,[1]Спортсмены!$B$1:$K$65536,4,FALSE)))</f>
        <v>14.03.1988</v>
      </c>
      <c r="F147" s="71" t="str">
        <f>IF(B147=0," ",VLOOKUP($B147,[1]Спортсмены!$B$1:$K$65536,5,FALSE))</f>
        <v>КМС</v>
      </c>
      <c r="G147" s="69" t="str">
        <f>IF(B147=0," ",VLOOKUP($B147,[1]Спортсмены!$B$1:$K$65536,6,FALSE))</f>
        <v>Республика Коми</v>
      </c>
      <c r="H147" s="69" t="str">
        <f>IF(C147=0," ",VLOOKUP($B147,[1]Спортсмены!$B$1:$K$65536,7,FALSE))</f>
        <v/>
      </c>
      <c r="I147" s="69" t="str">
        <f>IF(D147=0," ",VLOOKUP($B147,[1]Спортсмены!$B$1:$K$65536,8,FALSE))</f>
        <v/>
      </c>
      <c r="J147" s="69" t="str">
        <f>IF(B147=0," ",VLOOKUP($B147,[1]Спортсмены!$B$1:$K$65536,9,FALSE))</f>
        <v>-</v>
      </c>
      <c r="K147" s="97"/>
      <c r="L147" s="140">
        <v>6.4184027777777772E-3</v>
      </c>
      <c r="M147" s="82" t="str">
        <f>IF(L147=0," ",IF(L147&lt;=[1]Разряды!$D$9,[1]Разряды!$D$3,IF(L147&lt;=[1]Разряды!$E$9,[1]Разряды!$E$3,IF(L147&lt;=[1]Разряды!$F$9,[1]Разряды!$F$3,IF(L147&lt;=[1]Разряды!$G$9,[1]Разряды!$G$3,IF(L147&lt;=[1]Разряды!$H$9,[1]Разряды!$H$3,IF(L147&lt;=[1]Разряды!$I$9,[1]Разряды!$I$3,IF(L147&lt;=[1]Разряды!$J$9,[1]Разряды!$J$3,"б/р"))))))))</f>
        <v>2р</v>
      </c>
      <c r="N147" s="75" t="s">
        <v>31</v>
      </c>
      <c r="O147" s="69"/>
    </row>
    <row r="148" spans="1:15" x14ac:dyDescent="0.25">
      <c r="A148" s="172">
        <v>12</v>
      </c>
      <c r="B148" s="31">
        <v>135</v>
      </c>
      <c r="C148" s="69" t="str">
        <f>IF(B148=0," ",VLOOKUP(B148,[1]Спортсмены!B$1:K$65536,2,FALSE))</f>
        <v>Тараканов</v>
      </c>
      <c r="D148" s="70" t="str">
        <f>IF(B148=0," ",VLOOKUP($B148,[1]Спортсмены!$B$1:$K$65536,3,FALSE))</f>
        <v>Кирилл</v>
      </c>
      <c r="E148" s="71" t="str">
        <f>IF(B148=0," ",IF(VLOOKUP($B148,[1]Спортсмены!$B$1:$K$65536,4,FALSE)=0," ",VLOOKUP($B148,[1]Спортсмены!$B$1:$K$65536,4,FALSE)))</f>
        <v>18.12.1996</v>
      </c>
      <c r="F148" s="71" t="str">
        <f>IF(B148=0," ",VLOOKUP($B148,[1]Спортсмены!$B$1:$K$65536,5,FALSE))</f>
        <v>КМС</v>
      </c>
      <c r="G148" s="69" t="str">
        <f>IF(B148=0," ",VLOOKUP($B148,[1]Спортсмены!$B$1:$K$65536,6,FALSE))</f>
        <v>Ярославская область</v>
      </c>
      <c r="H148" s="69" t="str">
        <f>IF(C148=0," ",VLOOKUP($B148,[1]Спортсмены!$B$1:$K$65536,7,FALSE))</f>
        <v/>
      </c>
      <c r="I148" s="69" t="str">
        <f>IF(D148=0," ",VLOOKUP($B148,[1]Спортсмены!$B$1:$K$65536,8,FALSE))</f>
        <v/>
      </c>
      <c r="J148" s="69" t="str">
        <f>IF(B148=0," ",VLOOKUP($B148,[1]Спортсмены!$B$1:$K$65536,9,FALSE))</f>
        <v>МУ СШОР №19</v>
      </c>
      <c r="K148" s="97"/>
      <c r="L148" s="140">
        <v>6.4271990740740739E-3</v>
      </c>
      <c r="M148" s="82" t="str">
        <f>IF(L148=0," ",IF(L148&lt;=[1]Разряды!$D$9,[1]Разряды!$D$3,IF(L148&lt;=[1]Разряды!$E$9,[1]Разряды!$E$3,IF(L148&lt;=[1]Разряды!$F$9,[1]Разряды!$F$3,IF(L148&lt;=[1]Разряды!$G$9,[1]Разряды!$G$3,IF(L148&lt;=[1]Разряды!$H$9,[1]Разряды!$H$3,IF(L148&lt;=[1]Разряды!$I$9,[1]Разряды!$I$3,IF(L148&lt;=[1]Разряды!$J$9,[1]Разряды!$J$3,"б/р"))))))))</f>
        <v>2р</v>
      </c>
      <c r="N148" s="75">
        <v>0</v>
      </c>
      <c r="O148" s="101" t="str">
        <f>IF(B148=0," ",VLOOKUP($B148,[1]Спортсмены!$B$1:$K$65536,10,FALSE))</f>
        <v>Тараканова Ю.Ф., Тараканов А.В.</v>
      </c>
    </row>
    <row r="149" spans="1:15" ht="15.75" thickBot="1" x14ac:dyDescent="0.3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78"/>
      <c r="L149" s="178"/>
      <c r="M149" s="107"/>
      <c r="N149" s="107"/>
      <c r="O149" s="107"/>
    </row>
    <row r="150" spans="1:15" ht="15.75" thickTop="1" x14ac:dyDescent="0.25"/>
    <row r="157" spans="1:15" x14ac:dyDescent="0.25">
      <c r="A157" s="64"/>
      <c r="B157" s="65"/>
      <c r="C157" s="66"/>
      <c r="D157" s="66"/>
      <c r="E157" s="66"/>
      <c r="F157" s="67"/>
      <c r="G157" s="45" t="s">
        <v>32</v>
      </c>
      <c r="H157" s="45"/>
      <c r="I157" s="45"/>
      <c r="J157" s="46"/>
      <c r="K157" s="46"/>
      <c r="L157" s="45"/>
      <c r="M157" s="45" t="s">
        <v>33</v>
      </c>
      <c r="N157" s="45"/>
    </row>
    <row r="158" spans="1:15" x14ac:dyDescent="0.25">
      <c r="A158" s="64"/>
      <c r="B158" s="67"/>
      <c r="C158" s="66"/>
      <c r="D158" s="66"/>
      <c r="E158" s="66"/>
      <c r="F158" s="67"/>
      <c r="G158" s="45"/>
      <c r="H158" s="45"/>
      <c r="I158" s="45"/>
      <c r="J158" s="46"/>
      <c r="K158" s="46"/>
      <c r="L158" s="45"/>
      <c r="M158" s="45"/>
      <c r="N158" s="45"/>
    </row>
    <row r="159" spans="1:15" x14ac:dyDescent="0.25">
      <c r="A159" s="64"/>
      <c r="B159" s="67"/>
      <c r="C159" s="66"/>
      <c r="D159" s="66"/>
      <c r="E159" s="66"/>
      <c r="F159" s="67"/>
      <c r="G159" s="45"/>
      <c r="H159" s="45"/>
      <c r="I159" s="45"/>
      <c r="J159" s="46"/>
      <c r="K159" s="46"/>
      <c r="L159" s="45"/>
      <c r="M159" s="45"/>
      <c r="N159" s="45"/>
    </row>
    <row r="160" spans="1:15" x14ac:dyDescent="0.25">
      <c r="A160" s="64"/>
      <c r="B160" s="67"/>
      <c r="C160" s="66"/>
      <c r="D160" s="66"/>
      <c r="E160" s="66"/>
      <c r="F160" s="67"/>
      <c r="G160" s="45"/>
      <c r="H160" s="45"/>
      <c r="I160" s="45"/>
      <c r="J160" s="46"/>
      <c r="K160" s="46"/>
      <c r="L160" s="45"/>
      <c r="M160" s="45"/>
      <c r="N160" s="45"/>
    </row>
    <row r="161" spans="1:14" x14ac:dyDescent="0.25">
      <c r="A161" s="64"/>
      <c r="B161" s="67"/>
      <c r="C161" s="66"/>
      <c r="D161" s="66"/>
      <c r="E161" s="66"/>
      <c r="F161" s="67"/>
      <c r="G161" s="45" t="s">
        <v>34</v>
      </c>
      <c r="H161" s="45"/>
      <c r="I161" s="45"/>
      <c r="J161" s="46"/>
      <c r="K161" s="46"/>
      <c r="L161" s="45"/>
      <c r="M161" s="45" t="s">
        <v>35</v>
      </c>
      <c r="N161" s="45"/>
    </row>
  </sheetData>
  <mergeCells count="66">
    <mergeCell ref="A6:O6"/>
    <mergeCell ref="A1:O1"/>
    <mergeCell ref="A2:O2"/>
    <mergeCell ref="A3:O3"/>
    <mergeCell ref="A4:O4"/>
    <mergeCell ref="A5:O5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6:O66"/>
    <mergeCell ref="J15:J16"/>
    <mergeCell ref="K15:L15"/>
    <mergeCell ref="M15:M16"/>
    <mergeCell ref="N15:N16"/>
    <mergeCell ref="O15:O16"/>
    <mergeCell ref="K16:L16"/>
    <mergeCell ref="A61:O61"/>
    <mergeCell ref="A62:O62"/>
    <mergeCell ref="A63:O63"/>
    <mergeCell ref="A64:O64"/>
    <mergeCell ref="A65:O65"/>
    <mergeCell ref="A68:N68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126:O126"/>
    <mergeCell ref="J75:J76"/>
    <mergeCell ref="K75:L75"/>
    <mergeCell ref="M75:M76"/>
    <mergeCell ref="N75:N76"/>
    <mergeCell ref="O75:O76"/>
    <mergeCell ref="K76:L76"/>
    <mergeCell ref="A121:O121"/>
    <mergeCell ref="A122:O122"/>
    <mergeCell ref="A123:O123"/>
    <mergeCell ref="A124:O124"/>
    <mergeCell ref="A125:O125"/>
    <mergeCell ref="A128:N128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L135"/>
    <mergeCell ref="M135:M136"/>
    <mergeCell ref="N135:N136"/>
    <mergeCell ref="O135:O136"/>
    <mergeCell ref="K136:L13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zoomScale="80" zoomScaleNormal="80" workbookViewId="0">
      <selection activeCell="A103" sqref="A103:XFD118"/>
    </sheetView>
  </sheetViews>
  <sheetFormatPr defaultRowHeight="15" x14ac:dyDescent="0.25"/>
  <cols>
    <col min="1" max="1" width="4.85546875" customWidth="1"/>
    <col min="2" max="2" width="6.85546875" customWidth="1"/>
    <col min="3" max="3" width="15.85546875" customWidth="1"/>
    <col min="4" max="4" width="12.5703125" customWidth="1"/>
    <col min="5" max="5" width="11" customWidth="1"/>
    <col min="6" max="6" width="7.7109375" customWidth="1"/>
    <col min="7" max="7" width="21.5703125" customWidth="1"/>
    <col min="8" max="8" width="12" customWidth="1"/>
    <col min="9" max="9" width="12.7109375" customWidth="1"/>
    <col min="10" max="10" width="26.42578125" customWidth="1"/>
    <col min="11" max="11" width="7.42578125" style="14" customWidth="1"/>
    <col min="12" max="12" width="7.5703125" style="14" customWidth="1"/>
    <col min="13" max="13" width="7.42578125" customWidth="1"/>
    <col min="14" max="14" width="6.28515625" customWidth="1"/>
    <col min="15" max="15" width="24.425781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/>
      <c r="F12" s="10"/>
      <c r="G12" s="11"/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183" t="s">
        <v>10</v>
      </c>
      <c r="F13" s="184">
        <v>0.4375</v>
      </c>
      <c r="G13" s="185" t="s">
        <v>64</v>
      </c>
      <c r="H13" s="185"/>
      <c r="I13" s="185"/>
      <c r="K13" s="13"/>
      <c r="L13" s="13"/>
      <c r="M13" s="14"/>
    </row>
    <row r="14" spans="1:15" ht="16.5" thickBot="1" x14ac:dyDescent="0.3">
      <c r="A14" s="15" t="s">
        <v>13</v>
      </c>
      <c r="B14" s="16"/>
      <c r="E14" s="17" t="s">
        <v>79</v>
      </c>
      <c r="F14" s="18"/>
      <c r="J14" s="3"/>
      <c r="K14" s="11"/>
      <c r="L14" s="11"/>
      <c r="M14" s="14"/>
    </row>
    <row r="15" spans="1:15" x14ac:dyDescent="0.25">
      <c r="A15" s="455" t="s">
        <v>15</v>
      </c>
      <c r="B15" s="455" t="s">
        <v>16</v>
      </c>
      <c r="C15" s="457" t="s">
        <v>17</v>
      </c>
      <c r="D15" s="457" t="s">
        <v>18</v>
      </c>
      <c r="E15" s="455" t="s">
        <v>19</v>
      </c>
      <c r="F15" s="455" t="s">
        <v>20</v>
      </c>
      <c r="G15" s="445" t="s">
        <v>21</v>
      </c>
      <c r="H15" s="447" t="s">
        <v>22</v>
      </c>
      <c r="I15" s="449" t="s">
        <v>23</v>
      </c>
      <c r="J15" s="479" t="s">
        <v>24</v>
      </c>
      <c r="K15" s="481" t="s">
        <v>25</v>
      </c>
      <c r="L15" s="482"/>
      <c r="M15" s="483" t="s">
        <v>26</v>
      </c>
      <c r="N15" s="485" t="s">
        <v>27</v>
      </c>
      <c r="O15" s="443" t="s">
        <v>28</v>
      </c>
    </row>
    <row r="16" spans="1:15" ht="15.75" thickBot="1" x14ac:dyDescent="0.3">
      <c r="A16" s="456"/>
      <c r="B16" s="456"/>
      <c r="C16" s="458"/>
      <c r="D16" s="458"/>
      <c r="E16" s="456"/>
      <c r="F16" s="456"/>
      <c r="G16" s="446"/>
      <c r="H16" s="448"/>
      <c r="I16" s="450"/>
      <c r="J16" s="480"/>
      <c r="K16" s="487" t="s">
        <v>29</v>
      </c>
      <c r="L16" s="488"/>
      <c r="M16" s="484"/>
      <c r="N16" s="486"/>
      <c r="O16" s="444"/>
    </row>
    <row r="17" spans="1:15" x14ac:dyDescent="0.25">
      <c r="A17" s="21">
        <v>1</v>
      </c>
      <c r="B17" s="31">
        <v>409</v>
      </c>
      <c r="C17" s="69" t="str">
        <f>IF(B17=0," ",VLOOKUP(B17,[1]Женщины!B$1:K$65536,2,FALSE))</f>
        <v>Николаева</v>
      </c>
      <c r="D17" s="70" t="str">
        <f>IF(B17=0," ",VLOOKUP($B17,[1]Женщины!$B$1:$K$65536,3,FALSE))</f>
        <v>Елизавета</v>
      </c>
      <c r="E17" s="71" t="str">
        <f>IF(B17=0," ",IF(VLOOKUP($B17,[1]Женщины!$B$1:$K$65536,4,FALSE)=0," ",VLOOKUP($B17,[1]Женщины!$B$1:$K$65536,4,FALSE)))</f>
        <v>22.12.2004</v>
      </c>
      <c r="F17" s="71" t="str">
        <f>IF(B17=0," ",VLOOKUP($B17,[1]Женщины!$B$1:$K$65536,5,FALSE))</f>
        <v>1</v>
      </c>
      <c r="G17" s="30" t="str">
        <f>IF(B17=0," ",VLOOKUP($B17,[1]Женщины!$B$1:$K$65536,6,FALSE))</f>
        <v>Псковская область</v>
      </c>
      <c r="H17" s="30" t="str">
        <f>IF(B17=0," ",VLOOKUP($B17,[1]Женщины!$B$1:$K$65536,7,FALSE))</f>
        <v/>
      </c>
      <c r="I17" s="30" t="str">
        <f>IF(B17=0," ",VLOOKUP($B17,[1]Женщины!$B$1:$K$65536,8,FALSE))</f>
        <v/>
      </c>
      <c r="J17" s="26" t="str">
        <f>IF(B17=0," ",VLOOKUP($B17,[1]Женщины!$B$1:$K$65536,9,FALSE))</f>
        <v>МБУ ДО "ДЮСШ" г.Острова</v>
      </c>
      <c r="K17" s="149"/>
      <c r="L17" s="173">
        <v>4.9643518518518517E-3</v>
      </c>
      <c r="M17" s="75" t="s">
        <v>40</v>
      </c>
      <c r="N17" s="75">
        <v>20</v>
      </c>
      <c r="O17" s="30" t="str">
        <f>IF(B17=0," ",VLOOKUP($B17,[1]Женщины!$B$1:$K$65536,10,FALSE))</f>
        <v>Крылов Р.А.</v>
      </c>
    </row>
    <row r="18" spans="1:15" x14ac:dyDescent="0.25">
      <c r="A18" s="21">
        <v>2</v>
      </c>
      <c r="B18" s="31">
        <v>347</v>
      </c>
      <c r="C18" s="69" t="str">
        <f>IF(B18=0," ",VLOOKUP(B18,[1]Женщины!B$1:K$65536,2,FALSE))</f>
        <v>Смирнова</v>
      </c>
      <c r="D18" s="70" t="str">
        <f>IF(B18=0," ",VLOOKUP($B18,[1]Женщины!$B$1:$K$65536,3,FALSE))</f>
        <v>Дарья</v>
      </c>
      <c r="E18" s="71" t="str">
        <f>IF(B18=0," ",IF(VLOOKUP($B18,[1]Женщины!$B$1:$K$65536,4,FALSE)=0," ",VLOOKUP($B18,[1]Женщины!$B$1:$K$65536,4,FALSE)))</f>
        <v>31.07.2005</v>
      </c>
      <c r="F18" s="71" t="str">
        <f>IF(B18=0," ",VLOOKUP($B18,[1]Женщины!$B$1:$K$65536,5,FALSE))</f>
        <v>1</v>
      </c>
      <c r="G18" s="30" t="str">
        <f>IF(B18=0," ",VLOOKUP($B18,[1]Женщины!$B$1:$K$65536,6,FALSE))</f>
        <v>Костромская область</v>
      </c>
      <c r="H18" s="30" t="str">
        <f>IF(B18=0," ",VLOOKUP($B18,[1]Женщины!$B$1:$K$65536,7,FALSE))</f>
        <v/>
      </c>
      <c r="I18" s="30" t="str">
        <f>IF(B18=0," ",VLOOKUP($B18,[1]Женщины!$B$1:$K$65536,8,FALSE))</f>
        <v/>
      </c>
      <c r="J18" s="26" t="str">
        <f>IF(B18=0," ",VLOOKUP($B18,[1]Женщины!$B$1:$K$65536,9,FALSE))</f>
        <v>МБУ СШ "Спартак" г.Буй</v>
      </c>
      <c r="K18" s="149"/>
      <c r="L18" s="173">
        <v>5.1730324074074074E-3</v>
      </c>
      <c r="M18" s="75" t="s">
        <v>80</v>
      </c>
      <c r="N18" s="75">
        <v>17</v>
      </c>
      <c r="O18" s="30" t="str">
        <f>IF(B18=0," ",VLOOKUP($B18,[1]Женщины!$B$1:$K$65536,10,FALSE))</f>
        <v>Федотов И.А.</v>
      </c>
    </row>
    <row r="19" spans="1:15" x14ac:dyDescent="0.25">
      <c r="A19" s="21">
        <v>3</v>
      </c>
      <c r="B19" s="31">
        <v>269</v>
      </c>
      <c r="C19" s="69" t="str">
        <f>IF(B19=0," ",VLOOKUP(B19,[1]Женщины!B$1:K$65536,2,FALSE))</f>
        <v>Хазова</v>
      </c>
      <c r="D19" s="70" t="str">
        <f>IF(B19=0," ",VLOOKUP($B19,[1]Женщины!$B$1:$K$65536,3,FALSE))</f>
        <v>Дарья</v>
      </c>
      <c r="E19" s="71" t="str">
        <f>IF(B19=0," ",IF(VLOOKUP($B19,[1]Женщины!$B$1:$K$65536,4,FALSE)=0," ",VLOOKUP($B19,[1]Женщины!$B$1:$K$65536,4,FALSE)))</f>
        <v>09.07.2005</v>
      </c>
      <c r="F19" s="71" t="str">
        <f>IF(B19=0," ",VLOOKUP($B19,[1]Женщины!$B$1:$K$65536,5,FALSE))</f>
        <v>2</v>
      </c>
      <c r="G19" s="30" t="str">
        <f>IF(B19=0," ",VLOOKUP($B19,[1]Женщины!$B$1:$K$65536,6,FALSE))</f>
        <v>Вологодская область</v>
      </c>
      <c r="H19" s="30" t="str">
        <f>IF(B19=0," ",VLOOKUP($B19,[1]Женщины!$B$1:$K$65536,7,FALSE))</f>
        <v/>
      </c>
      <c r="I19" s="30" t="str">
        <f>IF(B19=0," ",VLOOKUP($B19,[1]Женщины!$B$1:$K$65536,8,FALSE))</f>
        <v/>
      </c>
      <c r="J19" s="26" t="str">
        <f>IF(B19=0," ",VLOOKUP($B19,[1]Женщины!$B$1:$K$65536,9,FALSE))</f>
        <v>ЛСК "Череповец"</v>
      </c>
      <c r="K19" s="149"/>
      <c r="L19" s="173">
        <v>5.2410879629629622E-3</v>
      </c>
      <c r="M19" s="75" t="s">
        <v>80</v>
      </c>
      <c r="N19" s="75">
        <v>15</v>
      </c>
      <c r="O19" s="30"/>
    </row>
    <row r="20" spans="1:15" x14ac:dyDescent="0.25">
      <c r="A20" s="78">
        <v>4</v>
      </c>
      <c r="B20" s="31">
        <v>408</v>
      </c>
      <c r="C20" s="69" t="str">
        <f>IF(B20=0," ",VLOOKUP(B20,[1]Женщины!B$1:K$65536,2,FALSE))</f>
        <v>Николаева</v>
      </c>
      <c r="D20" s="70" t="str">
        <f>IF(B20=0," ",VLOOKUP($B20,[1]Женщины!$B$1:$K$65536,3,FALSE))</f>
        <v>Анастасия</v>
      </c>
      <c r="E20" s="71" t="str">
        <f>IF(B20=0," ",IF(VLOOKUP($B20,[1]Женщины!$B$1:$K$65536,4,FALSE)=0," ",VLOOKUP($B20,[1]Женщины!$B$1:$K$65536,4,FALSE)))</f>
        <v>22.12.2004</v>
      </c>
      <c r="F20" s="71" t="str">
        <f>IF(B20=0," ",VLOOKUP($B20,[1]Женщины!$B$1:$K$65536,5,FALSE))</f>
        <v>2</v>
      </c>
      <c r="G20" s="30" t="str">
        <f>IF(B20=0," ",VLOOKUP($B20,[1]Женщины!$B$1:$K$65536,6,FALSE))</f>
        <v>Псковская область</v>
      </c>
      <c r="H20" s="30" t="str">
        <f>IF(B20=0," ",VLOOKUP($B20,[1]Женщины!$B$1:$K$65536,7,FALSE))</f>
        <v/>
      </c>
      <c r="I20" s="30" t="str">
        <f>IF(B20=0," ",VLOOKUP($B20,[1]Женщины!$B$1:$K$65536,8,FALSE))</f>
        <v/>
      </c>
      <c r="J20" s="26" t="str">
        <f>IF(B20=0," ",VLOOKUP($B20,[1]Женщины!$B$1:$K$65536,9,FALSE))</f>
        <v>МБУ ДО "ДЮСШ" г.Острова</v>
      </c>
      <c r="K20" s="149"/>
      <c r="L20" s="173">
        <v>5.4045138888888893E-3</v>
      </c>
      <c r="M20" s="75" t="s">
        <v>81</v>
      </c>
      <c r="N20" s="75">
        <v>14</v>
      </c>
      <c r="O20" s="30" t="str">
        <f>IF(B20=0," ",VLOOKUP($B20,[1]Женщины!$B$1:$K$65536,10,FALSE))</f>
        <v>Крылов Р.А.</v>
      </c>
    </row>
    <row r="21" spans="1:15" x14ac:dyDescent="0.25">
      <c r="A21" s="78">
        <v>5</v>
      </c>
      <c r="B21" s="31">
        <v>256</v>
      </c>
      <c r="C21" s="69" t="str">
        <f>IF(B21=0," ",VLOOKUP(B21,[1]Женщины!B$1:K$65536,2,FALSE))</f>
        <v>Петрова</v>
      </c>
      <c r="D21" s="70" t="str">
        <f>IF(B21=0," ",VLOOKUP($B21,[1]Женщины!$B$1:$K$65536,3,FALSE))</f>
        <v>Таисия</v>
      </c>
      <c r="E21" s="71" t="str">
        <f>IF(B21=0," ",IF(VLOOKUP($B21,[1]Женщины!$B$1:$K$65536,4,FALSE)=0," ",VLOOKUP($B21,[1]Женщины!$B$1:$K$65536,4,FALSE)))</f>
        <v>13.09.2003</v>
      </c>
      <c r="F21" s="71" t="str">
        <f>IF(B21=0," ",VLOOKUP($B21,[1]Женщины!$B$1:$K$65536,5,FALSE))</f>
        <v>2</v>
      </c>
      <c r="G21" s="30" t="str">
        <f>IF(B21=0," ",VLOOKUP($B21,[1]Женщины!$B$1:$K$65536,6,FALSE))</f>
        <v>Вологодская область</v>
      </c>
      <c r="H21" s="30" t="str">
        <f>IF(B21=0," ",VLOOKUP($B21,[1]Женщины!$B$1:$K$65536,7,FALSE))</f>
        <v/>
      </c>
      <c r="I21" s="30" t="str">
        <f>IF(B21=0," ",VLOOKUP($B21,[1]Женщины!$B$1:$K$65536,8,FALSE))</f>
        <v/>
      </c>
      <c r="J21" s="26" t="str">
        <f>IF(B21=0," ",VLOOKUP($B21,[1]Женщины!$B$1:$K$65536,9,FALSE))</f>
        <v>АУ ФКиС  ВО "ЦСП"</v>
      </c>
      <c r="K21" s="149"/>
      <c r="L21" s="173">
        <v>5.406712962962963E-3</v>
      </c>
      <c r="M21" s="75" t="s">
        <v>81</v>
      </c>
      <c r="N21" s="75">
        <v>13</v>
      </c>
      <c r="O21" s="30" t="str">
        <f>IF(B21=0," ",VLOOKUP($B21,[1]Женщины!$B$1:$K$65536,10,FALSE))</f>
        <v>Кужукина М.В.</v>
      </c>
    </row>
    <row r="22" spans="1:15" x14ac:dyDescent="0.25">
      <c r="A22" s="78">
        <v>6</v>
      </c>
      <c r="B22" s="31">
        <v>254</v>
      </c>
      <c r="C22" s="69" t="str">
        <f>IF(B22=0," ",VLOOKUP(B22,[1]Женщины!B$1:K$65536,2,FALSE))</f>
        <v>Осетрова</v>
      </c>
      <c r="D22" s="70" t="str">
        <f>IF(B22=0," ",VLOOKUP($B22,[1]Женщины!$B$1:$K$65536,3,FALSE))</f>
        <v>Александра</v>
      </c>
      <c r="E22" s="71" t="str">
        <f>IF(B22=0," ",IF(VLOOKUP($B22,[1]Женщины!$B$1:$K$65536,4,FALSE)=0," ",VLOOKUP($B22,[1]Женщины!$B$1:$K$65536,4,FALSE)))</f>
        <v>27.05.2005</v>
      </c>
      <c r="F22" s="71" t="str">
        <f>IF(B22=0," ",VLOOKUP($B22,[1]Женщины!$B$1:$K$65536,5,FALSE))</f>
        <v>2</v>
      </c>
      <c r="G22" s="30" t="str">
        <f>IF(B22=0," ",VLOOKUP($B22,[1]Женщины!$B$1:$K$65536,6,FALSE))</f>
        <v>Вологодская область</v>
      </c>
      <c r="H22" s="30" t="str">
        <f>IF(B22=0," ",VLOOKUP($B22,[1]Женщины!$B$1:$K$65536,7,FALSE))</f>
        <v/>
      </c>
      <c r="I22" s="30" t="str">
        <f>IF(B22=0," ",VLOOKUP($B22,[1]Женщины!$B$1:$K$65536,8,FALSE))</f>
        <v/>
      </c>
      <c r="J22" s="26" t="str">
        <f>IF(B22=0," ",VLOOKUP($B22,[1]Женщины!$B$1:$K$65536,9,FALSE))</f>
        <v>ЛСК "Череповец"</v>
      </c>
      <c r="K22" s="149"/>
      <c r="L22" s="173">
        <v>6.2949074074074079E-3</v>
      </c>
      <c r="M22" s="75" t="s">
        <v>82</v>
      </c>
      <c r="N22" s="75" t="s">
        <v>31</v>
      </c>
      <c r="O22" s="30"/>
    </row>
    <row r="23" spans="1:15" ht="15.75" thickBot="1" x14ac:dyDescent="0.3">
      <c r="A23" s="186"/>
      <c r="B23" s="119"/>
      <c r="C23" s="120" t="str">
        <f>IF(B23=0," ",VLOOKUP(B23,[1]Женщины!B$1:K$65536,2,FALSE))</f>
        <v xml:space="preserve"> </v>
      </c>
      <c r="D23" s="120"/>
      <c r="E23" s="187" t="str">
        <f>IF(B23=0," ",VLOOKUP($B23,[1]Женщины!$B$1:$K$65536,3,FALSE))</f>
        <v xml:space="preserve"> </v>
      </c>
      <c r="F23" s="122" t="str">
        <f>IF(B23=0," ",IF(VLOOKUP($B23,[1]Женщины!$B$1:$K$65536,4,FALSE)=0," ",VLOOKUP($B23,[1]Женщины!$B$1:$K$65536,4,FALSE)))</f>
        <v xml:space="preserve"> </v>
      </c>
      <c r="G23" s="120" t="str">
        <f>IF(B23=0," ",VLOOKUP($B23,[1]Женщины!$B$1:$K$65536,5,FALSE))</f>
        <v xml:space="preserve"> </v>
      </c>
      <c r="H23" s="120"/>
      <c r="I23" s="120"/>
      <c r="J23" s="120" t="str">
        <f>IF(B23=0," ",VLOOKUP($B23,[1]Женщины!$B$1:$K$65536,6,FALSE))</f>
        <v xml:space="preserve"> </v>
      </c>
      <c r="K23" s="124"/>
      <c r="L23" s="188"/>
      <c r="M23" s="126"/>
      <c r="N23" s="122"/>
      <c r="O23" s="120" t="str">
        <f>IF(B23=0," ",VLOOKUP($B23,[1]Женщины!$B$1:$K$65536,7,FALSE))</f>
        <v xml:space="preserve"> </v>
      </c>
    </row>
    <row r="24" spans="1:15" ht="15.75" thickTop="1" x14ac:dyDescent="0.25">
      <c r="A24" s="189"/>
      <c r="B24" s="44"/>
      <c r="C24" s="45"/>
      <c r="D24" s="45"/>
      <c r="E24" s="84"/>
      <c r="F24" s="46"/>
      <c r="G24" s="45"/>
      <c r="H24" s="45"/>
      <c r="I24" s="45"/>
      <c r="J24" s="45"/>
      <c r="K24" s="108"/>
      <c r="L24" s="145"/>
      <c r="M24" s="49"/>
      <c r="N24" s="46"/>
      <c r="O24" s="45"/>
    </row>
    <row r="25" spans="1:15" x14ac:dyDescent="0.25">
      <c r="A25" s="189"/>
      <c r="B25" s="44"/>
      <c r="C25" s="45"/>
      <c r="D25" s="45"/>
      <c r="E25" s="84"/>
      <c r="F25" s="46"/>
      <c r="G25" s="45"/>
      <c r="H25" s="45"/>
      <c r="I25" s="45"/>
      <c r="J25" s="45"/>
      <c r="K25" s="108"/>
      <c r="L25" s="145"/>
      <c r="M25" s="49"/>
      <c r="N25" s="46"/>
      <c r="O25" s="45"/>
    </row>
    <row r="26" spans="1:15" x14ac:dyDescent="0.25">
      <c r="A26" s="189"/>
      <c r="B26" s="44"/>
      <c r="C26" s="45"/>
      <c r="D26" s="45"/>
      <c r="E26" s="84"/>
      <c r="F26" s="46"/>
      <c r="G26" s="45"/>
      <c r="H26" s="45"/>
      <c r="I26" s="45"/>
      <c r="J26" s="45"/>
      <c r="K26" s="108"/>
      <c r="L26" s="145"/>
      <c r="M26" s="49"/>
      <c r="N26" s="46"/>
      <c r="O26" s="45"/>
    </row>
    <row r="27" spans="1:15" x14ac:dyDescent="0.25">
      <c r="A27" s="189"/>
      <c r="B27" s="44"/>
      <c r="C27" s="45"/>
      <c r="D27" s="45"/>
      <c r="E27" s="84"/>
      <c r="F27" s="46"/>
      <c r="G27" s="45"/>
      <c r="H27" s="45"/>
      <c r="I27" s="45"/>
      <c r="J27" s="45"/>
      <c r="K27" s="108"/>
      <c r="L27" s="145"/>
      <c r="M27" s="49"/>
      <c r="N27" s="46"/>
      <c r="O27" s="45"/>
    </row>
    <row r="28" spans="1:15" x14ac:dyDescent="0.25">
      <c r="A28" s="189"/>
      <c r="B28" s="44"/>
      <c r="C28" s="45"/>
      <c r="D28" s="45"/>
      <c r="E28" s="84"/>
      <c r="F28" s="46"/>
      <c r="G28" s="45"/>
      <c r="H28" s="45"/>
      <c r="I28" s="45"/>
      <c r="J28" s="45"/>
      <c r="K28" s="108"/>
      <c r="L28" s="145"/>
      <c r="M28" s="49"/>
      <c r="N28" s="46"/>
      <c r="O28" s="45"/>
    </row>
    <row r="29" spans="1:15" x14ac:dyDescent="0.25">
      <c r="A29" s="189"/>
      <c r="B29" s="44"/>
      <c r="C29" s="45"/>
      <c r="D29" s="45"/>
      <c r="E29" s="84"/>
      <c r="F29" s="46"/>
      <c r="G29" s="45"/>
      <c r="H29" s="45"/>
      <c r="I29" s="45"/>
      <c r="J29" s="45"/>
      <c r="K29" s="108"/>
      <c r="L29" s="145"/>
      <c r="M29" s="49"/>
      <c r="N29" s="46"/>
      <c r="O29" s="45"/>
    </row>
    <row r="30" spans="1:15" x14ac:dyDescent="0.25">
      <c r="A30" s="64"/>
      <c r="B30" s="65"/>
      <c r="C30" s="66"/>
      <c r="D30" s="66"/>
      <c r="E30" s="66"/>
      <c r="F30" s="67"/>
      <c r="G30" s="45" t="s">
        <v>32</v>
      </c>
      <c r="H30" s="45"/>
      <c r="I30" s="45"/>
      <c r="J30" s="46"/>
      <c r="K30" s="46"/>
      <c r="L30" s="45"/>
      <c r="M30" s="45" t="s">
        <v>33</v>
      </c>
      <c r="N30" s="45"/>
    </row>
    <row r="31" spans="1:15" x14ac:dyDescent="0.25">
      <c r="A31" s="64"/>
      <c r="B31" s="67"/>
      <c r="C31" s="66"/>
      <c r="D31" s="66"/>
      <c r="E31" s="66"/>
      <c r="F31" s="67"/>
      <c r="G31" s="45"/>
      <c r="H31" s="45"/>
      <c r="I31" s="45"/>
      <c r="J31" s="46"/>
      <c r="K31" s="46"/>
      <c r="L31" s="45"/>
      <c r="M31" s="45"/>
      <c r="N31" s="45"/>
    </row>
    <row r="32" spans="1:15" x14ac:dyDescent="0.25">
      <c r="A32" s="64"/>
      <c r="B32" s="67"/>
      <c r="C32" s="66"/>
      <c r="D32" s="66"/>
      <c r="E32" s="66"/>
      <c r="F32" s="67"/>
      <c r="G32" s="45"/>
      <c r="H32" s="45"/>
      <c r="I32" s="45"/>
      <c r="J32" s="46"/>
      <c r="K32" s="46"/>
      <c r="L32" s="45"/>
      <c r="M32" s="45"/>
      <c r="N32" s="45"/>
    </row>
    <row r="33" spans="1:15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</row>
    <row r="34" spans="1:15" x14ac:dyDescent="0.25">
      <c r="A34" s="64"/>
      <c r="B34" s="67"/>
      <c r="C34" s="66"/>
      <c r="D34" s="66"/>
      <c r="E34" s="66"/>
      <c r="F34" s="67"/>
      <c r="G34" s="45" t="s">
        <v>34</v>
      </c>
      <c r="H34" s="45"/>
      <c r="I34" s="45"/>
      <c r="J34" s="46"/>
      <c r="K34" s="46"/>
      <c r="L34" s="45"/>
      <c r="M34" s="45" t="s">
        <v>35</v>
      </c>
      <c r="N34" s="45"/>
    </row>
    <row r="35" spans="1:15" x14ac:dyDescent="0.25">
      <c r="A35" s="189"/>
      <c r="B35" s="44"/>
      <c r="C35" s="45"/>
      <c r="D35" s="45"/>
      <c r="E35" s="84"/>
      <c r="F35" s="46"/>
      <c r="G35" s="45"/>
      <c r="H35" s="45"/>
      <c r="I35" s="45"/>
      <c r="J35" s="45"/>
      <c r="K35" s="108"/>
      <c r="L35" s="145"/>
      <c r="M35" s="49"/>
      <c r="N35" s="46"/>
      <c r="O35" s="45"/>
    </row>
    <row r="36" spans="1:15" x14ac:dyDescent="0.25">
      <c r="A36" s="189"/>
      <c r="B36" s="44"/>
      <c r="C36" s="45"/>
      <c r="D36" s="45"/>
      <c r="E36" s="84"/>
      <c r="F36" s="46"/>
      <c r="G36" s="45"/>
      <c r="H36" s="45"/>
      <c r="I36" s="45"/>
      <c r="J36" s="45"/>
      <c r="K36" s="108"/>
      <c r="L36" s="145"/>
      <c r="M36" s="49"/>
      <c r="N36" s="46"/>
      <c r="O36" s="45"/>
    </row>
    <row r="37" spans="1:15" x14ac:dyDescent="0.25">
      <c r="A37" s="189"/>
      <c r="B37" s="44"/>
      <c r="C37" s="45"/>
      <c r="D37" s="45"/>
      <c r="E37" s="84"/>
      <c r="F37" s="46"/>
      <c r="G37" s="45"/>
      <c r="H37" s="45"/>
      <c r="I37" s="45"/>
      <c r="J37" s="45"/>
      <c r="K37" s="108"/>
      <c r="L37" s="145"/>
      <c r="M37" s="49"/>
      <c r="N37" s="46"/>
      <c r="O37" s="45"/>
    </row>
    <row r="38" spans="1:15" x14ac:dyDescent="0.25">
      <c r="A38" s="189"/>
      <c r="B38" s="44"/>
      <c r="C38" s="45"/>
      <c r="D38" s="45"/>
      <c r="E38" s="84"/>
      <c r="F38" s="46"/>
      <c r="G38" s="45"/>
      <c r="H38" s="45"/>
      <c r="I38" s="45"/>
      <c r="J38" s="45"/>
      <c r="K38" s="108"/>
      <c r="L38" s="145"/>
      <c r="M38" s="49"/>
      <c r="N38" s="46"/>
      <c r="O38" s="45"/>
    </row>
    <row r="39" spans="1:15" x14ac:dyDescent="0.25">
      <c r="A39" s="189"/>
      <c r="B39" s="44"/>
      <c r="C39" s="45"/>
      <c r="D39" s="45"/>
      <c r="E39" s="84"/>
      <c r="F39" s="46"/>
      <c r="G39" s="45"/>
      <c r="H39" s="45"/>
      <c r="I39" s="45"/>
      <c r="J39" s="45"/>
      <c r="K39" s="108"/>
      <c r="L39" s="145"/>
      <c r="M39" s="49"/>
      <c r="N39" s="46"/>
      <c r="O39" s="45"/>
    </row>
    <row r="40" spans="1:15" x14ac:dyDescent="0.25">
      <c r="A40" s="189"/>
      <c r="B40" s="44"/>
      <c r="C40" s="45"/>
      <c r="D40" s="45"/>
      <c r="E40" s="84"/>
      <c r="F40" s="46"/>
      <c r="G40" s="45"/>
      <c r="H40" s="45"/>
      <c r="I40" s="45"/>
      <c r="J40" s="45"/>
      <c r="K40" s="108"/>
      <c r="L40" s="145"/>
      <c r="M40" s="49"/>
      <c r="N40" s="46"/>
      <c r="O40" s="45"/>
    </row>
    <row r="41" spans="1:15" x14ac:dyDescent="0.25">
      <c r="A41" s="189"/>
      <c r="B41" s="44"/>
      <c r="C41" s="45"/>
      <c r="D41" s="45"/>
      <c r="E41" s="84"/>
      <c r="F41" s="46"/>
      <c r="G41" s="45"/>
      <c r="H41" s="45"/>
      <c r="I41" s="45"/>
      <c r="J41" s="45"/>
      <c r="K41" s="108"/>
      <c r="L41" s="145"/>
      <c r="M41" s="49"/>
      <c r="N41" s="46"/>
      <c r="O41" s="45"/>
    </row>
    <row r="42" spans="1:15" x14ac:dyDescent="0.25">
      <c r="A42" s="189"/>
      <c r="B42" s="44"/>
      <c r="C42" s="45"/>
      <c r="D42" s="45"/>
      <c r="E42" s="84"/>
      <c r="F42" s="46"/>
      <c r="G42" s="45"/>
      <c r="H42" s="45"/>
      <c r="I42" s="45"/>
      <c r="J42" s="45"/>
      <c r="K42" s="108"/>
      <c r="L42" s="145"/>
      <c r="M42" s="49"/>
      <c r="N42" s="46"/>
      <c r="O42" s="45"/>
    </row>
    <row r="43" spans="1:15" x14ac:dyDescent="0.25">
      <c r="A43" s="189"/>
      <c r="B43" s="44"/>
      <c r="C43" s="45"/>
      <c r="D43" s="45"/>
      <c r="E43" s="84"/>
      <c r="F43" s="46"/>
      <c r="G43" s="45"/>
      <c r="H43" s="45"/>
      <c r="I43" s="45"/>
      <c r="J43" s="45"/>
      <c r="K43" s="108"/>
      <c r="L43" s="145"/>
      <c r="M43" s="49"/>
      <c r="N43" s="46"/>
      <c r="O43" s="45"/>
    </row>
    <row r="44" spans="1:15" x14ac:dyDescent="0.25">
      <c r="A44" s="189"/>
      <c r="B44" s="44"/>
      <c r="C44" s="45"/>
      <c r="D44" s="45"/>
      <c r="E44" s="84"/>
      <c r="F44" s="46"/>
      <c r="G44" s="45"/>
      <c r="H44" s="45"/>
      <c r="I44" s="45"/>
      <c r="J44" s="45"/>
      <c r="K44" s="108"/>
      <c r="L44" s="145"/>
      <c r="M44" s="49"/>
      <c r="N44" s="46"/>
      <c r="O44" s="45"/>
    </row>
    <row r="45" spans="1:15" x14ac:dyDescent="0.25">
      <c r="A45" s="189"/>
      <c r="B45" s="44"/>
      <c r="C45" s="45"/>
      <c r="D45" s="45"/>
      <c r="E45" s="84"/>
      <c r="F45" s="46"/>
      <c r="G45" s="45"/>
      <c r="H45" s="45"/>
      <c r="I45" s="45"/>
      <c r="J45" s="45"/>
      <c r="K45" s="108"/>
      <c r="L45" s="145"/>
      <c r="M45" s="49"/>
      <c r="N45" s="46"/>
      <c r="O45" s="45"/>
    </row>
    <row r="46" spans="1:15" x14ac:dyDescent="0.25">
      <c r="A46" s="189"/>
      <c r="B46" s="44"/>
      <c r="C46" s="45"/>
      <c r="D46" s="45"/>
      <c r="E46" s="84"/>
      <c r="F46" s="46"/>
      <c r="G46" s="45"/>
      <c r="H46" s="45"/>
      <c r="I46" s="45"/>
      <c r="J46" s="45"/>
      <c r="K46" s="108"/>
      <c r="L46" s="145"/>
      <c r="M46" s="49"/>
      <c r="N46" s="46"/>
      <c r="O46" s="45"/>
    </row>
    <row r="47" spans="1:15" x14ac:dyDescent="0.25">
      <c r="A47" s="189"/>
      <c r="B47" s="44"/>
      <c r="C47" s="45"/>
      <c r="D47" s="45"/>
      <c r="E47" s="84"/>
      <c r="F47" s="46"/>
      <c r="G47" s="45"/>
      <c r="H47" s="45"/>
      <c r="I47" s="45"/>
      <c r="J47" s="45"/>
      <c r="K47" s="108"/>
      <c r="L47" s="145"/>
      <c r="M47" s="49"/>
      <c r="N47" s="46"/>
      <c r="O47" s="45"/>
    </row>
    <row r="48" spans="1:15" x14ac:dyDescent="0.25">
      <c r="A48" s="189"/>
      <c r="B48" s="44"/>
      <c r="C48" s="45"/>
      <c r="D48" s="45"/>
      <c r="E48" s="84"/>
      <c r="F48" s="46"/>
      <c r="G48" s="45"/>
      <c r="H48" s="45"/>
      <c r="I48" s="45"/>
      <c r="J48" s="45"/>
      <c r="K48" s="108"/>
      <c r="L48" s="145"/>
      <c r="M48" s="49"/>
      <c r="N48" s="46"/>
      <c r="O48" s="45"/>
    </row>
    <row r="49" spans="1:15" ht="17.25" x14ac:dyDescent="0.3">
      <c r="A49" s="459" t="s">
        <v>0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</row>
    <row r="50" spans="1:15" ht="17.25" x14ac:dyDescent="0.3">
      <c r="A50" s="459" t="s">
        <v>1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</row>
    <row r="51" spans="1:15" ht="17.25" x14ac:dyDescent="0.3">
      <c r="A51" s="459" t="s">
        <v>2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</row>
    <row r="52" spans="1:15" ht="17.25" x14ac:dyDescent="0.3">
      <c r="A52" s="459" t="s">
        <v>3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</row>
    <row r="53" spans="1:15" ht="17.25" x14ac:dyDescent="0.3">
      <c r="A53" s="459" t="s">
        <v>4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</row>
    <row r="54" spans="1:15" ht="17.25" x14ac:dyDescent="0.3">
      <c r="A54" s="460" t="s">
        <v>83</v>
      </c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</row>
    <row r="55" spans="1:15" ht="17.25" x14ac:dyDescent="0.3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x14ac:dyDescent="0.25">
      <c r="A56" s="461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1" t="s">
        <v>6</v>
      </c>
    </row>
    <row r="57" spans="1:15" ht="21" x14ac:dyDescent="0.35">
      <c r="A57" s="7"/>
      <c r="K57" s="7"/>
      <c r="L57"/>
      <c r="M57" s="8"/>
      <c r="N57" s="8"/>
      <c r="O57" s="8" t="s">
        <v>9</v>
      </c>
    </row>
    <row r="58" spans="1:15" ht="21" x14ac:dyDescent="0.35">
      <c r="A58" s="7"/>
      <c r="E58" s="9"/>
      <c r="F58" s="10"/>
      <c r="G58" s="11"/>
      <c r="H58" s="11"/>
      <c r="I58" s="11"/>
      <c r="K58" s="7"/>
      <c r="L58"/>
      <c r="M58" s="8"/>
      <c r="N58" s="8"/>
      <c r="O58" s="8"/>
    </row>
    <row r="59" spans="1:15" ht="18.75" x14ac:dyDescent="0.3">
      <c r="A59" s="3"/>
      <c r="B59" s="12"/>
      <c r="C59" s="4"/>
      <c r="D59" s="4"/>
      <c r="E59" s="183" t="s">
        <v>10</v>
      </c>
      <c r="F59" s="184">
        <v>0.4375</v>
      </c>
      <c r="G59" s="185" t="s">
        <v>64</v>
      </c>
      <c r="H59" s="185"/>
      <c r="I59" s="185"/>
      <c r="K59" s="13"/>
      <c r="L59" s="13"/>
      <c r="M59" s="14"/>
    </row>
    <row r="60" spans="1:15" ht="16.5" thickBot="1" x14ac:dyDescent="0.3">
      <c r="A60" s="15" t="s">
        <v>42</v>
      </c>
      <c r="B60" s="16"/>
      <c r="E60" s="17" t="s">
        <v>79</v>
      </c>
      <c r="F60" s="18"/>
      <c r="J60" s="3"/>
      <c r="K60" s="51"/>
      <c r="L60" s="51"/>
      <c r="M60" s="14"/>
    </row>
    <row r="61" spans="1:15" x14ac:dyDescent="0.25">
      <c r="A61" s="455" t="s">
        <v>15</v>
      </c>
      <c r="B61" s="455" t="s">
        <v>16</v>
      </c>
      <c r="C61" s="457" t="s">
        <v>17</v>
      </c>
      <c r="D61" s="457" t="s">
        <v>18</v>
      </c>
      <c r="E61" s="455" t="s">
        <v>19</v>
      </c>
      <c r="F61" s="455" t="s">
        <v>20</v>
      </c>
      <c r="G61" s="445" t="s">
        <v>21</v>
      </c>
      <c r="H61" s="447" t="s">
        <v>22</v>
      </c>
      <c r="I61" s="449" t="s">
        <v>23</v>
      </c>
      <c r="J61" s="479" t="s">
        <v>24</v>
      </c>
      <c r="K61" s="481" t="s">
        <v>25</v>
      </c>
      <c r="L61" s="482"/>
      <c r="M61" s="483" t="s">
        <v>26</v>
      </c>
      <c r="N61" s="485" t="s">
        <v>27</v>
      </c>
      <c r="O61" s="443" t="s">
        <v>28</v>
      </c>
    </row>
    <row r="62" spans="1:15" ht="15.75" thickBot="1" x14ac:dyDescent="0.3">
      <c r="A62" s="456"/>
      <c r="B62" s="456"/>
      <c r="C62" s="458"/>
      <c r="D62" s="458"/>
      <c r="E62" s="456"/>
      <c r="F62" s="456"/>
      <c r="G62" s="446"/>
      <c r="H62" s="448"/>
      <c r="I62" s="450"/>
      <c r="J62" s="480"/>
      <c r="K62" s="487" t="s">
        <v>29</v>
      </c>
      <c r="L62" s="488"/>
      <c r="M62" s="484"/>
      <c r="N62" s="486"/>
      <c r="O62" s="444"/>
    </row>
    <row r="63" spans="1:15" ht="22.5" x14ac:dyDescent="0.25">
      <c r="A63" s="21">
        <v>1</v>
      </c>
      <c r="B63" s="44">
        <v>79</v>
      </c>
      <c r="C63" s="76" t="str">
        <f>IF(B63=0," ",VLOOKUP(B63,[1]Женщины!B$1:K$65536,2,FALSE))</f>
        <v>Лебедева</v>
      </c>
      <c r="D63" s="77" t="str">
        <f>IF(B63=0," ",VLOOKUP($B63,[1]Женщины!$B$1:$K$65536,3,FALSE))</f>
        <v>Светлана</v>
      </c>
      <c r="E63" s="78" t="str">
        <f>IF(B63=0," ",IF(VLOOKUP($B63,[1]Женщины!$B$1:$K$65536,4,FALSE)=0," ",VLOOKUP($B63,[1]Женщины!$B$1:$K$65536,4,FALSE)))</f>
        <v>05.09.1984</v>
      </c>
      <c r="F63" s="78" t="str">
        <f>IF(B63=0," ",VLOOKUP($B63,[1]Женщины!$B$1:$K$65536,5,FALSE))</f>
        <v>МС</v>
      </c>
      <c r="G63" s="59" t="str">
        <f>IF(B63=0," ",VLOOKUP($B63,[1]Женщины!$B$1:$K$65536,6,FALSE))</f>
        <v>Ярославская область</v>
      </c>
      <c r="H63" s="59" t="str">
        <f>IF(B63=0," ",VLOOKUP($B63,[1]Женщины!$B$1:$K$65536,7,FALSE))</f>
        <v/>
      </c>
      <c r="I63" s="59" t="str">
        <f>IF(B63=0," ",VLOOKUP($B63,[1]Женщины!$B$1:$K$65536,8,FALSE))</f>
        <v/>
      </c>
      <c r="J63" s="57" t="str">
        <f>IF(B63=0," ",VLOOKUP($B63,[1]Женщины!$B$1:$K$65536,9,FALSE))</f>
        <v>МАУ СШОР №2</v>
      </c>
      <c r="K63" s="190">
        <v>5.1498842592592594E-3</v>
      </c>
      <c r="L63" s="190"/>
      <c r="M63" s="80" t="s">
        <v>80</v>
      </c>
      <c r="N63" s="80">
        <v>0</v>
      </c>
      <c r="O63" s="58" t="str">
        <f>IF(B63=0," ",VLOOKUP($B63,[1]Женщины!$B$1:$K$65536,10,FALSE))</f>
        <v>Пивентьев С.А., Пивентьева И.В.</v>
      </c>
    </row>
    <row r="64" spans="1:15" ht="15.75" thickBot="1" x14ac:dyDescent="0.3">
      <c r="A64" s="186"/>
      <c r="B64" s="38"/>
      <c r="C64" s="39" t="str">
        <f>IF(B64=0," ",VLOOKUP(B64,[1]Женщины!B$1:K$65536,2,FALSE))</f>
        <v xml:space="preserve"> </v>
      </c>
      <c r="D64" s="39"/>
      <c r="E64" s="187" t="str">
        <f>IF(B64=0," ",VLOOKUP($B64,[1]Женщины!$B$1:$K$65536,3,FALSE))</f>
        <v xml:space="preserve"> </v>
      </c>
      <c r="F64" s="122" t="str">
        <f>IF(B64=0," ",IF(VLOOKUP($B64,[1]Женщины!$B$1:$K$65536,4,FALSE)=0," ",VLOOKUP($B64,[1]Женщины!$B$1:$K$65536,4,FALSE)))</f>
        <v xml:space="preserve"> </v>
      </c>
      <c r="G64" s="39" t="str">
        <f>IF(B64=0," ",VLOOKUP($B64,[1]Женщины!$B$1:$K$65536,5,FALSE))</f>
        <v xml:space="preserve"> </v>
      </c>
      <c r="H64" s="39"/>
      <c r="I64" s="39"/>
      <c r="J64" s="39" t="str">
        <f>IF(B64=0," ",VLOOKUP($B64,[1]Женщины!$B$1:$K$65536,6,FALSE))</f>
        <v xml:space="preserve"> </v>
      </c>
      <c r="K64" s="124"/>
      <c r="L64" s="188"/>
      <c r="M64" s="126"/>
      <c r="N64" s="122"/>
      <c r="O64" s="120" t="str">
        <f>IF(B64=0," ",VLOOKUP($B64,[1]Женщины!$B$1:$K$65536,7,FALSE))</f>
        <v xml:space="preserve"> </v>
      </c>
    </row>
    <row r="65" spans="1:15" ht="15.75" thickTop="1" x14ac:dyDescent="0.25">
      <c r="A65" s="189"/>
      <c r="B65" s="44"/>
      <c r="C65" s="45"/>
      <c r="D65" s="45"/>
      <c r="E65" s="84"/>
      <c r="F65" s="46"/>
      <c r="G65" s="45"/>
      <c r="H65" s="45"/>
      <c r="I65" s="45"/>
      <c r="J65" s="45"/>
      <c r="K65" s="108"/>
      <c r="L65" s="145"/>
      <c r="M65" s="49"/>
      <c r="N65" s="46"/>
      <c r="O65" s="45"/>
    </row>
    <row r="66" spans="1:15" x14ac:dyDescent="0.25">
      <c r="A66" s="189"/>
      <c r="B66" s="44"/>
      <c r="C66" s="45"/>
      <c r="D66" s="45"/>
      <c r="E66" s="84"/>
      <c r="F66" s="46"/>
      <c r="G66" s="45"/>
      <c r="H66" s="45"/>
      <c r="I66" s="45"/>
      <c r="J66" s="45"/>
      <c r="K66" s="108"/>
      <c r="L66" s="145"/>
      <c r="M66" s="49"/>
      <c r="N66" s="46"/>
      <c r="O66" s="45"/>
    </row>
    <row r="67" spans="1:15" x14ac:dyDescent="0.25">
      <c r="A67" s="189"/>
      <c r="B67" s="44"/>
      <c r="C67" s="45"/>
      <c r="D67" s="45"/>
      <c r="E67" s="84"/>
      <c r="F67" s="46"/>
      <c r="G67" s="45"/>
      <c r="H67" s="45"/>
      <c r="I67" s="45"/>
      <c r="J67" s="45"/>
      <c r="K67" s="108"/>
      <c r="L67" s="145"/>
      <c r="M67" s="49"/>
      <c r="N67" s="46"/>
      <c r="O67" s="45"/>
    </row>
    <row r="68" spans="1:15" x14ac:dyDescent="0.25">
      <c r="A68" s="189"/>
      <c r="B68" s="44"/>
      <c r="C68" s="45"/>
      <c r="D68" s="45"/>
      <c r="E68" s="84"/>
      <c r="F68" s="46"/>
      <c r="G68" s="45"/>
      <c r="H68" s="45"/>
      <c r="I68" s="45"/>
      <c r="J68" s="45"/>
      <c r="K68" s="108"/>
      <c r="L68" s="145"/>
      <c r="M68" s="49"/>
      <c r="N68" s="46"/>
      <c r="O68" s="45"/>
    </row>
    <row r="69" spans="1:15" x14ac:dyDescent="0.25">
      <c r="A69" s="189"/>
      <c r="B69" s="44"/>
      <c r="C69" s="45"/>
      <c r="D69" s="45"/>
      <c r="E69" s="84"/>
      <c r="F69" s="46"/>
      <c r="G69" s="45"/>
      <c r="H69" s="45"/>
      <c r="I69" s="45"/>
      <c r="J69" s="45"/>
      <c r="K69" s="108"/>
      <c r="L69" s="145"/>
      <c r="M69" s="49"/>
      <c r="N69" s="46"/>
      <c r="O69" s="45"/>
    </row>
    <row r="70" spans="1:15" x14ac:dyDescent="0.25">
      <c r="A70" s="64"/>
      <c r="B70" s="65"/>
      <c r="C70" s="66"/>
      <c r="D70" s="66"/>
      <c r="E70" s="66"/>
      <c r="F70" s="67"/>
      <c r="G70" s="45" t="s">
        <v>32</v>
      </c>
      <c r="H70" s="45"/>
      <c r="I70" s="45"/>
      <c r="J70" s="46"/>
      <c r="K70" s="46"/>
      <c r="L70" s="45"/>
      <c r="M70" s="45" t="s">
        <v>33</v>
      </c>
      <c r="N70" s="45"/>
    </row>
    <row r="71" spans="1:15" x14ac:dyDescent="0.25">
      <c r="A71" s="64"/>
      <c r="B71" s="67"/>
      <c r="C71" s="66"/>
      <c r="D71" s="66"/>
      <c r="E71" s="66"/>
      <c r="F71" s="67"/>
      <c r="G71" s="45"/>
      <c r="H71" s="45"/>
      <c r="I71" s="45"/>
      <c r="J71" s="46"/>
      <c r="K71" s="46"/>
      <c r="L71" s="45"/>
      <c r="M71" s="45"/>
      <c r="N71" s="45"/>
    </row>
    <row r="72" spans="1:15" x14ac:dyDescent="0.25">
      <c r="A72" s="64"/>
      <c r="B72" s="67"/>
      <c r="C72" s="66"/>
      <c r="D72" s="66"/>
      <c r="E72" s="66"/>
      <c r="F72" s="67"/>
      <c r="G72" s="45"/>
      <c r="H72" s="45"/>
      <c r="I72" s="45"/>
      <c r="J72" s="46"/>
      <c r="K72" s="46"/>
      <c r="L72" s="45"/>
      <c r="M72" s="45"/>
      <c r="N72" s="45"/>
    </row>
    <row r="73" spans="1:15" x14ac:dyDescent="0.25">
      <c r="A73" s="64"/>
      <c r="B73" s="67"/>
      <c r="C73" s="66"/>
      <c r="D73" s="66"/>
      <c r="E73" s="66"/>
      <c r="F73" s="67"/>
      <c r="G73" s="45"/>
      <c r="H73" s="45"/>
      <c r="I73" s="45"/>
      <c r="J73" s="46"/>
      <c r="K73" s="46"/>
      <c r="L73" s="45"/>
      <c r="M73" s="45"/>
      <c r="N73" s="45"/>
    </row>
    <row r="74" spans="1:15" x14ac:dyDescent="0.25">
      <c r="A74" s="64"/>
      <c r="B74" s="67"/>
      <c r="C74" s="66"/>
      <c r="D74" s="66"/>
      <c r="E74" s="66"/>
      <c r="F74" s="67"/>
      <c r="G74" s="45" t="s">
        <v>34</v>
      </c>
      <c r="H74" s="45"/>
      <c r="I74" s="45"/>
      <c r="J74" s="46"/>
      <c r="K74" s="46"/>
      <c r="L74" s="45"/>
      <c r="M74" s="45" t="s">
        <v>35</v>
      </c>
      <c r="N74" s="45"/>
    </row>
    <row r="75" spans="1:15" x14ac:dyDescent="0.25">
      <c r="A75" s="189"/>
      <c r="B75" s="44"/>
      <c r="C75" s="45"/>
      <c r="D75" s="45"/>
      <c r="E75" s="84"/>
      <c r="F75" s="46"/>
      <c r="G75" s="45"/>
      <c r="H75" s="45"/>
      <c r="I75" s="45"/>
      <c r="J75" s="45"/>
      <c r="K75" s="108"/>
      <c r="L75" s="145"/>
      <c r="M75" s="49"/>
      <c r="N75" s="46"/>
      <c r="O75" s="45"/>
    </row>
    <row r="76" spans="1:15" x14ac:dyDescent="0.25">
      <c r="A76" s="189"/>
      <c r="B76" s="44"/>
      <c r="C76" s="45"/>
      <c r="D76" s="45"/>
      <c r="E76" s="84"/>
      <c r="F76" s="46"/>
      <c r="G76" s="45"/>
      <c r="H76" s="45"/>
      <c r="I76" s="45"/>
      <c r="J76" s="45"/>
      <c r="K76" s="108"/>
      <c r="L76" s="145"/>
      <c r="M76" s="49"/>
      <c r="N76" s="46"/>
      <c r="O76" s="45"/>
    </row>
    <row r="77" spans="1:15" x14ac:dyDescent="0.25">
      <c r="A77" s="189"/>
      <c r="B77" s="44"/>
      <c r="C77" s="45"/>
      <c r="D77" s="45"/>
      <c r="E77" s="84"/>
      <c r="F77" s="46"/>
      <c r="G77" s="45"/>
      <c r="H77" s="45"/>
      <c r="I77" s="45"/>
      <c r="J77" s="45"/>
      <c r="K77" s="108"/>
      <c r="L77" s="145"/>
      <c r="M77" s="49"/>
      <c r="N77" s="46"/>
      <c r="O77" s="45"/>
    </row>
    <row r="78" spans="1:15" x14ac:dyDescent="0.25">
      <c r="A78" s="189"/>
      <c r="B78" s="44"/>
      <c r="C78" s="45"/>
      <c r="D78" s="45"/>
      <c r="E78" s="84"/>
      <c r="F78" s="46"/>
      <c r="G78" s="45"/>
      <c r="H78" s="45"/>
      <c r="I78" s="45"/>
      <c r="J78" s="45"/>
      <c r="K78" s="108"/>
      <c r="L78" s="145"/>
      <c r="M78" s="49"/>
      <c r="N78" s="46"/>
      <c r="O78" s="45"/>
    </row>
    <row r="79" spans="1:15" x14ac:dyDescent="0.25">
      <c r="A79" s="189"/>
      <c r="B79" s="44"/>
      <c r="C79" s="45"/>
      <c r="D79" s="45"/>
      <c r="E79" s="84"/>
      <c r="F79" s="46"/>
      <c r="G79" s="45"/>
      <c r="H79" s="45"/>
      <c r="I79" s="45"/>
      <c r="J79" s="45"/>
      <c r="K79" s="108"/>
      <c r="L79" s="145"/>
      <c r="M79" s="49"/>
      <c r="N79" s="46"/>
      <c r="O79" s="45"/>
    </row>
    <row r="80" spans="1:15" x14ac:dyDescent="0.25">
      <c r="A80" s="189"/>
      <c r="B80" s="44"/>
      <c r="C80" s="45"/>
      <c r="D80" s="45"/>
      <c r="E80" s="84"/>
      <c r="F80" s="46"/>
      <c r="G80" s="45"/>
      <c r="H80" s="45"/>
      <c r="I80" s="45"/>
      <c r="J80" s="45"/>
      <c r="K80" s="108"/>
      <c r="L80" s="145"/>
      <c r="M80" s="49"/>
      <c r="N80" s="46"/>
      <c r="O80" s="45"/>
    </row>
    <row r="81" spans="1:15" x14ac:dyDescent="0.25">
      <c r="A81" s="189"/>
      <c r="B81" s="44"/>
      <c r="C81" s="45"/>
      <c r="D81" s="45"/>
      <c r="E81" s="84"/>
      <c r="F81" s="46"/>
      <c r="G81" s="45"/>
      <c r="H81" s="45"/>
      <c r="I81" s="45"/>
      <c r="J81" s="45"/>
      <c r="K81" s="108"/>
      <c r="L81" s="145"/>
      <c r="M81" s="49"/>
      <c r="N81" s="46"/>
      <c r="O81" s="45"/>
    </row>
    <row r="82" spans="1:15" x14ac:dyDescent="0.25">
      <c r="A82" s="189"/>
      <c r="B82" s="44"/>
      <c r="C82" s="45"/>
      <c r="D82" s="45"/>
      <c r="E82" s="84"/>
      <c r="F82" s="46"/>
      <c r="G82" s="45"/>
      <c r="H82" s="45"/>
      <c r="I82" s="45"/>
      <c r="J82" s="45"/>
      <c r="K82" s="108"/>
      <c r="L82" s="145"/>
      <c r="M82" s="49"/>
      <c r="N82" s="46"/>
      <c r="O82" s="45"/>
    </row>
    <row r="83" spans="1:15" x14ac:dyDescent="0.25">
      <c r="A83" s="189"/>
      <c r="B83" s="44"/>
      <c r="C83" s="45"/>
      <c r="D83" s="45"/>
      <c r="E83" s="84"/>
      <c r="F83" s="46"/>
      <c r="G83" s="45"/>
      <c r="H83" s="45"/>
      <c r="I83" s="45"/>
      <c r="J83" s="45"/>
      <c r="K83" s="108"/>
      <c r="L83" s="145"/>
      <c r="M83" s="49"/>
      <c r="N83" s="46"/>
      <c r="O83" s="45"/>
    </row>
    <row r="84" spans="1:15" x14ac:dyDescent="0.25">
      <c r="A84" s="189"/>
      <c r="B84" s="44"/>
      <c r="C84" s="45"/>
      <c r="D84" s="45"/>
      <c r="E84" s="84"/>
      <c r="F84" s="46"/>
      <c r="G84" s="45"/>
      <c r="H84" s="45"/>
      <c r="I84" s="45"/>
      <c r="J84" s="45"/>
      <c r="K84" s="108"/>
      <c r="L84" s="145"/>
      <c r="M84" s="49"/>
      <c r="N84" s="46"/>
      <c r="O84" s="45"/>
    </row>
    <row r="85" spans="1:15" x14ac:dyDescent="0.25">
      <c r="A85" s="189"/>
      <c r="B85" s="44"/>
      <c r="C85" s="45"/>
      <c r="D85" s="45"/>
      <c r="E85" s="84"/>
      <c r="F85" s="46"/>
      <c r="G85" s="45"/>
      <c r="H85" s="45"/>
      <c r="I85" s="45"/>
      <c r="J85" s="45"/>
      <c r="K85" s="108"/>
      <c r="L85" s="145"/>
      <c r="M85" s="49"/>
      <c r="N85" s="46"/>
      <c r="O85" s="45"/>
    </row>
    <row r="86" spans="1:15" x14ac:dyDescent="0.25">
      <c r="A86" s="189"/>
      <c r="B86" s="44"/>
      <c r="C86" s="45"/>
      <c r="D86" s="45"/>
      <c r="E86" s="84"/>
      <c r="F86" s="46"/>
      <c r="G86" s="45"/>
      <c r="H86" s="45"/>
      <c r="I86" s="45"/>
      <c r="J86" s="45"/>
      <c r="K86" s="108"/>
      <c r="L86" s="145"/>
      <c r="M86" s="49"/>
      <c r="N86" s="46"/>
      <c r="O86" s="45"/>
    </row>
    <row r="87" spans="1:15" x14ac:dyDescent="0.25">
      <c r="A87" s="189"/>
      <c r="B87" s="44"/>
      <c r="C87" s="45"/>
      <c r="D87" s="45"/>
      <c r="E87" s="84"/>
      <c r="F87" s="46"/>
      <c r="G87" s="45"/>
      <c r="H87" s="45"/>
      <c r="I87" s="45"/>
      <c r="J87" s="45"/>
      <c r="K87" s="108"/>
      <c r="L87" s="145"/>
      <c r="M87" s="49"/>
      <c r="N87" s="46"/>
      <c r="O87" s="45"/>
    </row>
    <row r="88" spans="1:15" x14ac:dyDescent="0.25">
      <c r="A88" s="189"/>
      <c r="B88" s="44"/>
      <c r="C88" s="45"/>
      <c r="D88" s="45"/>
      <c r="E88" s="84"/>
      <c r="F88" s="46"/>
      <c r="G88" s="45"/>
      <c r="H88" s="45"/>
      <c r="I88" s="45"/>
      <c r="J88" s="45"/>
      <c r="K88" s="108"/>
      <c r="L88" s="145"/>
      <c r="M88" s="49"/>
      <c r="N88" s="46"/>
      <c r="O88" s="45"/>
    </row>
    <row r="89" spans="1:15" x14ac:dyDescent="0.25">
      <c r="A89" s="189"/>
      <c r="B89" s="44"/>
      <c r="C89" s="45"/>
      <c r="D89" s="45"/>
      <c r="E89" s="84"/>
      <c r="F89" s="46"/>
      <c r="G89" s="45"/>
      <c r="H89" s="45"/>
      <c r="I89" s="45"/>
      <c r="J89" s="45"/>
      <c r="K89" s="108"/>
      <c r="L89" s="145"/>
      <c r="M89" s="49"/>
      <c r="N89" s="46"/>
      <c r="O89" s="45"/>
    </row>
    <row r="90" spans="1:15" x14ac:dyDescent="0.25">
      <c r="A90" s="189"/>
      <c r="B90" s="44"/>
      <c r="C90" s="45"/>
      <c r="D90" s="45"/>
      <c r="E90" s="84"/>
      <c r="F90" s="46"/>
      <c r="G90" s="45"/>
      <c r="H90" s="45"/>
      <c r="I90" s="45"/>
      <c r="J90" s="45"/>
      <c r="K90" s="108"/>
      <c r="L90" s="145"/>
      <c r="M90" s="49"/>
      <c r="N90" s="46"/>
      <c r="O90" s="45"/>
    </row>
    <row r="91" spans="1:15" x14ac:dyDescent="0.25">
      <c r="A91" s="189"/>
      <c r="B91" s="44"/>
      <c r="C91" s="45"/>
      <c r="D91" s="45"/>
      <c r="E91" s="84"/>
      <c r="F91" s="46"/>
      <c r="G91" s="45"/>
      <c r="H91" s="45"/>
      <c r="I91" s="45"/>
      <c r="J91" s="45"/>
      <c r="K91" s="108"/>
      <c r="L91" s="145"/>
      <c r="M91" s="49"/>
      <c r="N91" s="46"/>
      <c r="O91" s="45"/>
    </row>
  </sheetData>
  <mergeCells count="44">
    <mergeCell ref="A6:O6"/>
    <mergeCell ref="A1:O1"/>
    <mergeCell ref="A2:O2"/>
    <mergeCell ref="A3:O3"/>
    <mergeCell ref="A4:O4"/>
    <mergeCell ref="A5:O5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54:O54"/>
    <mergeCell ref="J15:J16"/>
    <mergeCell ref="K15:L15"/>
    <mergeCell ref="M15:M16"/>
    <mergeCell ref="N15:N16"/>
    <mergeCell ref="O15:O16"/>
    <mergeCell ref="K16:L16"/>
    <mergeCell ref="A49:O49"/>
    <mergeCell ref="A50:O50"/>
    <mergeCell ref="A51:O51"/>
    <mergeCell ref="A52:O52"/>
    <mergeCell ref="A53:O53"/>
    <mergeCell ref="A56:N56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L61"/>
    <mergeCell ref="M61:M62"/>
    <mergeCell ref="N61:N62"/>
    <mergeCell ref="O61:O62"/>
    <mergeCell ref="K62:L6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="80" zoomScaleNormal="80" workbookViewId="0">
      <selection activeCell="C7" sqref="C7"/>
    </sheetView>
  </sheetViews>
  <sheetFormatPr defaultRowHeight="15" x14ac:dyDescent="0.25"/>
  <cols>
    <col min="1" max="1" width="4.85546875" customWidth="1"/>
    <col min="2" max="2" width="6.5703125" customWidth="1"/>
    <col min="3" max="3" width="15.28515625" customWidth="1"/>
    <col min="4" max="4" width="12" customWidth="1"/>
    <col min="5" max="5" width="11" customWidth="1"/>
    <col min="6" max="6" width="6.5703125" customWidth="1"/>
    <col min="7" max="7" width="22.5703125" customWidth="1"/>
    <col min="8" max="8" width="11.5703125" customWidth="1"/>
    <col min="9" max="9" width="11" customWidth="1"/>
    <col min="10" max="10" width="38" customWidth="1"/>
    <col min="11" max="11" width="4.7109375" style="14" customWidth="1"/>
    <col min="12" max="12" width="7.42578125" style="14" customWidth="1"/>
    <col min="13" max="13" width="6.5703125" customWidth="1"/>
    <col min="14" max="14" width="5.85546875" customWidth="1"/>
    <col min="15" max="15" width="20.8554687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L10"/>
      <c r="O10" s="2" t="s">
        <v>8</v>
      </c>
    </row>
    <row r="11" spans="1:15" ht="21" x14ac:dyDescent="0.35">
      <c r="A11" s="7"/>
      <c r="K11" s="7"/>
      <c r="L11"/>
      <c r="M11" s="8"/>
      <c r="N11" s="8"/>
      <c r="O11" s="8" t="s">
        <v>9</v>
      </c>
    </row>
    <row r="12" spans="1:15" ht="21" x14ac:dyDescent="0.35">
      <c r="A12" s="7"/>
      <c r="E12" s="9"/>
      <c r="F12" s="10"/>
      <c r="G12" s="11"/>
      <c r="H12" s="11"/>
      <c r="I12" s="11"/>
      <c r="K12" s="7"/>
      <c r="L12"/>
      <c r="M12" s="8"/>
      <c r="N12" s="8"/>
      <c r="O12" s="8"/>
    </row>
    <row r="13" spans="1:15" ht="18.75" x14ac:dyDescent="0.3">
      <c r="A13" s="3"/>
      <c r="B13" s="12"/>
      <c r="C13" s="4"/>
      <c r="D13" s="4"/>
      <c r="E13" s="9" t="s">
        <v>10</v>
      </c>
      <c r="F13" s="10">
        <v>0.44791666666666669</v>
      </c>
      <c r="G13" s="11" t="s">
        <v>64</v>
      </c>
      <c r="H13" s="11"/>
      <c r="I13" s="11"/>
      <c r="K13" s="13"/>
      <c r="L13" s="13"/>
      <c r="M13" s="14"/>
    </row>
    <row r="14" spans="1:15" ht="16.5" thickBot="1" x14ac:dyDescent="0.3">
      <c r="A14" s="15" t="s">
        <v>84</v>
      </c>
      <c r="B14" s="16"/>
      <c r="E14" s="17" t="s">
        <v>85</v>
      </c>
      <c r="F14" s="18"/>
      <c r="J14" s="3"/>
      <c r="K14" s="11"/>
      <c r="L14" s="11"/>
      <c r="M14" s="14"/>
    </row>
    <row r="15" spans="1:15" x14ac:dyDescent="0.25">
      <c r="A15" s="464" t="s">
        <v>15</v>
      </c>
      <c r="B15" s="464" t="s">
        <v>16</v>
      </c>
      <c r="C15" s="466" t="s">
        <v>17</v>
      </c>
      <c r="D15" s="466" t="s">
        <v>18</v>
      </c>
      <c r="E15" s="464" t="s">
        <v>19</v>
      </c>
      <c r="F15" s="464" t="s">
        <v>20</v>
      </c>
      <c r="G15" s="468" t="s">
        <v>21</v>
      </c>
      <c r="H15" s="470" t="s">
        <v>22</v>
      </c>
      <c r="I15" s="472" t="s">
        <v>23</v>
      </c>
      <c r="J15" s="462" t="s">
        <v>24</v>
      </c>
      <c r="K15" s="481" t="s">
        <v>25</v>
      </c>
      <c r="L15" s="491"/>
      <c r="M15" s="485" t="s">
        <v>26</v>
      </c>
      <c r="N15" s="485" t="s">
        <v>27</v>
      </c>
      <c r="O15" s="492" t="s">
        <v>28</v>
      </c>
    </row>
    <row r="16" spans="1:15" ht="15.75" thickBot="1" x14ac:dyDescent="0.3">
      <c r="A16" s="465"/>
      <c r="B16" s="465"/>
      <c r="C16" s="467"/>
      <c r="D16" s="467"/>
      <c r="E16" s="465"/>
      <c r="F16" s="465"/>
      <c r="G16" s="469"/>
      <c r="H16" s="471"/>
      <c r="I16" s="473"/>
      <c r="J16" s="463"/>
      <c r="K16" s="487" t="s">
        <v>29</v>
      </c>
      <c r="L16" s="494"/>
      <c r="M16" s="486"/>
      <c r="N16" s="486"/>
      <c r="O16" s="493"/>
    </row>
    <row r="17" spans="1:15" x14ac:dyDescent="0.25">
      <c r="A17" s="21">
        <v>1</v>
      </c>
      <c r="B17" s="31">
        <v>268</v>
      </c>
      <c r="C17" s="69" t="str">
        <f>IF(B17=0," ",VLOOKUP(B17,[1]Спортсмены!B$1:K$65536,2,FALSE))</f>
        <v>Тюрнин</v>
      </c>
      <c r="D17" s="70" t="str">
        <f>IF(B17=0," ",VLOOKUP($B17,[1]Спортсмены!$B$1:$K$65536,3,FALSE))</f>
        <v>Евгений</v>
      </c>
      <c r="E17" s="71" t="str">
        <f>IF(B17=0," ",IF(VLOOKUP($B17,[1]Спортсмены!$B$1:$K$65536,4,FALSE)=0," ",VLOOKUP($B17,[1]Спортсмены!$B$1:$K$65536,4,FALSE)))</f>
        <v>28.02.2003</v>
      </c>
      <c r="F17" s="71" t="str">
        <f>IF(B17=0," ",VLOOKUP($B17,[1]Спортсмены!$B$1:$K$65536,5,FALSE))</f>
        <v>1</v>
      </c>
      <c r="G17" s="69" t="str">
        <f>IF(B17=0," ",VLOOKUP($B17,[1]Спортсмены!$B$1:$K$65536,6,FALSE))</f>
        <v>Вологодская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101" t="str">
        <f>IF(B17=0," ",VLOOKUP($B17,[1]Спортсмены!$B$1:$K$65536,9,FALSE))</f>
        <v>АУ ФКиС  ВО "ЦСП", МБУДО ДЮСШ "Спартак"</v>
      </c>
      <c r="K17" s="72"/>
      <c r="L17" s="191">
        <v>4.5106481481481482E-3</v>
      </c>
      <c r="M17" s="79" t="str">
        <f>IF(L17=0," ",IF(L17&lt;=[1]Разряды!$D$13,[1]Разряды!$D$3,IF(L17&lt;=[1]Разряды!$E$13,[1]Разряды!$E$3,IF(L17&lt;=[1]Разряды!$F$13,[1]Разряды!$F$3,IF(L17&lt;=[1]Разряды!$G$13,[1]Разряды!$G$3,IF(L17&lt;=[1]Разряды!$H$13,[1]Разряды!$H$3,IF(L17&lt;=[1]Разряды!$I$13,[1]Разряды!$I$3,IF(L17&lt;=[1]Разряды!$J$13,[1]Разряды!$J$3,"б/р"))))))))</f>
        <v>2р</v>
      </c>
      <c r="N17" s="75">
        <v>20</v>
      </c>
      <c r="O17" s="69" t="str">
        <f>IF(B17=0," ",VLOOKUP($B17,[1]Спортсмены!$B$1:$K$65536,10,FALSE))</f>
        <v>Кужукина М.В.</v>
      </c>
    </row>
    <row r="18" spans="1:15" x14ac:dyDescent="0.25">
      <c r="A18" s="21">
        <v>2</v>
      </c>
      <c r="B18" s="31">
        <v>330</v>
      </c>
      <c r="C18" s="69" t="str">
        <f>IF(B18=0," ",VLOOKUP(B18,[1]Спортсмены!B$1:K$65536,2,FALSE))</f>
        <v>Жаворонков</v>
      </c>
      <c r="D18" s="70" t="str">
        <f>IF(B18=0," ",VLOOKUP($B18,[1]Спортсмены!$B$1:$K$65536,3,FALSE))</f>
        <v>Семён</v>
      </c>
      <c r="E18" s="71" t="str">
        <f>IF(B18=0," ",IF(VLOOKUP($B18,[1]Спортсмены!$B$1:$K$65536,4,FALSE)=0," ",VLOOKUP($B18,[1]Спортсмены!$B$1:$K$65536,4,FALSE)))</f>
        <v>14.06.2003</v>
      </c>
      <c r="F18" s="71" t="str">
        <f>IF(B18=0," ",VLOOKUP($B18,[1]Спортсмены!$B$1:$K$65536,5,FALSE))</f>
        <v>2</v>
      </c>
      <c r="G18" s="69" t="str">
        <f>IF(B18=0," ",VLOOKUP($B18,[1]Спортсмены!$B$1:$K$65536,6,FALSE))</f>
        <v>Костромская область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69" t="str">
        <f>IF(B18=0," ",VLOOKUP($B18,[1]Спортсмены!$B$1:$K$65536,9,FALSE))</f>
        <v>ГБУ КО "СШОР им. А.В. Голубева"</v>
      </c>
      <c r="K18" s="72"/>
      <c r="L18" s="191">
        <v>4.547106481481481E-3</v>
      </c>
      <c r="M18" s="79" t="str">
        <f>IF(L18=0," ",IF(L18&lt;=[1]Разряды!$D$13,[1]Разряды!$D$3,IF(L18&lt;=[1]Разряды!$E$13,[1]Разряды!$E$3,IF(L18&lt;=[1]Разряды!$F$13,[1]Разряды!$F$3,IF(L18&lt;=[1]Разряды!$G$13,[1]Разряды!$G$3,IF(L18&lt;=[1]Разряды!$H$13,[1]Разряды!$H$3,IF(L18&lt;=[1]Разряды!$I$13,[1]Разряды!$I$3,IF(L18&lt;=[1]Разряды!$J$13,[1]Разряды!$J$3,"б/р"))))))))</f>
        <v>2р</v>
      </c>
      <c r="N18" s="75">
        <v>17</v>
      </c>
      <c r="O18" s="69" t="str">
        <f>IF(B18=0," ",VLOOKUP($B18,[1]Спортсмены!$B$1:$K$65536,10,FALSE))</f>
        <v>Дружков А.Н.</v>
      </c>
    </row>
    <row r="19" spans="1:15" x14ac:dyDescent="0.25">
      <c r="A19" s="21">
        <v>3</v>
      </c>
      <c r="B19" s="31">
        <v>302</v>
      </c>
      <c r="C19" s="69" t="str">
        <f>IF(B19=0," ",VLOOKUP(B19,[1]Спортсмены!B$1:K$65536,2,FALSE))</f>
        <v>Сидоров</v>
      </c>
      <c r="D19" s="70" t="str">
        <f>IF(B19=0," ",VLOOKUP($B19,[1]Спортсмены!$B$1:$K$65536,3,FALSE))</f>
        <v>Михаил</v>
      </c>
      <c r="E19" s="71" t="str">
        <f>IF(B19=0," ",IF(VLOOKUP($B19,[1]Спортсмены!$B$1:$K$65536,4,FALSE)=0," ",VLOOKUP($B19,[1]Спортсмены!$B$1:$K$65536,4,FALSE)))</f>
        <v>22.05.2004</v>
      </c>
      <c r="F19" s="71" t="str">
        <f>IF(B19=0," ",VLOOKUP($B19,[1]Спортсмены!$B$1:$K$65536,5,FALSE))</f>
        <v>1</v>
      </c>
      <c r="G19" s="69" t="str">
        <f>IF(B19=0," ",VLOOKUP($B19,[1]Спортсмены!$B$1:$K$65536,6,FALSE))</f>
        <v>Ивановская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69" t="str">
        <f>IF(B19=0," ",VLOOKUP($B19,[1]Спортсмены!$B$1:$K$65536,9,FALSE))</f>
        <v>МБУДО «ДЮСШ» г.Шуя</v>
      </c>
      <c r="K19" s="72"/>
      <c r="L19" s="191">
        <v>4.6206018518518514E-3</v>
      </c>
      <c r="M19" s="80" t="s">
        <v>81</v>
      </c>
      <c r="N19" s="75">
        <v>15</v>
      </c>
      <c r="O19" s="69" t="str">
        <f>IF(B19=0," ",VLOOKUP($B19,[1]Спортсмены!$B$1:$K$65536,10,FALSE))</f>
        <v>Бесшапошников О.Ю.</v>
      </c>
    </row>
    <row r="20" spans="1:15" ht="15.75" thickBot="1" x14ac:dyDescent="0.3">
      <c r="A20" s="38"/>
      <c r="B20" s="38"/>
      <c r="C20" s="39" t="str">
        <f>IF(B20=0," ",VLOOKUP(B20,[1]Спортсмены!B$1:K$65536,2,FALSE))</f>
        <v xml:space="preserve"> </v>
      </c>
      <c r="D20" s="39"/>
      <c r="E20" s="40" t="str">
        <f>IF(B20=0," ",VLOOKUP($B20,[1]Спортсмены!$B$1:$K$65536,3,FALSE))</f>
        <v xml:space="preserve"> </v>
      </c>
      <c r="F20" s="40" t="str">
        <f>IF(B20=0," ",IF(VLOOKUP($B20,[1]Спортсмены!$B$1:$K$65536,4,FALSE)=0," ",VLOOKUP($B20,[1]Спортсмены!$B$1:$K$65536,4,FALSE)))</f>
        <v xml:space="preserve"> </v>
      </c>
      <c r="G20" s="39" t="str">
        <f>IF(B20=0," ",VLOOKUP($B20,[1]Спортсмены!$B$1:$K$65536,5,FALSE))</f>
        <v xml:space="preserve"> </v>
      </c>
      <c r="H20" s="39"/>
      <c r="I20" s="39"/>
      <c r="J20" s="39" t="str">
        <f>IF(B20=0," ",VLOOKUP($B20,[1]Спортсмены!$B$1:$K$65536,6,FALSE))</f>
        <v xml:space="preserve"> </v>
      </c>
      <c r="K20" s="105"/>
      <c r="L20" s="158"/>
      <c r="M20" s="43" t="str">
        <f>IF(L20=0," ",IF(L20&lt;=[1]Разряды!$D$14,[1]Разряды!$D$3,IF(L20&lt;=[1]Разряды!$E$14,[1]Разряды!$E$3,IF(L20&lt;=[1]Разряды!$F$14,[1]Разряды!$F$3,IF(L20&lt;=[1]Разряды!$G$14,[1]Разряды!$G$3,IF(L20&lt;=[1]Разряды!$H$14,[1]Разряды!$H$3,IF(L20&lt;=[1]Разряды!$I$14,[1]Разряды!$I$3,IF(L20&lt;=[1]Разряды!$J$14,[1]Разряды!$J$3,"б/р"))))))))</f>
        <v xml:space="preserve"> </v>
      </c>
      <c r="N20" s="43"/>
      <c r="O20" s="39" t="str">
        <f>IF(B20=0," ",VLOOKUP($B20,[1]Спортсмены!$B$1:$K$65536,7,FALSE))</f>
        <v xml:space="preserve"> </v>
      </c>
    </row>
    <row r="21" spans="1:15" ht="15.75" thickTop="1" x14ac:dyDescent="0.25">
      <c r="A21" s="44"/>
      <c r="B21" s="44"/>
      <c r="C21" s="45"/>
      <c r="D21" s="45"/>
      <c r="E21" s="46"/>
      <c r="F21" s="46"/>
      <c r="G21" s="45"/>
      <c r="H21" s="45"/>
      <c r="I21" s="45"/>
      <c r="J21" s="45"/>
      <c r="K21" s="108"/>
      <c r="L21" s="159"/>
      <c r="M21" s="49"/>
      <c r="N21" s="49"/>
      <c r="O21" s="45"/>
    </row>
    <row r="22" spans="1:15" x14ac:dyDescent="0.25">
      <c r="A22" s="44"/>
      <c r="B22" s="44"/>
      <c r="C22" s="45"/>
      <c r="D22" s="45"/>
      <c r="E22" s="46"/>
      <c r="F22" s="46"/>
      <c r="G22" s="45"/>
      <c r="H22" s="45"/>
      <c r="I22" s="45"/>
      <c r="J22" s="45"/>
      <c r="K22" s="108"/>
      <c r="L22" s="159"/>
      <c r="M22" s="49"/>
      <c r="N22" s="49"/>
      <c r="O22" s="45"/>
    </row>
    <row r="23" spans="1:15" x14ac:dyDescent="0.25">
      <c r="A23" s="44"/>
      <c r="B23" s="44"/>
      <c r="C23" s="45"/>
      <c r="D23" s="45"/>
      <c r="E23" s="46"/>
      <c r="F23" s="46"/>
      <c r="G23" s="45"/>
      <c r="H23" s="45"/>
      <c r="I23" s="45"/>
      <c r="J23" s="45"/>
      <c r="K23" s="108"/>
      <c r="L23" s="159"/>
      <c r="M23" s="49"/>
      <c r="N23" s="49"/>
      <c r="O23" s="45"/>
    </row>
    <row r="24" spans="1:15" x14ac:dyDescent="0.25">
      <c r="A24" s="44"/>
      <c r="B24" s="44"/>
      <c r="C24" s="45"/>
      <c r="D24" s="45"/>
      <c r="E24" s="46"/>
      <c r="F24" s="46"/>
      <c r="G24" s="45"/>
      <c r="H24" s="45"/>
      <c r="I24" s="45"/>
      <c r="J24" s="45"/>
      <c r="K24" s="108"/>
      <c r="L24" s="159"/>
      <c r="M24" s="49"/>
      <c r="N24" s="49"/>
      <c r="O24" s="45"/>
    </row>
    <row r="25" spans="1:15" x14ac:dyDescent="0.25">
      <c r="A25" s="44"/>
      <c r="B25" s="44"/>
      <c r="C25" s="45"/>
      <c r="D25" s="45"/>
      <c r="E25" s="46"/>
      <c r="F25" s="46"/>
      <c r="G25" s="45"/>
      <c r="H25" s="45"/>
      <c r="I25" s="45"/>
      <c r="J25" s="45"/>
      <c r="K25" s="108"/>
      <c r="L25" s="159"/>
      <c r="M25" s="49"/>
      <c r="N25" s="49"/>
      <c r="O25" s="45"/>
    </row>
    <row r="26" spans="1:15" x14ac:dyDescent="0.25">
      <c r="A26" s="64"/>
      <c r="B26" s="65"/>
      <c r="C26" s="66"/>
      <c r="D26" s="66"/>
      <c r="E26" s="66"/>
      <c r="F26" s="67"/>
      <c r="G26" s="45" t="s">
        <v>32</v>
      </c>
      <c r="H26" s="45"/>
      <c r="I26" s="45"/>
      <c r="J26" s="46"/>
      <c r="K26" s="46"/>
      <c r="L26" s="45"/>
      <c r="M26" s="45" t="s">
        <v>33</v>
      </c>
      <c r="N26" s="45"/>
    </row>
    <row r="27" spans="1:15" x14ac:dyDescent="0.25">
      <c r="A27" s="64"/>
      <c r="B27" s="67"/>
      <c r="C27" s="66"/>
      <c r="D27" s="66"/>
      <c r="E27" s="66"/>
      <c r="F27" s="67"/>
      <c r="G27" s="45"/>
      <c r="H27" s="45"/>
      <c r="I27" s="45"/>
      <c r="J27" s="46"/>
      <c r="K27" s="46"/>
      <c r="L27" s="45"/>
      <c r="M27" s="45"/>
      <c r="N27" s="45"/>
    </row>
    <row r="28" spans="1:15" x14ac:dyDescent="0.25">
      <c r="A28" s="64"/>
      <c r="B28" s="67"/>
      <c r="C28" s="66"/>
      <c r="D28" s="66"/>
      <c r="E28" s="66"/>
      <c r="F28" s="67"/>
      <c r="G28" s="45"/>
      <c r="H28" s="45"/>
      <c r="I28" s="45"/>
      <c r="J28" s="46"/>
      <c r="K28" s="46"/>
      <c r="L28" s="45"/>
      <c r="M28" s="45"/>
      <c r="N28" s="45"/>
    </row>
    <row r="29" spans="1:15" x14ac:dyDescent="0.25">
      <c r="A29" s="64"/>
      <c r="B29" s="67"/>
      <c r="C29" s="66"/>
      <c r="D29" s="66"/>
      <c r="E29" s="66"/>
      <c r="F29" s="67"/>
      <c r="G29" s="45"/>
      <c r="H29" s="45"/>
      <c r="I29" s="45"/>
      <c r="J29" s="46"/>
      <c r="K29" s="46"/>
      <c r="L29" s="45"/>
      <c r="M29" s="45"/>
      <c r="N29" s="45"/>
    </row>
    <row r="30" spans="1:15" x14ac:dyDescent="0.25">
      <c r="A30" s="64"/>
      <c r="B30" s="67"/>
      <c r="C30" s="66"/>
      <c r="D30" s="66"/>
      <c r="E30" s="66"/>
      <c r="F30" s="67"/>
      <c r="G30" s="45" t="s">
        <v>34</v>
      </c>
      <c r="H30" s="45"/>
      <c r="I30" s="45"/>
      <c r="J30" s="46"/>
      <c r="K30" s="46"/>
      <c r="L30" s="45"/>
      <c r="M30" s="45" t="s">
        <v>35</v>
      </c>
      <c r="N30" s="45"/>
    </row>
    <row r="31" spans="1:15" x14ac:dyDescent="0.25">
      <c r="A31" s="44"/>
      <c r="B31" s="44"/>
      <c r="C31" s="45"/>
      <c r="D31" s="45"/>
      <c r="E31" s="46"/>
      <c r="F31" s="46"/>
      <c r="G31" s="45"/>
      <c r="H31" s="45"/>
      <c r="I31" s="45"/>
      <c r="J31" s="45"/>
      <c r="K31" s="108"/>
      <c r="L31" s="159"/>
      <c r="M31" s="49"/>
      <c r="N31" s="49"/>
      <c r="O31" s="45"/>
    </row>
    <row r="32" spans="1:15" x14ac:dyDescent="0.25">
      <c r="A32" s="44"/>
      <c r="B32" s="44"/>
      <c r="C32" s="45"/>
      <c r="D32" s="45"/>
      <c r="E32" s="46"/>
      <c r="F32" s="46"/>
      <c r="G32" s="45"/>
      <c r="H32" s="45"/>
      <c r="I32" s="45"/>
      <c r="J32" s="45"/>
      <c r="K32" s="108"/>
      <c r="L32" s="159"/>
      <c r="M32" s="49"/>
      <c r="N32" s="49"/>
      <c r="O32" s="45"/>
    </row>
    <row r="33" spans="1:15" x14ac:dyDescent="0.25">
      <c r="A33" s="44"/>
      <c r="B33" s="44"/>
      <c r="C33" s="45"/>
      <c r="D33" s="45"/>
      <c r="E33" s="46"/>
      <c r="F33" s="46"/>
      <c r="G33" s="45"/>
      <c r="H33" s="45"/>
      <c r="I33" s="45"/>
      <c r="J33" s="45"/>
      <c r="K33" s="108"/>
      <c r="L33" s="159"/>
      <c r="M33" s="49"/>
      <c r="N33" s="49"/>
      <c r="O33" s="45"/>
    </row>
    <row r="34" spans="1:15" x14ac:dyDescent="0.25">
      <c r="A34" s="44"/>
      <c r="B34" s="44"/>
      <c r="C34" s="45"/>
      <c r="D34" s="45"/>
      <c r="E34" s="46"/>
      <c r="F34" s="46"/>
      <c r="G34" s="45"/>
      <c r="H34" s="45"/>
      <c r="I34" s="45"/>
      <c r="J34" s="45"/>
      <c r="K34" s="108"/>
      <c r="L34" s="159"/>
      <c r="M34" s="49"/>
      <c r="N34" s="49"/>
      <c r="O34" s="45"/>
    </row>
    <row r="35" spans="1:15" x14ac:dyDescent="0.25">
      <c r="A35" s="44"/>
      <c r="B35" s="44"/>
      <c r="C35" s="45"/>
      <c r="D35" s="45"/>
      <c r="E35" s="46"/>
      <c r="F35" s="46"/>
      <c r="G35" s="45"/>
      <c r="H35" s="45"/>
      <c r="I35" s="45"/>
      <c r="J35" s="45"/>
      <c r="K35" s="108"/>
      <c r="L35" s="159"/>
      <c r="M35" s="49"/>
      <c r="N35" s="49"/>
      <c r="O35" s="45"/>
    </row>
    <row r="36" spans="1:15" x14ac:dyDescent="0.25">
      <c r="A36" s="44"/>
      <c r="B36" s="44"/>
      <c r="C36" s="45"/>
      <c r="D36" s="45"/>
      <c r="E36" s="46"/>
      <c r="F36" s="46"/>
      <c r="G36" s="45"/>
      <c r="H36" s="45"/>
      <c r="I36" s="45"/>
      <c r="J36" s="45"/>
      <c r="K36" s="108"/>
      <c r="L36" s="159"/>
      <c r="M36" s="49"/>
      <c r="N36" s="49"/>
      <c r="O36" s="45"/>
    </row>
    <row r="37" spans="1:15" x14ac:dyDescent="0.25">
      <c r="A37" s="44"/>
      <c r="B37" s="44"/>
      <c r="C37" s="45"/>
      <c r="D37" s="45"/>
      <c r="E37" s="46"/>
      <c r="F37" s="46"/>
      <c r="G37" s="45"/>
      <c r="H37" s="45"/>
      <c r="I37" s="45"/>
      <c r="J37" s="45"/>
      <c r="K37" s="108"/>
      <c r="L37" s="159"/>
      <c r="M37" s="49"/>
      <c r="N37" s="49"/>
      <c r="O37" s="45"/>
    </row>
    <row r="38" spans="1:15" x14ac:dyDescent="0.25">
      <c r="A38" s="44"/>
      <c r="B38" s="44"/>
      <c r="C38" s="45"/>
      <c r="D38" s="45"/>
      <c r="E38" s="46"/>
      <c r="F38" s="46"/>
      <c r="G38" s="45"/>
      <c r="H38" s="45"/>
      <c r="I38" s="45"/>
      <c r="J38" s="45"/>
      <c r="K38" s="108"/>
      <c r="L38" s="159"/>
      <c r="M38" s="49"/>
      <c r="N38" s="49"/>
      <c r="O38" s="45"/>
    </row>
    <row r="39" spans="1:15" x14ac:dyDescent="0.25">
      <c r="A39" s="44"/>
      <c r="B39" s="44"/>
      <c r="C39" s="45"/>
      <c r="D39" s="45"/>
      <c r="E39" s="46"/>
      <c r="F39" s="46"/>
      <c r="G39" s="45"/>
      <c r="H39" s="45"/>
      <c r="I39" s="45"/>
      <c r="J39" s="45"/>
      <c r="K39" s="108"/>
      <c r="L39" s="159"/>
      <c r="M39" s="49"/>
      <c r="N39" s="49"/>
      <c r="O39" s="45"/>
    </row>
    <row r="40" spans="1:15" x14ac:dyDescent="0.25">
      <c r="A40" s="44"/>
      <c r="B40" s="44"/>
      <c r="C40" s="45"/>
      <c r="D40" s="45"/>
      <c r="E40" s="46"/>
      <c r="F40" s="46"/>
      <c r="G40" s="45"/>
      <c r="H40" s="45"/>
      <c r="I40" s="45"/>
      <c r="J40" s="45"/>
      <c r="K40" s="108"/>
      <c r="L40" s="159"/>
      <c r="M40" s="49"/>
      <c r="N40" s="49"/>
      <c r="O40" s="45"/>
    </row>
    <row r="41" spans="1:15" x14ac:dyDescent="0.25">
      <c r="A41" s="44"/>
      <c r="B41" s="44"/>
      <c r="C41" s="45"/>
      <c r="D41" s="45"/>
      <c r="E41" s="46"/>
      <c r="F41" s="46"/>
      <c r="G41" s="45"/>
      <c r="H41" s="45"/>
      <c r="I41" s="45"/>
      <c r="J41" s="45"/>
      <c r="K41" s="108"/>
      <c r="L41" s="159"/>
      <c r="M41" s="49"/>
      <c r="N41" s="49"/>
      <c r="O41" s="45"/>
    </row>
    <row r="42" spans="1:15" x14ac:dyDescent="0.25">
      <c r="A42" s="44"/>
      <c r="B42" s="44"/>
      <c r="C42" s="45"/>
      <c r="D42" s="45"/>
      <c r="E42" s="46"/>
      <c r="F42" s="46"/>
      <c r="G42" s="45"/>
      <c r="H42" s="45"/>
      <c r="I42" s="45"/>
      <c r="J42" s="45"/>
      <c r="K42" s="108"/>
      <c r="L42" s="159"/>
      <c r="M42" s="49"/>
      <c r="N42" s="49"/>
      <c r="O42" s="45"/>
    </row>
    <row r="43" spans="1:15" x14ac:dyDescent="0.25">
      <c r="A43" s="44"/>
      <c r="B43" s="44"/>
      <c r="C43" s="45"/>
      <c r="D43" s="45"/>
      <c r="E43" s="46"/>
      <c r="F43" s="46"/>
      <c r="G43" s="45"/>
      <c r="H43" s="45"/>
      <c r="I43" s="45"/>
      <c r="J43" s="45"/>
      <c r="K43" s="108"/>
      <c r="L43" s="159"/>
      <c r="M43" s="49"/>
      <c r="N43" s="49"/>
      <c r="O43" s="45"/>
    </row>
    <row r="44" spans="1:15" x14ac:dyDescent="0.25">
      <c r="A44" s="44"/>
      <c r="B44" s="44"/>
      <c r="C44" s="45"/>
      <c r="D44" s="45"/>
      <c r="E44" s="46"/>
      <c r="F44" s="46"/>
      <c r="G44" s="45"/>
      <c r="H44" s="45"/>
      <c r="I44" s="45"/>
      <c r="J44" s="45"/>
      <c r="K44" s="108"/>
      <c r="L44" s="159"/>
      <c r="M44" s="49"/>
      <c r="N44" s="49"/>
      <c r="O44" s="45"/>
    </row>
    <row r="45" spans="1:15" x14ac:dyDescent="0.25">
      <c r="A45" s="44"/>
      <c r="B45" s="44"/>
      <c r="C45" s="45"/>
      <c r="D45" s="45"/>
      <c r="E45" s="46"/>
      <c r="F45" s="46"/>
      <c r="G45" s="45"/>
      <c r="H45" s="45"/>
      <c r="I45" s="45"/>
      <c r="J45" s="45"/>
      <c r="K45" s="108"/>
      <c r="L45" s="159"/>
      <c r="M45" s="49"/>
      <c r="N45" s="49"/>
      <c r="O45" s="45"/>
    </row>
    <row r="46" spans="1:15" x14ac:dyDescent="0.25">
      <c r="A46" s="44"/>
      <c r="B46" s="44"/>
      <c r="C46" s="45"/>
      <c r="D46" s="45"/>
      <c r="E46" s="46"/>
      <c r="F46" s="46"/>
      <c r="G46" s="45"/>
      <c r="H46" s="45"/>
      <c r="I46" s="45"/>
      <c r="J46" s="45"/>
      <c r="K46" s="108"/>
      <c r="L46" s="159"/>
      <c r="M46" s="49"/>
      <c r="N46" s="49"/>
      <c r="O46" s="45"/>
    </row>
    <row r="47" spans="1:15" x14ac:dyDescent="0.25">
      <c r="A47" s="44"/>
      <c r="B47" s="44"/>
      <c r="C47" s="45"/>
      <c r="D47" s="45"/>
      <c r="E47" s="46"/>
      <c r="F47" s="46"/>
      <c r="G47" s="45"/>
      <c r="H47" s="45"/>
      <c r="I47" s="45"/>
      <c r="J47" s="45"/>
      <c r="K47" s="108"/>
      <c r="L47" s="159"/>
      <c r="M47" s="49"/>
      <c r="N47" s="49"/>
      <c r="O47" s="45"/>
    </row>
    <row r="48" spans="1:15" x14ac:dyDescent="0.25">
      <c r="A48" s="44"/>
      <c r="B48" s="44"/>
      <c r="C48" s="45"/>
      <c r="D48" s="45"/>
      <c r="E48" s="46"/>
      <c r="F48" s="46"/>
      <c r="G48" s="45"/>
      <c r="H48" s="45"/>
      <c r="I48" s="45"/>
      <c r="J48" s="45"/>
      <c r="K48" s="108"/>
      <c r="L48" s="159"/>
      <c r="M48" s="49"/>
      <c r="N48" s="49"/>
      <c r="O48" s="45"/>
    </row>
    <row r="49" spans="1:15" x14ac:dyDescent="0.25">
      <c r="A49" s="44"/>
      <c r="B49" s="44"/>
      <c r="C49" s="45"/>
      <c r="D49" s="45"/>
      <c r="E49" s="46"/>
      <c r="F49" s="46"/>
      <c r="G49" s="45"/>
      <c r="H49" s="45"/>
      <c r="I49" s="45"/>
      <c r="J49" s="45"/>
      <c r="K49" s="108"/>
      <c r="L49" s="159"/>
      <c r="M49" s="49"/>
      <c r="N49" s="49"/>
      <c r="O49" s="45"/>
    </row>
    <row r="50" spans="1:15" x14ac:dyDescent="0.25">
      <c r="A50" s="44"/>
      <c r="B50" s="44"/>
      <c r="C50" s="45"/>
      <c r="D50" s="45"/>
      <c r="E50" s="46"/>
      <c r="F50" s="46"/>
      <c r="G50" s="45"/>
      <c r="H50" s="45"/>
      <c r="I50" s="45"/>
      <c r="J50" s="45"/>
      <c r="K50" s="108"/>
      <c r="L50" s="159"/>
      <c r="M50" s="49"/>
      <c r="N50" s="49"/>
      <c r="O50" s="45"/>
    </row>
    <row r="51" spans="1:15" ht="17.25" x14ac:dyDescent="0.3">
      <c r="A51" s="459" t="s">
        <v>0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</row>
    <row r="52" spans="1:15" ht="17.25" x14ac:dyDescent="0.3">
      <c r="A52" s="459" t="s">
        <v>1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</row>
    <row r="53" spans="1:15" ht="17.25" x14ac:dyDescent="0.3">
      <c r="A53" s="459" t="s">
        <v>2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</row>
    <row r="54" spans="1:15" ht="17.25" x14ac:dyDescent="0.3">
      <c r="A54" s="459" t="s">
        <v>3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</row>
    <row r="55" spans="1:15" ht="17.25" x14ac:dyDescent="0.3">
      <c r="A55" s="459" t="s">
        <v>4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</row>
    <row r="56" spans="1:15" ht="17.25" x14ac:dyDescent="0.3">
      <c r="A56" s="460" t="s">
        <v>58</v>
      </c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</row>
    <row r="57" spans="1:15" ht="17.25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1:15" x14ac:dyDescent="0.25">
      <c r="A58" s="461"/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1" t="s">
        <v>6</v>
      </c>
    </row>
    <row r="59" spans="1:15" ht="18.75" x14ac:dyDescent="0.3">
      <c r="A59" s="3"/>
      <c r="B59" s="4"/>
      <c r="C59" s="4"/>
      <c r="D59" s="4"/>
      <c r="E59" s="5"/>
      <c r="G59" s="50"/>
      <c r="H59" s="50"/>
      <c r="I59" s="50"/>
      <c r="K59" s="50"/>
      <c r="L59" s="50"/>
      <c r="M59" s="50"/>
      <c r="O59" s="2" t="s">
        <v>7</v>
      </c>
    </row>
    <row r="60" spans="1:15" ht="15.75" x14ac:dyDescent="0.25">
      <c r="A60" s="3"/>
      <c r="B60" s="4"/>
      <c r="C60" s="4"/>
      <c r="D60" s="4"/>
      <c r="E60" s="5"/>
      <c r="G60" s="6"/>
      <c r="H60" s="6"/>
      <c r="I60" s="6"/>
      <c r="K60" s="6"/>
      <c r="L60"/>
      <c r="O60" s="2" t="s">
        <v>8</v>
      </c>
    </row>
    <row r="61" spans="1:15" ht="21" x14ac:dyDescent="0.35">
      <c r="A61" s="7"/>
      <c r="K61" s="7"/>
      <c r="L61"/>
      <c r="M61" s="8"/>
      <c r="N61" s="8"/>
      <c r="O61" s="8" t="s">
        <v>9</v>
      </c>
    </row>
    <row r="62" spans="1:15" ht="21" x14ac:dyDescent="0.35">
      <c r="A62" s="7"/>
      <c r="E62" s="9"/>
      <c r="F62" s="10"/>
      <c r="G62" s="11"/>
      <c r="H62" s="11"/>
      <c r="I62" s="11"/>
      <c r="K62" s="7"/>
      <c r="L62"/>
      <c r="M62" s="8"/>
      <c r="N62" s="8"/>
      <c r="O62" s="8"/>
    </row>
    <row r="63" spans="1:15" ht="18.75" x14ac:dyDescent="0.3">
      <c r="A63" s="3"/>
      <c r="B63" s="12"/>
      <c r="C63" s="4"/>
      <c r="D63" s="4"/>
      <c r="E63" s="9" t="s">
        <v>10</v>
      </c>
      <c r="F63" s="10">
        <v>0.4548611111111111</v>
      </c>
      <c r="G63" s="11" t="s">
        <v>64</v>
      </c>
      <c r="H63" s="11"/>
      <c r="I63" s="11"/>
      <c r="K63" s="13"/>
      <c r="L63" s="13"/>
      <c r="M63" s="14"/>
    </row>
    <row r="64" spans="1:15" ht="16.5" thickBot="1" x14ac:dyDescent="0.3">
      <c r="A64" s="15" t="s">
        <v>62</v>
      </c>
      <c r="B64" s="16"/>
      <c r="F64" s="18"/>
      <c r="G64" s="17" t="s">
        <v>85</v>
      </c>
      <c r="J64" s="3"/>
      <c r="K64" s="11"/>
      <c r="L64" s="11"/>
      <c r="M64" s="14"/>
    </row>
    <row r="65" spans="1:15" x14ac:dyDescent="0.25">
      <c r="A65" s="506" t="s">
        <v>15</v>
      </c>
      <c r="B65" s="506" t="s">
        <v>16</v>
      </c>
      <c r="C65" s="508" t="s">
        <v>17</v>
      </c>
      <c r="D65" s="508" t="s">
        <v>18</v>
      </c>
      <c r="E65" s="506" t="s">
        <v>19</v>
      </c>
      <c r="F65" s="506" t="s">
        <v>20</v>
      </c>
      <c r="G65" s="510" t="s">
        <v>21</v>
      </c>
      <c r="H65" s="512" t="s">
        <v>22</v>
      </c>
      <c r="I65" s="472" t="s">
        <v>23</v>
      </c>
      <c r="J65" s="495" t="s">
        <v>24</v>
      </c>
      <c r="K65" s="497" t="s">
        <v>25</v>
      </c>
      <c r="L65" s="498"/>
      <c r="M65" s="499" t="s">
        <v>26</v>
      </c>
      <c r="N65" s="501" t="s">
        <v>27</v>
      </c>
      <c r="O65" s="502" t="s">
        <v>28</v>
      </c>
    </row>
    <row r="66" spans="1:15" ht="15.75" thickBot="1" x14ac:dyDescent="0.3">
      <c r="A66" s="507"/>
      <c r="B66" s="507"/>
      <c r="C66" s="509"/>
      <c r="D66" s="509"/>
      <c r="E66" s="507"/>
      <c r="F66" s="507"/>
      <c r="G66" s="511"/>
      <c r="H66" s="513"/>
      <c r="I66" s="473"/>
      <c r="J66" s="496"/>
      <c r="K66" s="504" t="s">
        <v>29</v>
      </c>
      <c r="L66" s="505"/>
      <c r="M66" s="500"/>
      <c r="N66" s="500"/>
      <c r="O66" s="503"/>
    </row>
    <row r="67" spans="1:15" ht="25.5" x14ac:dyDescent="0.25">
      <c r="A67" s="21">
        <v>1</v>
      </c>
      <c r="B67" s="31">
        <v>355</v>
      </c>
      <c r="C67" s="76" t="str">
        <f>IF(B67=0," ",VLOOKUP(B67,[1]Спортсмены!B$1:K$65536,2,FALSE))</f>
        <v>Лакомкин</v>
      </c>
      <c r="D67" s="77" t="str">
        <f>IF(B67=0," ",VLOOKUP($B67,[1]Спортсмены!$B$1:$K$65536,3,FALSE))</f>
        <v>Виталий</v>
      </c>
      <c r="E67" s="78" t="str">
        <f>IF(B67=0," ",IF(VLOOKUP($B67,[1]Спортсмены!$B$1:$K$65536,4,FALSE)=0," ",VLOOKUP($B67,[1]Спортсмены!$B$1:$K$65536,4,FALSE)))</f>
        <v>07.02.2001</v>
      </c>
      <c r="F67" s="78" t="str">
        <f>IF(B67=0," ",VLOOKUP($B67,[1]Спортсмены!$B$1:$K$65536,5,FALSE))</f>
        <v>1</v>
      </c>
      <c r="G67" s="76" t="str">
        <f>IF(B67=0," ",VLOOKUP($B67,[1]Спортсмены!$B$1:$K$65536,6,FALSE))</f>
        <v>Москва</v>
      </c>
      <c r="H67" s="76" t="str">
        <f>IF(C67=0," ",VLOOKUP($B67,[1]Спортсмены!$B$1:$K$65536,7,FALSE))</f>
        <v>Костромская область</v>
      </c>
      <c r="I67" s="76" t="str">
        <f>IF(D67=0," ",VLOOKUP($B67,[1]Спортсмены!$B$1:$K$65536,8,FALSE))</f>
        <v/>
      </c>
      <c r="J67" s="76" t="str">
        <f>IF(B67=0," ",VLOOKUP($B67,[1]Спортсмены!$B$1:$K$65536,9,FALSE))</f>
        <v>ГБПОУ "МССУОР №3" Москомспорта</v>
      </c>
      <c r="K67" s="72"/>
      <c r="L67" s="191">
        <v>4.1802083333333335E-3</v>
      </c>
      <c r="M67" s="79" t="str">
        <f>IF(L67=0," ",IF(L67&lt;=[1]Разряды!$D$13,[1]Разряды!$D$3,IF(L67&lt;=[1]Разряды!$E$13,[1]Разряды!$E$3,IF(L67&lt;=[1]Разряды!$F$13,[1]Разряды!$F$3,IF(L67&lt;=[1]Разряды!$G$13,[1]Разряды!$G$3,IF(L67&lt;=[1]Разряды!$H$13,[1]Разряды!$H$3,IF(L67&lt;=[1]Разряды!$I$13,[1]Разряды!$I$3,IF(L67&lt;=[1]Разряды!$J$13,[1]Разряды!$J$3,"б/р"))))))))</f>
        <v>1р</v>
      </c>
      <c r="N67" s="80">
        <v>20</v>
      </c>
      <c r="O67" s="54" t="str">
        <f>IF(B67=0," ",VLOOKUP($B67,[1]Спортсмены!$B$1:$K$65536,10,FALSE))</f>
        <v>Дружков А.Н., Куканов Ю.С.</v>
      </c>
    </row>
    <row r="68" spans="1:15" x14ac:dyDescent="0.25">
      <c r="A68" s="21">
        <v>2</v>
      </c>
      <c r="B68" s="31">
        <v>349</v>
      </c>
      <c r="C68" s="76" t="str">
        <f>IF(B68=0," ",VLOOKUP(B68,[1]Спортсмены!B$1:K$65536,2,FALSE))</f>
        <v>Ткачёв</v>
      </c>
      <c r="D68" s="77" t="str">
        <f>IF(B68=0," ",VLOOKUP($B68,[1]Спортсмены!$B$1:$K$65536,3,FALSE))</f>
        <v>Егор</v>
      </c>
      <c r="E68" s="78" t="str">
        <f>IF(B68=0," ",IF(VLOOKUP($B68,[1]Спортсмены!$B$1:$K$65536,4,FALSE)=0," ",VLOOKUP($B68,[1]Спортсмены!$B$1:$K$65536,4,FALSE)))</f>
        <v>17.10.2002</v>
      </c>
      <c r="F68" s="78" t="str">
        <f>IF(B68=0," ",VLOOKUP($B68,[1]Спортсмены!$B$1:$K$65536,5,FALSE))</f>
        <v>1</v>
      </c>
      <c r="G68" s="76" t="str">
        <f>IF(B68=0," ",VLOOKUP($B68,[1]Спортсмены!$B$1:$K$65536,6,FALSE))</f>
        <v>Костромская область</v>
      </c>
      <c r="H68" s="76" t="str">
        <f>IF(C68=0," ",VLOOKUP($B68,[1]Спортсмены!$B$1:$K$65536,7,FALSE))</f>
        <v/>
      </c>
      <c r="I68" s="76" t="str">
        <f>IF(D68=0," ",VLOOKUP($B68,[1]Спортсмены!$B$1:$K$65536,8,FALSE))</f>
        <v/>
      </c>
      <c r="J68" s="76" t="str">
        <f>IF(B68=0," ",VLOOKUP($B68,[1]Спортсмены!$B$1:$K$65536,9,FALSE))</f>
        <v>ГБУ КО "СШОР им. А.В. Голубева"</v>
      </c>
      <c r="K68" s="72"/>
      <c r="L68" s="191">
        <v>4.6620370370370366E-3</v>
      </c>
      <c r="M68" s="80" t="s">
        <v>81</v>
      </c>
      <c r="N68" s="80">
        <v>0</v>
      </c>
      <c r="O68" s="76" t="str">
        <f>IF(B68=0," ",VLOOKUP($B68,[1]Спортсмены!$B$1:$K$65536,10,FALSE))</f>
        <v>Дружков А.Н.</v>
      </c>
    </row>
    <row r="69" spans="1:15" ht="15.75" thickBot="1" x14ac:dyDescent="0.3">
      <c r="A69" s="38"/>
      <c r="B69" s="38"/>
      <c r="C69" s="39" t="str">
        <f>IF(B69=0," ",VLOOKUP(B69,[1]Спортсмены!B$1:K$65536,2,FALSE))</f>
        <v xml:space="preserve"> </v>
      </c>
      <c r="D69" s="39"/>
      <c r="E69" s="40" t="str">
        <f>IF(B69=0," ",VLOOKUP($B69,[1]Спортсмены!$B$1:$K$65536,3,FALSE))</f>
        <v xml:space="preserve"> </v>
      </c>
      <c r="F69" s="40" t="str">
        <f>IF(B69=0," ",IF(VLOOKUP($B69,[1]Спортсмены!$B$1:$K$65536,4,FALSE)=0," ",VLOOKUP($B69,[1]Спортсмены!$B$1:$K$65536,4,FALSE)))</f>
        <v xml:space="preserve"> </v>
      </c>
      <c r="G69" s="39" t="str">
        <f>IF(B69=0," ",VLOOKUP($B69,[1]Спортсмены!$B$1:$K$65536,5,FALSE))</f>
        <v xml:space="preserve"> </v>
      </c>
      <c r="H69" s="39"/>
      <c r="I69" s="39"/>
      <c r="J69" s="39" t="str">
        <f>IF(B69=0," ",VLOOKUP($B69,[1]Спортсмены!$B$1:$K$65536,6,FALSE))</f>
        <v xml:space="preserve"> </v>
      </c>
      <c r="K69" s="105"/>
      <c r="L69" s="158"/>
      <c r="M69" s="43" t="str">
        <f>IF(L69=0," ",IF(L69&lt;=[1]Разряды!$D$14,[1]Разряды!$D$3,IF(L69&lt;=[1]Разряды!$E$14,[1]Разряды!$E$3,IF(L69&lt;=[1]Разряды!$F$14,[1]Разряды!$F$3,IF(L69&lt;=[1]Разряды!$G$14,[1]Разряды!$G$3,IF(L69&lt;=[1]Разряды!$H$14,[1]Разряды!$H$3,IF(L69&lt;=[1]Разряды!$I$14,[1]Разряды!$I$3,IF(L69&lt;=[1]Разряды!$J$14,[1]Разряды!$J$3,"б/р"))))))))</f>
        <v xml:space="preserve"> </v>
      </c>
      <c r="N69" s="43"/>
      <c r="O69" s="39" t="str">
        <f>IF(B69=0," ",VLOOKUP($B69,[1]Спортсмены!$B$1:$K$65536,7,FALSE))</f>
        <v xml:space="preserve"> </v>
      </c>
    </row>
    <row r="70" spans="1:15" ht="15.75" thickTop="1" x14ac:dyDescent="0.25">
      <c r="A70" s="44"/>
      <c r="B70" s="44"/>
      <c r="C70" s="45"/>
      <c r="D70" s="45"/>
      <c r="E70" s="46"/>
      <c r="F70" s="46"/>
      <c r="G70" s="45"/>
      <c r="H70" s="45"/>
      <c r="I70" s="45"/>
      <c r="J70" s="45"/>
      <c r="K70" s="108"/>
      <c r="L70" s="159"/>
      <c r="M70" s="49"/>
      <c r="N70" s="49"/>
      <c r="O70" s="45"/>
    </row>
    <row r="71" spans="1:15" x14ac:dyDescent="0.25">
      <c r="A71" s="44"/>
      <c r="B71" s="44"/>
      <c r="C71" s="45"/>
      <c r="D71" s="45"/>
      <c r="E71" s="46"/>
      <c r="F71" s="46"/>
      <c r="G71" s="45"/>
      <c r="H71" s="45"/>
      <c r="I71" s="45"/>
      <c r="J71" s="45"/>
      <c r="K71" s="108"/>
      <c r="L71" s="159"/>
      <c r="M71" s="49"/>
      <c r="N71" s="49"/>
      <c r="O71" s="45"/>
    </row>
    <row r="72" spans="1:15" x14ac:dyDescent="0.25">
      <c r="A72" s="44"/>
      <c r="B72" s="44"/>
      <c r="C72" s="45"/>
      <c r="D72" s="45"/>
      <c r="E72" s="46"/>
      <c r="F72" s="46"/>
      <c r="G72" s="45"/>
      <c r="H72" s="45"/>
      <c r="I72" s="45"/>
      <c r="J72" s="45"/>
      <c r="K72" s="108"/>
      <c r="L72" s="159"/>
      <c r="M72" s="49"/>
      <c r="N72" s="49"/>
      <c r="O72" s="45"/>
    </row>
    <row r="73" spans="1:15" x14ac:dyDescent="0.25">
      <c r="A73" s="64"/>
      <c r="B73" s="65"/>
      <c r="C73" s="66"/>
      <c r="D73" s="66"/>
      <c r="E73" s="66"/>
      <c r="F73" s="67"/>
      <c r="G73" s="45" t="s">
        <v>32</v>
      </c>
      <c r="H73" s="45"/>
      <c r="I73" s="45"/>
      <c r="J73" s="46"/>
      <c r="K73" s="46"/>
      <c r="L73" s="45"/>
      <c r="M73" s="45" t="s">
        <v>33</v>
      </c>
      <c r="N73" s="45"/>
    </row>
    <row r="74" spans="1:15" x14ac:dyDescent="0.25">
      <c r="A74" s="64"/>
      <c r="B74" s="67"/>
      <c r="C74" s="66"/>
      <c r="D74" s="66"/>
      <c r="E74" s="66"/>
      <c r="F74" s="67"/>
      <c r="G74" s="45"/>
      <c r="H74" s="45"/>
      <c r="I74" s="45"/>
      <c r="J74" s="46"/>
      <c r="K74" s="46"/>
      <c r="L74" s="45"/>
      <c r="M74" s="45"/>
      <c r="N74" s="45"/>
    </row>
    <row r="75" spans="1:15" x14ac:dyDescent="0.25">
      <c r="A75" s="64"/>
      <c r="B75" s="67"/>
      <c r="C75" s="66"/>
      <c r="D75" s="66"/>
      <c r="E75" s="66"/>
      <c r="F75" s="67"/>
      <c r="G75" s="45"/>
      <c r="H75" s="45"/>
      <c r="I75" s="45"/>
      <c r="J75" s="46"/>
      <c r="K75" s="46"/>
      <c r="L75" s="45"/>
      <c r="M75" s="45"/>
      <c r="N75" s="45"/>
    </row>
    <row r="76" spans="1:15" x14ac:dyDescent="0.25">
      <c r="A76" s="64"/>
      <c r="B76" s="67"/>
      <c r="C76" s="66"/>
      <c r="D76" s="66"/>
      <c r="E76" s="66"/>
      <c r="F76" s="67"/>
      <c r="G76" s="45"/>
      <c r="H76" s="45"/>
      <c r="I76" s="45"/>
      <c r="J76" s="46"/>
      <c r="K76" s="46"/>
      <c r="L76" s="45"/>
      <c r="M76" s="45"/>
      <c r="N76" s="45"/>
    </row>
    <row r="77" spans="1:15" x14ac:dyDescent="0.25">
      <c r="A77" s="64"/>
      <c r="B77" s="67"/>
      <c r="C77" s="66"/>
      <c r="D77" s="66"/>
      <c r="E77" s="66"/>
      <c r="F77" s="67"/>
      <c r="G77" s="45" t="s">
        <v>34</v>
      </c>
      <c r="H77" s="45"/>
      <c r="I77" s="45"/>
      <c r="J77" s="46"/>
      <c r="K77" s="46"/>
      <c r="L77" s="45"/>
      <c r="M77" s="45" t="s">
        <v>35</v>
      </c>
      <c r="N77" s="45"/>
    </row>
    <row r="78" spans="1:15" x14ac:dyDescent="0.25">
      <c r="A78" s="44"/>
      <c r="B78" s="44"/>
      <c r="C78" s="45"/>
      <c r="D78" s="45"/>
      <c r="E78" s="46"/>
      <c r="F78" s="46"/>
      <c r="G78" s="45"/>
      <c r="H78" s="45"/>
      <c r="I78" s="45"/>
      <c r="J78" s="45"/>
      <c r="K78" s="108"/>
      <c r="L78" s="159"/>
      <c r="M78" s="49"/>
      <c r="N78" s="49"/>
      <c r="O78" s="45"/>
    </row>
    <row r="79" spans="1:15" x14ac:dyDescent="0.25">
      <c r="A79" s="44"/>
      <c r="B79" s="44"/>
      <c r="C79" s="45"/>
      <c r="D79" s="45"/>
      <c r="E79" s="46"/>
      <c r="F79" s="46"/>
      <c r="G79" s="45"/>
      <c r="H79" s="45"/>
      <c r="I79" s="45"/>
      <c r="J79" s="45"/>
      <c r="K79" s="108"/>
      <c r="L79" s="159"/>
      <c r="M79" s="49"/>
      <c r="N79" s="49"/>
      <c r="O79" s="45"/>
    </row>
    <row r="80" spans="1:15" x14ac:dyDescent="0.25">
      <c r="A80" s="44"/>
      <c r="B80" s="44"/>
      <c r="C80" s="45"/>
      <c r="D80" s="45"/>
      <c r="E80" s="46"/>
      <c r="F80" s="46"/>
      <c r="G80" s="45"/>
      <c r="H80" s="45"/>
      <c r="I80" s="45"/>
      <c r="J80" s="45"/>
      <c r="K80" s="108"/>
      <c r="L80" s="159"/>
      <c r="M80" s="49"/>
      <c r="N80" s="49"/>
      <c r="O80" s="45"/>
    </row>
    <row r="81" spans="1:15" x14ac:dyDescent="0.25">
      <c r="A81" s="44"/>
      <c r="B81" s="44"/>
      <c r="C81" s="45"/>
      <c r="D81" s="45"/>
      <c r="E81" s="46"/>
      <c r="F81" s="46"/>
      <c r="G81" s="45"/>
      <c r="H81" s="45"/>
      <c r="I81" s="45"/>
      <c r="J81" s="45"/>
      <c r="K81" s="108"/>
      <c r="L81" s="159"/>
      <c r="M81" s="49"/>
      <c r="N81" s="49"/>
      <c r="O81" s="45"/>
    </row>
    <row r="82" spans="1:15" x14ac:dyDescent="0.25">
      <c r="A82" s="44"/>
      <c r="B82" s="44"/>
      <c r="C82" s="45"/>
      <c r="D82" s="45"/>
      <c r="E82" s="46"/>
      <c r="F82" s="46"/>
      <c r="G82" s="45"/>
      <c r="H82" s="45"/>
      <c r="I82" s="45"/>
      <c r="J82" s="45"/>
      <c r="K82" s="108"/>
      <c r="L82" s="159"/>
      <c r="M82" s="49"/>
      <c r="N82" s="49"/>
      <c r="O82" s="45"/>
    </row>
    <row r="83" spans="1:15" x14ac:dyDescent="0.25">
      <c r="A83" s="44"/>
      <c r="B83" s="44"/>
      <c r="C83" s="45"/>
      <c r="D83" s="45"/>
      <c r="E83" s="46"/>
      <c r="F83" s="46"/>
      <c r="G83" s="45"/>
      <c r="H83" s="45"/>
      <c r="I83" s="45"/>
      <c r="J83" s="45"/>
      <c r="K83" s="108"/>
      <c r="L83" s="159"/>
      <c r="M83" s="49"/>
      <c r="N83" s="49"/>
      <c r="O83" s="45"/>
    </row>
    <row r="84" spans="1:15" x14ac:dyDescent="0.25">
      <c r="A84" s="44"/>
      <c r="B84" s="44"/>
      <c r="C84" s="45"/>
      <c r="D84" s="45"/>
      <c r="E84" s="46"/>
      <c r="F84" s="46"/>
      <c r="G84" s="45"/>
      <c r="H84" s="45"/>
      <c r="I84" s="45"/>
      <c r="J84" s="45"/>
      <c r="K84" s="108"/>
      <c r="L84" s="159"/>
      <c r="M84" s="49"/>
      <c r="N84" s="49"/>
      <c r="O84" s="45"/>
    </row>
    <row r="85" spans="1:15" x14ac:dyDescent="0.25">
      <c r="A85" s="44"/>
      <c r="B85" s="44"/>
      <c r="C85" s="45"/>
      <c r="D85" s="45"/>
      <c r="E85" s="46"/>
      <c r="F85" s="46"/>
      <c r="G85" s="45"/>
      <c r="H85" s="45"/>
      <c r="I85" s="45"/>
      <c r="J85" s="45"/>
      <c r="K85" s="108"/>
      <c r="L85" s="159"/>
      <c r="M85" s="49"/>
      <c r="N85" s="49"/>
      <c r="O85" s="45"/>
    </row>
    <row r="86" spans="1:15" x14ac:dyDescent="0.25">
      <c r="A86" s="44"/>
      <c r="B86" s="44"/>
      <c r="C86" s="45"/>
      <c r="D86" s="45"/>
      <c r="E86" s="46"/>
      <c r="F86" s="46"/>
      <c r="G86" s="45"/>
      <c r="H86" s="45"/>
      <c r="I86" s="45"/>
      <c r="J86" s="45"/>
      <c r="K86" s="108"/>
      <c r="L86" s="159"/>
      <c r="M86" s="49"/>
      <c r="N86" s="49"/>
      <c r="O86" s="45"/>
    </row>
    <row r="87" spans="1:15" x14ac:dyDescent="0.25">
      <c r="A87" s="44"/>
      <c r="B87" s="44"/>
      <c r="C87" s="45"/>
      <c r="D87" s="45"/>
      <c r="E87" s="46"/>
      <c r="F87" s="46"/>
      <c r="G87" s="45"/>
      <c r="H87" s="45"/>
      <c r="I87" s="45"/>
      <c r="J87" s="45"/>
      <c r="K87" s="108"/>
      <c r="L87" s="159"/>
      <c r="M87" s="49"/>
      <c r="N87" s="49"/>
      <c r="O87" s="45"/>
    </row>
    <row r="88" spans="1:15" x14ac:dyDescent="0.25">
      <c r="A88" s="44"/>
      <c r="B88" s="44"/>
      <c r="C88" s="45"/>
      <c r="D88" s="45"/>
      <c r="E88" s="46"/>
      <c r="F88" s="46"/>
      <c r="G88" s="45"/>
      <c r="H88" s="45"/>
      <c r="I88" s="45"/>
      <c r="J88" s="45"/>
      <c r="K88" s="108"/>
      <c r="L88" s="159"/>
      <c r="M88" s="49"/>
      <c r="N88" s="49"/>
      <c r="O88" s="45"/>
    </row>
    <row r="89" spans="1:15" x14ac:dyDescent="0.25">
      <c r="A89" s="44"/>
      <c r="B89" s="44"/>
      <c r="C89" s="45"/>
      <c r="D89" s="45"/>
      <c r="E89" s="46"/>
      <c r="F89" s="46"/>
      <c r="G89" s="45"/>
      <c r="H89" s="45"/>
      <c r="I89" s="45"/>
      <c r="J89" s="45"/>
      <c r="K89" s="108"/>
      <c r="L89" s="159"/>
      <c r="M89" s="49"/>
      <c r="N89" s="49"/>
      <c r="O89" s="45"/>
    </row>
    <row r="90" spans="1:15" x14ac:dyDescent="0.25">
      <c r="A90" s="44"/>
      <c r="B90" s="44"/>
      <c r="C90" s="45"/>
      <c r="D90" s="45"/>
      <c r="E90" s="46"/>
      <c r="F90" s="46"/>
      <c r="G90" s="45"/>
      <c r="H90" s="45"/>
      <c r="I90" s="45"/>
      <c r="J90" s="45"/>
      <c r="K90" s="108"/>
      <c r="L90" s="159"/>
      <c r="M90" s="49"/>
      <c r="N90" s="49"/>
      <c r="O90" s="45"/>
    </row>
    <row r="91" spans="1:15" x14ac:dyDescent="0.25">
      <c r="A91" s="44"/>
      <c r="B91" s="44"/>
      <c r="C91" s="45"/>
      <c r="D91" s="45"/>
      <c r="E91" s="46"/>
      <c r="F91" s="46"/>
      <c r="G91" s="45"/>
      <c r="H91" s="45"/>
      <c r="I91" s="45"/>
      <c r="J91" s="45"/>
      <c r="K91" s="108"/>
      <c r="L91" s="159"/>
      <c r="M91" s="49"/>
      <c r="N91" s="49"/>
      <c r="O91" s="45"/>
    </row>
    <row r="92" spans="1:15" x14ac:dyDescent="0.25">
      <c r="A92" s="44"/>
      <c r="B92" s="44"/>
      <c r="C92" s="45"/>
      <c r="D92" s="45"/>
      <c r="E92" s="46"/>
      <c r="F92" s="46"/>
      <c r="G92" s="45"/>
      <c r="H92" s="45"/>
      <c r="I92" s="45"/>
      <c r="J92" s="45"/>
      <c r="K92" s="108"/>
      <c r="L92" s="159"/>
      <c r="M92" s="49"/>
      <c r="N92" s="49"/>
      <c r="O92" s="45"/>
    </row>
    <row r="93" spans="1:15" x14ac:dyDescent="0.25">
      <c r="A93" s="44"/>
      <c r="B93" s="44"/>
      <c r="C93" s="45"/>
      <c r="D93" s="45"/>
      <c r="E93" s="46"/>
      <c r="F93" s="46"/>
      <c r="G93" s="45"/>
      <c r="H93" s="45"/>
      <c r="I93" s="45"/>
      <c r="J93" s="45"/>
      <c r="K93" s="108"/>
      <c r="L93" s="159"/>
      <c r="M93" s="49"/>
      <c r="N93" s="49"/>
      <c r="O93" s="45"/>
    </row>
    <row r="94" spans="1:15" x14ac:dyDescent="0.25">
      <c r="A94" s="44"/>
      <c r="B94" s="44"/>
      <c r="C94" s="45"/>
      <c r="D94" s="45"/>
      <c r="E94" s="46"/>
      <c r="F94" s="46"/>
      <c r="G94" s="45"/>
      <c r="H94" s="45"/>
      <c r="I94" s="45"/>
      <c r="J94" s="45"/>
      <c r="K94" s="108"/>
      <c r="L94" s="159"/>
      <c r="M94" s="49"/>
      <c r="N94" s="49"/>
      <c r="O94" s="45"/>
    </row>
    <row r="95" spans="1:15" x14ac:dyDescent="0.25">
      <c r="A95" s="44"/>
      <c r="B95" s="44"/>
      <c r="C95" s="45"/>
      <c r="D95" s="45"/>
      <c r="E95" s="46"/>
      <c r="F95" s="46"/>
      <c r="G95" s="45"/>
      <c r="H95" s="45"/>
      <c r="I95" s="45"/>
      <c r="J95" s="45"/>
      <c r="K95" s="108"/>
      <c r="L95" s="159"/>
      <c r="M95" s="49"/>
      <c r="N95" s="49"/>
      <c r="O95" s="45"/>
    </row>
    <row r="96" spans="1:15" x14ac:dyDescent="0.25">
      <c r="A96" s="44"/>
      <c r="B96" s="44"/>
      <c r="C96" s="45"/>
      <c r="D96" s="45"/>
      <c r="E96" s="46"/>
      <c r="F96" s="46"/>
      <c r="G96" s="45"/>
      <c r="H96" s="45"/>
      <c r="I96" s="45"/>
      <c r="J96" s="45"/>
      <c r="K96" s="108"/>
      <c r="L96" s="159"/>
      <c r="M96" s="49"/>
      <c r="N96" s="49"/>
      <c r="O96" s="45"/>
    </row>
    <row r="97" spans="1:15" x14ac:dyDescent="0.25">
      <c r="A97" s="44"/>
      <c r="B97" s="44"/>
      <c r="C97" s="45"/>
      <c r="D97" s="45"/>
      <c r="E97" s="46"/>
      <c r="F97" s="46"/>
      <c r="G97" s="45"/>
      <c r="H97" s="45"/>
      <c r="I97" s="45"/>
      <c r="J97" s="45"/>
      <c r="K97" s="108"/>
      <c r="L97" s="159"/>
      <c r="M97" s="49"/>
      <c r="N97" s="49"/>
      <c r="O97" s="45"/>
    </row>
    <row r="98" spans="1:15" x14ac:dyDescent="0.25">
      <c r="A98" s="44"/>
      <c r="B98" s="44"/>
      <c r="C98" s="45"/>
      <c r="D98" s="45"/>
      <c r="E98" s="46"/>
      <c r="F98" s="46"/>
      <c r="G98" s="45"/>
      <c r="H98" s="45"/>
      <c r="I98" s="45"/>
      <c r="J98" s="45"/>
      <c r="K98" s="108"/>
      <c r="L98" s="159"/>
      <c r="M98" s="49"/>
      <c r="N98" s="49"/>
      <c r="O98" s="45"/>
    </row>
    <row r="99" spans="1:15" x14ac:dyDescent="0.25">
      <c r="A99" s="44"/>
      <c r="B99" s="44"/>
      <c r="C99" s="45"/>
      <c r="D99" s="45"/>
      <c r="E99" s="46"/>
      <c r="F99" s="46"/>
      <c r="G99" s="45"/>
      <c r="H99" s="45"/>
      <c r="I99" s="45"/>
      <c r="J99" s="45"/>
      <c r="K99" s="108"/>
      <c r="L99" s="159"/>
      <c r="M99" s="49"/>
      <c r="N99" s="49"/>
      <c r="O99" s="45"/>
    </row>
    <row r="100" spans="1:15" ht="17.25" x14ac:dyDescent="0.3">
      <c r="A100" s="459" t="s">
        <v>0</v>
      </c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</row>
    <row r="101" spans="1:15" ht="17.25" x14ac:dyDescent="0.3">
      <c r="A101" s="459" t="s">
        <v>1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</row>
    <row r="102" spans="1:15" ht="17.25" x14ac:dyDescent="0.3">
      <c r="A102" s="459" t="s">
        <v>2</v>
      </c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</row>
    <row r="103" spans="1:15" ht="17.25" x14ac:dyDescent="0.3">
      <c r="A103" s="459" t="s">
        <v>3</v>
      </c>
      <c r="B103" s="459"/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</row>
    <row r="104" spans="1:15" ht="17.25" x14ac:dyDescent="0.3">
      <c r="A104" s="459" t="s">
        <v>4</v>
      </c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</row>
    <row r="105" spans="1:15" ht="17.25" x14ac:dyDescent="0.3">
      <c r="A105" s="460" t="s">
        <v>59</v>
      </c>
      <c r="B105" s="460"/>
      <c r="C105" s="460"/>
      <c r="D105" s="460"/>
      <c r="E105" s="460"/>
      <c r="F105" s="460"/>
      <c r="G105" s="460"/>
      <c r="H105" s="460"/>
      <c r="I105" s="460"/>
      <c r="J105" s="460"/>
      <c r="K105" s="460"/>
      <c r="L105" s="460"/>
      <c r="M105" s="460"/>
      <c r="N105" s="460"/>
      <c r="O105" s="460"/>
    </row>
    <row r="106" spans="1:15" ht="17.25" x14ac:dyDescent="0.3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1:15" x14ac:dyDescent="0.25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1" t="s">
        <v>6</v>
      </c>
    </row>
    <row r="108" spans="1:15" ht="18.75" x14ac:dyDescent="0.3">
      <c r="A108" s="3"/>
      <c r="B108" s="4"/>
      <c r="C108" s="4"/>
      <c r="D108" s="4"/>
      <c r="E108" s="5"/>
      <c r="G108" s="50"/>
      <c r="H108" s="50"/>
      <c r="I108" s="50"/>
      <c r="K108" s="50"/>
      <c r="L108" s="50"/>
      <c r="M108" s="50"/>
      <c r="O108" s="2" t="s">
        <v>7</v>
      </c>
    </row>
    <row r="109" spans="1:15" ht="15.75" x14ac:dyDescent="0.25">
      <c r="A109" s="3"/>
      <c r="B109" s="4"/>
      <c r="C109" s="4"/>
      <c r="D109" s="4"/>
      <c r="E109" s="5"/>
      <c r="G109" s="6"/>
      <c r="H109" s="6"/>
      <c r="I109" s="6"/>
      <c r="K109" s="6"/>
      <c r="L109"/>
      <c r="O109" s="2" t="s">
        <v>8</v>
      </c>
    </row>
    <row r="110" spans="1:15" ht="21" x14ac:dyDescent="0.35">
      <c r="A110" s="7"/>
      <c r="K110" s="7"/>
      <c r="L110"/>
      <c r="M110" s="8"/>
      <c r="N110" s="8"/>
      <c r="O110" s="8" t="s">
        <v>9</v>
      </c>
    </row>
    <row r="111" spans="1:15" ht="21" x14ac:dyDescent="0.35">
      <c r="A111" s="7"/>
      <c r="E111" s="9"/>
      <c r="F111" s="10"/>
      <c r="G111" s="11"/>
      <c r="H111" s="11"/>
      <c r="I111" s="11"/>
      <c r="K111" s="7"/>
      <c r="L111"/>
      <c r="M111" s="8"/>
      <c r="N111" s="8"/>
      <c r="O111" s="8"/>
    </row>
    <row r="112" spans="1:15" ht="18.75" x14ac:dyDescent="0.3">
      <c r="A112" s="3"/>
      <c r="B112" s="12"/>
      <c r="C112" s="4"/>
      <c r="D112" s="4"/>
      <c r="E112" s="9" t="s">
        <v>10</v>
      </c>
      <c r="F112" s="10">
        <v>0.4548611111111111</v>
      </c>
      <c r="G112" s="11" t="s">
        <v>64</v>
      </c>
      <c r="H112" s="11"/>
      <c r="I112" s="11"/>
      <c r="K112" s="13"/>
      <c r="L112" s="13"/>
      <c r="M112" s="14"/>
    </row>
    <row r="113" spans="1:15" ht="16.5" thickBot="1" x14ac:dyDescent="0.3">
      <c r="A113" s="15" t="s">
        <v>63</v>
      </c>
      <c r="B113" s="16"/>
      <c r="F113" s="18"/>
      <c r="G113" s="17" t="s">
        <v>85</v>
      </c>
      <c r="J113" s="3"/>
      <c r="K113" s="11"/>
      <c r="L113" s="11"/>
      <c r="M113" s="14"/>
    </row>
    <row r="114" spans="1:15" x14ac:dyDescent="0.25">
      <c r="A114" s="464" t="s">
        <v>15</v>
      </c>
      <c r="B114" s="464" t="s">
        <v>16</v>
      </c>
      <c r="C114" s="466" t="s">
        <v>17</v>
      </c>
      <c r="D114" s="466" t="s">
        <v>18</v>
      </c>
      <c r="E114" s="464" t="s">
        <v>19</v>
      </c>
      <c r="F114" s="464" t="s">
        <v>20</v>
      </c>
      <c r="G114" s="468" t="s">
        <v>21</v>
      </c>
      <c r="H114" s="470" t="s">
        <v>22</v>
      </c>
      <c r="I114" s="472" t="s">
        <v>23</v>
      </c>
      <c r="J114" s="462" t="s">
        <v>24</v>
      </c>
      <c r="K114" s="481" t="s">
        <v>25</v>
      </c>
      <c r="L114" s="491"/>
      <c r="M114" s="485" t="s">
        <v>26</v>
      </c>
      <c r="N114" s="485" t="s">
        <v>27</v>
      </c>
      <c r="O114" s="492" t="s">
        <v>28</v>
      </c>
    </row>
    <row r="115" spans="1:15" ht="15.75" thickBot="1" x14ac:dyDescent="0.3">
      <c r="A115" s="465"/>
      <c r="B115" s="465"/>
      <c r="C115" s="467"/>
      <c r="D115" s="467"/>
      <c r="E115" s="465"/>
      <c r="F115" s="465"/>
      <c r="G115" s="469"/>
      <c r="H115" s="471"/>
      <c r="I115" s="473"/>
      <c r="J115" s="463"/>
      <c r="K115" s="487" t="s">
        <v>29</v>
      </c>
      <c r="L115" s="494"/>
      <c r="M115" s="486"/>
      <c r="N115" s="486"/>
      <c r="O115" s="493"/>
    </row>
    <row r="116" spans="1:15" x14ac:dyDescent="0.25">
      <c r="A116" s="21">
        <v>1</v>
      </c>
      <c r="B116" s="31">
        <v>329</v>
      </c>
      <c r="C116" s="69" t="str">
        <f>IF(B116=0," ",VLOOKUP(B116,[1]Спортсмены!B$1:K$65536,2,FALSE))</f>
        <v>Дерюгин</v>
      </c>
      <c r="D116" s="70" t="str">
        <f>IF(B116=0," ",VLOOKUP($B116,[1]Спортсмены!$B$1:$K$65536,3,FALSE))</f>
        <v>Владислав</v>
      </c>
      <c r="E116" s="71" t="str">
        <f>IF(B116=0," ",IF(VLOOKUP($B116,[1]Спортсмены!$B$1:$K$65536,4,FALSE)=0," ",VLOOKUP($B116,[1]Спортсмены!$B$1:$K$65536,4,FALSE)))</f>
        <v>09.12.1998</v>
      </c>
      <c r="F116" s="71" t="str">
        <f>IF(B116=0," ",VLOOKUP($B116,[1]Спортсмены!$B$1:$K$65536,5,FALSE))</f>
        <v>КМС</v>
      </c>
      <c r="G116" s="69" t="str">
        <f>IF(B116=0," ",VLOOKUP($B116,[1]Спортсмены!$B$1:$K$65536,6,FALSE))</f>
        <v>Костромская область</v>
      </c>
      <c r="H116" s="69" t="str">
        <f>IF(C116=0," ",VLOOKUP($B116,[1]Спортсмены!$B$1:$K$65536,7,FALSE))</f>
        <v/>
      </c>
      <c r="I116" s="69" t="str">
        <f>IF(D116=0," ",VLOOKUP($B116,[1]Спортсмены!$B$1:$K$65536,8,FALSE))</f>
        <v/>
      </c>
      <c r="J116" s="69" t="str">
        <f>IF(B116=0," ",VLOOKUP($B116,[1]Спортсмены!$B$1:$K$65536,9,FALSE))</f>
        <v>ГБУ КО "СШОР им. А.В. Голубева"</v>
      </c>
      <c r="K116" s="72"/>
      <c r="L116" s="191">
        <v>4.2402777777777777E-3</v>
      </c>
      <c r="M116" s="79" t="str">
        <f>IF(L116=0," ",IF(L116&lt;=[1]Разряды!$D$13,[1]Разряды!$D$3,IF(L116&lt;=[1]Разряды!$E$13,[1]Разряды!$E$3,IF(L116&lt;=[1]Разряды!$F$13,[1]Разряды!$F$3,IF(L116&lt;=[1]Разряды!$G$13,[1]Разряды!$G$3,IF(L116&lt;=[1]Разряды!$H$13,[1]Разряды!$H$3,IF(L116&lt;=[1]Разряды!$I$13,[1]Разряды!$I$3,IF(L116&lt;=[1]Разряды!$J$13,[1]Разряды!$J$3,"б/р"))))))))</f>
        <v>1р</v>
      </c>
      <c r="N116" s="75">
        <v>20</v>
      </c>
      <c r="O116" s="69" t="str">
        <f>IF(B116=0," ",VLOOKUP($B116,[1]Спортсмены!$B$1:$K$65536,10,FALSE))</f>
        <v>Дружков А.Н.</v>
      </c>
    </row>
    <row r="117" spans="1:15" x14ac:dyDescent="0.25">
      <c r="A117" s="21">
        <v>2</v>
      </c>
      <c r="B117" s="31">
        <v>223</v>
      </c>
      <c r="C117" s="69" t="str">
        <f>IF(B117=0," ",VLOOKUP(B117,[1]Спортсмены!B$1:K$65536,2,FALSE))</f>
        <v>Вирта</v>
      </c>
      <c r="D117" s="70" t="str">
        <f>IF(B117=0," ",VLOOKUP($B117,[1]Спортсмены!$B$1:$K$65536,3,FALSE))</f>
        <v>Денис</v>
      </c>
      <c r="E117" s="71" t="str">
        <f>IF(B117=0," ",IF(VLOOKUP($B117,[1]Спортсмены!$B$1:$K$65536,4,FALSE)=0," ",VLOOKUP($B117,[1]Спортсмены!$B$1:$K$65536,4,FALSE)))</f>
        <v>18.03.1998</v>
      </c>
      <c r="F117" s="71" t="str">
        <f>IF(B117=0," ",VLOOKUP($B117,[1]Спортсмены!$B$1:$K$65536,5,FALSE))</f>
        <v>1</v>
      </c>
      <c r="G117" s="69" t="str">
        <f>IF(B117=0," ",VLOOKUP($B117,[1]Спортсмены!$B$1:$K$65536,6,FALSE))</f>
        <v>Вологодская область</v>
      </c>
      <c r="H117" s="69" t="str">
        <f>IF(C117=0," ",VLOOKUP($B117,[1]Спортсмены!$B$1:$K$65536,7,FALSE))</f>
        <v/>
      </c>
      <c r="I117" s="69" t="str">
        <f>IF(D117=0," ",VLOOKUP($B117,[1]Спортсмены!$B$1:$K$65536,8,FALSE))</f>
        <v/>
      </c>
      <c r="J117" s="69" t="str">
        <f>IF(B117=0," ",VLOOKUP($B117,[1]Спортсмены!$B$1:$K$65536,9,FALSE))</f>
        <v>АУ ФКиС  ВО "ЦСП"</v>
      </c>
      <c r="K117" s="72"/>
      <c r="L117" s="191">
        <v>4.3937500000000001E-3</v>
      </c>
      <c r="M117" s="80" t="s">
        <v>80</v>
      </c>
      <c r="N117" s="75">
        <v>17</v>
      </c>
      <c r="O117" s="69">
        <f>IF(B117=0," ",VLOOKUP($B117,[1]Спортсмены!$B$1:$K$65536,10,FALSE))</f>
        <v>0</v>
      </c>
    </row>
    <row r="118" spans="1:15" ht="15.75" thickBot="1" x14ac:dyDescent="0.3">
      <c r="A118" s="38"/>
      <c r="B118" s="38"/>
      <c r="C118" s="39" t="str">
        <f>IF(B118=0," ",VLOOKUP(B118,[1]Спортсмены!B$1:K$65536,2,FALSE))</f>
        <v xml:space="preserve"> </v>
      </c>
      <c r="D118" s="39"/>
      <c r="E118" s="40" t="str">
        <f>IF(B118=0," ",VLOOKUP($B118,[1]Спортсмены!$B$1:$K$65536,3,FALSE))</f>
        <v xml:space="preserve"> </v>
      </c>
      <c r="F118" s="40" t="str">
        <f>IF(B118=0," ",IF(VLOOKUP($B118,[1]Спортсмены!$B$1:$K$65536,4,FALSE)=0," ",VLOOKUP($B118,[1]Спортсмены!$B$1:$K$65536,4,FALSE)))</f>
        <v xml:space="preserve"> </v>
      </c>
      <c r="G118" s="39" t="str">
        <f>IF(B118=0," ",VLOOKUP($B118,[1]Спортсмены!$B$1:$K$65536,5,FALSE))</f>
        <v xml:space="preserve"> </v>
      </c>
      <c r="H118" s="39"/>
      <c r="I118" s="39"/>
      <c r="J118" s="39" t="str">
        <f>IF(B118=0," ",VLOOKUP($B118,[1]Спортсмены!$B$1:$K$65536,6,FALSE))</f>
        <v xml:space="preserve"> </v>
      </c>
      <c r="K118" s="105"/>
      <c r="L118" s="158"/>
      <c r="M118" s="43" t="str">
        <f>IF(L118=0," ",IF(L118&lt;=[1]Разряды!$D$14,[1]Разряды!$D$3,IF(L118&lt;=[1]Разряды!$E$14,[1]Разряды!$E$3,IF(L118&lt;=[1]Разряды!$F$14,[1]Разряды!$F$3,IF(L118&lt;=[1]Разряды!$G$14,[1]Разряды!$G$3,IF(L118&lt;=[1]Разряды!$H$14,[1]Разряды!$H$3,IF(L118&lt;=[1]Разряды!$I$14,[1]Разряды!$I$3,IF(L118&lt;=[1]Разряды!$J$14,[1]Разряды!$J$3,"б/р"))))))))</f>
        <v xml:space="preserve"> </v>
      </c>
      <c r="N118" s="43"/>
      <c r="O118" s="39" t="str">
        <f>IF(B118=0," ",VLOOKUP($B118,[1]Спортсмены!$B$1:$K$65536,7,FALSE))</f>
        <v xml:space="preserve"> </v>
      </c>
    </row>
    <row r="119" spans="1:15" ht="15.75" thickTop="1" x14ac:dyDescent="0.25">
      <c r="A119" s="44"/>
      <c r="B119" s="44"/>
      <c r="C119" s="45"/>
      <c r="D119" s="45"/>
      <c r="E119" s="46"/>
      <c r="F119" s="46"/>
      <c r="G119" s="45"/>
      <c r="H119" s="45"/>
      <c r="I119" s="45"/>
      <c r="J119" s="45"/>
      <c r="K119" s="108"/>
      <c r="L119" s="159"/>
      <c r="M119" s="49"/>
      <c r="N119" s="49"/>
      <c r="O119" s="45"/>
    </row>
    <row r="120" spans="1:15" x14ac:dyDescent="0.25">
      <c r="A120" s="44"/>
      <c r="B120" s="44"/>
      <c r="C120" s="45"/>
      <c r="D120" s="45"/>
      <c r="E120" s="46"/>
      <c r="F120" s="46"/>
      <c r="G120" s="45"/>
      <c r="H120" s="45"/>
      <c r="I120" s="45"/>
      <c r="J120" s="45"/>
      <c r="K120" s="108"/>
      <c r="L120" s="159"/>
      <c r="M120" s="49"/>
      <c r="N120" s="49"/>
      <c r="O120" s="45"/>
    </row>
    <row r="121" spans="1:15" x14ac:dyDescent="0.25">
      <c r="A121" s="44"/>
      <c r="B121" s="44"/>
      <c r="C121" s="45"/>
      <c r="D121" s="45"/>
      <c r="E121" s="46"/>
      <c r="F121" s="46"/>
      <c r="G121" s="45"/>
      <c r="H121" s="45"/>
      <c r="I121" s="45"/>
      <c r="J121" s="45"/>
      <c r="K121" s="108"/>
      <c r="L121" s="159"/>
      <c r="M121" s="49"/>
      <c r="N121" s="49"/>
      <c r="O121" s="45"/>
    </row>
    <row r="122" spans="1:15" x14ac:dyDescent="0.25">
      <c r="A122" s="64"/>
      <c r="B122" s="65"/>
      <c r="C122" s="66"/>
      <c r="D122" s="66"/>
      <c r="E122" s="66"/>
      <c r="F122" s="67"/>
      <c r="G122" s="45" t="s">
        <v>32</v>
      </c>
      <c r="H122" s="45"/>
      <c r="I122" s="45"/>
      <c r="J122" s="46"/>
      <c r="K122" s="46"/>
      <c r="L122" s="45"/>
      <c r="M122" s="45" t="s">
        <v>33</v>
      </c>
      <c r="N122" s="45"/>
    </row>
    <row r="123" spans="1:15" x14ac:dyDescent="0.25">
      <c r="A123" s="64"/>
      <c r="B123" s="67"/>
      <c r="C123" s="66"/>
      <c r="D123" s="66"/>
      <c r="E123" s="66"/>
      <c r="F123" s="67"/>
      <c r="G123" s="45"/>
      <c r="H123" s="45"/>
      <c r="I123" s="45"/>
      <c r="J123" s="46"/>
      <c r="K123" s="46"/>
      <c r="L123" s="45"/>
      <c r="M123" s="45"/>
      <c r="N123" s="45"/>
    </row>
    <row r="124" spans="1:15" x14ac:dyDescent="0.25">
      <c r="A124" s="64"/>
      <c r="B124" s="67"/>
      <c r="C124" s="66"/>
      <c r="D124" s="66"/>
      <c r="E124" s="66"/>
      <c r="F124" s="67"/>
      <c r="G124" s="45"/>
      <c r="H124" s="45"/>
      <c r="I124" s="45"/>
      <c r="J124" s="46"/>
      <c r="K124" s="46"/>
      <c r="L124" s="45"/>
      <c r="M124" s="45"/>
      <c r="N124" s="45"/>
    </row>
    <row r="125" spans="1:15" x14ac:dyDescent="0.25">
      <c r="A125" s="64"/>
      <c r="B125" s="67"/>
      <c r="C125" s="66"/>
      <c r="D125" s="66"/>
      <c r="E125" s="66"/>
      <c r="F125" s="67"/>
      <c r="G125" s="45"/>
      <c r="H125" s="45"/>
      <c r="I125" s="45"/>
      <c r="J125" s="46"/>
      <c r="K125" s="46"/>
      <c r="L125" s="45"/>
      <c r="M125" s="45"/>
      <c r="N125" s="45"/>
    </row>
    <row r="126" spans="1:15" x14ac:dyDescent="0.25">
      <c r="A126" s="64"/>
      <c r="B126" s="67"/>
      <c r="C126" s="66"/>
      <c r="D126" s="66"/>
      <c r="E126" s="66"/>
      <c r="F126" s="67"/>
      <c r="G126" s="45" t="s">
        <v>34</v>
      </c>
      <c r="H126" s="45"/>
      <c r="I126" s="45"/>
      <c r="J126" s="46"/>
      <c r="K126" s="46"/>
      <c r="L126" s="45"/>
      <c r="M126" s="45" t="s">
        <v>35</v>
      </c>
      <c r="N126" s="45"/>
    </row>
    <row r="127" spans="1:15" x14ac:dyDescent="0.25">
      <c r="A127" s="44"/>
      <c r="B127" s="44"/>
      <c r="C127" s="45"/>
      <c r="D127" s="45"/>
      <c r="E127" s="46"/>
      <c r="F127" s="46"/>
      <c r="G127" s="45"/>
      <c r="H127" s="45"/>
      <c r="I127" s="45"/>
      <c r="J127" s="45"/>
      <c r="K127" s="108"/>
      <c r="L127" s="159"/>
      <c r="M127" s="49"/>
      <c r="N127" s="49"/>
      <c r="O127" s="45"/>
    </row>
    <row r="128" spans="1:15" x14ac:dyDescent="0.25">
      <c r="A128" s="44"/>
      <c r="B128" s="44"/>
      <c r="C128" s="45"/>
      <c r="D128" s="45"/>
      <c r="E128" s="46"/>
      <c r="F128" s="46"/>
      <c r="G128" s="45"/>
      <c r="H128" s="45"/>
      <c r="I128" s="45"/>
      <c r="J128" s="45"/>
      <c r="K128" s="108"/>
      <c r="L128" s="159"/>
      <c r="M128" s="49"/>
      <c r="N128" s="49"/>
      <c r="O128" s="45"/>
    </row>
    <row r="129" spans="1:15" x14ac:dyDescent="0.25">
      <c r="A129" s="44"/>
      <c r="B129" s="44"/>
      <c r="C129" s="45"/>
      <c r="D129" s="45"/>
      <c r="E129" s="46"/>
      <c r="F129" s="46"/>
      <c r="G129" s="45"/>
      <c r="H129" s="45"/>
      <c r="I129" s="45"/>
      <c r="J129" s="45"/>
      <c r="K129" s="108"/>
      <c r="L129" s="159"/>
      <c r="M129" s="49"/>
      <c r="N129" s="49"/>
      <c r="O129" s="45"/>
    </row>
    <row r="130" spans="1:15" x14ac:dyDescent="0.25">
      <c r="A130" s="44"/>
      <c r="B130" s="44"/>
      <c r="C130" s="45"/>
      <c r="D130" s="45"/>
      <c r="E130" s="46"/>
      <c r="F130" s="46"/>
      <c r="G130" s="45"/>
      <c r="H130" s="45"/>
      <c r="I130" s="45"/>
      <c r="J130" s="45"/>
      <c r="K130" s="108"/>
      <c r="L130" s="159"/>
      <c r="M130" s="49"/>
      <c r="N130" s="49"/>
      <c r="O130" s="45"/>
    </row>
    <row r="131" spans="1:15" x14ac:dyDescent="0.25">
      <c r="A131" s="44"/>
      <c r="B131" s="44"/>
      <c r="C131" s="45"/>
      <c r="D131" s="45"/>
      <c r="E131" s="46"/>
      <c r="F131" s="46"/>
      <c r="G131" s="45"/>
      <c r="H131" s="45"/>
      <c r="I131" s="45"/>
      <c r="J131" s="45"/>
      <c r="K131" s="108"/>
      <c r="L131" s="159"/>
      <c r="M131" s="49"/>
      <c r="N131" s="49"/>
      <c r="O131" s="45"/>
    </row>
    <row r="132" spans="1:15" x14ac:dyDescent="0.25">
      <c r="A132" s="44"/>
      <c r="B132" s="44"/>
      <c r="C132" s="45"/>
      <c r="D132" s="45"/>
      <c r="E132" s="46"/>
      <c r="F132" s="46"/>
      <c r="G132" s="45"/>
      <c r="H132" s="45"/>
      <c r="I132" s="45"/>
      <c r="J132" s="45"/>
      <c r="K132" s="108"/>
      <c r="L132" s="159"/>
      <c r="M132" s="49"/>
      <c r="N132" s="49"/>
      <c r="O132" s="45"/>
    </row>
    <row r="133" spans="1:15" x14ac:dyDescent="0.25">
      <c r="A133" s="44"/>
      <c r="B133" s="44"/>
      <c r="C133" s="45"/>
      <c r="D133" s="45"/>
      <c r="E133" s="46"/>
      <c r="F133" s="46"/>
      <c r="G133" s="45"/>
      <c r="H133" s="45"/>
      <c r="I133" s="45"/>
      <c r="J133" s="45"/>
      <c r="K133" s="108"/>
      <c r="L133" s="159"/>
      <c r="M133" s="49"/>
      <c r="N133" s="49"/>
      <c r="O133" s="45"/>
    </row>
    <row r="134" spans="1:15" x14ac:dyDescent="0.25">
      <c r="A134" s="44"/>
      <c r="B134" s="44"/>
      <c r="C134" s="45"/>
      <c r="D134" s="45"/>
      <c r="E134" s="46"/>
      <c r="F134" s="46"/>
      <c r="G134" s="45"/>
      <c r="H134" s="45"/>
      <c r="I134" s="45"/>
      <c r="J134" s="45"/>
      <c r="K134" s="108"/>
      <c r="L134" s="159"/>
      <c r="M134" s="49"/>
      <c r="N134" s="49"/>
      <c r="O134" s="45"/>
    </row>
    <row r="135" spans="1:15" x14ac:dyDescent="0.25">
      <c r="A135" s="44"/>
      <c r="B135" s="44"/>
      <c r="C135" s="45"/>
      <c r="D135" s="45"/>
      <c r="E135" s="46"/>
      <c r="F135" s="46"/>
      <c r="G135" s="45"/>
      <c r="H135" s="45"/>
      <c r="I135" s="45"/>
      <c r="J135" s="45"/>
      <c r="K135" s="108"/>
      <c r="L135" s="159"/>
      <c r="M135" s="49"/>
      <c r="N135" s="49"/>
      <c r="O135" s="45"/>
    </row>
    <row r="136" spans="1:15" x14ac:dyDescent="0.25">
      <c r="A136" s="44"/>
      <c r="B136" s="44"/>
      <c r="C136" s="45"/>
      <c r="D136" s="45"/>
      <c r="E136" s="46"/>
      <c r="F136" s="46"/>
      <c r="G136" s="45"/>
      <c r="H136" s="45"/>
      <c r="I136" s="45"/>
      <c r="J136" s="45"/>
      <c r="K136" s="108"/>
      <c r="L136" s="159"/>
      <c r="M136" s="49"/>
      <c r="N136" s="49"/>
      <c r="O136" s="45"/>
    </row>
    <row r="137" spans="1:15" x14ac:dyDescent="0.25">
      <c r="A137" s="44"/>
      <c r="B137" s="44"/>
      <c r="C137" s="45"/>
      <c r="D137" s="45"/>
      <c r="E137" s="46"/>
      <c r="F137" s="46"/>
      <c r="G137" s="45"/>
      <c r="H137" s="45"/>
      <c r="I137" s="45"/>
      <c r="J137" s="45"/>
      <c r="K137" s="108"/>
      <c r="L137" s="159"/>
      <c r="M137" s="49"/>
      <c r="N137" s="49"/>
      <c r="O137" s="45"/>
    </row>
    <row r="138" spans="1:15" x14ac:dyDescent="0.25">
      <c r="A138" s="44"/>
      <c r="B138" s="44"/>
      <c r="C138" s="45"/>
      <c r="D138" s="45"/>
      <c r="E138" s="46"/>
      <c r="F138" s="46"/>
      <c r="G138" s="45"/>
      <c r="H138" s="45"/>
      <c r="I138" s="45"/>
      <c r="J138" s="45"/>
      <c r="K138" s="108"/>
      <c r="L138" s="159"/>
      <c r="M138" s="49"/>
      <c r="N138" s="49"/>
      <c r="O138" s="45"/>
    </row>
    <row r="139" spans="1:15" x14ac:dyDescent="0.25">
      <c r="A139" s="44"/>
      <c r="B139" s="44"/>
      <c r="C139" s="45"/>
      <c r="D139" s="45"/>
      <c r="E139" s="46"/>
      <c r="F139" s="46"/>
      <c r="G139" s="45"/>
      <c r="H139" s="45"/>
      <c r="I139" s="45"/>
      <c r="J139" s="45"/>
      <c r="K139" s="108"/>
      <c r="L139" s="159"/>
      <c r="M139" s="49"/>
      <c r="N139" s="49"/>
      <c r="O139" s="45"/>
    </row>
    <row r="140" spans="1:15" x14ac:dyDescent="0.25">
      <c r="A140" s="44"/>
      <c r="B140" s="44"/>
      <c r="C140" s="45"/>
      <c r="D140" s="45"/>
      <c r="E140" s="46"/>
      <c r="F140" s="46"/>
      <c r="G140" s="45"/>
      <c r="H140" s="45"/>
      <c r="I140" s="45"/>
      <c r="J140" s="45"/>
      <c r="K140" s="108"/>
      <c r="L140" s="159"/>
      <c r="M140" s="49"/>
      <c r="N140" s="49"/>
      <c r="O140" s="45"/>
    </row>
    <row r="141" spans="1:15" x14ac:dyDescent="0.25">
      <c r="A141" s="44"/>
      <c r="B141" s="44"/>
      <c r="C141" s="45"/>
      <c r="D141" s="45"/>
      <c r="E141" s="46"/>
      <c r="F141" s="46"/>
      <c r="G141" s="45"/>
      <c r="H141" s="45"/>
      <c r="I141" s="45"/>
      <c r="J141" s="45"/>
      <c r="K141" s="108"/>
      <c r="L141" s="159"/>
      <c r="M141" s="49"/>
      <c r="N141" s="49"/>
      <c r="O141" s="45"/>
    </row>
    <row r="142" spans="1:15" x14ac:dyDescent="0.25">
      <c r="A142" s="44"/>
      <c r="B142" s="44"/>
      <c r="C142" s="45"/>
      <c r="D142" s="45"/>
      <c r="E142" s="46"/>
      <c r="F142" s="46"/>
      <c r="G142" s="45"/>
      <c r="H142" s="45"/>
      <c r="I142" s="45"/>
      <c r="J142" s="45"/>
      <c r="K142" s="108"/>
      <c r="L142" s="159"/>
      <c r="M142" s="49"/>
      <c r="N142" s="49"/>
      <c r="O142" s="45"/>
    </row>
    <row r="143" spans="1:15" x14ac:dyDescent="0.25">
      <c r="A143" s="44"/>
      <c r="B143" s="44"/>
      <c r="C143" s="45"/>
      <c r="D143" s="45"/>
      <c r="E143" s="46"/>
      <c r="F143" s="46"/>
      <c r="G143" s="45"/>
      <c r="H143" s="45"/>
      <c r="I143" s="45"/>
      <c r="J143" s="45"/>
      <c r="K143" s="108"/>
      <c r="L143" s="159"/>
      <c r="M143" s="49"/>
      <c r="N143" s="49"/>
      <c r="O143" s="45"/>
    </row>
    <row r="144" spans="1:15" x14ac:dyDescent="0.25">
      <c r="A144" s="44"/>
      <c r="B144" s="44"/>
      <c r="C144" s="45"/>
      <c r="D144" s="45"/>
      <c r="E144" s="46"/>
      <c r="F144" s="46"/>
      <c r="G144" s="45"/>
      <c r="H144" s="45"/>
      <c r="I144" s="45"/>
      <c r="J144" s="45"/>
      <c r="K144" s="108"/>
      <c r="L144" s="159"/>
      <c r="M144" s="49"/>
      <c r="N144" s="49"/>
      <c r="O144" s="45"/>
    </row>
    <row r="145" spans="1:15" x14ac:dyDescent="0.25">
      <c r="A145" s="44"/>
      <c r="B145" s="44"/>
      <c r="C145" s="45"/>
      <c r="D145" s="45"/>
      <c r="E145" s="46"/>
      <c r="F145" s="46"/>
      <c r="G145" s="45"/>
      <c r="H145" s="45"/>
      <c r="I145" s="45"/>
      <c r="J145" s="45"/>
      <c r="K145" s="108"/>
      <c r="L145" s="159"/>
      <c r="M145" s="49"/>
      <c r="N145" s="49"/>
      <c r="O145" s="45"/>
    </row>
    <row r="146" spans="1:15" x14ac:dyDescent="0.25">
      <c r="A146" s="44"/>
      <c r="B146" s="44"/>
      <c r="C146" s="45"/>
      <c r="D146" s="45"/>
      <c r="E146" s="46"/>
      <c r="F146" s="46"/>
      <c r="G146" s="45"/>
      <c r="H146" s="45"/>
      <c r="I146" s="45"/>
      <c r="J146" s="45"/>
      <c r="K146" s="108"/>
      <c r="L146" s="159"/>
      <c r="M146" s="49"/>
      <c r="N146" s="49"/>
      <c r="O146" s="45"/>
    </row>
    <row r="147" spans="1:15" x14ac:dyDescent="0.25">
      <c r="A147" s="44"/>
      <c r="B147" s="44"/>
      <c r="C147" s="45"/>
      <c r="D147" s="45"/>
      <c r="E147" s="46"/>
      <c r="F147" s="46"/>
      <c r="G147" s="45"/>
      <c r="H147" s="45"/>
      <c r="I147" s="45"/>
      <c r="J147" s="45"/>
      <c r="K147" s="108"/>
      <c r="L147" s="159"/>
      <c r="M147" s="49"/>
      <c r="N147" s="49"/>
      <c r="O147" s="45"/>
    </row>
    <row r="148" spans="1:15" x14ac:dyDescent="0.25">
      <c r="A148" s="44"/>
      <c r="B148" s="44"/>
      <c r="C148" s="45"/>
      <c r="D148" s="45"/>
      <c r="E148" s="46"/>
      <c r="F148" s="46"/>
      <c r="G148" s="45"/>
      <c r="H148" s="45"/>
      <c r="I148" s="45"/>
      <c r="J148" s="45"/>
      <c r="K148" s="108"/>
      <c r="L148" s="159"/>
      <c r="M148" s="49"/>
      <c r="N148" s="49"/>
      <c r="O148" s="45"/>
    </row>
    <row r="149" spans="1:15" x14ac:dyDescent="0.25">
      <c r="A149" s="44"/>
      <c r="B149" s="44"/>
      <c r="C149" s="45"/>
      <c r="D149" s="45"/>
      <c r="E149" s="46"/>
      <c r="F149" s="46"/>
      <c r="G149" s="45"/>
      <c r="H149" s="45"/>
      <c r="I149" s="45"/>
      <c r="J149" s="45"/>
      <c r="K149" s="108"/>
      <c r="L149" s="159"/>
      <c r="M149" s="49"/>
      <c r="N149" s="49"/>
      <c r="O149" s="45"/>
    </row>
    <row r="150" spans="1:15" ht="17.25" x14ac:dyDescent="0.3">
      <c r="A150" s="459" t="s">
        <v>0</v>
      </c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</row>
    <row r="151" spans="1:15" ht="17.25" x14ac:dyDescent="0.3">
      <c r="A151" s="459" t="s">
        <v>1</v>
      </c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</row>
    <row r="152" spans="1:15" ht="17.25" x14ac:dyDescent="0.3">
      <c r="A152" s="459" t="s">
        <v>2</v>
      </c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</row>
    <row r="153" spans="1:15" ht="17.25" x14ac:dyDescent="0.3">
      <c r="A153" s="459" t="s">
        <v>3</v>
      </c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</row>
    <row r="154" spans="1:15" ht="17.25" x14ac:dyDescent="0.3">
      <c r="A154" s="459" t="s">
        <v>4</v>
      </c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  <c r="L154" s="459"/>
      <c r="M154" s="459"/>
      <c r="N154" s="459"/>
      <c r="O154" s="459"/>
    </row>
    <row r="155" spans="1:15" ht="17.25" x14ac:dyDescent="0.3">
      <c r="A155" s="460" t="s">
        <v>69</v>
      </c>
      <c r="B155" s="460"/>
      <c r="C155" s="460"/>
      <c r="D155" s="460"/>
      <c r="E155" s="460"/>
      <c r="F155" s="460"/>
      <c r="G155" s="460"/>
      <c r="H155" s="460"/>
      <c r="I155" s="460"/>
      <c r="J155" s="460"/>
      <c r="K155" s="460"/>
      <c r="L155" s="460"/>
      <c r="M155" s="460"/>
      <c r="N155" s="460"/>
      <c r="O155" s="460"/>
    </row>
    <row r="156" spans="1:15" x14ac:dyDescent="0.25">
      <c r="A156" s="461"/>
      <c r="B156" s="461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1" t="s">
        <v>6</v>
      </c>
    </row>
    <row r="157" spans="1:15" ht="18.75" x14ac:dyDescent="0.3">
      <c r="A157" s="3"/>
      <c r="B157" s="4"/>
      <c r="C157" s="4"/>
      <c r="D157" s="4"/>
      <c r="E157" s="5"/>
      <c r="G157" s="50"/>
      <c r="H157" s="50"/>
      <c r="I157" s="50"/>
      <c r="K157" s="50"/>
      <c r="L157" s="50"/>
      <c r="M157" s="50"/>
      <c r="O157" s="2" t="s">
        <v>7</v>
      </c>
    </row>
    <row r="158" spans="1:15" ht="15.75" x14ac:dyDescent="0.25">
      <c r="A158" s="3"/>
      <c r="B158" s="4"/>
      <c r="C158" s="4"/>
      <c r="D158" s="4"/>
      <c r="E158" s="5"/>
      <c r="G158" s="6"/>
      <c r="H158" s="6"/>
      <c r="I158" s="6"/>
      <c r="K158" s="6"/>
      <c r="L158"/>
      <c r="O158" s="2" t="s">
        <v>8</v>
      </c>
    </row>
    <row r="159" spans="1:15" ht="21" x14ac:dyDescent="0.35">
      <c r="A159" s="7"/>
      <c r="K159" s="7"/>
      <c r="L159"/>
      <c r="M159" s="8"/>
      <c r="N159" s="8"/>
      <c r="O159" s="8" t="s">
        <v>9</v>
      </c>
    </row>
    <row r="160" spans="1:15" ht="21" x14ac:dyDescent="0.35">
      <c r="A160" s="7"/>
      <c r="E160" s="9"/>
      <c r="F160" s="10"/>
      <c r="G160" s="11"/>
      <c r="H160" s="11"/>
      <c r="I160" s="11"/>
      <c r="K160" s="7"/>
      <c r="L160"/>
      <c r="M160" s="8"/>
      <c r="N160" s="8"/>
      <c r="O160" s="8"/>
    </row>
    <row r="161" spans="1:15" ht="18.75" x14ac:dyDescent="0.3">
      <c r="A161" s="3"/>
      <c r="B161" s="12"/>
      <c r="C161" s="4"/>
      <c r="D161" s="4"/>
      <c r="E161" s="9" t="s">
        <v>10</v>
      </c>
      <c r="F161" s="10">
        <v>0.4548611111111111</v>
      </c>
      <c r="G161" s="11" t="s">
        <v>64</v>
      </c>
      <c r="H161" s="11"/>
      <c r="I161" s="11"/>
      <c r="K161" s="13"/>
      <c r="L161" s="13"/>
      <c r="M161" s="14"/>
    </row>
    <row r="162" spans="1:15" ht="16.5" thickBot="1" x14ac:dyDescent="0.3">
      <c r="A162" s="15" t="s">
        <v>47</v>
      </c>
      <c r="B162" s="16"/>
      <c r="E162" s="17" t="s">
        <v>85</v>
      </c>
      <c r="F162" s="18"/>
      <c r="J162" s="3"/>
      <c r="K162" s="11"/>
      <c r="L162" s="11"/>
      <c r="M162" s="14"/>
    </row>
    <row r="163" spans="1:15" x14ac:dyDescent="0.25">
      <c r="A163" s="464" t="s">
        <v>15</v>
      </c>
      <c r="B163" s="464" t="s">
        <v>16</v>
      </c>
      <c r="C163" s="466" t="s">
        <v>17</v>
      </c>
      <c r="D163" s="466" t="s">
        <v>18</v>
      </c>
      <c r="E163" s="464" t="s">
        <v>19</v>
      </c>
      <c r="F163" s="464" t="s">
        <v>20</v>
      </c>
      <c r="G163" s="468" t="s">
        <v>21</v>
      </c>
      <c r="H163" s="470" t="s">
        <v>22</v>
      </c>
      <c r="I163" s="472" t="s">
        <v>23</v>
      </c>
      <c r="J163" s="462" t="s">
        <v>24</v>
      </c>
      <c r="K163" s="481" t="s">
        <v>25</v>
      </c>
      <c r="L163" s="491"/>
      <c r="M163" s="485" t="s">
        <v>26</v>
      </c>
      <c r="N163" s="485" t="s">
        <v>27</v>
      </c>
      <c r="O163" s="492" t="s">
        <v>28</v>
      </c>
    </row>
    <row r="164" spans="1:15" ht="15.75" thickBot="1" x14ac:dyDescent="0.3">
      <c r="A164" s="465"/>
      <c r="B164" s="465"/>
      <c r="C164" s="467"/>
      <c r="D164" s="467"/>
      <c r="E164" s="465"/>
      <c r="F164" s="465"/>
      <c r="G164" s="469"/>
      <c r="H164" s="471"/>
      <c r="I164" s="473"/>
      <c r="J164" s="463"/>
      <c r="K164" s="487" t="s">
        <v>29</v>
      </c>
      <c r="L164" s="494"/>
      <c r="M164" s="486"/>
      <c r="N164" s="486"/>
      <c r="O164" s="493"/>
    </row>
    <row r="165" spans="1:15" x14ac:dyDescent="0.25">
      <c r="A165" s="21">
        <v>1</v>
      </c>
      <c r="B165" s="31">
        <v>353</v>
      </c>
      <c r="C165" s="69" t="str">
        <f>IF(B165=0," ",VLOOKUP(B165,[1]Спортсмены!B$1:K$65536,2,FALSE))</f>
        <v>Шакиров</v>
      </c>
      <c r="D165" s="70" t="str">
        <f>IF(B165=0," ",VLOOKUP($B165,[1]Спортсмены!$B$1:$K$65536,3,FALSE))</f>
        <v>Илья</v>
      </c>
      <c r="E165" s="71" t="str">
        <f>IF(B165=0," ",IF(VLOOKUP($B165,[1]Спортсмены!$B$1:$K$65536,4,FALSE)=0," ",VLOOKUP($B165,[1]Спортсмены!$B$1:$K$65536,4,FALSE)))</f>
        <v>04.06.1988</v>
      </c>
      <c r="F165" s="71" t="str">
        <f>IF(B165=0," ",VLOOKUP($B165,[1]Спортсмены!$B$1:$K$65536,5,FALSE))</f>
        <v>МС</v>
      </c>
      <c r="G165" s="69" t="str">
        <f>IF(B165=0," ",VLOOKUP($B165,[1]Спортсмены!$B$1:$K$65536,6,FALSE))</f>
        <v>Костромская область</v>
      </c>
      <c r="H165" s="69" t="str">
        <f>IF(C165=0," ",VLOOKUP($B165,[1]Спортсмены!$B$1:$K$65536,7,FALSE))</f>
        <v/>
      </c>
      <c r="I165" s="69" t="str">
        <f>IF(D165=0," ",VLOOKUP($B165,[1]Спортсмены!$B$1:$K$65536,8,FALSE))</f>
        <v/>
      </c>
      <c r="J165" s="69" t="str">
        <f>IF(B165=0," ",VLOOKUP($B165,[1]Спортсмены!$B$1:$K$65536,9,FALSE))</f>
        <v>ГБУ КО "СШОР им. А.В. Голубева"</v>
      </c>
      <c r="K165" s="72"/>
      <c r="L165" s="191">
        <v>4.1140046296296298E-3</v>
      </c>
      <c r="M165" s="80" t="s">
        <v>40</v>
      </c>
      <c r="N165" s="75">
        <v>20</v>
      </c>
      <c r="O165" s="69" t="str">
        <f>IF(B165=0," ",VLOOKUP($B165,[1]Спортсмены!$B$1:$K$65536,10,FALSE))</f>
        <v>Дружков А.Н.</v>
      </c>
    </row>
    <row r="166" spans="1:15" x14ac:dyDescent="0.25">
      <c r="A166" s="21">
        <v>2</v>
      </c>
      <c r="B166" s="31">
        <v>331</v>
      </c>
      <c r="C166" s="69" t="str">
        <f>IF(B166=0," ",VLOOKUP(B166,[1]Спортсмены!B$1:K$65536,2,FALSE))</f>
        <v>Зинохин</v>
      </c>
      <c r="D166" s="70" t="str">
        <f>IF(B166=0," ",VLOOKUP($B166,[1]Спортсмены!$B$1:$K$65536,3,FALSE))</f>
        <v>Роман</v>
      </c>
      <c r="E166" s="71" t="str">
        <f>IF(B166=0," ",IF(VLOOKUP($B166,[1]Спортсмены!$B$1:$K$65536,4,FALSE)=0," ",VLOOKUP($B166,[1]Спортсмены!$B$1:$K$65536,4,FALSE)))</f>
        <v>21.12.1993</v>
      </c>
      <c r="F166" s="71" t="str">
        <f>IF(B166=0," ",VLOOKUP($B166,[1]Спортсмены!$B$1:$K$65536,5,FALSE))</f>
        <v>МС</v>
      </c>
      <c r="G166" s="69" t="str">
        <f>IF(B166=0," ",VLOOKUP($B166,[1]Спортсмены!$B$1:$K$65536,6,FALSE))</f>
        <v>Костромская область</v>
      </c>
      <c r="H166" s="69" t="str">
        <f>IF(C166=0," ",VLOOKUP($B166,[1]Спортсмены!$B$1:$K$65536,7,FALSE))</f>
        <v/>
      </c>
      <c r="I166" s="69" t="str">
        <f>IF(D166=0," ",VLOOKUP($B166,[1]Спортсмены!$B$1:$K$65536,8,FALSE))</f>
        <v/>
      </c>
      <c r="J166" s="69" t="str">
        <f>IF(B166=0," ",VLOOKUP($B166,[1]Спортсмены!$B$1:$K$65536,9,FALSE))</f>
        <v>ГБУ КО "СШОР им. А.В. Голубева"</v>
      </c>
      <c r="K166" s="72"/>
      <c r="L166" s="191">
        <v>4.1452546296296298E-3</v>
      </c>
      <c r="M166" s="80" t="s">
        <v>40</v>
      </c>
      <c r="N166" s="75">
        <v>17</v>
      </c>
      <c r="O166" s="69" t="str">
        <f>IF(B166=0," ",VLOOKUP($B166,[1]Спортсмены!$B$1:$K$65536,10,FALSE))</f>
        <v>Дружков А.Н.</v>
      </c>
    </row>
    <row r="167" spans="1:15" x14ac:dyDescent="0.25">
      <c r="A167" s="21">
        <v>3</v>
      </c>
      <c r="B167" s="31">
        <v>201</v>
      </c>
      <c r="C167" s="69" t="str">
        <f>IF(B167=0," ",VLOOKUP(B167,[1]Спортсмены!B$1:K$65536,2,FALSE))</f>
        <v>Резник</v>
      </c>
      <c r="D167" s="70" t="str">
        <f>IF(B167=0," ",VLOOKUP($B167,[1]Спортсмены!$B$1:$K$65536,3,FALSE))</f>
        <v>Иван</v>
      </c>
      <c r="E167" s="71" t="str">
        <f>IF(B167=0," ",IF(VLOOKUP($B167,[1]Спортсмены!$B$1:$K$65536,4,FALSE)=0," ",VLOOKUP($B167,[1]Спортсмены!$B$1:$K$65536,4,FALSE)))</f>
        <v>07.10.1994</v>
      </c>
      <c r="F167" s="71" t="str">
        <f>IF(B167=0," ",VLOOKUP($B167,[1]Спортсмены!$B$1:$K$65536,5,FALSE))</f>
        <v>КМС</v>
      </c>
      <c r="G167" s="69" t="str">
        <f>IF(B167=0," ",VLOOKUP($B167,[1]Спортсмены!$B$1:$K$65536,6,FALSE))</f>
        <v>Архангельская область</v>
      </c>
      <c r="H167" s="69" t="str">
        <f>IF(C167=0," ",VLOOKUP($B167,[1]Спортсмены!$B$1:$K$65536,7,FALSE))</f>
        <v/>
      </c>
      <c r="I167" s="69" t="str">
        <f>IF(D167=0," ",VLOOKUP($B167,[1]Спортсмены!$B$1:$K$65536,8,FALSE))</f>
        <v/>
      </c>
      <c r="J167" s="69" t="str">
        <f>IF(B167=0," ",VLOOKUP($B167,[1]Спортсмены!$B$1:$K$65536,9,FALSE))</f>
        <v>ГАУ АО "РЦСП "Поморье"</v>
      </c>
      <c r="K167" s="72"/>
      <c r="L167" s="191">
        <v>4.1715277777777775E-3</v>
      </c>
      <c r="M167" s="79" t="str">
        <f>IF(L167=0," ",IF(L167&lt;=[1]Разряды!$D$13,[1]Разряды!$D$3,IF(L167&lt;=[1]Разряды!$E$13,[1]Разряды!$E$3,IF(L167&lt;=[1]Разряды!$F$13,[1]Разряды!$F$3,IF(L167&lt;=[1]Разряды!$G$13,[1]Разряды!$G$3,IF(L167&lt;=[1]Разряды!$H$13,[1]Разряды!$H$3,IF(L167&lt;=[1]Разряды!$I$13,[1]Разряды!$I$3,IF(L167&lt;=[1]Разряды!$J$13,[1]Разряды!$J$3,"б/р"))))))))</f>
        <v>1р</v>
      </c>
      <c r="N167" s="75">
        <v>15</v>
      </c>
      <c r="O167" s="69" t="str">
        <f>IF(B167=0," ",VLOOKUP($B167,[1]Спортсмены!$B$1:$K$65536,10,FALSE))</f>
        <v>Чернов А.В.</v>
      </c>
    </row>
    <row r="168" spans="1:15" x14ac:dyDescent="0.25">
      <c r="A168" s="172">
        <v>4</v>
      </c>
      <c r="B168" s="31">
        <v>230</v>
      </c>
      <c r="C168" s="69" t="str">
        <f>IF(B168=0," ",VLOOKUP(B168,[1]Спортсмены!B$1:K$65536,2,FALSE))</f>
        <v>Ефимов</v>
      </c>
      <c r="D168" s="70" t="str">
        <f>IF(B168=0," ",VLOOKUP($B168,[1]Спортсмены!$B$1:$K$65536,3,FALSE))</f>
        <v>Артем</v>
      </c>
      <c r="E168" s="71" t="str">
        <f>IF(B168=0," ",IF(VLOOKUP($B168,[1]Спортсмены!$B$1:$K$65536,4,FALSE)=0," ",VLOOKUP($B168,[1]Спортсмены!$B$1:$K$65536,4,FALSE)))</f>
        <v>29.10.1990</v>
      </c>
      <c r="F168" s="71" t="str">
        <f>IF(B168=0," ",VLOOKUP($B168,[1]Спортсмены!$B$1:$K$65536,5,FALSE))</f>
        <v>1</v>
      </c>
      <c r="G168" s="69" t="str">
        <f>IF(B168=0," ",VLOOKUP($B168,[1]Спортсмены!$B$1:$K$65536,6,FALSE))</f>
        <v>Вологодская область</v>
      </c>
      <c r="H168" s="69" t="str">
        <f>IF(C168=0," ",VLOOKUP($B168,[1]Спортсмены!$B$1:$K$65536,7,FALSE))</f>
        <v/>
      </c>
      <c r="I168" s="69" t="str">
        <f>IF(D168=0," ",VLOOKUP($B168,[1]Спортсмены!$B$1:$K$65536,8,FALSE))</f>
        <v/>
      </c>
      <c r="J168" s="69" t="str">
        <f>IF(B168=0," ",VLOOKUP($B168,[1]Спортсмены!$B$1:$K$65536,9,FALSE))</f>
        <v>МУ " ШСШ" г.Сокол</v>
      </c>
      <c r="K168" s="72"/>
      <c r="L168" s="191">
        <v>4.3518518518518515E-3</v>
      </c>
      <c r="M168" s="80" t="s">
        <v>80</v>
      </c>
      <c r="N168" s="75">
        <v>0</v>
      </c>
      <c r="O168" s="69" t="str">
        <f>IF(B168=0," ",VLOOKUP($B168,[1]Спортсмены!$B$1:$K$65536,10,FALSE))</f>
        <v>Ефимов А.Н.</v>
      </c>
    </row>
    <row r="169" spans="1:15" ht="15.75" thickBot="1" x14ac:dyDescent="0.3">
      <c r="A169" s="38"/>
      <c r="B169" s="38"/>
      <c r="C169" s="39" t="str">
        <f>IF(B169=0," ",VLOOKUP(B169,[1]Спортсмены!B$1:K$65536,2,FALSE))</f>
        <v xml:space="preserve"> </v>
      </c>
      <c r="D169" s="39"/>
      <c r="E169" s="40" t="str">
        <f>IF(B169=0," ",VLOOKUP($B169,[1]Спортсмены!$B$1:$K$65536,3,FALSE))</f>
        <v xml:space="preserve"> </v>
      </c>
      <c r="F169" s="40" t="str">
        <f>IF(B169=0," ",IF(VLOOKUP($B169,[1]Спортсмены!$B$1:$K$65536,4,FALSE)=0," ",VLOOKUP($B169,[1]Спортсмены!$B$1:$K$65536,4,FALSE)))</f>
        <v xml:space="preserve"> </v>
      </c>
      <c r="G169" s="39" t="str">
        <f>IF(B169=0," ",VLOOKUP($B169,[1]Спортсмены!$B$1:$K$65536,5,FALSE))</f>
        <v xml:space="preserve"> </v>
      </c>
      <c r="H169" s="39"/>
      <c r="I169" s="39"/>
      <c r="J169" s="39" t="str">
        <f>IF(B169=0," ",VLOOKUP($B169,[1]Спортсмены!$B$1:$K$65536,6,FALSE))</f>
        <v xml:space="preserve"> </v>
      </c>
      <c r="K169" s="105"/>
      <c r="L169" s="158"/>
      <c r="M169" s="43" t="str">
        <f>IF(L169=0," ",IF(L169&lt;=[1]Разряды!$D$14,[1]Разряды!$D$3,IF(L169&lt;=[1]Разряды!$E$14,[1]Разряды!$E$3,IF(L169&lt;=[1]Разряды!$F$14,[1]Разряды!$F$3,IF(L169&lt;=[1]Разряды!$G$14,[1]Разряды!$G$3,IF(L169&lt;=[1]Разряды!$H$14,[1]Разряды!$H$3,IF(L169&lt;=[1]Разряды!$I$14,[1]Разряды!$I$3,IF(L169&lt;=[1]Разряды!$J$14,[1]Разряды!$J$3,"б/р"))))))))</f>
        <v xml:space="preserve"> </v>
      </c>
      <c r="N169" s="43"/>
      <c r="O169" s="39" t="str">
        <f>IF(B169=0," ",VLOOKUP($B169,[1]Спортсмены!$B$1:$K$65536,7,FALSE))</f>
        <v xml:space="preserve"> </v>
      </c>
    </row>
    <row r="170" spans="1:15" ht="15.75" thickTop="1" x14ac:dyDescent="0.25">
      <c r="A170" s="44"/>
      <c r="B170" s="44"/>
      <c r="C170" s="45"/>
      <c r="D170" s="45"/>
      <c r="E170" s="46"/>
      <c r="F170" s="46"/>
      <c r="G170" s="45"/>
      <c r="H170" s="45"/>
      <c r="I170" s="45"/>
      <c r="J170" s="45"/>
      <c r="K170" s="108"/>
      <c r="L170" s="159"/>
      <c r="M170" s="49"/>
      <c r="N170" s="49"/>
      <c r="O170" s="45"/>
    </row>
    <row r="171" spans="1:15" x14ac:dyDescent="0.25">
      <c r="A171" s="64"/>
      <c r="B171" s="65"/>
      <c r="C171" s="66"/>
      <c r="D171" s="66"/>
      <c r="E171" s="66"/>
      <c r="F171" s="67"/>
      <c r="G171" s="45" t="s">
        <v>32</v>
      </c>
      <c r="H171" s="45"/>
      <c r="I171" s="45"/>
      <c r="J171" s="46"/>
      <c r="K171" s="46"/>
      <c r="L171" s="45"/>
      <c r="M171" s="45" t="s">
        <v>33</v>
      </c>
      <c r="N171" s="45"/>
    </row>
    <row r="172" spans="1:15" x14ac:dyDescent="0.25">
      <c r="A172" s="64"/>
      <c r="B172" s="67"/>
      <c r="C172" s="66"/>
      <c r="D172" s="66"/>
      <c r="E172" s="66"/>
      <c r="F172" s="67"/>
      <c r="G172" s="45"/>
      <c r="H172" s="45"/>
      <c r="I172" s="45"/>
      <c r="J172" s="46"/>
      <c r="K172" s="46"/>
      <c r="L172" s="45"/>
      <c r="M172" s="45"/>
      <c r="N172" s="45"/>
    </row>
    <row r="173" spans="1:15" x14ac:dyDescent="0.25">
      <c r="A173" s="64"/>
      <c r="B173" s="67"/>
      <c r="C173" s="66"/>
      <c r="D173" s="66"/>
      <c r="E173" s="66"/>
      <c r="F173" s="67"/>
      <c r="G173" s="45"/>
      <c r="H173" s="45"/>
      <c r="I173" s="45"/>
      <c r="J173" s="46"/>
      <c r="K173" s="46"/>
      <c r="L173" s="45"/>
      <c r="M173" s="45"/>
      <c r="N173" s="45"/>
    </row>
    <row r="174" spans="1:15" x14ac:dyDescent="0.25">
      <c r="A174" s="64"/>
      <c r="B174" s="67"/>
      <c r="C174" s="66"/>
      <c r="D174" s="66"/>
      <c r="E174" s="66"/>
      <c r="F174" s="67"/>
      <c r="G174" s="45"/>
      <c r="H174" s="45"/>
      <c r="I174" s="45"/>
      <c r="J174" s="46"/>
      <c r="K174" s="46"/>
      <c r="L174" s="45"/>
      <c r="M174" s="45"/>
      <c r="N174" s="45"/>
    </row>
    <row r="175" spans="1:15" x14ac:dyDescent="0.25">
      <c r="A175" s="64"/>
      <c r="B175" s="67"/>
      <c r="C175" s="66"/>
      <c r="D175" s="66"/>
      <c r="E175" s="66"/>
      <c r="F175" s="67"/>
      <c r="G175" s="45" t="s">
        <v>34</v>
      </c>
      <c r="H175" s="45"/>
      <c r="I175" s="45"/>
      <c r="J175" s="46"/>
      <c r="K175" s="46"/>
      <c r="L175" s="45"/>
      <c r="M175" s="45" t="s">
        <v>35</v>
      </c>
      <c r="N175" s="45"/>
    </row>
    <row r="176" spans="1:15" x14ac:dyDescent="0.25">
      <c r="A176" s="64"/>
      <c r="B176" s="67"/>
      <c r="C176" s="66"/>
      <c r="D176" s="66"/>
      <c r="E176" s="66"/>
      <c r="F176" s="67"/>
      <c r="G176" s="45"/>
      <c r="H176" s="45"/>
      <c r="I176" s="45"/>
      <c r="J176" s="46"/>
      <c r="K176" s="46"/>
      <c r="L176" s="45"/>
      <c r="M176" s="45"/>
      <c r="N176" s="45"/>
    </row>
    <row r="177" spans="1:14" x14ac:dyDescent="0.25">
      <c r="A177" s="64"/>
      <c r="B177" s="67"/>
      <c r="C177" s="66"/>
      <c r="D177" s="66"/>
      <c r="E177" s="66"/>
      <c r="F177" s="67"/>
      <c r="G177" s="45"/>
      <c r="H177" s="45"/>
      <c r="I177" s="45"/>
      <c r="J177" s="46"/>
      <c r="K177" s="46"/>
      <c r="L177" s="45"/>
      <c r="M177" s="45"/>
      <c r="N177" s="45"/>
    </row>
    <row r="178" spans="1:14" x14ac:dyDescent="0.25">
      <c r="A178" s="64"/>
      <c r="B178" s="67"/>
      <c r="C178" s="66"/>
      <c r="D178" s="66"/>
      <c r="E178" s="66"/>
      <c r="F178" s="67"/>
      <c r="G178" s="45"/>
      <c r="H178" s="45"/>
      <c r="I178" s="45"/>
      <c r="J178" s="46"/>
      <c r="K178" s="46"/>
      <c r="L178" s="45"/>
      <c r="M178" s="45"/>
      <c r="N178" s="45"/>
    </row>
    <row r="179" spans="1:14" x14ac:dyDescent="0.25">
      <c r="A179" s="64"/>
      <c r="B179" s="67"/>
      <c r="C179" s="66"/>
      <c r="D179" s="66"/>
      <c r="E179" s="66"/>
      <c r="F179" s="67"/>
      <c r="G179" s="45"/>
      <c r="H179" s="45"/>
      <c r="I179" s="45"/>
      <c r="J179" s="46"/>
      <c r="K179" s="46"/>
      <c r="L179" s="45"/>
      <c r="M179" s="45"/>
      <c r="N179" s="45"/>
    </row>
    <row r="180" spans="1:14" x14ac:dyDescent="0.25">
      <c r="A180" s="64"/>
      <c r="B180" s="67"/>
      <c r="C180" s="66"/>
      <c r="D180" s="66"/>
      <c r="E180" s="66"/>
      <c r="F180" s="67"/>
      <c r="G180" s="45"/>
      <c r="H180" s="45"/>
      <c r="I180" s="45"/>
      <c r="J180" s="46"/>
      <c r="K180" s="46"/>
      <c r="L180" s="45"/>
      <c r="M180" s="45"/>
      <c r="N180" s="45"/>
    </row>
    <row r="181" spans="1:14" x14ac:dyDescent="0.25">
      <c r="A181" s="64"/>
      <c r="B181" s="67"/>
      <c r="C181" s="66"/>
      <c r="D181" s="66"/>
      <c r="E181" s="66"/>
      <c r="F181" s="67"/>
      <c r="G181" s="45"/>
      <c r="H181" s="45"/>
      <c r="I181" s="45"/>
      <c r="J181" s="46"/>
      <c r="K181" s="46"/>
      <c r="L181" s="45"/>
      <c r="M181" s="45"/>
      <c r="N181" s="45"/>
    </row>
    <row r="182" spans="1:14" x14ac:dyDescent="0.25">
      <c r="A182" s="64"/>
      <c r="B182" s="67"/>
      <c r="C182" s="66"/>
      <c r="D182" s="66"/>
      <c r="E182" s="66"/>
      <c r="F182" s="67"/>
      <c r="G182" s="45"/>
      <c r="H182" s="45"/>
      <c r="I182" s="45"/>
      <c r="J182" s="46"/>
      <c r="K182" s="46"/>
      <c r="L182" s="45"/>
      <c r="M182" s="45"/>
      <c r="N182" s="45"/>
    </row>
    <row r="183" spans="1:14" x14ac:dyDescent="0.25">
      <c r="A183" s="64"/>
      <c r="B183" s="67"/>
      <c r="C183" s="66"/>
      <c r="D183" s="66"/>
      <c r="E183" s="66"/>
      <c r="F183" s="67"/>
      <c r="G183" s="45"/>
      <c r="H183" s="45"/>
      <c r="I183" s="45"/>
      <c r="J183" s="46"/>
      <c r="K183" s="46"/>
      <c r="L183" s="45"/>
      <c r="M183" s="45"/>
      <c r="N183" s="45"/>
    </row>
    <row r="184" spans="1:14" x14ac:dyDescent="0.25">
      <c r="A184" s="64"/>
      <c r="B184" s="67"/>
      <c r="C184" s="66"/>
      <c r="D184" s="66"/>
      <c r="E184" s="66"/>
      <c r="F184" s="67"/>
      <c r="G184" s="45"/>
      <c r="H184" s="45"/>
      <c r="I184" s="45"/>
      <c r="J184" s="46"/>
      <c r="K184" s="46"/>
      <c r="L184" s="45"/>
      <c r="M184" s="45"/>
      <c r="N184" s="45"/>
    </row>
    <row r="185" spans="1:14" x14ac:dyDescent="0.25">
      <c r="A185" s="64"/>
      <c r="B185" s="67"/>
      <c r="C185" s="66"/>
      <c r="D185" s="66"/>
      <c r="E185" s="66"/>
      <c r="F185" s="67"/>
      <c r="G185" s="45"/>
      <c r="H185" s="45"/>
      <c r="I185" s="45"/>
      <c r="J185" s="46"/>
      <c r="K185" s="46"/>
      <c r="L185" s="45"/>
      <c r="M185" s="45"/>
      <c r="N185" s="45"/>
    </row>
    <row r="186" spans="1:14" x14ac:dyDescent="0.25">
      <c r="A186" s="64"/>
      <c r="B186" s="67"/>
      <c r="C186" s="66"/>
      <c r="D186" s="66"/>
      <c r="E186" s="66"/>
      <c r="F186" s="67"/>
      <c r="G186" s="45"/>
      <c r="H186" s="45"/>
      <c r="I186" s="45"/>
      <c r="J186" s="46"/>
      <c r="K186" s="46"/>
      <c r="L186" s="45"/>
      <c r="M186" s="45"/>
      <c r="N186" s="45"/>
    </row>
    <row r="187" spans="1:14" x14ac:dyDescent="0.25">
      <c r="A187" s="64"/>
      <c r="B187" s="67"/>
      <c r="C187" s="66"/>
      <c r="D187" s="66"/>
      <c r="E187" s="66"/>
      <c r="F187" s="67"/>
      <c r="G187" s="45"/>
      <c r="H187" s="45"/>
      <c r="I187" s="45"/>
      <c r="J187" s="46"/>
      <c r="K187" s="46"/>
      <c r="L187" s="45"/>
      <c r="M187" s="45"/>
      <c r="N187" s="45"/>
    </row>
    <row r="188" spans="1:14" x14ac:dyDescent="0.25">
      <c r="A188" s="64"/>
      <c r="B188" s="67"/>
      <c r="C188" s="66"/>
      <c r="D188" s="66"/>
      <c r="E188" s="66"/>
      <c r="F188" s="67"/>
      <c r="G188" s="45"/>
      <c r="H188" s="45"/>
      <c r="I188" s="45"/>
      <c r="J188" s="46"/>
      <c r="K188" s="46"/>
      <c r="L188" s="45"/>
      <c r="M188" s="45"/>
      <c r="N188" s="45"/>
    </row>
    <row r="189" spans="1:14" x14ac:dyDescent="0.25">
      <c r="A189" s="64"/>
      <c r="B189" s="67"/>
      <c r="C189" s="66"/>
      <c r="D189" s="66"/>
      <c r="E189" s="66"/>
      <c r="F189" s="67"/>
      <c r="G189" s="45"/>
      <c r="H189" s="45"/>
      <c r="I189" s="45"/>
      <c r="J189" s="46"/>
      <c r="K189" s="46"/>
      <c r="L189" s="45"/>
      <c r="M189" s="45"/>
      <c r="N189" s="45"/>
    </row>
    <row r="190" spans="1:14" x14ac:dyDescent="0.25">
      <c r="A190" s="64"/>
      <c r="B190" s="67"/>
      <c r="C190" s="66"/>
      <c r="D190" s="66"/>
      <c r="E190" s="66"/>
      <c r="F190" s="67"/>
      <c r="G190" s="45"/>
      <c r="H190" s="45"/>
      <c r="I190" s="45"/>
      <c r="J190" s="46"/>
      <c r="K190" s="46"/>
      <c r="L190" s="45"/>
      <c r="M190" s="45"/>
      <c r="N190" s="45"/>
    </row>
    <row r="191" spans="1:14" x14ac:dyDescent="0.25">
      <c r="A191" s="64"/>
      <c r="B191" s="67"/>
      <c r="C191" s="66"/>
      <c r="D191" s="66"/>
      <c r="E191" s="66"/>
      <c r="F191" s="67"/>
      <c r="G191" s="45"/>
      <c r="H191" s="45"/>
      <c r="I191" s="45"/>
      <c r="J191" s="46"/>
      <c r="K191" s="46"/>
      <c r="L191" s="45"/>
      <c r="M191" s="45"/>
      <c r="N191" s="45"/>
    </row>
    <row r="192" spans="1:14" x14ac:dyDescent="0.25">
      <c r="A192" s="64"/>
      <c r="B192" s="67"/>
      <c r="C192" s="66"/>
      <c r="D192" s="66"/>
      <c r="E192" s="66"/>
      <c r="F192" s="67"/>
      <c r="G192" s="45"/>
      <c r="H192" s="45"/>
      <c r="I192" s="45"/>
      <c r="J192" s="46"/>
      <c r="K192" s="46"/>
      <c r="L192" s="45"/>
      <c r="M192" s="45"/>
      <c r="N192" s="45"/>
    </row>
    <row r="193" spans="1:14" x14ac:dyDescent="0.25">
      <c r="A193" s="64"/>
      <c r="B193" s="67"/>
      <c r="C193" s="66"/>
      <c r="D193" s="66"/>
      <c r="E193" s="66"/>
      <c r="F193" s="67"/>
      <c r="G193" s="45"/>
      <c r="H193" s="45"/>
      <c r="I193" s="45"/>
      <c r="J193" s="46"/>
      <c r="K193" s="46"/>
      <c r="L193" s="45"/>
      <c r="M193" s="45"/>
      <c r="N193" s="45"/>
    </row>
    <row r="194" spans="1:14" x14ac:dyDescent="0.25">
      <c r="A194" s="64"/>
      <c r="B194" s="67"/>
      <c r="C194" s="66"/>
      <c r="D194" s="66"/>
      <c r="E194" s="66"/>
      <c r="F194" s="67"/>
      <c r="G194" s="45"/>
      <c r="H194" s="45"/>
      <c r="I194" s="45"/>
      <c r="J194" s="46"/>
      <c r="K194" s="46"/>
      <c r="L194" s="45"/>
      <c r="M194" s="45"/>
      <c r="N194" s="45"/>
    </row>
    <row r="195" spans="1:14" x14ac:dyDescent="0.25">
      <c r="A195" s="64"/>
      <c r="B195" s="67"/>
      <c r="C195" s="66"/>
      <c r="D195" s="66"/>
      <c r="E195" s="66"/>
      <c r="F195" s="67"/>
      <c r="G195" s="45"/>
      <c r="H195" s="45"/>
      <c r="I195" s="45"/>
      <c r="J195" s="46"/>
      <c r="K195" s="46"/>
      <c r="L195" s="45"/>
      <c r="M195" s="45"/>
      <c r="N195" s="45"/>
    </row>
    <row r="196" spans="1:14" x14ac:dyDescent="0.25">
      <c r="A196" s="64"/>
      <c r="B196" s="67"/>
      <c r="C196" s="66"/>
      <c r="D196" s="66"/>
      <c r="E196" s="66"/>
      <c r="F196" s="67"/>
      <c r="G196" s="45"/>
      <c r="H196" s="45"/>
      <c r="I196" s="45"/>
      <c r="J196" s="46"/>
      <c r="K196" s="46"/>
      <c r="L196" s="45"/>
      <c r="M196" s="45"/>
      <c r="N196" s="45"/>
    </row>
    <row r="197" spans="1:14" x14ac:dyDescent="0.25">
      <c r="A197" s="64"/>
      <c r="B197" s="67"/>
      <c r="C197" s="66"/>
      <c r="D197" s="66"/>
      <c r="E197" s="66"/>
      <c r="F197" s="67"/>
      <c r="G197" s="45"/>
      <c r="H197" s="45"/>
      <c r="I197" s="45"/>
      <c r="J197" s="46"/>
      <c r="K197" s="46"/>
      <c r="L197" s="45"/>
      <c r="M197" s="45"/>
      <c r="N197" s="45"/>
    </row>
    <row r="198" spans="1:14" x14ac:dyDescent="0.25">
      <c r="A198" s="64"/>
      <c r="B198" s="67"/>
      <c r="C198" s="66"/>
      <c r="D198" s="66"/>
      <c r="E198" s="66"/>
      <c r="F198" s="67"/>
      <c r="G198" s="45"/>
      <c r="H198" s="45"/>
      <c r="I198" s="45"/>
      <c r="J198" s="46"/>
      <c r="K198" s="46"/>
      <c r="L198" s="45"/>
      <c r="M198" s="45"/>
      <c r="N198" s="45"/>
    </row>
    <row r="199" spans="1:14" x14ac:dyDescent="0.25">
      <c r="A199" s="64"/>
      <c r="B199" s="67"/>
      <c r="C199" s="66"/>
      <c r="D199" s="66"/>
      <c r="E199" s="66"/>
      <c r="F199" s="67"/>
      <c r="G199" s="45"/>
      <c r="H199" s="45"/>
      <c r="I199" s="45"/>
      <c r="J199" s="46"/>
      <c r="K199" s="46"/>
      <c r="L199" s="45"/>
      <c r="M199" s="45"/>
      <c r="N199" s="45"/>
    </row>
    <row r="200" spans="1:14" x14ac:dyDescent="0.25">
      <c r="A200" s="64"/>
      <c r="B200" s="67"/>
      <c r="C200" s="66"/>
      <c r="D200" s="66"/>
      <c r="E200" s="66"/>
      <c r="F200" s="67"/>
      <c r="G200" s="45"/>
      <c r="H200" s="45"/>
      <c r="I200" s="45"/>
      <c r="J200" s="46"/>
      <c r="K200" s="46"/>
      <c r="L200" s="45"/>
      <c r="M200" s="45"/>
      <c r="N200" s="45"/>
    </row>
    <row r="201" spans="1:14" x14ac:dyDescent="0.25">
      <c r="A201" s="64"/>
      <c r="B201" s="67"/>
      <c r="C201" s="66"/>
      <c r="D201" s="66"/>
      <c r="E201" s="66"/>
      <c r="F201" s="67"/>
      <c r="G201" s="45"/>
      <c r="H201" s="45"/>
      <c r="I201" s="45"/>
      <c r="J201" s="46"/>
      <c r="K201" s="46"/>
      <c r="L201" s="45"/>
      <c r="M201" s="45"/>
      <c r="N201" s="45"/>
    </row>
    <row r="202" spans="1:14" x14ac:dyDescent="0.25">
      <c r="A202" s="64"/>
      <c r="B202" s="67"/>
      <c r="C202" s="66"/>
      <c r="D202" s="66"/>
      <c r="E202" s="66"/>
      <c r="F202" s="67"/>
      <c r="G202" s="45"/>
      <c r="H202" s="45"/>
      <c r="I202" s="45"/>
      <c r="J202" s="46"/>
      <c r="K202" s="46"/>
      <c r="L202" s="45"/>
      <c r="M202" s="45"/>
      <c r="N202" s="45"/>
    </row>
  </sheetData>
  <mergeCells count="88">
    <mergeCell ref="A6:O6"/>
    <mergeCell ref="A1:O1"/>
    <mergeCell ref="A2:O2"/>
    <mergeCell ref="A3:O3"/>
    <mergeCell ref="A4:O4"/>
    <mergeCell ref="A5:O5"/>
    <mergeCell ref="A8:N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56:O56"/>
    <mergeCell ref="J15:J16"/>
    <mergeCell ref="K15:L15"/>
    <mergeCell ref="M15:M16"/>
    <mergeCell ref="N15:N16"/>
    <mergeCell ref="O15:O16"/>
    <mergeCell ref="K16:L16"/>
    <mergeCell ref="A51:O51"/>
    <mergeCell ref="A52:O52"/>
    <mergeCell ref="A53:O53"/>
    <mergeCell ref="A54:O54"/>
    <mergeCell ref="A55:O55"/>
    <mergeCell ref="A58:N5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105:O105"/>
    <mergeCell ref="J65:J66"/>
    <mergeCell ref="K65:L65"/>
    <mergeCell ref="M65:M66"/>
    <mergeCell ref="N65:N66"/>
    <mergeCell ref="O65:O66"/>
    <mergeCell ref="K66:L66"/>
    <mergeCell ref="A100:O100"/>
    <mergeCell ref="A101:O101"/>
    <mergeCell ref="A102:O102"/>
    <mergeCell ref="A103:O103"/>
    <mergeCell ref="A104:O104"/>
    <mergeCell ref="A107:N107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A155:O155"/>
    <mergeCell ref="J114:J115"/>
    <mergeCell ref="K114:L114"/>
    <mergeCell ref="M114:M115"/>
    <mergeCell ref="N114:N115"/>
    <mergeCell ref="O114:O115"/>
    <mergeCell ref="K115:L115"/>
    <mergeCell ref="A150:O150"/>
    <mergeCell ref="A151:O151"/>
    <mergeCell ref="A152:O152"/>
    <mergeCell ref="A153:O153"/>
    <mergeCell ref="A154:O154"/>
    <mergeCell ref="A156:N156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L163"/>
    <mergeCell ref="M163:M164"/>
    <mergeCell ref="N163:N164"/>
    <mergeCell ref="O163:O164"/>
    <mergeCell ref="K164:L16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zoomScale="80" zoomScaleNormal="80" workbookViewId="0">
      <selection activeCell="D9" sqref="D9"/>
    </sheetView>
  </sheetViews>
  <sheetFormatPr defaultRowHeight="15" x14ac:dyDescent="0.25"/>
  <cols>
    <col min="1" max="1" width="5.28515625" customWidth="1"/>
    <col min="2" max="2" width="6.28515625" customWidth="1"/>
    <col min="3" max="3" width="19.140625" customWidth="1"/>
    <col min="4" max="4" width="16.7109375" customWidth="1"/>
    <col min="5" max="5" width="11.5703125" customWidth="1"/>
    <col min="6" max="6" width="7.42578125" customWidth="1"/>
    <col min="7" max="7" width="25" customWidth="1"/>
    <col min="8" max="8" width="16.140625" customWidth="1"/>
    <col min="9" max="9" width="18.140625" customWidth="1"/>
    <col min="10" max="10" width="30.85546875" customWidth="1"/>
    <col min="11" max="11" width="6.85546875" customWidth="1"/>
    <col min="12" max="12" width="7.42578125" customWidth="1"/>
    <col min="13" max="13" width="5.5703125" bestFit="1" customWidth="1"/>
    <col min="14" max="14" width="5.42578125" customWidth="1"/>
    <col min="15" max="15" width="26.1406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O10" s="2" t="s">
        <v>8</v>
      </c>
    </row>
    <row r="11" spans="1:15" ht="21" x14ac:dyDescent="0.35">
      <c r="A11" s="7"/>
      <c r="E11" s="9" t="s">
        <v>50</v>
      </c>
      <c r="F11" s="10">
        <v>0.4236111111111111</v>
      </c>
      <c r="G11" s="11" t="s">
        <v>11</v>
      </c>
      <c r="K11" s="7"/>
      <c r="M11" s="8"/>
      <c r="N11" s="8"/>
      <c r="O11" s="8" t="s">
        <v>9</v>
      </c>
    </row>
    <row r="12" spans="1:15" ht="18.75" x14ac:dyDescent="0.3">
      <c r="A12" s="3"/>
      <c r="B12" s="12"/>
      <c r="C12" s="4"/>
      <c r="D12" s="4"/>
      <c r="E12" s="9" t="s">
        <v>50</v>
      </c>
      <c r="F12" s="10">
        <v>0.62152777777777779</v>
      </c>
      <c r="G12" s="11" t="s">
        <v>12</v>
      </c>
      <c r="H12" s="11"/>
      <c r="I12" s="11"/>
      <c r="K12" s="13"/>
      <c r="L12" s="13"/>
      <c r="M12" s="14"/>
    </row>
    <row r="13" spans="1:15" ht="16.5" thickBot="1" x14ac:dyDescent="0.3">
      <c r="A13" s="15" t="s">
        <v>13</v>
      </c>
      <c r="B13" s="16"/>
      <c r="E13" s="17" t="s">
        <v>86</v>
      </c>
      <c r="F13" s="18"/>
      <c r="H13" s="192" t="s">
        <v>87</v>
      </c>
      <c r="J13" s="3"/>
      <c r="K13" s="51"/>
      <c r="L13" s="51"/>
      <c r="M13" s="14"/>
    </row>
    <row r="14" spans="1:15" ht="15.75" thickBot="1" x14ac:dyDescent="0.3">
      <c r="A14" s="476" t="s">
        <v>15</v>
      </c>
      <c r="B14" s="476" t="s">
        <v>16</v>
      </c>
      <c r="C14" s="478" t="s">
        <v>17</v>
      </c>
      <c r="D14" s="478" t="s">
        <v>18</v>
      </c>
      <c r="E14" s="476" t="s">
        <v>19</v>
      </c>
      <c r="F14" s="476" t="s">
        <v>20</v>
      </c>
      <c r="G14" s="476" t="s">
        <v>21</v>
      </c>
      <c r="H14" s="476" t="s">
        <v>22</v>
      </c>
      <c r="I14" s="476" t="s">
        <v>23</v>
      </c>
      <c r="J14" s="477" t="s">
        <v>24</v>
      </c>
      <c r="K14" s="475" t="s">
        <v>25</v>
      </c>
      <c r="L14" s="475"/>
      <c r="M14" s="474" t="s">
        <v>26</v>
      </c>
      <c r="N14" s="474" t="s">
        <v>27</v>
      </c>
      <c r="O14" s="475" t="s">
        <v>28</v>
      </c>
    </row>
    <row r="15" spans="1:15" ht="15.75" thickBot="1" x14ac:dyDescent="0.3">
      <c r="A15" s="476"/>
      <c r="B15" s="476"/>
      <c r="C15" s="478"/>
      <c r="D15" s="478"/>
      <c r="E15" s="476"/>
      <c r="F15" s="476"/>
      <c r="G15" s="476"/>
      <c r="H15" s="476"/>
      <c r="I15" s="476"/>
      <c r="J15" s="477"/>
      <c r="K15" s="193" t="s">
        <v>29</v>
      </c>
      <c r="L15" s="193" t="s">
        <v>30</v>
      </c>
      <c r="M15" s="474"/>
      <c r="N15" s="474"/>
      <c r="O15" s="475"/>
    </row>
    <row r="16" spans="1:15" ht="25.5" x14ac:dyDescent="0.25">
      <c r="A16" s="148">
        <v>1</v>
      </c>
      <c r="B16" s="31">
        <v>370</v>
      </c>
      <c r="C16" s="76" t="str">
        <f>IF(B16=0," ",VLOOKUP(B16,[1]Женщины!B$1:K$65536,2,FALSE))</f>
        <v>Шамрова</v>
      </c>
      <c r="D16" s="77" t="str">
        <f>IF(B16=0," ",VLOOKUP($B16,[1]Женщины!$B$1:$K$65536,3,FALSE))</f>
        <v>Яна</v>
      </c>
      <c r="E16" s="78" t="str">
        <f>IF(B16=0," ",IF(VLOOKUP($B16,[1]Женщины!$B$1:$K$65536,4,FALSE)=0," ",VLOOKUP($B16,[1]Женщины!$B$1:$K$65536,4,FALSE)))</f>
        <v>04.06.2004</v>
      </c>
      <c r="F16" s="78" t="str">
        <f>IF(B16=0," ",VLOOKUP($B16,[1]Женщины!$B$1:$K$65536,5,FALSE))</f>
        <v>1</v>
      </c>
      <c r="G16" s="59" t="str">
        <f>IF(B16=0," ",VLOOKUP($B16,[1]Женщины!$B$1:$K$65536,6,FALSE))</f>
        <v>Ленинградская область</v>
      </c>
      <c r="H16" s="59" t="str">
        <f>IF(B16=0," ",VLOOKUP($B16,[1]Женщины!$B$1:$K$65536,7,FALSE))</f>
        <v/>
      </c>
      <c r="I16" s="59" t="str">
        <f>IF(B16=0," ",VLOOKUP($B16,[1]Женщины!$B$1:$K$65536,8,FALSE))</f>
        <v/>
      </c>
      <c r="J16" s="57" t="str">
        <f>IF(B16=0," ",VLOOKUP($B16,[1]Женщины!$B$1:$K$65536,9,FALSE))</f>
        <v>МБОУ ДО "Коммунарская ДЮСШ"</v>
      </c>
      <c r="K16" s="100">
        <v>1.0532407407407407E-4</v>
      </c>
      <c r="L16" s="100">
        <v>1.0405092592592593E-4</v>
      </c>
      <c r="M16" s="80" t="s">
        <v>40</v>
      </c>
      <c r="N16" s="78">
        <v>20</v>
      </c>
      <c r="O16" s="58" t="str">
        <f>IF(B16=0," ",VLOOKUP($B16,[1]Женщины!$B$1:$K$65536,10,FALSE))</f>
        <v>Сергачев В.Н., Пашкевич О.Н., Никитина М.М.</v>
      </c>
    </row>
    <row r="17" spans="1:15" x14ac:dyDescent="0.25">
      <c r="A17" s="148">
        <v>2</v>
      </c>
      <c r="B17" s="31">
        <v>445</v>
      </c>
      <c r="C17" s="76" t="str">
        <f>IF(B17=0," ",VLOOKUP(B17,[1]Женщины!B$1:K$65536,2,FALSE))</f>
        <v>Цыганова</v>
      </c>
      <c r="D17" s="77" t="str">
        <f>IF(B17=0," ",VLOOKUP($B17,[1]Женщины!$B$1:$K$65536,3,FALSE))</f>
        <v>Любовь</v>
      </c>
      <c r="E17" s="78" t="str">
        <f>IF(B17=0," ",IF(VLOOKUP($B17,[1]Женщины!$B$1:$K$65536,4,FALSE)=0," ",VLOOKUP($B17,[1]Женщины!$B$1:$K$65536,4,FALSE)))</f>
        <v>02.06.2003</v>
      </c>
      <c r="F17" s="78" t="str">
        <f>IF(B17=0," ",VLOOKUP($B17,[1]Женщины!$B$1:$K$65536,5,FALSE))</f>
        <v>1</v>
      </c>
      <c r="G17" s="59" t="str">
        <f>IF(B17=0," ",VLOOKUP($B17,[1]Женщины!$B$1:$K$65536,6,FALSE))</f>
        <v>Республика Карелия</v>
      </c>
      <c r="H17" s="59" t="str">
        <f>IF(B17=0," ",VLOOKUP($B17,[1]Женщины!$B$1:$K$65536,7,FALSE))</f>
        <v/>
      </c>
      <c r="I17" s="59" t="str">
        <f>IF(B17=0," ",VLOOKUP($B17,[1]Женщины!$B$1:$K$65536,8,FALSE))</f>
        <v/>
      </c>
      <c r="J17" s="57" t="str">
        <f>IF(B17=0," ",VLOOKUP($B17,[1]Женщины!$B$1:$K$65536,9,FALSE))</f>
        <v>МУ "СШОР №3"</v>
      </c>
      <c r="K17" s="100">
        <v>1.0740740740740739E-4</v>
      </c>
      <c r="L17" s="100">
        <v>1.0578703703703705E-4</v>
      </c>
      <c r="M17" s="80" t="s">
        <v>40</v>
      </c>
      <c r="N17" s="78">
        <v>17</v>
      </c>
      <c r="O17" s="59" t="str">
        <f>IF(B17=0," ",VLOOKUP($B17,[1]Женщины!$B$1:$K$65536,10,FALSE))</f>
        <v xml:space="preserve">Кишкин А.Ю. </v>
      </c>
    </row>
    <row r="18" spans="1:15" x14ac:dyDescent="0.25">
      <c r="A18" s="148">
        <v>3</v>
      </c>
      <c r="B18" s="31">
        <v>415</v>
      </c>
      <c r="C18" s="76" t="str">
        <f>IF(B18=0," ",VLOOKUP(B18,[1]Женщины!B$1:K$65536,2,FALSE))</f>
        <v>Астахова</v>
      </c>
      <c r="D18" s="77" t="str">
        <f>IF(B18=0," ",VLOOKUP($B18,[1]Женщины!$B$1:$K$65536,3,FALSE))</f>
        <v>Дарья</v>
      </c>
      <c r="E18" s="78" t="str">
        <f>IF(B18=0," ",IF(VLOOKUP($B18,[1]Женщины!$B$1:$K$65536,4,FALSE)=0," ",VLOOKUP($B18,[1]Женщины!$B$1:$K$65536,4,FALSE)))</f>
        <v>22.01.2004</v>
      </c>
      <c r="F18" s="78" t="str">
        <f>IF(B18=0," ",VLOOKUP($B18,[1]Женщины!$B$1:$K$65536,5,FALSE))</f>
        <v>1</v>
      </c>
      <c r="G18" s="59" t="str">
        <f>IF(B18=0," ",VLOOKUP($B18,[1]Женщины!$B$1:$K$65536,6,FALSE))</f>
        <v>Республика Карелия</v>
      </c>
      <c r="H18" s="59" t="str">
        <f>IF(B18=0," ",VLOOKUP($B18,[1]Женщины!$B$1:$K$65536,7,FALSE))</f>
        <v/>
      </c>
      <c r="I18" s="59" t="str">
        <f>IF(B18=0," ",VLOOKUP($B18,[1]Женщины!$B$1:$K$65536,8,FALSE))</f>
        <v/>
      </c>
      <c r="J18" s="57" t="str">
        <f>IF(B18=0," ",VLOOKUP($B18,[1]Женщины!$B$1:$K$65536,9,FALSE))</f>
        <v>МУ "СШОР №3"</v>
      </c>
      <c r="K18" s="100">
        <v>1.1030092592592592E-4</v>
      </c>
      <c r="L18" s="100">
        <v>1.0810185185185186E-4</v>
      </c>
      <c r="M18" s="80" t="s">
        <v>40</v>
      </c>
      <c r="N18" s="78">
        <v>15</v>
      </c>
      <c r="O18" s="59" t="str">
        <f>IF(B18=0," ",VLOOKUP($B18,[1]Женщины!$B$1:$K$65536,10,FALSE))</f>
        <v>Кишкин А.Ю., Козлова Н.Ю.</v>
      </c>
    </row>
    <row r="19" spans="1:15" x14ac:dyDescent="0.25">
      <c r="A19" s="80">
        <v>4</v>
      </c>
      <c r="B19" s="31">
        <v>288</v>
      </c>
      <c r="C19" s="76" t="str">
        <f>IF(B19=0," ",VLOOKUP(B19,[1]Женщины!B$1:K$65536,2,FALSE))</f>
        <v>Морозова</v>
      </c>
      <c r="D19" s="77" t="str">
        <f>IF(B19=0," ",VLOOKUP($B19,[1]Женщины!$B$1:$K$65536,3,FALSE))</f>
        <v>Ульяна</v>
      </c>
      <c r="E19" s="78" t="str">
        <f>IF(B19=0," ",IF(VLOOKUP($B19,[1]Женщины!$B$1:$K$65536,4,FALSE)=0," ",VLOOKUP($B19,[1]Женщины!$B$1:$K$65536,4,FALSE)))</f>
        <v>27.03.2005</v>
      </c>
      <c r="F19" s="78" t="str">
        <f>IF(B19=0," ",VLOOKUP($B19,[1]Женщины!$B$1:$K$65536,5,FALSE))</f>
        <v>1</v>
      </c>
      <c r="G19" s="59" t="str">
        <f>IF(B19=0," ",VLOOKUP($B19,[1]Женщины!$B$1:$K$65536,6,FALSE))</f>
        <v>Ивановская область</v>
      </c>
      <c r="H19" s="59" t="str">
        <f>IF(B19=0," ",VLOOKUP($B19,[1]Женщины!$B$1:$K$65536,7,FALSE))</f>
        <v/>
      </c>
      <c r="I19" s="59" t="str">
        <f>IF(B19=0," ",VLOOKUP($B19,[1]Женщины!$B$1:$K$65536,8,FALSE))</f>
        <v/>
      </c>
      <c r="J19" s="57" t="str">
        <f>IF(B19=0," ",VLOOKUP($B19,[1]Женщины!$B$1:$K$65536,9,FALSE))</f>
        <v>МБУДО «ДЮСШ» г.Шуя</v>
      </c>
      <c r="K19" s="100">
        <v>1.0914351851851851E-4</v>
      </c>
      <c r="L19" s="100">
        <v>1.0925925925925925E-4</v>
      </c>
      <c r="M19" s="80" t="s">
        <v>40</v>
      </c>
      <c r="N19" s="80">
        <v>14</v>
      </c>
      <c r="O19" s="59" t="str">
        <f>IF(B19=0," ",VLOOKUP($B19,[1]Женщины!$B$1:$K$65536,10,FALSE))</f>
        <v>Бесшапошников О.Ю.</v>
      </c>
    </row>
    <row r="20" spans="1:15" ht="22.5" x14ac:dyDescent="0.25">
      <c r="A20" s="80">
        <v>5</v>
      </c>
      <c r="B20" s="31">
        <v>368</v>
      </c>
      <c r="C20" s="76" t="str">
        <f>IF(B20=0," ",VLOOKUP(B20,[1]Женщины!B$1:K$65536,2,FALSE))</f>
        <v>Сорокина</v>
      </c>
      <c r="D20" s="77" t="str">
        <f>IF(B20=0," ",VLOOKUP($B20,[1]Женщины!$B$1:$K$65536,3,FALSE))</f>
        <v>Вера</v>
      </c>
      <c r="E20" s="78" t="str">
        <f>IF(B20=0," ",IF(VLOOKUP($B20,[1]Женщины!$B$1:$K$65536,4,FALSE)=0," ",VLOOKUP($B20,[1]Женщины!$B$1:$K$65536,4,FALSE)))</f>
        <v>24.04.2004</v>
      </c>
      <c r="F20" s="78" t="str">
        <f>IF(B20=0," ",VLOOKUP($B20,[1]Женщины!$B$1:$K$65536,5,FALSE))</f>
        <v>1</v>
      </c>
      <c r="G20" s="59" t="str">
        <f>IF(B20=0," ",VLOOKUP($B20,[1]Женщины!$B$1:$K$65536,6,FALSE))</f>
        <v>Ленинградская область</v>
      </c>
      <c r="H20" s="59" t="str">
        <f>IF(B20=0," ",VLOOKUP($B20,[1]Женщины!$B$1:$K$65536,7,FALSE))</f>
        <v/>
      </c>
      <c r="I20" s="59" t="str">
        <f>IF(B20=0," ",VLOOKUP($B20,[1]Женщины!$B$1:$K$65536,8,FALSE))</f>
        <v/>
      </c>
      <c r="J20" s="58" t="str">
        <f>IF(B20=0," ",VLOOKUP($B20,[1]Женщины!$B$1:$K$65536,9,FALSE))</f>
        <v>МБОУ ДО "Коммунарская ДЮСШ"</v>
      </c>
      <c r="K20" s="100">
        <v>1.0925925925925925E-4</v>
      </c>
      <c r="L20" s="100">
        <v>1.0960648148148148E-4</v>
      </c>
      <c r="M20" s="80" t="s">
        <v>40</v>
      </c>
      <c r="N20" s="80">
        <v>13</v>
      </c>
      <c r="O20" s="58" t="str">
        <f>IF(B20=0," ",VLOOKUP($B20,[1]Женщины!$B$1:$K$65536,10,FALSE))</f>
        <v>Сергачев В.Н., Пашкевич О.Н., Никитина М.М.</v>
      </c>
    </row>
    <row r="21" spans="1:15" ht="22.5" x14ac:dyDescent="0.25">
      <c r="A21" s="80">
        <v>6</v>
      </c>
      <c r="B21" s="31">
        <v>131</v>
      </c>
      <c r="C21" s="76" t="str">
        <f>IF(B21=0," ",VLOOKUP(B21,[1]Женщины!B$1:K$65536,2,FALSE))</f>
        <v>Стайновская</v>
      </c>
      <c r="D21" s="77" t="str">
        <f>IF(B21=0," ",VLOOKUP($B21,[1]Женщины!$B$1:$K$65536,3,FALSE))</f>
        <v>Владислава</v>
      </c>
      <c r="E21" s="78" t="str">
        <f>IF(B21=0," ",IF(VLOOKUP($B21,[1]Женщины!$B$1:$K$65536,4,FALSE)=0," ",VLOOKUP($B21,[1]Женщины!$B$1:$K$65536,4,FALSE)))</f>
        <v>01.04.2003</v>
      </c>
      <c r="F21" s="78" t="str">
        <f>IF(B21=0," ",VLOOKUP($B21,[1]Женщины!$B$1:$K$65536,5,FALSE))</f>
        <v>КМС</v>
      </c>
      <c r="G21" s="59" t="str">
        <f>IF(B21=0," ",VLOOKUP($B21,[1]Женщины!$B$1:$K$65536,6,FALSE))</f>
        <v>Ярославская область</v>
      </c>
      <c r="H21" s="59" t="str">
        <f>IF(B21=0," ",VLOOKUP($B21,[1]Женщины!$B$1:$K$65536,7,FALSE))</f>
        <v/>
      </c>
      <c r="I21" s="59" t="str">
        <f>IF(B21=0," ",VLOOKUP($B21,[1]Женщины!$B$1:$K$65536,8,FALSE))</f>
        <v/>
      </c>
      <c r="J21" s="58" t="str">
        <f>IF(B21=0," ",VLOOKUP($B21,[1]Женщины!$B$1:$K$65536,9,FALSE))</f>
        <v>ГУ ЯО "СШОР по лёгкой атлетике и адаптивному спорту"</v>
      </c>
      <c r="K21" s="100">
        <v>1.1006944444444444E-4</v>
      </c>
      <c r="L21" s="73">
        <v>1.1030092592592592E-4</v>
      </c>
      <c r="M21" s="80" t="s">
        <v>40</v>
      </c>
      <c r="N21" s="80">
        <v>12</v>
      </c>
      <c r="O21" s="59" t="str">
        <f>IF(B21=0," ",VLOOKUP($B21,[1]Женщины!$B$1:$K$65536,10,FALSE))</f>
        <v>Филинова С.К., Лыкова О.В.</v>
      </c>
    </row>
    <row r="22" spans="1:15" x14ac:dyDescent="0.25">
      <c r="A22" s="80">
        <v>7</v>
      </c>
      <c r="B22" s="31">
        <v>400</v>
      </c>
      <c r="C22" s="76" t="str">
        <f>IF(B22=0," ",VLOOKUP(B22,[1]Женщины!B$1:K$65536,2,FALSE))</f>
        <v>Буравченко</v>
      </c>
      <c r="D22" s="77" t="str">
        <f>IF(B22=0," ",VLOOKUP($B22,[1]Женщины!$B$1:$K$65536,3,FALSE))</f>
        <v>Полина</v>
      </c>
      <c r="E22" s="78" t="str">
        <f>IF(B22=0," ",IF(VLOOKUP($B22,[1]Женщины!$B$1:$K$65536,4,FALSE)=0," ",VLOOKUP($B22,[1]Женщины!$B$1:$K$65536,4,FALSE)))</f>
        <v>08.03.2003</v>
      </c>
      <c r="F22" s="78" t="str">
        <f>IF(B22=0," ",VLOOKUP($B22,[1]Женщины!$B$1:$K$65536,5,FALSE))</f>
        <v>1</v>
      </c>
      <c r="G22" s="59" t="str">
        <f>IF(B22=0," ",VLOOKUP($B22,[1]Женщины!$B$1:$K$65536,6,FALSE))</f>
        <v>Псковская область</v>
      </c>
      <c r="H22" s="59" t="str">
        <f>IF(B22=0," ",VLOOKUP($B22,[1]Женщины!$B$1:$K$65536,7,FALSE))</f>
        <v/>
      </c>
      <c r="I22" s="59" t="str">
        <f>IF(B22=0," ",VLOOKUP($B22,[1]Женщины!$B$1:$K$65536,8,FALSE))</f>
        <v/>
      </c>
      <c r="J22" s="57" t="str">
        <f>IF(B22=0," ",VLOOKUP($B22,[1]Женщины!$B$1:$K$65536,9,FALSE))</f>
        <v>МБУДО ДЮСШ №1 "Атлетика"</v>
      </c>
      <c r="K22" s="100">
        <v>1.1435185185185186E-4</v>
      </c>
      <c r="L22" s="100"/>
      <c r="M22" s="80" t="s">
        <v>80</v>
      </c>
      <c r="N22" s="78">
        <v>11</v>
      </c>
      <c r="O22" s="59" t="str">
        <f>IF(B22=0," ",VLOOKUP($B22,[1]Женщины!$B$1:$K$65536,10,FALSE))</f>
        <v>Пискунов И.В.</v>
      </c>
    </row>
    <row r="23" spans="1:15" x14ac:dyDescent="0.25">
      <c r="A23" s="80">
        <v>8</v>
      </c>
      <c r="B23" s="31">
        <v>262</v>
      </c>
      <c r="C23" s="76" t="str">
        <f>IF(B23=0," ",VLOOKUP(B23,[1]Женщины!B$1:K$65536,2,FALSE))</f>
        <v>Скачек</v>
      </c>
      <c r="D23" s="77" t="str">
        <f>IF(B23=0," ",VLOOKUP($B23,[1]Женщины!$B$1:$K$65536,3,FALSE))</f>
        <v>Мария</v>
      </c>
      <c r="E23" s="78" t="str">
        <f>IF(B23=0," ",IF(VLOOKUP($B23,[1]Женщины!$B$1:$K$65536,4,FALSE)=0," ",VLOOKUP($B23,[1]Женщины!$B$1:$K$65536,4,FALSE)))</f>
        <v>23.10.2005</v>
      </c>
      <c r="F23" s="78" t="str">
        <f>IF(B23=0," ",VLOOKUP($B23,[1]Женщины!$B$1:$K$65536,5,FALSE))</f>
        <v>2</v>
      </c>
      <c r="G23" s="59" t="str">
        <f>IF(B23=0," ",VLOOKUP($B23,[1]Женщины!$B$1:$K$65536,6,FALSE))</f>
        <v>Вологодская область</v>
      </c>
      <c r="H23" s="59" t="str">
        <f>IF(B23=0," ",VLOOKUP($B23,[1]Женщины!$B$1:$K$65536,7,FALSE))</f>
        <v/>
      </c>
      <c r="I23" s="59" t="str">
        <f>IF(B23=0," ",VLOOKUP($B23,[1]Женщины!$B$1:$K$65536,8,FALSE))</f>
        <v/>
      </c>
      <c r="J23" s="57" t="str">
        <f>IF(B23=0," ",VLOOKUP($B23,[1]Женщины!$B$1:$K$65536,9,FALSE))</f>
        <v>СК "Череповец"</v>
      </c>
      <c r="K23" s="100">
        <v>1.1481481481481481E-4</v>
      </c>
      <c r="L23" s="73"/>
      <c r="M23" s="80" t="s">
        <v>80</v>
      </c>
      <c r="N23" s="80">
        <v>10</v>
      </c>
      <c r="O23" s="59" t="str">
        <f>IF(B23=0," ",VLOOKUP($B23,[1]Женщины!$B$1:$K$65536,10,FALSE))</f>
        <v>Купцова Е.А.</v>
      </c>
    </row>
    <row r="24" spans="1:15" ht="22.5" x14ac:dyDescent="0.25">
      <c r="A24" s="80">
        <v>9</v>
      </c>
      <c r="B24" s="154">
        <v>115</v>
      </c>
      <c r="C24" s="76" t="str">
        <f>IF(B24=0," ",VLOOKUP(B24,[1]Женщины!B$1:K$65536,2,FALSE))</f>
        <v>Садовская</v>
      </c>
      <c r="D24" s="77" t="str">
        <f>IF(B24=0," ",VLOOKUP($B24,[1]Женщины!$B$1:$K$65536,3,FALSE))</f>
        <v>Екатерина</v>
      </c>
      <c r="E24" s="78" t="str">
        <f>IF(B24=0," ",IF(VLOOKUP($B24,[1]Женщины!$B$1:$K$65536,4,FALSE)=0," ",VLOOKUP($B24,[1]Женщины!$B$1:$K$65536,4,FALSE)))</f>
        <v>30.06.2003</v>
      </c>
      <c r="F24" s="78" t="str">
        <f>IF(B24=0," ",VLOOKUP($B24,[1]Женщины!$B$1:$K$65536,5,FALSE))</f>
        <v>3</v>
      </c>
      <c r="G24" s="59" t="str">
        <f>IF(B24=0," ",VLOOKUP($B24,[1]Женщины!$B$1:$K$65536,6,FALSE))</f>
        <v>Ярославская область</v>
      </c>
      <c r="H24" s="59" t="str">
        <f>IF(B24=0," ",VLOOKUP($B24,[1]Женщины!$B$1:$K$65536,7,FALSE))</f>
        <v/>
      </c>
      <c r="I24" s="59" t="str">
        <f>IF(B24=0," ",VLOOKUP($B24,[1]Женщины!$B$1:$K$65536,8,FALSE))</f>
        <v/>
      </c>
      <c r="J24" s="57" t="str">
        <f>IF(B24=0," ",VLOOKUP($B24,[1]Женщины!$B$1:$K$65536,9,FALSE))</f>
        <v>МАУ СШОР №2</v>
      </c>
      <c r="K24" s="100">
        <v>1.1666666666666667E-4</v>
      </c>
      <c r="L24" s="194"/>
      <c r="M24" s="80" t="s">
        <v>80</v>
      </c>
      <c r="N24" s="80" t="s">
        <v>31</v>
      </c>
      <c r="O24" s="58" t="str">
        <f>IF(B24=0," ",VLOOKUP($B24,[1]Женщины!$B$1:$K$65536,10,FALSE))</f>
        <v>Дорожкин В.В., Дорожкин В.К., Дорожкина О.Н.</v>
      </c>
    </row>
    <row r="25" spans="1:15" ht="22.5" x14ac:dyDescent="0.25">
      <c r="A25" s="80">
        <v>10</v>
      </c>
      <c r="B25" s="154">
        <v>88</v>
      </c>
      <c r="C25" s="76" t="str">
        <f>IF(B25=0," ",VLOOKUP(B25,[1]Женщины!B$1:K$65536,2,FALSE))</f>
        <v>Махова</v>
      </c>
      <c r="D25" s="77" t="str">
        <f>IF(B25=0," ",VLOOKUP($B25,[1]Женщины!$B$1:$K$65536,3,FALSE))</f>
        <v>Ирина</v>
      </c>
      <c r="E25" s="78" t="str">
        <f>IF(B25=0," ",IF(VLOOKUP($B25,[1]Женщины!$B$1:$K$65536,4,FALSE)=0," ",VLOOKUP($B25,[1]Женщины!$B$1:$K$65536,4,FALSE)))</f>
        <v>05.02.2004</v>
      </c>
      <c r="F25" s="78" t="str">
        <f>IF(B25=0," ",VLOOKUP($B25,[1]Женщины!$B$1:$K$65536,5,FALSE))</f>
        <v>2</v>
      </c>
      <c r="G25" s="59" t="str">
        <f>IF(B25=0," ",VLOOKUP($B25,[1]Женщины!$B$1:$K$65536,6,FALSE))</f>
        <v>Ярославская область</v>
      </c>
      <c r="H25" s="59" t="str">
        <f>IF(B25=0," ",VLOOKUP($B25,[1]Женщины!$B$1:$K$65536,7,FALSE))</f>
        <v/>
      </c>
      <c r="I25" s="59" t="str">
        <f>IF(B25=0," ",VLOOKUP($B25,[1]Женщины!$B$1:$K$65536,8,FALSE))</f>
        <v/>
      </c>
      <c r="J25" s="57" t="str">
        <f>IF(B25=0," ",VLOOKUP($B25,[1]Женщины!$B$1:$K$65536,9,FALSE))</f>
        <v>МАУ СШОР №2</v>
      </c>
      <c r="K25" s="100">
        <v>1.1979166666666666E-4</v>
      </c>
      <c r="L25" s="195"/>
      <c r="M25" s="80" t="s">
        <v>81</v>
      </c>
      <c r="N25" s="80" t="s">
        <v>31</v>
      </c>
      <c r="O25" s="58" t="str">
        <f>IF(B25=0," ",VLOOKUP($B25,[1]Женщины!$B$1:$K$65536,10,FALSE))</f>
        <v>Дорожкин В.В., Дорожкин В.К., Дорожкина О.Н.</v>
      </c>
    </row>
    <row r="26" spans="1:15" x14ac:dyDescent="0.25">
      <c r="A26" s="80">
        <v>11</v>
      </c>
      <c r="B26" s="154">
        <v>256</v>
      </c>
      <c r="C26" s="76" t="str">
        <f>IF(B26=0," ",VLOOKUP(B26,[1]Женщины!B$1:K$65536,2,FALSE))</f>
        <v>Петрова</v>
      </c>
      <c r="D26" s="77" t="str">
        <f>IF(B26=0," ",VLOOKUP($B26,[1]Женщины!$B$1:$K$65536,3,FALSE))</f>
        <v>Таисия</v>
      </c>
      <c r="E26" s="78" t="str">
        <f>IF(B26=0," ",IF(VLOOKUP($B26,[1]Женщины!$B$1:$K$65536,4,FALSE)=0," ",VLOOKUP($B26,[1]Женщины!$B$1:$K$65536,4,FALSE)))</f>
        <v>13.09.2003</v>
      </c>
      <c r="F26" s="78" t="str">
        <f>IF(B26=0," ",VLOOKUP($B26,[1]Женщины!$B$1:$K$65536,5,FALSE))</f>
        <v>2</v>
      </c>
      <c r="G26" s="59" t="str">
        <f>IF(B26=0," ",VLOOKUP($B26,[1]Женщины!$B$1:$K$65536,6,FALSE))</f>
        <v>Вологодская область</v>
      </c>
      <c r="H26" s="59" t="str">
        <f>IF(B26=0," ",VLOOKUP($B26,[1]Женщины!$B$1:$K$65536,7,FALSE))</f>
        <v/>
      </c>
      <c r="I26" s="59" t="str">
        <f>IF(B26=0," ",VLOOKUP($B26,[1]Женщины!$B$1:$K$65536,8,FALSE))</f>
        <v/>
      </c>
      <c r="J26" s="57" t="str">
        <f>IF(B26=0," ",VLOOKUP($B26,[1]Женщины!$B$1:$K$65536,9,FALSE))</f>
        <v>АУ ФКиС  ВО "ЦСП"</v>
      </c>
      <c r="K26" s="131" t="s">
        <v>57</v>
      </c>
      <c r="L26" s="194"/>
      <c r="M26" s="80"/>
      <c r="N26" s="80">
        <v>0</v>
      </c>
      <c r="O26" s="59" t="str">
        <f>IF(B26=0," ",VLOOKUP($B26,[1]Женщины!$B$1:$K$65536,10,FALSE))</f>
        <v>Кужукина М.В.</v>
      </c>
    </row>
    <row r="27" spans="1:15" ht="15.75" thickBot="1" x14ac:dyDescent="0.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1:15" ht="15.75" thickTop="1" x14ac:dyDescent="0.25"/>
    <row r="31" spans="1:15" x14ac:dyDescent="0.25">
      <c r="A31" s="64"/>
      <c r="B31" s="65"/>
      <c r="C31" s="66"/>
      <c r="D31" s="66"/>
      <c r="E31" s="66"/>
      <c r="F31" s="67"/>
      <c r="G31" s="45" t="s">
        <v>32</v>
      </c>
      <c r="H31" s="45"/>
      <c r="I31" s="45"/>
      <c r="J31" s="46"/>
      <c r="K31" s="46"/>
      <c r="L31" s="45"/>
      <c r="M31" s="45" t="s">
        <v>33</v>
      </c>
      <c r="N31" s="45"/>
    </row>
    <row r="32" spans="1:15" x14ac:dyDescent="0.25">
      <c r="A32" s="64"/>
      <c r="B32" s="67"/>
      <c r="C32" s="66"/>
      <c r="D32" s="66"/>
      <c r="E32" s="66"/>
      <c r="F32" s="67"/>
      <c r="G32" s="45"/>
      <c r="H32" s="45"/>
      <c r="I32" s="45"/>
      <c r="J32" s="46"/>
      <c r="K32" s="46"/>
      <c r="L32" s="45"/>
      <c r="M32" s="45"/>
      <c r="N32" s="45"/>
    </row>
    <row r="33" spans="1:15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</row>
    <row r="34" spans="1:15" x14ac:dyDescent="0.25">
      <c r="A34" s="64"/>
      <c r="B34" s="67"/>
      <c r="C34" s="66"/>
      <c r="D34" s="66"/>
      <c r="E34" s="66"/>
      <c r="F34" s="67"/>
      <c r="G34" s="45"/>
      <c r="H34" s="45"/>
      <c r="I34" s="45"/>
      <c r="J34" s="46"/>
      <c r="K34" s="46"/>
      <c r="L34" s="45"/>
      <c r="M34" s="45"/>
      <c r="N34" s="45"/>
    </row>
    <row r="35" spans="1:15" x14ac:dyDescent="0.25">
      <c r="A35" s="64"/>
      <c r="B35" s="67"/>
      <c r="C35" s="66"/>
      <c r="D35" s="66"/>
      <c r="E35" s="66"/>
      <c r="F35" s="67"/>
      <c r="G35" s="45" t="s">
        <v>34</v>
      </c>
      <c r="H35" s="45"/>
      <c r="I35" s="45"/>
      <c r="J35" s="46"/>
      <c r="K35" s="46"/>
      <c r="L35" s="45"/>
      <c r="M35" s="45" t="s">
        <v>35</v>
      </c>
      <c r="N35" s="45"/>
    </row>
    <row r="36" spans="1:15" x14ac:dyDescent="0.25">
      <c r="A36" s="44"/>
      <c r="B36" s="44"/>
      <c r="C36" s="45"/>
      <c r="D36" s="45"/>
      <c r="E36" s="46"/>
      <c r="F36" s="46"/>
      <c r="G36" s="45"/>
      <c r="H36" s="45"/>
      <c r="I36" s="45"/>
      <c r="J36" s="45"/>
      <c r="K36" s="108"/>
      <c r="L36" s="108"/>
      <c r="M36" s="46"/>
      <c r="N36" s="49"/>
      <c r="O36" s="45"/>
    </row>
    <row r="52" spans="1:15" ht="17.25" x14ac:dyDescent="0.3">
      <c r="A52" s="459" t="s">
        <v>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</row>
    <row r="53" spans="1:15" ht="17.25" x14ac:dyDescent="0.3">
      <c r="A53" s="459" t="s">
        <v>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</row>
    <row r="54" spans="1:15" ht="17.25" x14ac:dyDescent="0.3">
      <c r="A54" s="459" t="s">
        <v>2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</row>
    <row r="55" spans="1:15" ht="17.25" x14ac:dyDescent="0.3">
      <c r="A55" s="459" t="s">
        <v>3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</row>
    <row r="56" spans="1:15" ht="17.25" x14ac:dyDescent="0.3">
      <c r="A56" s="459" t="s">
        <v>4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</row>
    <row r="57" spans="1:15" ht="17.25" x14ac:dyDescent="0.3">
      <c r="A57" s="460" t="s">
        <v>58</v>
      </c>
      <c r="B57" s="460"/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</row>
    <row r="58" spans="1:15" ht="17.25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5" x14ac:dyDescent="0.25">
      <c r="A59" s="461"/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1" t="s">
        <v>6</v>
      </c>
    </row>
    <row r="60" spans="1:15" ht="18.75" x14ac:dyDescent="0.3">
      <c r="A60" s="3"/>
      <c r="B60" s="4"/>
      <c r="C60" s="4"/>
      <c r="D60" s="4"/>
      <c r="E60" s="5"/>
      <c r="G60" s="50"/>
      <c r="H60" s="50"/>
      <c r="I60" s="50"/>
      <c r="K60" s="50"/>
      <c r="L60" s="50"/>
      <c r="M60" s="50"/>
      <c r="O60" s="2" t="s">
        <v>7</v>
      </c>
    </row>
    <row r="61" spans="1:15" ht="15.75" x14ac:dyDescent="0.25">
      <c r="A61" s="3"/>
      <c r="B61" s="4"/>
      <c r="C61" s="4"/>
      <c r="D61" s="4"/>
      <c r="E61" s="5"/>
      <c r="G61" s="6"/>
      <c r="H61" s="6"/>
      <c r="I61" s="6"/>
      <c r="K61" s="6"/>
      <c r="O61" s="2" t="s">
        <v>8</v>
      </c>
    </row>
    <row r="62" spans="1:15" ht="21" x14ac:dyDescent="0.35">
      <c r="A62" s="7"/>
      <c r="E62" s="9"/>
      <c r="F62" s="10"/>
      <c r="G62" s="11"/>
      <c r="K62" s="7"/>
      <c r="M62" s="8"/>
      <c r="N62" s="8"/>
      <c r="O62" s="8" t="s">
        <v>9</v>
      </c>
    </row>
    <row r="63" spans="1:15" ht="18.75" x14ac:dyDescent="0.3">
      <c r="A63" s="3"/>
      <c r="B63" s="12"/>
      <c r="C63" s="4"/>
      <c r="D63" s="4"/>
      <c r="E63" s="9" t="s">
        <v>50</v>
      </c>
      <c r="F63" s="10">
        <v>0.62152777777777779</v>
      </c>
      <c r="G63" s="11" t="s">
        <v>12</v>
      </c>
      <c r="H63" s="11"/>
      <c r="I63" s="11"/>
      <c r="K63" s="13"/>
      <c r="L63" s="13"/>
      <c r="M63" s="14"/>
    </row>
    <row r="64" spans="1:15" ht="16.5" thickBot="1" x14ac:dyDescent="0.3">
      <c r="A64" s="15" t="s">
        <v>37</v>
      </c>
      <c r="B64" s="16"/>
      <c r="E64" s="17" t="s">
        <v>86</v>
      </c>
      <c r="F64" s="18"/>
      <c r="H64" s="192" t="s">
        <v>88</v>
      </c>
      <c r="J64" s="3"/>
      <c r="K64" s="51"/>
      <c r="L64" s="51"/>
      <c r="M64" s="14"/>
    </row>
    <row r="65" spans="1:15" ht="15.75" thickBot="1" x14ac:dyDescent="0.3">
      <c r="A65" s="476" t="s">
        <v>15</v>
      </c>
      <c r="B65" s="476" t="s">
        <v>16</v>
      </c>
      <c r="C65" s="478" t="s">
        <v>17</v>
      </c>
      <c r="D65" s="478" t="s">
        <v>18</v>
      </c>
      <c r="E65" s="476" t="s">
        <v>19</v>
      </c>
      <c r="F65" s="476" t="s">
        <v>20</v>
      </c>
      <c r="G65" s="476" t="s">
        <v>21</v>
      </c>
      <c r="H65" s="476" t="s">
        <v>22</v>
      </c>
      <c r="I65" s="476" t="s">
        <v>23</v>
      </c>
      <c r="J65" s="477" t="s">
        <v>24</v>
      </c>
      <c r="K65" s="475" t="s">
        <v>25</v>
      </c>
      <c r="L65" s="475"/>
      <c r="M65" s="474" t="s">
        <v>26</v>
      </c>
      <c r="N65" s="474" t="s">
        <v>27</v>
      </c>
      <c r="O65" s="475" t="s">
        <v>28</v>
      </c>
    </row>
    <row r="66" spans="1:15" ht="15.75" thickBot="1" x14ac:dyDescent="0.3">
      <c r="A66" s="476"/>
      <c r="B66" s="476"/>
      <c r="C66" s="478"/>
      <c r="D66" s="478"/>
      <c r="E66" s="476"/>
      <c r="F66" s="476"/>
      <c r="G66" s="476"/>
      <c r="H66" s="476"/>
      <c r="I66" s="476"/>
      <c r="J66" s="477"/>
      <c r="K66" s="475" t="s">
        <v>89</v>
      </c>
      <c r="L66" s="475"/>
      <c r="M66" s="474"/>
      <c r="N66" s="474"/>
      <c r="O66" s="475"/>
    </row>
    <row r="67" spans="1:15" x14ac:dyDescent="0.25">
      <c r="A67" s="148">
        <v>1</v>
      </c>
      <c r="B67" s="31">
        <v>366</v>
      </c>
      <c r="C67" s="76" t="str">
        <f>IF(B67=0," ",VLOOKUP(B67,[1]Женщины!B$1:K$65536,2,FALSE))</f>
        <v>Побойкина</v>
      </c>
      <c r="D67" s="77" t="str">
        <f>IF(B67=0," ",VLOOKUP($B67,[1]Женщины!$B$1:$K$65536,3,FALSE))</f>
        <v>Александра</v>
      </c>
      <c r="E67" s="78" t="str">
        <f>IF(B67=0," ",IF(VLOOKUP($B67,[1]Женщины!$B$1:$K$65536,4,FALSE)=0," ",VLOOKUP($B67,[1]Женщины!$B$1:$K$65536,4,FALSE)))</f>
        <v>28.03.2001</v>
      </c>
      <c r="F67" s="78" t="str">
        <f>IF(B67=0," ",VLOOKUP($B67,[1]Женщины!$B$1:$K$65536,5,FALSE))</f>
        <v>1</v>
      </c>
      <c r="G67" s="59" t="str">
        <f>IF(B67=0," ",VLOOKUP($B67,[1]Женщины!$B$1:$K$65536,6,FALSE))</f>
        <v>Ленинградская область</v>
      </c>
      <c r="H67" s="59" t="str">
        <f>IF(B67=0," ",VLOOKUP($B67,[1]Женщины!$B$1:$K$65536,7,FALSE))</f>
        <v/>
      </c>
      <c r="I67" s="59" t="str">
        <f>IF(B67=0," ",VLOOKUP($B67,[1]Женщины!$B$1:$K$65536,8,FALSE))</f>
        <v/>
      </c>
      <c r="J67" s="57" t="str">
        <f>IF(B67=0," ",VLOOKUP($B67,[1]Женщины!$B$1:$K$65536,9,FALSE))</f>
        <v>МБУ "СШОР "Фаворит" г.Выборг</v>
      </c>
      <c r="K67" s="100"/>
      <c r="L67" s="100">
        <v>1.0439814814814813E-4</v>
      </c>
      <c r="M67" s="80" t="s">
        <v>48</v>
      </c>
      <c r="N67" s="78">
        <v>20</v>
      </c>
      <c r="O67" s="58" t="str">
        <f>IF(B67=0," ",VLOOKUP($B67,[1]Женщины!$B$1:$K$65536,10,FALSE))</f>
        <v>Волков А.В., Волкова Е.В.</v>
      </c>
    </row>
    <row r="68" spans="1:15" ht="15.75" thickBot="1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5.75" thickTop="1" x14ac:dyDescent="0.25"/>
    <row r="72" spans="1:15" x14ac:dyDescent="0.25">
      <c r="A72" s="64"/>
      <c r="B72" s="65"/>
      <c r="C72" s="66"/>
      <c r="D72" s="66"/>
      <c r="E72" s="66"/>
      <c r="F72" s="67"/>
      <c r="G72" s="45" t="s">
        <v>32</v>
      </c>
      <c r="H72" s="45"/>
      <c r="I72" s="45"/>
      <c r="J72" s="46"/>
      <c r="K72" s="46"/>
      <c r="L72" s="45"/>
      <c r="M72" s="45" t="s">
        <v>33</v>
      </c>
      <c r="N72" s="45"/>
    </row>
    <row r="73" spans="1:15" x14ac:dyDescent="0.25">
      <c r="A73" s="64"/>
      <c r="B73" s="67"/>
      <c r="C73" s="66"/>
      <c r="D73" s="66"/>
      <c r="E73" s="66"/>
      <c r="F73" s="67"/>
      <c r="G73" s="45"/>
      <c r="H73" s="45"/>
      <c r="I73" s="45"/>
      <c r="J73" s="46"/>
      <c r="K73" s="46"/>
      <c r="L73" s="45"/>
      <c r="M73" s="45"/>
      <c r="N73" s="45"/>
    </row>
    <row r="74" spans="1:15" x14ac:dyDescent="0.25">
      <c r="A74" s="64"/>
      <c r="B74" s="67"/>
      <c r="C74" s="66"/>
      <c r="D74" s="66"/>
      <c r="E74" s="66"/>
      <c r="F74" s="67"/>
      <c r="G74" s="45"/>
      <c r="H74" s="45"/>
      <c r="I74" s="45"/>
      <c r="J74" s="46"/>
      <c r="K74" s="46"/>
      <c r="L74" s="45"/>
      <c r="M74" s="45"/>
      <c r="N74" s="45"/>
    </row>
    <row r="75" spans="1:15" x14ac:dyDescent="0.25">
      <c r="A75" s="64"/>
      <c r="B75" s="67"/>
      <c r="C75" s="66"/>
      <c r="D75" s="66"/>
      <c r="E75" s="66"/>
      <c r="F75" s="67"/>
      <c r="G75" s="45"/>
      <c r="H75" s="45"/>
      <c r="I75" s="45"/>
      <c r="J75" s="46"/>
      <c r="K75" s="46"/>
      <c r="L75" s="45"/>
      <c r="M75" s="45"/>
      <c r="N75" s="45"/>
    </row>
    <row r="76" spans="1:15" x14ac:dyDescent="0.25">
      <c r="A76" s="64"/>
      <c r="B76" s="67"/>
      <c r="C76" s="66"/>
      <c r="D76" s="66"/>
      <c r="E76" s="66"/>
      <c r="F76" s="67"/>
      <c r="G76" s="45" t="s">
        <v>34</v>
      </c>
      <c r="H76" s="45"/>
      <c r="I76" s="45"/>
      <c r="J76" s="46"/>
      <c r="K76" s="46"/>
      <c r="L76" s="45"/>
      <c r="M76" s="45" t="s">
        <v>35</v>
      </c>
      <c r="N76" s="45"/>
    </row>
    <row r="77" spans="1:15" x14ac:dyDescent="0.25">
      <c r="A77" s="44"/>
      <c r="B77" s="44"/>
      <c r="C77" s="45"/>
      <c r="D77" s="45"/>
      <c r="E77" s="46"/>
      <c r="F77" s="46"/>
      <c r="G77" s="45"/>
      <c r="H77" s="45"/>
      <c r="I77" s="45"/>
      <c r="J77" s="45"/>
      <c r="K77" s="108"/>
      <c r="L77" s="108"/>
      <c r="M77" s="46"/>
      <c r="N77" s="49"/>
      <c r="O77" s="45"/>
    </row>
    <row r="112" spans="1:15" ht="17.25" x14ac:dyDescent="0.3">
      <c r="A112" s="459" t="s">
        <v>0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</row>
    <row r="113" spans="1:15" ht="17.25" x14ac:dyDescent="0.3">
      <c r="A113" s="459" t="s">
        <v>1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</row>
    <row r="114" spans="1:15" ht="17.25" x14ac:dyDescent="0.3">
      <c r="A114" s="459" t="s">
        <v>2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</row>
    <row r="115" spans="1:15" ht="17.25" x14ac:dyDescent="0.3">
      <c r="A115" s="459" t="s">
        <v>3</v>
      </c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</row>
    <row r="116" spans="1:15" ht="17.25" x14ac:dyDescent="0.3">
      <c r="A116" s="459" t="s">
        <v>4</v>
      </c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</row>
    <row r="117" spans="1:15" ht="17.25" x14ac:dyDescent="0.3">
      <c r="A117" s="460" t="s">
        <v>59</v>
      </c>
      <c r="B117" s="460"/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</row>
    <row r="118" spans="1:15" ht="17.25" x14ac:dyDescent="0.3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  <row r="119" spans="1:15" x14ac:dyDescent="0.25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1" t="s">
        <v>6</v>
      </c>
    </row>
    <row r="120" spans="1:15" ht="18.75" x14ac:dyDescent="0.3">
      <c r="A120" s="3"/>
      <c r="B120" s="4"/>
      <c r="C120" s="4"/>
      <c r="D120" s="4"/>
      <c r="E120" s="5"/>
      <c r="G120" s="50"/>
      <c r="H120" s="50"/>
      <c r="I120" s="50"/>
      <c r="K120" s="50"/>
      <c r="L120" s="50"/>
      <c r="M120" s="50"/>
      <c r="O120" s="2" t="s">
        <v>7</v>
      </c>
    </row>
    <row r="121" spans="1:15" ht="15.75" x14ac:dyDescent="0.25">
      <c r="A121" s="3"/>
      <c r="B121" s="4"/>
      <c r="C121" s="4"/>
      <c r="D121" s="4"/>
      <c r="E121" s="5"/>
      <c r="G121" s="6"/>
      <c r="H121" s="6"/>
      <c r="I121" s="6"/>
      <c r="K121" s="6"/>
      <c r="O121" s="2" t="s">
        <v>8</v>
      </c>
    </row>
    <row r="122" spans="1:15" ht="21" x14ac:dyDescent="0.35">
      <c r="A122" s="7"/>
      <c r="E122" s="9"/>
      <c r="F122" s="10"/>
      <c r="G122" s="11"/>
      <c r="K122" s="7"/>
      <c r="M122" s="8"/>
      <c r="N122" s="8"/>
      <c r="O122" s="8" t="s">
        <v>9</v>
      </c>
    </row>
    <row r="123" spans="1:15" ht="18.75" x14ac:dyDescent="0.3">
      <c r="A123" s="3"/>
      <c r="B123" s="12"/>
      <c r="C123" s="4"/>
      <c r="D123" s="4"/>
      <c r="E123" s="9" t="s">
        <v>50</v>
      </c>
      <c r="F123" s="10">
        <v>0.62152777777777779</v>
      </c>
      <c r="G123" s="11" t="s">
        <v>12</v>
      </c>
      <c r="H123" s="11"/>
      <c r="I123" s="11"/>
      <c r="K123" s="13"/>
      <c r="L123" s="13"/>
      <c r="M123" s="14"/>
    </row>
    <row r="124" spans="1:15" ht="16.5" thickBot="1" x14ac:dyDescent="0.3">
      <c r="A124" s="15" t="s">
        <v>39</v>
      </c>
      <c r="B124" s="16"/>
      <c r="E124" s="17" t="s">
        <v>86</v>
      </c>
      <c r="F124" s="18"/>
      <c r="H124" s="192" t="s">
        <v>88</v>
      </c>
      <c r="J124" s="3"/>
      <c r="K124" s="51"/>
      <c r="L124" s="51"/>
      <c r="M124" s="14"/>
    </row>
    <row r="125" spans="1:15" ht="15.75" thickBot="1" x14ac:dyDescent="0.3">
      <c r="A125" s="476" t="s">
        <v>15</v>
      </c>
      <c r="B125" s="476" t="s">
        <v>16</v>
      </c>
      <c r="C125" s="478" t="s">
        <v>17</v>
      </c>
      <c r="D125" s="478" t="s">
        <v>18</v>
      </c>
      <c r="E125" s="476" t="s">
        <v>19</v>
      </c>
      <c r="F125" s="476" t="s">
        <v>20</v>
      </c>
      <c r="G125" s="476" t="s">
        <v>21</v>
      </c>
      <c r="H125" s="476" t="s">
        <v>22</v>
      </c>
      <c r="I125" s="476" t="s">
        <v>23</v>
      </c>
      <c r="J125" s="477" t="s">
        <v>24</v>
      </c>
      <c r="K125" s="475" t="s">
        <v>25</v>
      </c>
      <c r="L125" s="475"/>
      <c r="M125" s="474" t="s">
        <v>26</v>
      </c>
      <c r="N125" s="474" t="s">
        <v>27</v>
      </c>
      <c r="O125" s="475" t="s">
        <v>28</v>
      </c>
    </row>
    <row r="126" spans="1:15" ht="15.75" thickBot="1" x14ac:dyDescent="0.3">
      <c r="A126" s="476"/>
      <c r="B126" s="476"/>
      <c r="C126" s="478"/>
      <c r="D126" s="478"/>
      <c r="E126" s="476"/>
      <c r="F126" s="476"/>
      <c r="G126" s="476"/>
      <c r="H126" s="476"/>
      <c r="I126" s="476"/>
      <c r="J126" s="477"/>
      <c r="K126" s="475" t="s">
        <v>89</v>
      </c>
      <c r="L126" s="475"/>
      <c r="M126" s="474"/>
      <c r="N126" s="474"/>
      <c r="O126" s="475"/>
    </row>
    <row r="127" spans="1:15" x14ac:dyDescent="0.25">
      <c r="A127" s="148">
        <v>1</v>
      </c>
      <c r="B127" s="31">
        <v>317</v>
      </c>
      <c r="C127" s="76" t="str">
        <f>IF(B127=0," ",VLOOKUP(B127,[1]Женщины!B$1:K$65536,2,FALSE))</f>
        <v>Литвинова</v>
      </c>
      <c r="D127" s="77" t="str">
        <f>IF(B127=0," ",VLOOKUP($B127,[1]Женщины!$B$1:$K$65536,3,FALSE))</f>
        <v>Анастасия</v>
      </c>
      <c r="E127" s="78" t="str">
        <f>IF(B127=0," ",IF(VLOOKUP($B127,[1]Женщины!$B$1:$K$65536,4,FALSE)=0," ",VLOOKUP($B127,[1]Женщины!$B$1:$K$65536,4,FALSE)))</f>
        <v>02.05.2000</v>
      </c>
      <c r="F127" s="78" t="str">
        <f>IF(B127=0," ",VLOOKUP($B127,[1]Женщины!$B$1:$K$65536,5,FALSE))</f>
        <v>КМС</v>
      </c>
      <c r="G127" s="59" t="str">
        <f>IF(B127=0," ",VLOOKUP($B127,[1]Женщины!$B$1:$K$65536,6,FALSE))</f>
        <v>Калининградская область</v>
      </c>
      <c r="H127" s="59" t="str">
        <f>IF(B127=0," ",VLOOKUP($B127,[1]Женщины!$B$1:$K$65536,7,FALSE))</f>
        <v/>
      </c>
      <c r="I127" s="59" t="str">
        <f>IF(B127=0," ",VLOOKUP($B127,[1]Женщины!$B$1:$K$65536,8,FALSE))</f>
        <v/>
      </c>
      <c r="J127" s="57" t="str">
        <f>IF(B127=0," ",VLOOKUP($B127,[1]Женщины!$B$1:$K$65536,9,FALSE))</f>
        <v>ГБПОУ КО УОР</v>
      </c>
      <c r="K127" s="100"/>
      <c r="L127" s="100">
        <v>1.0416666666666667E-4</v>
      </c>
      <c r="M127" s="80" t="s">
        <v>48</v>
      </c>
      <c r="N127" s="78">
        <v>20</v>
      </c>
      <c r="O127" s="58" t="str">
        <f>IF(B127=0," ",VLOOKUP($B127,[1]Женщины!$B$1:$K$65536,10,FALSE))</f>
        <v>Антунович Г.П.</v>
      </c>
    </row>
    <row r="128" spans="1:15" x14ac:dyDescent="0.25">
      <c r="A128" s="189">
        <v>2</v>
      </c>
      <c r="B128" s="31">
        <v>416</v>
      </c>
      <c r="C128" s="76" t="str">
        <f>IF(B128=0," ",VLOOKUP(B128,[1]Женщины!B$1:K$65536,2,FALSE))</f>
        <v>Богатырева</v>
      </c>
      <c r="D128" s="77" t="str">
        <f>IF(B128=0," ",VLOOKUP($B128,[1]Женщины!$B$1:$K$65536,3,FALSE))</f>
        <v>Екатерина</v>
      </c>
      <c r="E128" s="78" t="str">
        <f>IF(B128=0," ",IF(VLOOKUP($B128,[1]Женщины!$B$1:$K$65536,4,FALSE)=0," ",VLOOKUP($B128,[1]Женщины!$B$1:$K$65536,4,FALSE)))</f>
        <v>05.10.2000</v>
      </c>
      <c r="F128" s="78" t="str">
        <f>IF(B128=0," ",VLOOKUP($B128,[1]Женщины!$B$1:$K$65536,5,FALSE))</f>
        <v>1</v>
      </c>
      <c r="G128" s="59" t="str">
        <f>IF(B128=0," ",VLOOKUP($B128,[1]Женщины!$B$1:$K$65536,6,FALSE))</f>
        <v>Республика Карелия</v>
      </c>
      <c r="H128" s="59" t="str">
        <f>IF(B128=0," ",VLOOKUP($B128,[1]Женщины!$B$1:$K$65536,7,FALSE))</f>
        <v/>
      </c>
      <c r="I128" s="59" t="str">
        <f>IF(B128=0," ",VLOOKUP($B128,[1]Женщины!$B$1:$K$65536,8,FALSE))</f>
        <v/>
      </c>
      <c r="J128" s="57" t="str">
        <f>IF(B128=0," ",VLOOKUP($B128,[1]Женщины!$B$1:$K$65536,9,FALSE))</f>
        <v>МУ "СШОР №3"</v>
      </c>
      <c r="K128" s="100"/>
      <c r="L128" s="100">
        <v>1.0891203703703703E-4</v>
      </c>
      <c r="M128" s="80" t="s">
        <v>40</v>
      </c>
      <c r="N128" s="78">
        <v>17</v>
      </c>
      <c r="O128" s="58" t="str">
        <f>IF(B128=0," ",VLOOKUP($B128,[1]Женщины!$B$1:$K$65536,10,FALSE))</f>
        <v>Кишкин А.Ю.</v>
      </c>
    </row>
    <row r="129" spans="1:15" ht="15.75" thickBot="1" x14ac:dyDescent="0.3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1:15" ht="15.75" thickTop="1" x14ac:dyDescent="0.25"/>
    <row r="133" spans="1:15" x14ac:dyDescent="0.25">
      <c r="A133" s="64"/>
      <c r="B133" s="65"/>
      <c r="C133" s="66"/>
      <c r="D133" s="66"/>
      <c r="E133" s="66"/>
      <c r="F133" s="67"/>
      <c r="G133" s="45" t="s">
        <v>32</v>
      </c>
      <c r="H133" s="45"/>
      <c r="I133" s="45"/>
      <c r="J133" s="46"/>
      <c r="K133" s="46"/>
      <c r="L133" s="45"/>
      <c r="M133" s="45" t="s">
        <v>33</v>
      </c>
      <c r="N133" s="45"/>
    </row>
    <row r="134" spans="1:15" x14ac:dyDescent="0.25">
      <c r="A134" s="64"/>
      <c r="B134" s="67"/>
      <c r="C134" s="66"/>
      <c r="D134" s="66"/>
      <c r="E134" s="66"/>
      <c r="F134" s="67"/>
      <c r="G134" s="45"/>
      <c r="H134" s="45"/>
      <c r="I134" s="45"/>
      <c r="J134" s="46"/>
      <c r="K134" s="46"/>
      <c r="L134" s="45"/>
      <c r="M134" s="45"/>
      <c r="N134" s="45"/>
    </row>
    <row r="135" spans="1:15" x14ac:dyDescent="0.25">
      <c r="A135" s="64"/>
      <c r="B135" s="67"/>
      <c r="C135" s="66"/>
      <c r="D135" s="66"/>
      <c r="E135" s="66"/>
      <c r="F135" s="67"/>
      <c r="G135" s="45"/>
      <c r="H135" s="45"/>
      <c r="I135" s="45"/>
      <c r="J135" s="46"/>
      <c r="K135" s="46"/>
      <c r="L135" s="45"/>
      <c r="M135" s="45"/>
      <c r="N135" s="45"/>
    </row>
    <row r="136" spans="1:15" x14ac:dyDescent="0.25">
      <c r="A136" s="64"/>
      <c r="B136" s="67"/>
      <c r="C136" s="66"/>
      <c r="D136" s="66"/>
      <c r="E136" s="66"/>
      <c r="F136" s="67"/>
      <c r="G136" s="45"/>
      <c r="H136" s="45"/>
      <c r="I136" s="45"/>
      <c r="J136" s="46"/>
      <c r="K136" s="46"/>
      <c r="L136" s="45"/>
      <c r="M136" s="45"/>
      <c r="N136" s="45"/>
    </row>
    <row r="137" spans="1:15" x14ac:dyDescent="0.25">
      <c r="A137" s="64"/>
      <c r="B137" s="67"/>
      <c r="C137" s="66"/>
      <c r="D137" s="66"/>
      <c r="E137" s="66"/>
      <c r="F137" s="67"/>
      <c r="G137" s="45" t="s">
        <v>34</v>
      </c>
      <c r="H137" s="45"/>
      <c r="I137" s="45"/>
      <c r="J137" s="46"/>
      <c r="K137" s="46"/>
      <c r="L137" s="45"/>
      <c r="M137" s="45" t="s">
        <v>35</v>
      </c>
      <c r="N137" s="45"/>
    </row>
    <row r="138" spans="1:15" x14ac:dyDescent="0.25">
      <c r="A138" s="44"/>
      <c r="B138" s="44"/>
      <c r="C138" s="45"/>
      <c r="D138" s="45"/>
      <c r="E138" s="46"/>
      <c r="F138" s="46"/>
      <c r="G138" s="45"/>
      <c r="H138" s="45"/>
      <c r="I138" s="45"/>
      <c r="J138" s="45"/>
      <c r="K138" s="108"/>
      <c r="L138" s="108"/>
      <c r="M138" s="46"/>
      <c r="N138" s="49"/>
      <c r="O138" s="45"/>
    </row>
    <row r="141" spans="1:15" x14ac:dyDescent="0.25">
      <c r="A141" s="64"/>
      <c r="B141" s="67"/>
      <c r="C141" s="66"/>
      <c r="D141" s="66"/>
      <c r="E141" s="66"/>
      <c r="F141" s="67"/>
      <c r="G141" s="45"/>
      <c r="H141" s="45"/>
      <c r="I141" s="45"/>
      <c r="J141" s="46"/>
      <c r="K141" s="46"/>
      <c r="L141" s="45"/>
      <c r="M141" s="45"/>
      <c r="N141" s="45"/>
    </row>
    <row r="142" spans="1:15" x14ac:dyDescent="0.25">
      <c r="A142" s="44"/>
      <c r="B142" s="44"/>
      <c r="C142" s="45"/>
      <c r="D142" s="45"/>
      <c r="E142" s="46"/>
      <c r="F142" s="46"/>
      <c r="G142" s="45"/>
      <c r="H142" s="45"/>
      <c r="I142" s="45"/>
      <c r="J142" s="45"/>
      <c r="K142" s="108"/>
      <c r="L142" s="108"/>
      <c r="M142" s="46"/>
      <c r="N142" s="49"/>
      <c r="O142" s="45"/>
    </row>
    <row r="170" spans="1:15" ht="17.25" x14ac:dyDescent="0.3">
      <c r="A170" s="459" t="s">
        <v>0</v>
      </c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</row>
    <row r="171" spans="1:15" ht="17.25" x14ac:dyDescent="0.3">
      <c r="A171" s="459" t="s">
        <v>1</v>
      </c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</row>
    <row r="172" spans="1:15" ht="17.25" x14ac:dyDescent="0.3">
      <c r="A172" s="459" t="s">
        <v>2</v>
      </c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</row>
    <row r="173" spans="1:15" ht="17.25" x14ac:dyDescent="0.3">
      <c r="A173" s="459" t="s">
        <v>3</v>
      </c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</row>
    <row r="174" spans="1:15" ht="17.25" x14ac:dyDescent="0.3">
      <c r="A174" s="459" t="s">
        <v>4</v>
      </c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</row>
    <row r="175" spans="1:15" ht="17.25" x14ac:dyDescent="0.3">
      <c r="A175" s="460" t="s">
        <v>69</v>
      </c>
      <c r="B175" s="460"/>
      <c r="C175" s="460"/>
      <c r="D175" s="460"/>
      <c r="E175" s="460"/>
      <c r="F175" s="460"/>
      <c r="G175" s="460"/>
      <c r="H175" s="460"/>
      <c r="I175" s="460"/>
      <c r="J175" s="460"/>
      <c r="K175" s="460"/>
      <c r="L175" s="460"/>
      <c r="M175" s="460"/>
      <c r="N175" s="460"/>
      <c r="O175" s="460"/>
    </row>
    <row r="176" spans="1:15" ht="17.25" x14ac:dyDescent="0.3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</row>
    <row r="177" spans="1:15" x14ac:dyDescent="0.25">
      <c r="A177" s="461"/>
      <c r="B177" s="461"/>
      <c r="C177" s="461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1" t="s">
        <v>6</v>
      </c>
    </row>
    <row r="178" spans="1:15" ht="18.75" x14ac:dyDescent="0.3">
      <c r="A178" s="3"/>
      <c r="B178" s="4"/>
      <c r="C178" s="4"/>
      <c r="D178" s="4"/>
      <c r="E178" s="5"/>
      <c r="G178" s="50"/>
      <c r="H178" s="50"/>
      <c r="I178" s="50"/>
      <c r="K178" s="50"/>
      <c r="L178" s="50"/>
      <c r="M178" s="50"/>
      <c r="O178" s="2" t="s">
        <v>7</v>
      </c>
    </row>
    <row r="179" spans="1:15" ht="15.75" x14ac:dyDescent="0.25">
      <c r="A179" s="3"/>
      <c r="B179" s="4"/>
      <c r="C179" s="4"/>
      <c r="D179" s="4"/>
      <c r="E179" s="5"/>
      <c r="G179" s="6"/>
      <c r="H179" s="6"/>
      <c r="I179" s="6"/>
      <c r="K179" s="6"/>
      <c r="O179" s="2" t="s">
        <v>8</v>
      </c>
    </row>
    <row r="180" spans="1:15" ht="21" x14ac:dyDescent="0.35">
      <c r="A180" s="7"/>
      <c r="E180" s="9"/>
      <c r="F180" s="10"/>
      <c r="G180" s="11"/>
      <c r="K180" s="7"/>
      <c r="M180" s="8"/>
      <c r="N180" s="8"/>
      <c r="O180" s="8" t="s">
        <v>9</v>
      </c>
    </row>
    <row r="181" spans="1:15" ht="18.75" x14ac:dyDescent="0.3">
      <c r="A181" s="3"/>
      <c r="B181" s="12"/>
      <c r="C181" s="4"/>
      <c r="D181" s="4"/>
      <c r="E181" s="9" t="s">
        <v>50</v>
      </c>
      <c r="F181" s="10">
        <v>0.62152777777777779</v>
      </c>
      <c r="G181" s="11" t="s">
        <v>12</v>
      </c>
      <c r="H181" s="11"/>
      <c r="I181" s="11"/>
      <c r="K181" s="13"/>
      <c r="L181" s="13"/>
      <c r="M181" s="14"/>
    </row>
    <row r="182" spans="1:15" ht="16.5" thickBot="1" x14ac:dyDescent="0.3">
      <c r="A182" s="15" t="s">
        <v>42</v>
      </c>
      <c r="B182" s="16"/>
      <c r="E182" s="17" t="s">
        <v>86</v>
      </c>
      <c r="F182" s="18"/>
      <c r="H182" s="192" t="s">
        <v>88</v>
      </c>
      <c r="J182" s="3"/>
      <c r="K182" s="51"/>
      <c r="L182" s="51"/>
      <c r="M182" s="14"/>
    </row>
    <row r="183" spans="1:15" ht="15.75" thickBot="1" x14ac:dyDescent="0.3">
      <c r="A183" s="476" t="s">
        <v>15</v>
      </c>
      <c r="B183" s="476" t="s">
        <v>16</v>
      </c>
      <c r="C183" s="478" t="s">
        <v>17</v>
      </c>
      <c r="D183" s="478" t="s">
        <v>18</v>
      </c>
      <c r="E183" s="476" t="s">
        <v>19</v>
      </c>
      <c r="F183" s="476" t="s">
        <v>20</v>
      </c>
      <c r="G183" s="476" t="s">
        <v>21</v>
      </c>
      <c r="H183" s="476" t="s">
        <v>22</v>
      </c>
      <c r="I183" s="476" t="s">
        <v>23</v>
      </c>
      <c r="J183" s="477" t="s">
        <v>24</v>
      </c>
      <c r="K183" s="475" t="s">
        <v>25</v>
      </c>
      <c r="L183" s="475"/>
      <c r="M183" s="474" t="s">
        <v>26</v>
      </c>
      <c r="N183" s="474" t="s">
        <v>27</v>
      </c>
      <c r="O183" s="475" t="s">
        <v>28</v>
      </c>
    </row>
    <row r="184" spans="1:15" ht="15.75" thickBot="1" x14ac:dyDescent="0.3">
      <c r="A184" s="476"/>
      <c r="B184" s="476"/>
      <c r="C184" s="478"/>
      <c r="D184" s="478"/>
      <c r="E184" s="476"/>
      <c r="F184" s="476"/>
      <c r="G184" s="476"/>
      <c r="H184" s="476"/>
      <c r="I184" s="476"/>
      <c r="J184" s="477"/>
      <c r="K184" s="475" t="s">
        <v>89</v>
      </c>
      <c r="L184" s="475"/>
      <c r="M184" s="474"/>
      <c r="N184" s="474"/>
      <c r="O184" s="475"/>
    </row>
    <row r="185" spans="1:15" ht="25.5" x14ac:dyDescent="0.25">
      <c r="A185" s="148">
        <v>1</v>
      </c>
      <c r="B185" s="31">
        <v>171</v>
      </c>
      <c r="C185" s="76" t="str">
        <f>IF(B185=0," ",VLOOKUP(B185,[1]Женщины!B$1:K$65536,2,FALSE))</f>
        <v>Мудрова (Иванова)</v>
      </c>
      <c r="D185" s="77" t="str">
        <f>IF(B185=0," ",VLOOKUP($B185,[1]Женщины!$B$1:$K$65536,3,FALSE))</f>
        <v>Елизавета</v>
      </c>
      <c r="E185" s="78" t="str">
        <f>IF(B185=0," ",IF(VLOOKUP($B185,[1]Женщины!$B$1:$K$65536,4,FALSE)=0," ",VLOOKUP($B185,[1]Женщины!$B$1:$K$65536,4,FALSE)))</f>
        <v>22.05.1997</v>
      </c>
      <c r="F185" s="78" t="str">
        <f>IF(B185=0," ",VLOOKUP($B185,[1]Женщины!$B$1:$K$65536,5,FALSE))</f>
        <v>МС</v>
      </c>
      <c r="G185" s="59" t="str">
        <f>IF(B185=0," ",VLOOKUP($B185,[1]Женщины!$B$1:$K$65536,6,FALSE))</f>
        <v>Московская область</v>
      </c>
      <c r="H185" s="57" t="str">
        <f>IF(B185=0," ",VLOOKUP($B185,[1]Женщины!$B$1:$K$65536,7,FALSE))</f>
        <v>Ярославская область</v>
      </c>
      <c r="I185" s="59" t="str">
        <f>IF(B185=0," ",VLOOKUP($B185,[1]Женщины!$B$1:$K$65536,8,FALSE))</f>
        <v/>
      </c>
      <c r="J185" s="57" t="str">
        <f>IF(B185=0," ",VLOOKUP($B185,[1]Женщины!$B$1:$K$65536,9,FALSE))</f>
        <v>МАУ СШОР №2</v>
      </c>
      <c r="K185" s="100"/>
      <c r="L185" s="100">
        <v>1.0914351851851851E-4</v>
      </c>
      <c r="M185" s="80" t="s">
        <v>40</v>
      </c>
      <c r="N185" s="78">
        <v>20</v>
      </c>
      <c r="O185" s="58" t="str">
        <f>IF(B185=0," ",VLOOKUP($B185,[1]Женщины!$B$1:$K$65536,10,FALSE))</f>
        <v>Руденко Т.В., Сергеева Е.В.</v>
      </c>
    </row>
    <row r="186" spans="1:15" ht="15.75" thickBot="1" x14ac:dyDescent="0.3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1:15" ht="15.75" thickTop="1" x14ac:dyDescent="0.25"/>
    <row r="190" spans="1:15" x14ac:dyDescent="0.25">
      <c r="A190" s="64"/>
      <c r="B190" s="65"/>
      <c r="C190" s="66"/>
      <c r="D190" s="66"/>
      <c r="E190" s="66"/>
      <c r="F190" s="67"/>
      <c r="G190" s="45" t="s">
        <v>32</v>
      </c>
      <c r="H190" s="45"/>
      <c r="I190" s="45"/>
      <c r="J190" s="46"/>
      <c r="K190" s="46"/>
      <c r="L190" s="45"/>
      <c r="M190" s="45" t="s">
        <v>33</v>
      </c>
      <c r="N190" s="45"/>
    </row>
    <row r="191" spans="1:15" x14ac:dyDescent="0.25">
      <c r="A191" s="64"/>
      <c r="B191" s="67"/>
      <c r="C191" s="66"/>
      <c r="D191" s="66"/>
      <c r="E191" s="66"/>
      <c r="F191" s="67"/>
      <c r="G191" s="45"/>
      <c r="H191" s="45"/>
      <c r="I191" s="45"/>
      <c r="J191" s="46"/>
      <c r="K191" s="46"/>
      <c r="L191" s="45"/>
      <c r="M191" s="45"/>
      <c r="N191" s="45"/>
    </row>
    <row r="192" spans="1:15" x14ac:dyDescent="0.25">
      <c r="A192" s="64"/>
      <c r="B192" s="67"/>
      <c r="C192" s="66"/>
      <c r="D192" s="66"/>
      <c r="E192" s="66"/>
      <c r="F192" s="67"/>
      <c r="G192" s="45"/>
      <c r="H192" s="45"/>
      <c r="I192" s="45"/>
      <c r="J192" s="46"/>
      <c r="K192" s="46"/>
      <c r="L192" s="45"/>
      <c r="M192" s="45"/>
      <c r="N192" s="45"/>
    </row>
    <row r="193" spans="1:15" x14ac:dyDescent="0.25">
      <c r="A193" s="64"/>
      <c r="B193" s="67"/>
      <c r="C193" s="66"/>
      <c r="D193" s="66"/>
      <c r="E193" s="66"/>
      <c r="F193" s="67"/>
      <c r="G193" s="45"/>
      <c r="H193" s="45"/>
      <c r="I193" s="45"/>
      <c r="J193" s="46"/>
      <c r="K193" s="46"/>
      <c r="L193" s="45"/>
      <c r="M193" s="45"/>
      <c r="N193" s="45"/>
    </row>
    <row r="194" spans="1:15" x14ac:dyDescent="0.25">
      <c r="A194" s="64"/>
      <c r="B194" s="67"/>
      <c r="C194" s="66"/>
      <c r="D194" s="66"/>
      <c r="E194" s="66"/>
      <c r="F194" s="67"/>
      <c r="G194" s="45" t="s">
        <v>34</v>
      </c>
      <c r="H194" s="45"/>
      <c r="I194" s="45"/>
      <c r="J194" s="46"/>
      <c r="K194" s="46"/>
      <c r="L194" s="45"/>
      <c r="M194" s="45" t="s">
        <v>35</v>
      </c>
      <c r="N194" s="45"/>
    </row>
    <row r="195" spans="1:15" x14ac:dyDescent="0.25">
      <c r="A195" s="44"/>
      <c r="B195" s="44"/>
      <c r="C195" s="45"/>
      <c r="D195" s="45"/>
      <c r="E195" s="46"/>
      <c r="F195" s="46"/>
      <c r="G195" s="45"/>
      <c r="H195" s="45"/>
      <c r="I195" s="45"/>
      <c r="J195" s="45"/>
      <c r="K195" s="108"/>
      <c r="L195" s="108"/>
      <c r="M195" s="46"/>
      <c r="N195" s="49"/>
      <c r="O195" s="45"/>
    </row>
    <row r="198" spans="1:15" x14ac:dyDescent="0.25">
      <c r="A198" s="64"/>
      <c r="B198" s="67"/>
      <c r="C198" s="66"/>
      <c r="D198" s="66"/>
      <c r="E198" s="66"/>
      <c r="F198" s="67"/>
      <c r="G198" s="45"/>
      <c r="H198" s="45"/>
      <c r="I198" s="45"/>
      <c r="J198" s="46"/>
      <c r="K198" s="46"/>
      <c r="L198" s="45"/>
      <c r="M198" s="45"/>
      <c r="N198" s="45"/>
    </row>
  </sheetData>
  <mergeCells count="87">
    <mergeCell ref="A6:O6"/>
    <mergeCell ref="A1:O1"/>
    <mergeCell ref="A2:O2"/>
    <mergeCell ref="A3:O3"/>
    <mergeCell ref="A4:O4"/>
    <mergeCell ref="A5:O5"/>
    <mergeCell ref="O14:O15"/>
    <mergeCell ref="A52:O52"/>
    <mergeCell ref="A8:N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59:N59"/>
    <mergeCell ref="J14:J15"/>
    <mergeCell ref="K14:L14"/>
    <mergeCell ref="M14:M15"/>
    <mergeCell ref="N14:N15"/>
    <mergeCell ref="A53:O53"/>
    <mergeCell ref="A54:O54"/>
    <mergeCell ref="A55:O55"/>
    <mergeCell ref="A56:O56"/>
    <mergeCell ref="A57:O57"/>
    <mergeCell ref="A114:O114"/>
    <mergeCell ref="G65:G66"/>
    <mergeCell ref="H65:H66"/>
    <mergeCell ref="I65:I66"/>
    <mergeCell ref="J65:J66"/>
    <mergeCell ref="K65:L65"/>
    <mergeCell ref="M65:M66"/>
    <mergeCell ref="A65:A66"/>
    <mergeCell ref="B65:B66"/>
    <mergeCell ref="C65:C66"/>
    <mergeCell ref="D65:D66"/>
    <mergeCell ref="E65:E66"/>
    <mergeCell ref="F65:F66"/>
    <mergeCell ref="N65:N66"/>
    <mergeCell ref="O65:O66"/>
    <mergeCell ref="K66:L66"/>
    <mergeCell ref="A112:O112"/>
    <mergeCell ref="A113:O113"/>
    <mergeCell ref="A115:O115"/>
    <mergeCell ref="A116:O116"/>
    <mergeCell ref="A117:O117"/>
    <mergeCell ref="A119:N119"/>
    <mergeCell ref="A125:A126"/>
    <mergeCell ref="B125:B126"/>
    <mergeCell ref="C125:C126"/>
    <mergeCell ref="D125:D126"/>
    <mergeCell ref="E125:E126"/>
    <mergeCell ref="F125:F126"/>
    <mergeCell ref="A172:O172"/>
    <mergeCell ref="G125:G126"/>
    <mergeCell ref="H125:H126"/>
    <mergeCell ref="I125:I126"/>
    <mergeCell ref="J125:J126"/>
    <mergeCell ref="K125:L125"/>
    <mergeCell ref="M125:M126"/>
    <mergeCell ref="N125:N126"/>
    <mergeCell ref="O125:O126"/>
    <mergeCell ref="K126:L126"/>
    <mergeCell ref="A170:O170"/>
    <mergeCell ref="A171:O171"/>
    <mergeCell ref="A173:O173"/>
    <mergeCell ref="A174:O174"/>
    <mergeCell ref="A175:O175"/>
    <mergeCell ref="A177:N177"/>
    <mergeCell ref="A183:A184"/>
    <mergeCell ref="B183:B184"/>
    <mergeCell ref="C183:C184"/>
    <mergeCell ref="D183:D184"/>
    <mergeCell ref="E183:E184"/>
    <mergeCell ref="F183:F184"/>
    <mergeCell ref="N183:N184"/>
    <mergeCell ref="O183:O184"/>
    <mergeCell ref="K184:L184"/>
    <mergeCell ref="G183:G184"/>
    <mergeCell ref="H183:H184"/>
    <mergeCell ref="I183:I184"/>
    <mergeCell ref="J183:J184"/>
    <mergeCell ref="K183:L183"/>
    <mergeCell ref="M183:M18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80" zoomScaleNormal="80" workbookViewId="0">
      <selection activeCell="A56" sqref="A56:O56"/>
    </sheetView>
  </sheetViews>
  <sheetFormatPr defaultRowHeight="15" x14ac:dyDescent="0.25"/>
  <cols>
    <col min="1" max="1" width="4.5703125" customWidth="1"/>
    <col min="2" max="2" width="5.7109375" customWidth="1"/>
    <col min="3" max="3" width="17.5703125" customWidth="1"/>
    <col min="4" max="4" width="11.42578125" customWidth="1"/>
    <col min="5" max="5" width="11.28515625" style="197" customWidth="1"/>
    <col min="6" max="6" width="6.28515625" customWidth="1"/>
    <col min="7" max="7" width="22.5703125" customWidth="1"/>
    <col min="8" max="8" width="13.7109375" customWidth="1"/>
    <col min="9" max="9" width="13.28515625" customWidth="1"/>
    <col min="10" max="10" width="28.42578125" customWidth="1"/>
    <col min="11" max="11" width="4" customWidth="1"/>
    <col min="12" max="12" width="7.42578125" customWidth="1"/>
    <col min="13" max="13" width="6.28515625" customWidth="1"/>
    <col min="14" max="14" width="7" customWidth="1"/>
    <col min="15" max="15" width="37.28515625" customWidth="1"/>
  </cols>
  <sheetData>
    <row r="1" spans="1:15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1" t="s">
        <v>6</v>
      </c>
    </row>
    <row r="9" spans="1:15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O9" s="2" t="s">
        <v>7</v>
      </c>
    </row>
    <row r="10" spans="1:15" ht="15.75" x14ac:dyDescent="0.25">
      <c r="A10" s="3"/>
      <c r="B10" s="4"/>
      <c r="C10" s="4"/>
      <c r="D10" s="4"/>
      <c r="E10" s="5"/>
      <c r="G10" s="6"/>
      <c r="H10" s="6"/>
      <c r="I10" s="6"/>
      <c r="K10" s="6"/>
      <c r="O10" s="2" t="s">
        <v>8</v>
      </c>
    </row>
    <row r="11" spans="1:15" ht="21" x14ac:dyDescent="0.35">
      <c r="A11" s="7"/>
      <c r="E11" s="9"/>
      <c r="F11" s="10"/>
      <c r="G11" s="11"/>
      <c r="K11" s="7"/>
      <c r="M11" s="8"/>
      <c r="N11" s="8"/>
      <c r="O11" s="8" t="s">
        <v>9</v>
      </c>
    </row>
    <row r="12" spans="1:15" ht="18.75" x14ac:dyDescent="0.3">
      <c r="A12" s="3"/>
      <c r="B12" s="12"/>
      <c r="C12" s="4"/>
      <c r="D12" s="4"/>
      <c r="E12" s="9" t="s">
        <v>50</v>
      </c>
      <c r="F12" s="10">
        <v>0.61111111111111105</v>
      </c>
      <c r="G12" s="11" t="s">
        <v>12</v>
      </c>
      <c r="H12" s="11"/>
      <c r="I12" s="11"/>
      <c r="K12" s="13"/>
      <c r="L12" s="13"/>
      <c r="M12" s="14"/>
    </row>
    <row r="13" spans="1:15" ht="16.5" thickBot="1" x14ac:dyDescent="0.3">
      <c r="A13" s="15" t="s">
        <v>44</v>
      </c>
      <c r="B13" s="16"/>
      <c r="E13" s="17" t="s">
        <v>86</v>
      </c>
      <c r="F13" s="18"/>
      <c r="H13" s="192" t="s">
        <v>90</v>
      </c>
      <c r="J13" s="3"/>
      <c r="K13" s="51"/>
      <c r="L13" s="51"/>
      <c r="M13" s="14"/>
    </row>
    <row r="14" spans="1:15" ht="15.75" thickBot="1" x14ac:dyDescent="0.3">
      <c r="A14" s="476" t="s">
        <v>15</v>
      </c>
      <c r="B14" s="476" t="s">
        <v>16</v>
      </c>
      <c r="C14" s="478" t="s">
        <v>17</v>
      </c>
      <c r="D14" s="478" t="s">
        <v>18</v>
      </c>
      <c r="E14" s="476" t="s">
        <v>19</v>
      </c>
      <c r="F14" s="476" t="s">
        <v>20</v>
      </c>
      <c r="G14" s="476" t="s">
        <v>21</v>
      </c>
      <c r="H14" s="476" t="s">
        <v>22</v>
      </c>
      <c r="I14" s="476" t="s">
        <v>23</v>
      </c>
      <c r="J14" s="477" t="s">
        <v>24</v>
      </c>
      <c r="K14" s="475" t="s">
        <v>25</v>
      </c>
      <c r="L14" s="475"/>
      <c r="M14" s="474" t="s">
        <v>26</v>
      </c>
      <c r="N14" s="474" t="s">
        <v>27</v>
      </c>
      <c r="O14" s="475" t="s">
        <v>28</v>
      </c>
    </row>
    <row r="15" spans="1:15" ht="15.75" thickBot="1" x14ac:dyDescent="0.3">
      <c r="A15" s="476"/>
      <c r="B15" s="476"/>
      <c r="C15" s="478"/>
      <c r="D15" s="478"/>
      <c r="E15" s="476"/>
      <c r="F15" s="476"/>
      <c r="G15" s="476"/>
      <c r="H15" s="476"/>
      <c r="I15" s="476"/>
      <c r="J15" s="477"/>
      <c r="K15" s="514" t="s">
        <v>30</v>
      </c>
      <c r="L15" s="515"/>
      <c r="M15" s="474"/>
      <c r="N15" s="474"/>
      <c r="O15" s="475"/>
    </row>
    <row r="16" spans="1:15" x14ac:dyDescent="0.25">
      <c r="A16" s="21">
        <v>1</v>
      </c>
      <c r="B16" s="31">
        <v>436</v>
      </c>
      <c r="C16" s="76" t="str">
        <f>IF(B16=0," ",VLOOKUP(B16,[1]Спортсмены!B$1:K$65536,2,FALSE))</f>
        <v>Сидоров</v>
      </c>
      <c r="D16" s="77" t="str">
        <f>IF(B16=0," ",VLOOKUP($B16,[1]Спортсмены!$B$1:$K$65536,3,FALSE))</f>
        <v>Артем</v>
      </c>
      <c r="E16" s="78" t="str">
        <f>IF(B16=0," ",IF(VLOOKUP($B16,[1]Спортсмены!$B$1:$K$65536,4,FALSE)=0," ",VLOOKUP($B16,[1]Спортсмены!$B$1:$K$65536,4,FALSE)))</f>
        <v>13.01.2004</v>
      </c>
      <c r="F16" s="78" t="str">
        <f>IF(B16=0," ",VLOOKUP($B16,[1]Спортсмены!$B$1:$K$65536,5,FALSE))</f>
        <v>1</v>
      </c>
      <c r="G16" s="76" t="str">
        <f>IF(B16=0," ",VLOOKUP($B16,[1]Спортсмены!$B$1:$K$65536,6,FALSE))</f>
        <v>Республика Карелия</v>
      </c>
      <c r="H16" s="76" t="str">
        <f>IF(C16=0," ",VLOOKUP($B16,[1]Спортсмены!$B$1:$K$65536,7,FALSE))</f>
        <v/>
      </c>
      <c r="I16" s="76" t="str">
        <f>IF(D16=0," ",VLOOKUP($B16,[1]Спортсмены!$B$1:$K$65536,8,FALSE))</f>
        <v/>
      </c>
      <c r="J16" s="110" t="str">
        <f>IF(B16=0," ",VLOOKUP($B16,[1]Спортсмены!$B$1:$K$65536,9,FALSE))</f>
        <v>МУ "СШОР №3"</v>
      </c>
      <c r="K16" s="100"/>
      <c r="L16" s="100">
        <v>9.9189814814814811E-5</v>
      </c>
      <c r="M16" s="78" t="s">
        <v>40</v>
      </c>
      <c r="N16" s="78">
        <v>20</v>
      </c>
      <c r="O16" s="110" t="str">
        <f>IF(B16=0," ",VLOOKUP($B16,[1]Спортсмены!$B$1:$K$65536,10,FALSE))</f>
        <v>Кишкин А.Ю., Воробьев С.А.</v>
      </c>
    </row>
    <row r="17" spans="1:15" x14ac:dyDescent="0.25">
      <c r="A17" s="21">
        <v>2</v>
      </c>
      <c r="B17" s="31">
        <v>363</v>
      </c>
      <c r="C17" s="76" t="str">
        <f>IF(B17=0," ",VLOOKUP(B17,[1]Спортсмены!B$1:K$65536,2,FALSE))</f>
        <v>Мороз</v>
      </c>
      <c r="D17" s="77" t="str">
        <f>IF(B17=0," ",VLOOKUP($B17,[1]Спортсмены!$B$1:$K$65536,3,FALSE))</f>
        <v>Даниил</v>
      </c>
      <c r="E17" s="78" t="str">
        <f>IF(B17=0," ",IF(VLOOKUP($B17,[1]Спортсмены!$B$1:$K$65536,4,FALSE)=0," ",VLOOKUP($B17,[1]Спортсмены!$B$1:$K$65536,4,FALSE)))</f>
        <v>04.03.2004</v>
      </c>
      <c r="F17" s="78" t="str">
        <f>IF(B17=0," ",VLOOKUP($B17,[1]Спортсмены!$B$1:$K$65536,5,FALSE))</f>
        <v>1</v>
      </c>
      <c r="G17" s="76" t="str">
        <f>IF(B17=0," ",VLOOKUP($B17,[1]Спортсмены!$B$1:$K$65536,6,FALSE))</f>
        <v>Ленинградская область</v>
      </c>
      <c r="H17" s="76" t="str">
        <f>IF(C17=0," ",VLOOKUP($B17,[1]Спортсмены!$B$1:$K$65536,7,FALSE))</f>
        <v/>
      </c>
      <c r="I17" s="76" t="str">
        <f>IF(D17=0," ",VLOOKUP($B17,[1]Спортсмены!$B$1:$K$65536,8,FALSE))</f>
        <v/>
      </c>
      <c r="J17" s="110" t="str">
        <f>IF(B17=0," ",VLOOKUP($B17,[1]Спортсмены!$B$1:$K$65536,9,FALSE))</f>
        <v>МБОУ ДО "Коммунарская ДЮСШ"</v>
      </c>
      <c r="K17" s="100"/>
      <c r="L17" s="100">
        <v>1.0092592592592593E-4</v>
      </c>
      <c r="M17" s="78" t="s">
        <v>40</v>
      </c>
      <c r="N17" s="78">
        <v>17</v>
      </c>
      <c r="O17" s="110" t="str">
        <f>IF(B17=0," ",VLOOKUP($B17,[1]Спортсмены!$B$1:$K$65536,10,FALSE))</f>
        <v>Сергачев В.Н., Пашкевич О.Н., Никитина М.М.</v>
      </c>
    </row>
    <row r="18" spans="1:15" x14ac:dyDescent="0.25">
      <c r="A18" s="21">
        <v>3</v>
      </c>
      <c r="B18" s="31">
        <v>296</v>
      </c>
      <c r="C18" s="76" t="str">
        <f>IF(B18=0," ",VLOOKUP(B18,[1]Спортсмены!B$1:K$65536,2,FALSE))</f>
        <v>Пушков</v>
      </c>
      <c r="D18" s="77" t="str">
        <f>IF(B18=0," ",VLOOKUP($B18,[1]Спортсмены!$B$1:$K$65536,3,FALSE))</f>
        <v>Андрей</v>
      </c>
      <c r="E18" s="78" t="str">
        <f>IF(B18=0," ",IF(VLOOKUP($B18,[1]Спортсмены!$B$1:$K$65536,4,FALSE)=0," ",VLOOKUP($B18,[1]Спортсмены!$B$1:$K$65536,4,FALSE)))</f>
        <v>01.08.2003</v>
      </c>
      <c r="F18" s="78" t="str">
        <f>IF(B18=0," ",VLOOKUP($B18,[1]Спортсмены!$B$1:$K$65536,5,FALSE))</f>
        <v>1</v>
      </c>
      <c r="G18" s="76" t="str">
        <f>IF(B18=0," ",VLOOKUP($B18,[1]Спортсмены!$B$1:$K$65536,6,FALSE))</f>
        <v>Ивановская область</v>
      </c>
      <c r="H18" s="76" t="str">
        <f>IF(C18=0," ",VLOOKUP($B18,[1]Спортсмены!$B$1:$K$65536,7,FALSE))</f>
        <v/>
      </c>
      <c r="I18" s="76" t="str">
        <f>IF(D18=0," ",VLOOKUP($B18,[1]Спортсмены!$B$1:$K$65536,8,FALSE))</f>
        <v/>
      </c>
      <c r="J18" s="110" t="str">
        <f>IF(B18=0," ",VLOOKUP($B18,[1]Спортсмены!$B$1:$K$65536,9,FALSE))</f>
        <v>МБУДО «ДЮСШ» г.Шуя</v>
      </c>
      <c r="K18" s="100"/>
      <c r="L18" s="100">
        <v>1.0104166666666669E-4</v>
      </c>
      <c r="M18" s="78" t="s">
        <v>40</v>
      </c>
      <c r="N18" s="78">
        <v>15</v>
      </c>
      <c r="O18" s="110" t="str">
        <f>IF(B18=0," ",VLOOKUP($B18,[1]Спортсмены!$B$1:$K$65536,10,FALSE))</f>
        <v>Бесшапошников О.Ю.</v>
      </c>
    </row>
    <row r="19" spans="1:15" ht="15.75" thickBot="1" x14ac:dyDescent="0.3">
      <c r="A19" s="38"/>
      <c r="B19" s="38"/>
      <c r="C19" s="39"/>
      <c r="D19" s="39"/>
      <c r="E19" s="40"/>
      <c r="F19" s="40"/>
      <c r="G19" s="39"/>
      <c r="H19" s="39"/>
      <c r="I19" s="39"/>
      <c r="J19" s="39"/>
      <c r="K19" s="105"/>
      <c r="L19" s="105"/>
      <c r="M19" s="40"/>
      <c r="N19" s="43"/>
      <c r="O19" s="39"/>
    </row>
    <row r="20" spans="1:15" ht="15.75" thickTop="1" x14ac:dyDescent="0.25">
      <c r="A20" s="44"/>
      <c r="B20" s="44"/>
      <c r="C20" s="45"/>
      <c r="D20" s="45"/>
      <c r="E20" s="46"/>
      <c r="F20" s="46"/>
      <c r="G20" s="45"/>
      <c r="H20" s="45"/>
      <c r="I20" s="45"/>
      <c r="J20" s="45"/>
      <c r="K20" s="108"/>
      <c r="L20" s="108"/>
      <c r="M20" s="46"/>
      <c r="N20" s="49"/>
      <c r="O20" s="45"/>
    </row>
    <row r="21" spans="1:15" x14ac:dyDescent="0.25">
      <c r="A21" s="44"/>
      <c r="B21" s="44"/>
      <c r="C21" s="45"/>
      <c r="D21" s="45"/>
      <c r="E21" s="46"/>
      <c r="F21" s="46"/>
      <c r="G21" s="45"/>
      <c r="H21" s="45"/>
      <c r="I21" s="45"/>
      <c r="J21" s="45"/>
      <c r="K21" s="108"/>
      <c r="L21" s="108"/>
      <c r="M21" s="46"/>
      <c r="N21" s="49"/>
      <c r="O21" s="45"/>
    </row>
    <row r="22" spans="1:15" x14ac:dyDescent="0.25">
      <c r="A22" s="44"/>
      <c r="B22" s="67"/>
      <c r="C22" s="45"/>
      <c r="D22" s="45"/>
      <c r="E22" s="46"/>
      <c r="F22" s="46"/>
      <c r="G22" s="45"/>
      <c r="H22" s="45"/>
      <c r="I22" s="45"/>
      <c r="J22" s="45"/>
      <c r="K22" s="108"/>
      <c r="L22" s="108"/>
      <c r="M22" s="46"/>
      <c r="N22" s="49"/>
      <c r="O22" s="45"/>
    </row>
    <row r="23" spans="1:15" x14ac:dyDescent="0.25">
      <c r="A23" s="44"/>
      <c r="B23" s="44"/>
      <c r="C23" s="45"/>
      <c r="D23" s="45"/>
      <c r="E23" s="46"/>
      <c r="F23" s="46"/>
      <c r="G23" s="45"/>
      <c r="H23" s="45"/>
      <c r="I23" s="45"/>
      <c r="J23" s="45"/>
      <c r="K23" s="108"/>
      <c r="L23" s="108"/>
      <c r="M23" s="46"/>
      <c r="N23" s="49"/>
      <c r="O23" s="45"/>
    </row>
    <row r="24" spans="1:15" x14ac:dyDescent="0.25">
      <c r="A24" s="44"/>
      <c r="B24" s="44"/>
      <c r="C24" s="45"/>
      <c r="D24" s="45"/>
      <c r="E24" s="46"/>
      <c r="F24" s="46"/>
      <c r="G24" s="45"/>
      <c r="H24" s="45"/>
      <c r="I24" s="45"/>
      <c r="J24" s="45"/>
      <c r="K24" s="108"/>
      <c r="L24" s="108"/>
      <c r="M24" s="46"/>
      <c r="N24" s="49"/>
      <c r="O24" s="45"/>
    </row>
    <row r="25" spans="1:15" x14ac:dyDescent="0.25">
      <c r="A25" s="64"/>
      <c r="B25" s="65"/>
      <c r="C25" s="66"/>
      <c r="D25" s="66"/>
      <c r="E25" s="66"/>
      <c r="F25" s="67"/>
      <c r="G25" s="45" t="s">
        <v>32</v>
      </c>
      <c r="H25" s="45"/>
      <c r="I25" s="45"/>
      <c r="J25" s="46"/>
      <c r="K25" s="46"/>
      <c r="L25" s="45"/>
      <c r="M25" s="45" t="s">
        <v>33</v>
      </c>
      <c r="N25" s="45"/>
    </row>
    <row r="26" spans="1:15" x14ac:dyDescent="0.25">
      <c r="A26" s="64"/>
      <c r="B26" s="67"/>
      <c r="C26" s="66"/>
      <c r="D26" s="66"/>
      <c r="E26" s="66"/>
      <c r="F26" s="67"/>
      <c r="G26" s="45"/>
      <c r="H26" s="45"/>
      <c r="I26" s="45"/>
      <c r="J26" s="46"/>
      <c r="K26" s="46"/>
      <c r="L26" s="45"/>
      <c r="M26" s="45"/>
      <c r="N26" s="45"/>
    </row>
    <row r="27" spans="1:15" x14ac:dyDescent="0.25">
      <c r="A27" s="64"/>
      <c r="B27" s="67"/>
      <c r="C27" s="66"/>
      <c r="D27" s="66"/>
      <c r="E27" s="66"/>
      <c r="F27" s="67"/>
      <c r="G27" s="45"/>
      <c r="H27" s="45"/>
      <c r="I27" s="45"/>
      <c r="J27" s="46"/>
      <c r="K27" s="46"/>
      <c r="L27" s="45"/>
      <c r="M27" s="45"/>
      <c r="N27" s="45"/>
    </row>
    <row r="28" spans="1:15" x14ac:dyDescent="0.25">
      <c r="A28" s="64"/>
      <c r="B28" s="67"/>
      <c r="C28" s="66"/>
      <c r="D28" s="66"/>
      <c r="E28" s="66"/>
      <c r="F28" s="67"/>
      <c r="G28" s="45"/>
      <c r="H28" s="45"/>
      <c r="I28" s="45"/>
      <c r="J28" s="46"/>
      <c r="K28" s="46"/>
      <c r="L28" s="45"/>
      <c r="M28" s="45"/>
      <c r="N28" s="45"/>
    </row>
    <row r="29" spans="1:15" x14ac:dyDescent="0.25">
      <c r="A29" s="64"/>
      <c r="B29" s="67"/>
      <c r="C29" s="66"/>
      <c r="D29" s="66"/>
      <c r="E29" s="66"/>
      <c r="F29" s="67"/>
      <c r="G29" s="45" t="s">
        <v>34</v>
      </c>
      <c r="H29" s="45"/>
      <c r="I29" s="45"/>
      <c r="J29" s="46"/>
      <c r="K29" s="46"/>
      <c r="L29" s="45"/>
      <c r="M29" s="45" t="s">
        <v>35</v>
      </c>
      <c r="N29" s="45"/>
    </row>
    <row r="30" spans="1:15" x14ac:dyDescent="0.25">
      <c r="A30" s="44"/>
      <c r="B30" s="44"/>
      <c r="C30" s="45"/>
      <c r="D30" s="45"/>
      <c r="E30" s="46"/>
      <c r="F30" s="46"/>
      <c r="G30" s="45"/>
      <c r="H30" s="45"/>
      <c r="I30" s="45"/>
      <c r="J30" s="45"/>
      <c r="K30" s="108"/>
      <c r="L30" s="108"/>
      <c r="M30" s="46"/>
      <c r="N30" s="49"/>
      <c r="O30" s="45"/>
    </row>
    <row r="31" spans="1:15" x14ac:dyDescent="0.25">
      <c r="A31" s="44"/>
      <c r="B31" s="44"/>
      <c r="C31" s="45"/>
      <c r="D31" s="45"/>
      <c r="E31" s="46"/>
      <c r="F31" s="46"/>
      <c r="G31" s="45"/>
      <c r="H31" s="45"/>
      <c r="I31" s="45"/>
      <c r="J31" s="45"/>
      <c r="K31" s="108"/>
      <c r="L31" s="108"/>
      <c r="M31" s="46"/>
      <c r="N31" s="49"/>
      <c r="O31" s="45"/>
    </row>
    <row r="32" spans="1:15" x14ac:dyDescent="0.25">
      <c r="A32" s="44"/>
      <c r="B32" s="44"/>
      <c r="C32" s="45"/>
      <c r="D32" s="45"/>
      <c r="E32" s="46"/>
      <c r="F32" s="46"/>
      <c r="G32" s="45"/>
      <c r="H32" s="45"/>
      <c r="I32" s="45"/>
      <c r="J32" s="45"/>
      <c r="K32" s="108"/>
      <c r="L32" s="108"/>
      <c r="M32" s="46"/>
      <c r="N32" s="49"/>
      <c r="O32" s="45"/>
    </row>
    <row r="33" spans="1:15" x14ac:dyDescent="0.25">
      <c r="A33" s="44"/>
      <c r="B33" s="44"/>
      <c r="C33" s="45"/>
      <c r="D33" s="45"/>
      <c r="E33" s="46"/>
      <c r="F33" s="46"/>
      <c r="G33" s="45"/>
      <c r="H33" s="45"/>
      <c r="I33" s="45"/>
      <c r="J33" s="45"/>
      <c r="K33" s="108"/>
      <c r="L33" s="108"/>
      <c r="M33" s="46"/>
      <c r="N33" s="49"/>
      <c r="O33" s="45"/>
    </row>
    <row r="34" spans="1:15" x14ac:dyDescent="0.25">
      <c r="A34" s="44"/>
      <c r="B34" s="44"/>
      <c r="C34" s="45"/>
      <c r="D34" s="45"/>
      <c r="E34" s="46"/>
      <c r="F34" s="46"/>
      <c r="G34" s="45"/>
      <c r="H34" s="45"/>
      <c r="I34" s="45"/>
      <c r="J34" s="45"/>
      <c r="K34" s="108"/>
      <c r="L34" s="108"/>
      <c r="M34" s="46"/>
      <c r="N34" s="49"/>
      <c r="O34" s="45"/>
    </row>
    <row r="35" spans="1:15" x14ac:dyDescent="0.25">
      <c r="A35" s="44"/>
      <c r="B35" s="44"/>
      <c r="C35" s="45"/>
      <c r="D35" s="45"/>
      <c r="E35" s="46"/>
      <c r="F35" s="46"/>
      <c r="G35" s="45"/>
      <c r="H35" s="45"/>
      <c r="I35" s="45"/>
      <c r="J35" s="45"/>
      <c r="K35" s="108"/>
      <c r="L35" s="108"/>
      <c r="M35" s="46"/>
      <c r="N35" s="49"/>
      <c r="O35" s="45"/>
    </row>
    <row r="36" spans="1:15" x14ac:dyDescent="0.25">
      <c r="A36" s="44"/>
      <c r="B36" s="44"/>
      <c r="C36" s="45"/>
      <c r="D36" s="45"/>
      <c r="E36" s="46"/>
      <c r="F36" s="46"/>
      <c r="G36" s="45"/>
      <c r="H36" s="45"/>
      <c r="I36" s="45"/>
      <c r="J36" s="45"/>
      <c r="K36" s="108"/>
      <c r="L36" s="108"/>
      <c r="M36" s="46"/>
      <c r="N36" s="49"/>
      <c r="O36" s="45"/>
    </row>
    <row r="37" spans="1:15" x14ac:dyDescent="0.25">
      <c r="A37" s="44"/>
      <c r="B37" s="44"/>
      <c r="C37" s="45"/>
      <c r="D37" s="45"/>
      <c r="E37" s="46"/>
      <c r="F37" s="46"/>
      <c r="G37" s="45"/>
      <c r="H37" s="45"/>
      <c r="I37" s="45"/>
      <c r="J37" s="45"/>
      <c r="K37" s="108"/>
      <c r="L37" s="108"/>
      <c r="M37" s="46"/>
      <c r="N37" s="49"/>
      <c r="O37" s="45"/>
    </row>
    <row r="38" spans="1:15" x14ac:dyDescent="0.25">
      <c r="A38" s="44"/>
      <c r="B38" s="44"/>
      <c r="C38" s="45"/>
      <c r="D38" s="45"/>
      <c r="E38" s="46"/>
      <c r="F38" s="46"/>
      <c r="G38" s="45"/>
      <c r="H38" s="45"/>
      <c r="I38" s="45"/>
      <c r="J38" s="45"/>
      <c r="K38" s="108"/>
      <c r="L38" s="108"/>
      <c r="M38" s="46"/>
      <c r="N38" s="49"/>
      <c r="O38" s="45"/>
    </row>
    <row r="39" spans="1:15" x14ac:dyDescent="0.25">
      <c r="A39" s="44"/>
      <c r="B39" s="44"/>
      <c r="C39" s="45"/>
      <c r="D39" s="45"/>
      <c r="E39" s="46"/>
      <c r="F39" s="46"/>
      <c r="G39" s="45"/>
      <c r="H39" s="45"/>
      <c r="I39" s="45"/>
      <c r="J39" s="45"/>
      <c r="K39" s="108"/>
      <c r="L39" s="108"/>
      <c r="M39" s="46"/>
      <c r="N39" s="49"/>
      <c r="O39" s="45"/>
    </row>
    <row r="40" spans="1:15" x14ac:dyDescent="0.25">
      <c r="A40" s="44"/>
      <c r="B40" s="44"/>
      <c r="C40" s="45"/>
      <c r="D40" s="45"/>
      <c r="E40" s="46"/>
      <c r="F40" s="46"/>
      <c r="G40" s="45"/>
      <c r="H40" s="45"/>
      <c r="I40" s="45"/>
      <c r="J40" s="45"/>
      <c r="K40" s="108"/>
      <c r="L40" s="108"/>
      <c r="M40" s="46"/>
      <c r="N40" s="49"/>
      <c r="O40" s="45"/>
    </row>
    <row r="41" spans="1:15" x14ac:dyDescent="0.25">
      <c r="A41" s="44"/>
      <c r="B41" s="44"/>
      <c r="C41" s="45"/>
      <c r="D41" s="45"/>
      <c r="E41" s="46"/>
      <c r="F41" s="46"/>
      <c r="G41" s="45"/>
      <c r="H41" s="45"/>
      <c r="I41" s="45"/>
      <c r="J41" s="45"/>
      <c r="K41" s="108"/>
      <c r="L41" s="108"/>
      <c r="M41" s="46"/>
      <c r="N41" s="49"/>
      <c r="O41" s="45"/>
    </row>
    <row r="42" spans="1:15" x14ac:dyDescent="0.25">
      <c r="A42" s="44"/>
      <c r="B42" s="44"/>
      <c r="C42" s="45"/>
      <c r="D42" s="45"/>
      <c r="E42" s="46"/>
      <c r="F42" s="46"/>
      <c r="G42" s="45"/>
      <c r="H42" s="45"/>
      <c r="I42" s="45"/>
      <c r="J42" s="45"/>
      <c r="K42" s="108"/>
      <c r="L42" s="108"/>
      <c r="M42" s="46"/>
      <c r="N42" s="49"/>
      <c r="O42" s="45"/>
    </row>
    <row r="43" spans="1:15" x14ac:dyDescent="0.25">
      <c r="A43" s="44"/>
      <c r="B43" s="44"/>
      <c r="C43" s="45"/>
      <c r="D43" s="45"/>
      <c r="E43" s="46"/>
      <c r="F43" s="46"/>
      <c r="G43" s="45"/>
      <c r="H43" s="45"/>
      <c r="I43" s="45"/>
      <c r="J43" s="45"/>
      <c r="K43" s="108"/>
      <c r="L43" s="108"/>
      <c r="M43" s="46"/>
      <c r="N43" s="49"/>
      <c r="O43" s="45"/>
    </row>
    <row r="44" spans="1:15" x14ac:dyDescent="0.25">
      <c r="A44" s="44"/>
      <c r="B44" s="44"/>
      <c r="C44" s="45"/>
      <c r="D44" s="45"/>
      <c r="E44" s="46"/>
      <c r="F44" s="46"/>
      <c r="G44" s="45"/>
      <c r="H44" s="45"/>
      <c r="I44" s="45"/>
      <c r="J44" s="45"/>
      <c r="K44" s="108"/>
      <c r="L44" s="108"/>
      <c r="M44" s="46"/>
      <c r="N44" s="49"/>
      <c r="O44" s="45"/>
    </row>
    <row r="45" spans="1:15" x14ac:dyDescent="0.25">
      <c r="A45" s="44"/>
      <c r="B45" s="44"/>
      <c r="C45" s="45"/>
      <c r="D45" s="45"/>
      <c r="E45" s="46"/>
      <c r="F45" s="46"/>
      <c r="G45" s="45"/>
      <c r="H45" s="45"/>
      <c r="I45" s="45"/>
      <c r="J45" s="45"/>
      <c r="K45" s="108"/>
      <c r="L45" s="108"/>
      <c r="M45" s="46"/>
      <c r="N45" s="49"/>
      <c r="O45" s="45"/>
    </row>
    <row r="46" spans="1:15" x14ac:dyDescent="0.25">
      <c r="A46" s="44"/>
      <c r="B46" s="44"/>
      <c r="C46" s="45"/>
      <c r="D46" s="45"/>
      <c r="E46" s="46"/>
      <c r="F46" s="46"/>
      <c r="G46" s="45"/>
      <c r="H46" s="45"/>
      <c r="I46" s="45"/>
      <c r="J46" s="45"/>
      <c r="K46" s="108"/>
      <c r="L46" s="108"/>
      <c r="M46" s="46"/>
      <c r="N46" s="49"/>
      <c r="O46" s="45"/>
    </row>
    <row r="47" spans="1:15" x14ac:dyDescent="0.25">
      <c r="A47" s="44"/>
      <c r="B47" s="44"/>
      <c r="C47" s="45"/>
      <c r="D47" s="45"/>
      <c r="E47" s="46"/>
      <c r="F47" s="46"/>
      <c r="G47" s="45"/>
      <c r="H47" s="45"/>
      <c r="I47" s="45"/>
      <c r="J47" s="45"/>
      <c r="K47" s="108"/>
      <c r="L47" s="108"/>
      <c r="M47" s="46"/>
      <c r="N47" s="49"/>
      <c r="O47" s="45"/>
    </row>
    <row r="48" spans="1:15" x14ac:dyDescent="0.25">
      <c r="A48" s="44"/>
      <c r="B48" s="44"/>
      <c r="C48" s="45"/>
      <c r="D48" s="45"/>
      <c r="E48" s="46"/>
      <c r="F48" s="46"/>
      <c r="G48" s="45"/>
      <c r="H48" s="45"/>
      <c r="I48" s="45"/>
      <c r="J48" s="45"/>
      <c r="K48" s="108"/>
      <c r="L48" s="108"/>
      <c r="M48" s="46"/>
      <c r="N48" s="49"/>
      <c r="O48" s="45"/>
    </row>
    <row r="49" spans="1:15" x14ac:dyDescent="0.25">
      <c r="A49" s="44"/>
      <c r="B49" s="44"/>
      <c r="C49" s="45"/>
      <c r="D49" s="45"/>
      <c r="E49" s="46"/>
      <c r="F49" s="46"/>
      <c r="G49" s="45"/>
      <c r="H49" s="45"/>
      <c r="I49" s="45"/>
      <c r="J49" s="45"/>
      <c r="K49" s="108"/>
      <c r="L49" s="108"/>
      <c r="M49" s="46"/>
      <c r="N49" s="49"/>
      <c r="O49" s="45"/>
    </row>
    <row r="50" spans="1:15" x14ac:dyDescent="0.25">
      <c r="A50" s="44"/>
      <c r="B50" s="44"/>
      <c r="C50" s="45"/>
      <c r="D50" s="45"/>
      <c r="E50" s="46"/>
      <c r="F50" s="46"/>
      <c r="G50" s="45"/>
      <c r="H50" s="45"/>
      <c r="I50" s="45"/>
      <c r="J50" s="45"/>
      <c r="K50" s="108"/>
      <c r="L50" s="108"/>
      <c r="M50" s="46"/>
      <c r="N50" s="49"/>
      <c r="O50" s="45"/>
    </row>
    <row r="51" spans="1:15" x14ac:dyDescent="0.25">
      <c r="A51" s="44"/>
      <c r="B51" s="44"/>
      <c r="C51" s="45"/>
      <c r="D51" s="45"/>
      <c r="E51" s="46"/>
      <c r="F51" s="46"/>
      <c r="G51" s="45"/>
      <c r="H51" s="45"/>
      <c r="I51" s="45"/>
      <c r="J51" s="45"/>
      <c r="K51" s="108"/>
      <c r="L51" s="108"/>
      <c r="M51" s="46"/>
      <c r="N51" s="49"/>
      <c r="O51" s="45"/>
    </row>
    <row r="52" spans="1:15" x14ac:dyDescent="0.25">
      <c r="A52" s="44"/>
      <c r="B52" s="44"/>
      <c r="C52" s="45"/>
      <c r="D52" s="45"/>
      <c r="E52" s="46"/>
      <c r="F52" s="46"/>
      <c r="G52" s="45"/>
      <c r="H52" s="45"/>
      <c r="I52" s="45"/>
      <c r="J52" s="45"/>
      <c r="K52" s="108"/>
      <c r="L52" s="108"/>
      <c r="M52" s="46"/>
      <c r="N52" s="49"/>
      <c r="O52" s="45"/>
    </row>
    <row r="53" spans="1:15" x14ac:dyDescent="0.25">
      <c r="A53" s="44"/>
      <c r="B53" s="44"/>
      <c r="C53" s="45"/>
      <c r="D53" s="45"/>
      <c r="E53" s="46"/>
      <c r="F53" s="46"/>
      <c r="G53" s="45"/>
      <c r="H53" s="45"/>
      <c r="I53" s="45"/>
      <c r="J53" s="45"/>
      <c r="K53" s="108"/>
      <c r="L53" s="108"/>
      <c r="M53" s="46"/>
      <c r="N53" s="49"/>
      <c r="O53" s="45"/>
    </row>
    <row r="54" spans="1:15" ht="17.25" x14ac:dyDescent="0.3">
      <c r="A54" s="459" t="s">
        <v>0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</row>
    <row r="55" spans="1:15" ht="17.25" x14ac:dyDescent="0.3">
      <c r="A55" s="459" t="s">
        <v>1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</row>
    <row r="56" spans="1:15" ht="17.25" x14ac:dyDescent="0.3">
      <c r="A56" s="459" t="s">
        <v>2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</row>
    <row r="57" spans="1:15" ht="17.25" x14ac:dyDescent="0.3">
      <c r="A57" s="459" t="s">
        <v>3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</row>
    <row r="58" spans="1:15" ht="17.25" x14ac:dyDescent="0.3">
      <c r="A58" s="459" t="s">
        <v>4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</row>
    <row r="59" spans="1:15" ht="17.25" x14ac:dyDescent="0.3">
      <c r="A59" s="460" t="s">
        <v>58</v>
      </c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</row>
    <row r="60" spans="1:15" ht="17.25" x14ac:dyDescent="0.3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1:15" x14ac:dyDescent="0.25">
      <c r="A61" s="461"/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1" t="s">
        <v>6</v>
      </c>
    </row>
    <row r="62" spans="1:15" ht="18.75" x14ac:dyDescent="0.3">
      <c r="A62" s="3"/>
      <c r="B62" s="4"/>
      <c r="C62" s="4"/>
      <c r="D62" s="4"/>
      <c r="E62" s="5"/>
      <c r="G62" s="50"/>
      <c r="H62" s="50"/>
      <c r="I62" s="50"/>
      <c r="K62" s="50"/>
      <c r="L62" s="50"/>
      <c r="M62" s="50"/>
      <c r="O62" s="2" t="s">
        <v>7</v>
      </c>
    </row>
    <row r="63" spans="1:15" ht="15.75" x14ac:dyDescent="0.25">
      <c r="A63" s="3"/>
      <c r="B63" s="4"/>
      <c r="C63" s="4"/>
      <c r="D63" s="4"/>
      <c r="E63" s="5"/>
      <c r="G63" s="6"/>
      <c r="H63" s="6"/>
      <c r="I63" s="6"/>
      <c r="K63" s="6"/>
      <c r="O63" s="2" t="s">
        <v>8</v>
      </c>
    </row>
    <row r="64" spans="1:15" ht="21" x14ac:dyDescent="0.35">
      <c r="A64" s="7"/>
      <c r="E64" s="9"/>
      <c r="F64" s="10"/>
      <c r="G64" s="11"/>
      <c r="K64" s="7"/>
      <c r="M64" s="8"/>
      <c r="N64" s="8"/>
      <c r="O64" s="8" t="s">
        <v>9</v>
      </c>
    </row>
    <row r="65" spans="1:15" ht="18.75" x14ac:dyDescent="0.3">
      <c r="A65" s="3"/>
      <c r="B65" s="12"/>
      <c r="C65" s="4"/>
      <c r="D65" s="4"/>
      <c r="E65" s="9" t="s">
        <v>50</v>
      </c>
      <c r="F65" s="10">
        <v>0.61111111111111105</v>
      </c>
      <c r="G65" s="11" t="s">
        <v>12</v>
      </c>
      <c r="H65" s="11"/>
      <c r="I65" s="11"/>
      <c r="K65" s="13"/>
      <c r="L65" s="13"/>
      <c r="M65" s="14"/>
    </row>
    <row r="66" spans="1:15" ht="16.5" thickBot="1" x14ac:dyDescent="0.3">
      <c r="A66" s="15" t="s">
        <v>91</v>
      </c>
      <c r="B66" s="16"/>
      <c r="F66" s="18"/>
      <c r="G66" s="17" t="s">
        <v>86</v>
      </c>
      <c r="H66" s="192" t="s">
        <v>92</v>
      </c>
      <c r="J66" s="3"/>
      <c r="K66" s="51"/>
      <c r="L66" s="51"/>
      <c r="M66" s="14"/>
    </row>
    <row r="67" spans="1:15" ht="15.75" thickBot="1" x14ac:dyDescent="0.3">
      <c r="A67" s="476" t="s">
        <v>15</v>
      </c>
      <c r="B67" s="476" t="s">
        <v>16</v>
      </c>
      <c r="C67" s="478" t="s">
        <v>17</v>
      </c>
      <c r="D67" s="478" t="s">
        <v>18</v>
      </c>
      <c r="E67" s="476" t="s">
        <v>19</v>
      </c>
      <c r="F67" s="476" t="s">
        <v>20</v>
      </c>
      <c r="G67" s="476" t="s">
        <v>21</v>
      </c>
      <c r="H67" s="476" t="s">
        <v>22</v>
      </c>
      <c r="I67" s="476" t="s">
        <v>23</v>
      </c>
      <c r="J67" s="477" t="s">
        <v>24</v>
      </c>
      <c r="K67" s="475" t="s">
        <v>25</v>
      </c>
      <c r="L67" s="475"/>
      <c r="M67" s="474" t="s">
        <v>26</v>
      </c>
      <c r="N67" s="474" t="s">
        <v>27</v>
      </c>
      <c r="O67" s="475" t="s">
        <v>28</v>
      </c>
    </row>
    <row r="68" spans="1:15" ht="15.75" thickBot="1" x14ac:dyDescent="0.3">
      <c r="A68" s="476"/>
      <c r="B68" s="476"/>
      <c r="C68" s="478"/>
      <c r="D68" s="478"/>
      <c r="E68" s="476"/>
      <c r="F68" s="476"/>
      <c r="G68" s="476"/>
      <c r="H68" s="476"/>
      <c r="I68" s="476"/>
      <c r="J68" s="477"/>
      <c r="K68" s="514" t="s">
        <v>30</v>
      </c>
      <c r="L68" s="515"/>
      <c r="M68" s="474"/>
      <c r="N68" s="474"/>
      <c r="O68" s="475"/>
    </row>
    <row r="69" spans="1:15" x14ac:dyDescent="0.25">
      <c r="A69" s="21">
        <v>1</v>
      </c>
      <c r="B69" s="31">
        <v>362</v>
      </c>
      <c r="C69" s="76" t="str">
        <f>IF(B69=0," ",VLOOKUP(B69,[1]Спортсмены!B$1:K$65536,2,FALSE))</f>
        <v>Лебедев</v>
      </c>
      <c r="D69" s="77" t="str">
        <f>IF(B69=0," ",VLOOKUP($B69,[1]Спортсмены!$B$1:$K$65536,3,FALSE))</f>
        <v>Вячеслав</v>
      </c>
      <c r="E69" s="78" t="str">
        <f>IF(B69=0," ",IF(VLOOKUP($B69,[1]Спортсмены!$B$1:$K$65536,4,FALSE)=0," ",VLOOKUP($B69,[1]Спортсмены!$B$1:$K$65536,4,FALSE)))</f>
        <v>18.01.2002</v>
      </c>
      <c r="F69" s="78" t="str">
        <f>IF(B69=0," ",VLOOKUP($B69,[1]Спортсмены!$B$1:$K$65536,5,FALSE))</f>
        <v>1</v>
      </c>
      <c r="G69" s="76" t="str">
        <f>IF(B69=0," ",VLOOKUP($B69,[1]Спортсмены!$B$1:$K$65536,6,FALSE))</f>
        <v>Ленинградская область</v>
      </c>
      <c r="H69" s="76" t="str">
        <f>IF(C69=0," ",VLOOKUP($B69,[1]Спортсмены!$B$1:$K$65536,7,FALSE))</f>
        <v/>
      </c>
      <c r="I69" s="76" t="str">
        <f>IF(D69=0," ",VLOOKUP($B69,[1]Спортсмены!$B$1:$K$65536,8,FALSE))</f>
        <v/>
      </c>
      <c r="J69" s="110" t="str">
        <f>IF(B69=0," ",VLOOKUP($B69,[1]Спортсмены!$B$1:$K$65536,9,FALSE))</f>
        <v>МБОУ ДО "Коммунарская ДЮСШ"</v>
      </c>
      <c r="K69" s="100"/>
      <c r="L69" s="100">
        <v>9.675925925925927E-5</v>
      </c>
      <c r="M69" s="78" t="s">
        <v>48</v>
      </c>
      <c r="N69" s="78">
        <v>20</v>
      </c>
      <c r="O69" s="110" t="str">
        <f>IF(B69=0," ",VLOOKUP($B69,[1]Спортсмены!$B$1:$K$65536,10,FALSE))</f>
        <v>Сергачев В.Н., Пашкевич О.Н., Сергачева И.В.</v>
      </c>
    </row>
    <row r="70" spans="1:15" x14ac:dyDescent="0.25">
      <c r="A70" s="21">
        <v>2</v>
      </c>
      <c r="B70" s="31">
        <v>418</v>
      </c>
      <c r="C70" s="76" t="str">
        <f>IF(B70=0," ",VLOOKUP(B70,[1]Спортсмены!B$1:K$65536,2,FALSE))</f>
        <v>Гатальский</v>
      </c>
      <c r="D70" s="77" t="str">
        <f>IF(B70=0," ",VLOOKUP($B70,[1]Спортсмены!$B$1:$K$65536,3,FALSE))</f>
        <v>Владислав</v>
      </c>
      <c r="E70" s="78" t="str">
        <f>IF(B70=0," ",IF(VLOOKUP($B70,[1]Спортсмены!$B$1:$K$65536,4,FALSE)=0," ",VLOOKUP($B70,[1]Спортсмены!$B$1:$K$65536,4,FALSE)))</f>
        <v>29.10.2001</v>
      </c>
      <c r="F70" s="78" t="str">
        <f>IF(B70=0," ",VLOOKUP($B70,[1]Спортсмены!$B$1:$K$65536,5,FALSE))</f>
        <v>КМС</v>
      </c>
      <c r="G70" s="76" t="str">
        <f>IF(B70=0," ",VLOOKUP($B70,[1]Спортсмены!$B$1:$K$65536,6,FALSE))</f>
        <v>Республика Карелия</v>
      </c>
      <c r="H70" s="76" t="str">
        <f>IF(C70=0," ",VLOOKUP($B70,[1]Спортсмены!$B$1:$K$65536,7,FALSE))</f>
        <v/>
      </c>
      <c r="I70" s="76" t="str">
        <f>IF(D70=0," ",VLOOKUP($B70,[1]Спортсмены!$B$1:$K$65536,8,FALSE))</f>
        <v/>
      </c>
      <c r="J70" s="110" t="str">
        <f>IF(B70=0," ",VLOOKUP($B70,[1]Спортсмены!$B$1:$K$65536,9,FALSE))</f>
        <v>МУ "СШОР №3"</v>
      </c>
      <c r="K70" s="100"/>
      <c r="L70" s="100">
        <v>1.0104166666666669E-4</v>
      </c>
      <c r="M70" s="78" t="s">
        <v>40</v>
      </c>
      <c r="N70" s="78">
        <v>17</v>
      </c>
      <c r="O70" s="110" t="str">
        <f>IF(B70=0," ",VLOOKUP($B70,[1]Спортсмены!$B$1:$K$65536,10,FALSE))</f>
        <v>Зноева О.М., Зноев С.А.</v>
      </c>
    </row>
    <row r="71" spans="1:15" x14ac:dyDescent="0.25">
      <c r="A71" s="21">
        <v>3</v>
      </c>
      <c r="B71" s="31">
        <v>420</v>
      </c>
      <c r="C71" s="76" t="str">
        <f>IF(B71=0," ",VLOOKUP(B71,[1]Спортсмены!B$1:K$65536,2,FALSE))</f>
        <v>Ильенко</v>
      </c>
      <c r="D71" s="77" t="str">
        <f>IF(B71=0," ",VLOOKUP($B71,[1]Спортсмены!$B$1:$K$65536,3,FALSE))</f>
        <v>Артём</v>
      </c>
      <c r="E71" s="78" t="str">
        <f>IF(B71=0," ",IF(VLOOKUP($B71,[1]Спортсмены!$B$1:$K$65536,4,FALSE)=0," ",VLOOKUP($B71,[1]Спортсмены!$B$1:$K$65536,4,FALSE)))</f>
        <v>16.07.2002</v>
      </c>
      <c r="F71" s="78" t="str">
        <f>IF(B71=0," ",VLOOKUP($B71,[1]Спортсмены!$B$1:$K$65536,5,FALSE))</f>
        <v>2</v>
      </c>
      <c r="G71" s="76" t="str">
        <f>IF(B71=0," ",VLOOKUP($B71,[1]Спортсмены!$B$1:$K$65536,6,FALSE))</f>
        <v>Республика Карелия</v>
      </c>
      <c r="H71" s="76" t="str">
        <f>IF(C71=0," ",VLOOKUP($B71,[1]Спортсмены!$B$1:$K$65536,7,FALSE))</f>
        <v/>
      </c>
      <c r="I71" s="76" t="str">
        <f>IF(D71=0," ",VLOOKUP($B71,[1]Спортсмены!$B$1:$K$65536,8,FALSE))</f>
        <v/>
      </c>
      <c r="J71" s="110" t="str">
        <f>IF(B71=0," ",VLOOKUP($B71,[1]Спортсмены!$B$1:$K$65536,9,FALSE))</f>
        <v>МУ "СШОР №3"</v>
      </c>
      <c r="K71" s="100"/>
      <c r="L71" s="100">
        <v>1.0567129629629631E-4</v>
      </c>
      <c r="M71" s="78" t="s">
        <v>80</v>
      </c>
      <c r="N71" s="78">
        <v>15</v>
      </c>
      <c r="O71" s="110" t="str">
        <f>IF(B71=0," ",VLOOKUP($B71,[1]Спортсмены!$B$1:$K$65536,10,FALSE))</f>
        <v>Холмецкая И.М., Суворова В.В.</v>
      </c>
    </row>
    <row r="72" spans="1:15" ht="15.75" thickBot="1" x14ac:dyDescent="0.3">
      <c r="A72" s="38"/>
      <c r="B72" s="38"/>
      <c r="C72" s="39"/>
      <c r="D72" s="39"/>
      <c r="E72" s="40"/>
      <c r="F72" s="40"/>
      <c r="G72" s="39"/>
      <c r="H72" s="39"/>
      <c r="I72" s="39"/>
      <c r="J72" s="39"/>
      <c r="K72" s="105"/>
      <c r="L72" s="105"/>
      <c r="M72" s="40"/>
      <c r="N72" s="43"/>
      <c r="O72" s="39"/>
    </row>
    <row r="73" spans="1:15" ht="15.75" thickTop="1" x14ac:dyDescent="0.25">
      <c r="A73" s="44"/>
      <c r="B73" s="44"/>
      <c r="C73" s="45"/>
      <c r="D73" s="45"/>
      <c r="E73" s="46"/>
      <c r="F73" s="46"/>
      <c r="G73" s="45"/>
      <c r="H73" s="45"/>
      <c r="I73" s="45"/>
      <c r="J73" s="45"/>
      <c r="K73" s="108"/>
      <c r="L73" s="108"/>
      <c r="M73" s="46"/>
      <c r="N73" s="49"/>
      <c r="O73" s="45"/>
    </row>
    <row r="74" spans="1:15" x14ac:dyDescent="0.25">
      <c r="A74" s="44"/>
      <c r="B74" s="44"/>
      <c r="C74" s="45"/>
      <c r="D74" s="45"/>
      <c r="E74" s="46"/>
      <c r="F74" s="46"/>
      <c r="G74" s="45"/>
      <c r="H74" s="45"/>
      <c r="I74" s="45"/>
      <c r="J74" s="45"/>
      <c r="K74" s="108"/>
      <c r="L74" s="108"/>
      <c r="M74" s="46"/>
      <c r="N74" s="49"/>
      <c r="O74" s="45"/>
    </row>
    <row r="75" spans="1:15" x14ac:dyDescent="0.25">
      <c r="A75" s="44"/>
      <c r="B75" s="67"/>
      <c r="C75" s="45"/>
      <c r="D75" s="45"/>
      <c r="E75" s="46"/>
      <c r="F75" s="46"/>
      <c r="G75" s="45"/>
      <c r="H75" s="45"/>
      <c r="I75" s="45"/>
      <c r="J75" s="45"/>
      <c r="K75" s="108"/>
      <c r="L75" s="108"/>
      <c r="M75" s="46"/>
      <c r="N75" s="49"/>
      <c r="O75" s="45"/>
    </row>
    <row r="76" spans="1:15" x14ac:dyDescent="0.25">
      <c r="A76" s="44"/>
      <c r="B76" s="44"/>
      <c r="C76" s="45"/>
      <c r="D76" s="45"/>
      <c r="E76" s="46"/>
      <c r="F76" s="46"/>
      <c r="G76" s="45"/>
      <c r="H76" s="45"/>
      <c r="I76" s="45"/>
      <c r="J76" s="45"/>
      <c r="K76" s="108"/>
      <c r="L76" s="108"/>
      <c r="M76" s="46"/>
      <c r="N76" s="49"/>
      <c r="O76" s="45"/>
    </row>
    <row r="77" spans="1:15" x14ac:dyDescent="0.25">
      <c r="A77" s="44"/>
      <c r="B77" s="44"/>
      <c r="C77" s="45"/>
      <c r="D77" s="45"/>
      <c r="E77" s="46"/>
      <c r="F77" s="46"/>
      <c r="G77" s="45"/>
      <c r="H77" s="45"/>
      <c r="I77" s="45"/>
      <c r="J77" s="45"/>
      <c r="K77" s="108"/>
      <c r="L77" s="108"/>
      <c r="M77" s="46"/>
      <c r="N77" s="49"/>
      <c r="O77" s="45"/>
    </row>
    <row r="78" spans="1:15" x14ac:dyDescent="0.25">
      <c r="A78" s="64"/>
      <c r="B78" s="65"/>
      <c r="C78" s="66"/>
      <c r="D78" s="66"/>
      <c r="E78" s="66"/>
      <c r="F78" s="67"/>
      <c r="G78" s="45" t="s">
        <v>32</v>
      </c>
      <c r="H78" s="45"/>
      <c r="I78" s="45"/>
      <c r="J78" s="46"/>
      <c r="K78" s="46"/>
      <c r="L78" s="45"/>
      <c r="M78" s="45" t="s">
        <v>33</v>
      </c>
      <c r="N78" s="45"/>
    </row>
    <row r="79" spans="1:15" x14ac:dyDescent="0.25">
      <c r="A79" s="64"/>
      <c r="B79" s="67"/>
      <c r="C79" s="66"/>
      <c r="D79" s="66"/>
      <c r="E79" s="66"/>
      <c r="F79" s="67"/>
      <c r="G79" s="45"/>
      <c r="H79" s="45"/>
      <c r="I79" s="45"/>
      <c r="J79" s="46"/>
      <c r="K79" s="46"/>
      <c r="L79" s="45"/>
      <c r="M79" s="45"/>
      <c r="N79" s="45"/>
    </row>
    <row r="80" spans="1:15" x14ac:dyDescent="0.25">
      <c r="A80" s="64"/>
      <c r="B80" s="67"/>
      <c r="C80" s="66"/>
      <c r="D80" s="66"/>
      <c r="E80" s="66"/>
      <c r="F80" s="67"/>
      <c r="G80" s="45"/>
      <c r="H80" s="45"/>
      <c r="I80" s="45"/>
      <c r="J80" s="46"/>
      <c r="K80" s="46"/>
      <c r="L80" s="45"/>
      <c r="M80" s="45"/>
      <c r="N80" s="45"/>
    </row>
    <row r="81" spans="1:15" x14ac:dyDescent="0.25">
      <c r="A81" s="64"/>
      <c r="B81" s="67"/>
      <c r="C81" s="66"/>
      <c r="D81" s="66"/>
      <c r="E81" s="66"/>
      <c r="F81" s="67"/>
      <c r="G81" s="45"/>
      <c r="H81" s="45"/>
      <c r="I81" s="45"/>
      <c r="J81" s="46"/>
      <c r="K81" s="46"/>
      <c r="L81" s="45"/>
      <c r="M81" s="45"/>
      <c r="N81" s="45"/>
    </row>
    <row r="82" spans="1:15" x14ac:dyDescent="0.25">
      <c r="A82" s="64"/>
      <c r="B82" s="67"/>
      <c r="C82" s="66"/>
      <c r="D82" s="66"/>
      <c r="E82" s="66"/>
      <c r="F82" s="67"/>
      <c r="G82" s="45" t="s">
        <v>34</v>
      </c>
      <c r="H82" s="45"/>
      <c r="I82" s="45"/>
      <c r="J82" s="46"/>
      <c r="K82" s="46"/>
      <c r="L82" s="45"/>
      <c r="M82" s="45" t="s">
        <v>35</v>
      </c>
      <c r="N82" s="45"/>
    </row>
    <row r="83" spans="1:15" x14ac:dyDescent="0.25">
      <c r="A83" s="44"/>
      <c r="B83" s="44"/>
      <c r="C83" s="45"/>
      <c r="D83" s="45"/>
      <c r="E83" s="46"/>
      <c r="F83" s="46"/>
      <c r="G83" s="45"/>
      <c r="H83" s="45"/>
      <c r="I83" s="45"/>
      <c r="J83" s="45"/>
      <c r="K83" s="108"/>
      <c r="L83" s="108"/>
      <c r="M83" s="46"/>
      <c r="N83" s="49"/>
      <c r="O83" s="45"/>
    </row>
    <row r="84" spans="1:15" x14ac:dyDescent="0.25">
      <c r="A84" s="44"/>
      <c r="B84" s="67"/>
      <c r="C84" s="45"/>
      <c r="D84" s="45"/>
      <c r="E84" s="46"/>
      <c r="F84" s="46"/>
      <c r="G84" s="45"/>
      <c r="H84" s="45"/>
      <c r="I84" s="45"/>
      <c r="J84" s="45"/>
      <c r="K84" s="108"/>
      <c r="L84" s="108"/>
      <c r="M84" s="46"/>
      <c r="N84" s="49"/>
      <c r="O84" s="45"/>
    </row>
    <row r="85" spans="1:15" x14ac:dyDescent="0.25">
      <c r="A85" s="64"/>
      <c r="B85" s="65"/>
      <c r="C85" s="66"/>
      <c r="D85" s="66"/>
      <c r="E85" s="66"/>
      <c r="F85" s="67"/>
      <c r="G85" s="45"/>
      <c r="H85" s="45"/>
      <c r="I85" s="45"/>
      <c r="J85" s="46"/>
      <c r="K85" s="46"/>
      <c r="L85" s="45"/>
      <c r="M85" s="45"/>
      <c r="N85" s="45"/>
    </row>
    <row r="86" spans="1:15" x14ac:dyDescent="0.25">
      <c r="A86" s="64"/>
      <c r="B86" s="67"/>
      <c r="C86" s="66"/>
      <c r="D86" s="66"/>
      <c r="E86" s="66"/>
      <c r="F86" s="67"/>
      <c r="G86" s="45"/>
      <c r="H86" s="45"/>
      <c r="I86" s="45"/>
      <c r="J86" s="46"/>
      <c r="K86" s="46"/>
      <c r="L86" s="45"/>
      <c r="M86" s="45"/>
      <c r="N86" s="45"/>
    </row>
    <row r="87" spans="1:15" x14ac:dyDescent="0.25">
      <c r="A87" s="64"/>
      <c r="B87" s="67"/>
      <c r="C87" s="66"/>
      <c r="D87" s="66"/>
      <c r="E87" s="66"/>
      <c r="F87" s="67"/>
      <c r="G87" s="45"/>
      <c r="H87" s="45"/>
      <c r="I87" s="45"/>
      <c r="J87" s="46"/>
      <c r="K87" s="46"/>
      <c r="L87" s="45"/>
      <c r="M87" s="45"/>
      <c r="N87" s="45"/>
    </row>
    <row r="88" spans="1:15" x14ac:dyDescent="0.25">
      <c r="A88" s="64"/>
      <c r="B88" s="67"/>
      <c r="C88" s="66"/>
      <c r="D88" s="66"/>
      <c r="E88" s="66"/>
      <c r="F88" s="67"/>
      <c r="G88" s="45"/>
      <c r="H88" s="45"/>
      <c r="I88" s="45"/>
      <c r="J88" s="46"/>
      <c r="K88" s="46"/>
      <c r="L88" s="45"/>
      <c r="M88" s="45"/>
      <c r="N88" s="45"/>
    </row>
    <row r="89" spans="1:15" x14ac:dyDescent="0.25">
      <c r="A89" s="64"/>
      <c r="B89" s="67"/>
      <c r="C89" s="66"/>
      <c r="D89" s="66"/>
      <c r="E89" s="66"/>
      <c r="F89" s="67"/>
      <c r="G89" s="45"/>
      <c r="H89" s="45"/>
      <c r="I89" s="45"/>
      <c r="J89" s="46"/>
      <c r="K89" s="46"/>
      <c r="L89" s="45"/>
      <c r="M89" s="45"/>
      <c r="N89" s="45"/>
    </row>
    <row r="90" spans="1:15" x14ac:dyDescent="0.25">
      <c r="A90" s="44"/>
      <c r="B90" s="67"/>
      <c r="C90" s="45"/>
      <c r="D90" s="45"/>
      <c r="E90" s="46"/>
      <c r="F90" s="46"/>
      <c r="G90" s="45"/>
      <c r="H90" s="45"/>
      <c r="I90" s="45"/>
      <c r="J90" s="45"/>
      <c r="K90" s="108"/>
      <c r="L90" s="108"/>
      <c r="M90" s="46"/>
      <c r="N90" s="49"/>
      <c r="O90" s="45"/>
    </row>
  </sheetData>
  <mergeCells count="44">
    <mergeCell ref="A6:O6"/>
    <mergeCell ref="A1:O1"/>
    <mergeCell ref="A2:O2"/>
    <mergeCell ref="A3:O3"/>
    <mergeCell ref="A4:O4"/>
    <mergeCell ref="A5:O5"/>
    <mergeCell ref="A8:N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59:O59"/>
    <mergeCell ref="J14:J15"/>
    <mergeCell ref="K14:L14"/>
    <mergeCell ref="M14:M15"/>
    <mergeCell ref="N14:N15"/>
    <mergeCell ref="O14:O15"/>
    <mergeCell ref="K15:L15"/>
    <mergeCell ref="A54:O54"/>
    <mergeCell ref="A55:O55"/>
    <mergeCell ref="A56:O56"/>
    <mergeCell ref="A57:O57"/>
    <mergeCell ref="A58:O58"/>
    <mergeCell ref="A61:N61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L67"/>
    <mergeCell ref="M67:M68"/>
    <mergeCell ref="N67:N68"/>
    <mergeCell ref="O67:O68"/>
    <mergeCell ref="K68:L6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80" zoomScaleNormal="80" workbookViewId="0">
      <selection activeCell="H61" sqref="H61"/>
    </sheetView>
  </sheetViews>
  <sheetFormatPr defaultRowHeight="15" x14ac:dyDescent="0.25"/>
  <cols>
    <col min="1" max="1" width="5.42578125" customWidth="1"/>
    <col min="2" max="2" width="6.7109375" customWidth="1"/>
    <col min="3" max="3" width="11.140625" customWidth="1"/>
    <col min="4" max="4" width="12.5703125" customWidth="1"/>
    <col min="5" max="5" width="10.42578125" customWidth="1"/>
    <col min="6" max="6" width="7.5703125" customWidth="1"/>
    <col min="7" max="7" width="21.28515625" customWidth="1"/>
    <col min="8" max="8" width="16.28515625" customWidth="1"/>
    <col min="9" max="9" width="10.85546875" customWidth="1"/>
    <col min="10" max="10" width="15.7109375" customWidth="1"/>
    <col min="11" max="11" width="6.85546875" customWidth="1"/>
    <col min="12" max="12" width="6.7109375" customWidth="1"/>
    <col min="13" max="13" width="6.42578125" customWidth="1"/>
    <col min="14" max="14" width="7.5703125" customWidth="1"/>
    <col min="15" max="15" width="8.140625" customWidth="1"/>
    <col min="17" max="17" width="6.85546875" customWidth="1"/>
    <col min="18" max="18" width="5.7109375" customWidth="1"/>
    <col min="19" max="19" width="4.5703125" customWidth="1"/>
    <col min="20" max="20" width="15.5703125" customWidth="1"/>
  </cols>
  <sheetData>
    <row r="1" spans="1:20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20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</row>
    <row r="4" spans="1:20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</row>
    <row r="5" spans="1:20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</row>
    <row r="6" spans="1:20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</row>
    <row r="7" spans="1:20" ht="21" x14ac:dyDescent="0.35">
      <c r="A7" s="8"/>
      <c r="B7" s="8"/>
      <c r="C7" s="8"/>
      <c r="D7" s="8"/>
      <c r="E7" s="8"/>
      <c r="F7" s="8"/>
      <c r="G7" s="8"/>
      <c r="H7" s="8"/>
      <c r="I7" s="8"/>
      <c r="K7" s="8"/>
      <c r="L7" s="8"/>
      <c r="M7" s="8"/>
      <c r="N7" s="8"/>
      <c r="P7" s="8"/>
      <c r="Q7" s="8"/>
      <c r="R7" s="8"/>
      <c r="S7" s="8"/>
      <c r="T7" s="1" t="s">
        <v>6</v>
      </c>
    </row>
    <row r="8" spans="1:20" ht="18.75" x14ac:dyDescent="0.3">
      <c r="A8" s="3"/>
      <c r="B8" s="4"/>
      <c r="C8" s="4"/>
      <c r="D8" s="4"/>
      <c r="E8" s="5"/>
      <c r="G8" s="50"/>
      <c r="H8" s="198" t="s">
        <v>93</v>
      </c>
      <c r="I8" s="50"/>
      <c r="K8" s="50"/>
      <c r="L8" s="50"/>
      <c r="M8" s="50"/>
      <c r="P8" s="50"/>
      <c r="Q8" s="50"/>
      <c r="R8" s="50"/>
      <c r="T8" s="2" t="s">
        <v>7</v>
      </c>
    </row>
    <row r="9" spans="1:20" ht="15.75" x14ac:dyDescent="0.25">
      <c r="A9" s="3"/>
      <c r="B9" s="4"/>
      <c r="C9" s="4"/>
      <c r="D9" s="4"/>
      <c r="E9" s="5"/>
      <c r="G9" s="6"/>
      <c r="H9" s="199" t="s">
        <v>94</v>
      </c>
      <c r="I9" s="6"/>
      <c r="K9" s="6"/>
      <c r="P9" s="6"/>
      <c r="T9" s="2" t="s">
        <v>8</v>
      </c>
    </row>
    <row r="10" spans="1:20" ht="21" x14ac:dyDescent="0.35">
      <c r="A10" s="7"/>
      <c r="H10" s="198" t="s">
        <v>95</v>
      </c>
      <c r="K10" s="7"/>
      <c r="M10" s="8"/>
      <c r="N10" s="8"/>
      <c r="P10" s="7"/>
      <c r="R10" s="8"/>
      <c r="S10" s="8"/>
      <c r="T10" s="8" t="s">
        <v>96</v>
      </c>
    </row>
    <row r="11" spans="1:20" ht="16.5" thickBot="1" x14ac:dyDescent="0.3">
      <c r="A11" s="15" t="s">
        <v>13</v>
      </c>
      <c r="B11" s="16"/>
      <c r="F11" s="18"/>
      <c r="G11" s="17" t="s">
        <v>97</v>
      </c>
      <c r="H11" s="198" t="s">
        <v>98</v>
      </c>
      <c r="I11" s="198" t="s">
        <v>99</v>
      </c>
      <c r="J11" s="3"/>
      <c r="K11" s="11"/>
      <c r="L11" s="11"/>
      <c r="M11" s="14"/>
      <c r="P11" s="64"/>
      <c r="Q11" s="64"/>
      <c r="R11" s="16"/>
      <c r="S11" s="64"/>
      <c r="T11" s="64"/>
    </row>
    <row r="12" spans="1:20" ht="15.75" thickBot="1" x14ac:dyDescent="0.3">
      <c r="A12" s="455" t="s">
        <v>15</v>
      </c>
      <c r="B12" s="455" t="s">
        <v>16</v>
      </c>
      <c r="C12" s="457" t="s">
        <v>17</v>
      </c>
      <c r="D12" s="457" t="s">
        <v>18</v>
      </c>
      <c r="E12" s="455" t="s">
        <v>19</v>
      </c>
      <c r="F12" s="455" t="s">
        <v>20</v>
      </c>
      <c r="G12" s="445" t="s">
        <v>21</v>
      </c>
      <c r="H12" s="447" t="s">
        <v>22</v>
      </c>
      <c r="I12" s="449" t="s">
        <v>23</v>
      </c>
      <c r="J12" s="451" t="s">
        <v>24</v>
      </c>
      <c r="K12" s="522"/>
      <c r="L12" s="524" t="s">
        <v>100</v>
      </c>
      <c r="M12" s="525"/>
      <c r="N12" s="525"/>
      <c r="O12" s="525"/>
      <c r="P12" s="526"/>
      <c r="Q12" s="516" t="s">
        <v>101</v>
      </c>
      <c r="R12" s="518" t="s">
        <v>102</v>
      </c>
      <c r="S12" s="520" t="s">
        <v>103</v>
      </c>
      <c r="T12" s="520" t="s">
        <v>28</v>
      </c>
    </row>
    <row r="13" spans="1:20" ht="15.75" thickBot="1" x14ac:dyDescent="0.3">
      <c r="A13" s="456"/>
      <c r="B13" s="456"/>
      <c r="C13" s="458"/>
      <c r="D13" s="458"/>
      <c r="E13" s="456"/>
      <c r="F13" s="456"/>
      <c r="G13" s="446"/>
      <c r="H13" s="448"/>
      <c r="I13" s="450"/>
      <c r="J13" s="452"/>
      <c r="K13" s="523"/>
      <c r="L13" s="200" t="s">
        <v>104</v>
      </c>
      <c r="M13" s="200" t="s">
        <v>105</v>
      </c>
      <c r="N13" s="200" t="s">
        <v>106</v>
      </c>
      <c r="O13" s="200" t="s">
        <v>107</v>
      </c>
      <c r="P13" s="200">
        <v>800</v>
      </c>
      <c r="Q13" s="517"/>
      <c r="R13" s="519"/>
      <c r="S13" s="521"/>
      <c r="T13" s="521"/>
    </row>
    <row r="14" spans="1:20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25.5" x14ac:dyDescent="0.25">
      <c r="A15" s="203">
        <v>1</v>
      </c>
      <c r="B15" s="79">
        <v>281</v>
      </c>
      <c r="C15" s="76" t="str">
        <f>IF(B15=0," ",VLOOKUP(B15,[1]Женщины!B$1:K$65536,2,FALSE))</f>
        <v>Коробцова</v>
      </c>
      <c r="D15" s="77" t="str">
        <f>IF(B15=0," ",VLOOKUP($B15,[1]Женщины!$B$1:$K$65536,3,FALSE))</f>
        <v>Ульяна</v>
      </c>
      <c r="E15" s="78" t="str">
        <f>IF(B15=0," ",IF(VLOOKUP($B15,[1]Женщины!$B$1:$K$65536,4,FALSE)=0," ",VLOOKUP($B15,[1]Женщины!$B$1:$K$65536,4,FALSE)))</f>
        <v>11.04.2003</v>
      </c>
      <c r="F15" s="78" t="str">
        <f>IF(B15=0," ",VLOOKUP($B15,[1]Женщины!$B$1:$K$65536,5,FALSE))</f>
        <v>1</v>
      </c>
      <c r="G15" s="59" t="str">
        <f>IF(B15=0," ",VLOOKUP($B15,[1]Женщины!$B$1:$K$65536,6,FALSE))</f>
        <v>Ивановская область</v>
      </c>
      <c r="H15" s="59" t="str">
        <f>IF(B15=0," ",VLOOKUP($B15,[1]Женщины!$B$1:$K$65536,7,FALSE))</f>
        <v/>
      </c>
      <c r="I15" s="59" t="str">
        <f>IF(B15=0," ",VLOOKUP($B15,[1]Женщины!$B$1:$K$65536,8,FALSE))</f>
        <v/>
      </c>
      <c r="J15" s="57" t="str">
        <f>IF(B15=0," ",VLOOKUP($B15,[1]Женщины!$B$1:$K$65536,9,FALSE))</f>
        <v>МБУДО «ДЮСШ» г.Шуя</v>
      </c>
      <c r="K15" s="204" t="s">
        <v>108</v>
      </c>
      <c r="L15" s="205">
        <v>1.1539351851851853E-4</v>
      </c>
      <c r="M15" s="206">
        <v>130</v>
      </c>
      <c r="N15" s="207">
        <v>11.97</v>
      </c>
      <c r="O15" s="207">
        <v>5.03</v>
      </c>
      <c r="P15" s="208">
        <v>1.8010416666666667E-3</v>
      </c>
      <c r="Q15" s="209">
        <v>2977</v>
      </c>
      <c r="R15" s="80" t="s">
        <v>40</v>
      </c>
      <c r="S15" s="80">
        <v>20</v>
      </c>
      <c r="T15" s="57" t="str">
        <f>IF(G15=0," ",VLOOKUP($B15,[1]Женщины!$B$1:$K$65536,10,FALSE))</f>
        <v>Бесшапошников О.Ю.</v>
      </c>
    </row>
    <row r="16" spans="1:20" x14ac:dyDescent="0.25">
      <c r="A16" s="203"/>
      <c r="B16" s="31"/>
      <c r="C16" s="76"/>
      <c r="D16" s="210"/>
      <c r="E16" s="211"/>
      <c r="F16" s="78"/>
      <c r="G16" s="76"/>
      <c r="H16" s="76"/>
      <c r="I16" s="76"/>
      <c r="J16" s="54"/>
      <c r="K16" s="204" t="s">
        <v>109</v>
      </c>
      <c r="L16" s="206">
        <v>718</v>
      </c>
      <c r="M16" s="206">
        <v>409</v>
      </c>
      <c r="N16" s="206">
        <v>659</v>
      </c>
      <c r="O16" s="206">
        <v>567</v>
      </c>
      <c r="P16" s="206">
        <v>624</v>
      </c>
      <c r="Q16" s="212"/>
      <c r="R16" s="78"/>
      <c r="S16" s="78"/>
      <c r="T16" s="109"/>
    </row>
    <row r="17" spans="1:20" x14ac:dyDescent="0.25">
      <c r="A17" s="203"/>
      <c r="B17" s="31"/>
      <c r="C17" s="76"/>
      <c r="D17" s="210"/>
      <c r="E17" s="211"/>
      <c r="F17" s="78"/>
      <c r="G17" s="76"/>
      <c r="H17" s="76"/>
      <c r="I17" s="76"/>
      <c r="J17" s="54"/>
      <c r="K17" s="204" t="s">
        <v>110</v>
      </c>
      <c r="L17" s="206">
        <v>718</v>
      </c>
      <c r="M17" s="206">
        <f>SUM(L16:M16)</f>
        <v>1127</v>
      </c>
      <c r="N17" s="206">
        <f>M17+N16</f>
        <v>1786</v>
      </c>
      <c r="O17" s="206">
        <f>N17+O16</f>
        <v>2353</v>
      </c>
      <c r="P17" s="206">
        <f>O17+P16</f>
        <v>2977</v>
      </c>
      <c r="Q17" s="212"/>
      <c r="R17" s="78"/>
      <c r="S17" s="78"/>
      <c r="T17" s="109"/>
    </row>
    <row r="18" spans="1:20" x14ac:dyDescent="0.25">
      <c r="A18" s="213"/>
      <c r="B18" s="214"/>
      <c r="C18" s="215"/>
      <c r="D18" s="216"/>
      <c r="E18" s="217"/>
      <c r="F18" s="218"/>
      <c r="G18" s="215"/>
      <c r="H18" s="215"/>
      <c r="I18" s="215"/>
      <c r="J18" s="219"/>
      <c r="K18" s="220" t="s">
        <v>66</v>
      </c>
      <c r="L18" s="221">
        <v>3</v>
      </c>
      <c r="M18" s="221">
        <v>7</v>
      </c>
      <c r="N18" s="221">
        <v>1</v>
      </c>
      <c r="O18" s="221">
        <v>2</v>
      </c>
      <c r="P18" s="221">
        <v>2</v>
      </c>
      <c r="Q18" s="222"/>
      <c r="R18" s="218"/>
      <c r="S18" s="218"/>
      <c r="T18" s="223"/>
    </row>
    <row r="19" spans="1:20" ht="25.5" x14ac:dyDescent="0.25">
      <c r="A19" s="203">
        <v>2</v>
      </c>
      <c r="B19" s="79">
        <v>434</v>
      </c>
      <c r="C19" s="76" t="str">
        <f>IF(B19=0," ",VLOOKUP(B19,[1]Женщины!B$1:K$65536,2,FALSE))</f>
        <v>Путилина</v>
      </c>
      <c r="D19" s="77" t="str">
        <f>IF(B19=0," ",VLOOKUP($B19,[1]Женщины!$B$1:$K$65536,3,FALSE))</f>
        <v>Алина</v>
      </c>
      <c r="E19" s="78" t="str">
        <f>IF(B19=0," ",IF(VLOOKUP($B19,[1]Женщины!$B$1:$K$65536,4,FALSE)=0," ",VLOOKUP($B19,[1]Женщины!$B$1:$K$65536,4,FALSE)))</f>
        <v>15.09.2004</v>
      </c>
      <c r="F19" s="78" t="str">
        <f>IF(B19=0," ",VLOOKUP($B19,[1]Женщины!$B$1:$K$65536,5,FALSE))</f>
        <v>1</v>
      </c>
      <c r="G19" s="59" t="str">
        <f>IF(B19=0," ",VLOOKUP($B19,[1]Женщины!$B$1:$K$65536,6,FALSE))</f>
        <v>Республика Карелия</v>
      </c>
      <c r="H19" s="59" t="str">
        <f>IF(B19=0," ",VLOOKUP($B19,[1]Женщины!$B$1:$K$65536,7,FALSE))</f>
        <v/>
      </c>
      <c r="I19" s="59" t="str">
        <f>IF(B19=0," ",VLOOKUP($B19,[1]Женщины!$B$1:$K$65536,8,FALSE))</f>
        <v/>
      </c>
      <c r="J19" s="59" t="str">
        <f>IF(B19=0," ",VLOOKUP($B19,[1]Женщины!$B$1:$K$65536,9,FALSE))</f>
        <v>МУ "СШОР №3"</v>
      </c>
      <c r="K19" s="204" t="s">
        <v>108</v>
      </c>
      <c r="L19" s="205">
        <v>1.236111111111111E-4</v>
      </c>
      <c r="M19" s="206">
        <v>160</v>
      </c>
      <c r="N19" s="207">
        <v>8.0500000000000007</v>
      </c>
      <c r="O19" s="207">
        <v>5.0199999999999996</v>
      </c>
      <c r="P19" s="208">
        <v>1.7523148148148148E-3</v>
      </c>
      <c r="Q19" s="209">
        <v>2969</v>
      </c>
      <c r="R19" s="80" t="s">
        <v>40</v>
      </c>
      <c r="S19" s="80">
        <v>17</v>
      </c>
      <c r="T19" s="57" t="str">
        <f>IF(G19=0," ",VLOOKUP($B19,[1]Женщины!$B$1:$K$65536,10,FALSE))</f>
        <v>Кишкин А.Ю., Козлова Н.Ю.</v>
      </c>
    </row>
    <row r="20" spans="1:20" x14ac:dyDescent="0.25">
      <c r="A20" s="203"/>
      <c r="B20" s="31"/>
      <c r="C20" s="76"/>
      <c r="D20" s="210"/>
      <c r="E20" s="211"/>
      <c r="F20" s="78"/>
      <c r="G20" s="76"/>
      <c r="H20" s="76"/>
      <c r="I20" s="76"/>
      <c r="J20" s="54"/>
      <c r="K20" s="204" t="s">
        <v>109</v>
      </c>
      <c r="L20" s="206">
        <v>590</v>
      </c>
      <c r="M20" s="206">
        <v>736</v>
      </c>
      <c r="N20" s="206">
        <v>403</v>
      </c>
      <c r="O20" s="206">
        <v>565</v>
      </c>
      <c r="P20" s="206">
        <v>675</v>
      </c>
      <c r="Q20" s="212"/>
      <c r="R20" s="78"/>
      <c r="S20" s="78"/>
      <c r="T20" s="109"/>
    </row>
    <row r="21" spans="1:20" x14ac:dyDescent="0.25">
      <c r="A21" s="203"/>
      <c r="B21" s="31"/>
      <c r="C21" s="76"/>
      <c r="D21" s="210"/>
      <c r="E21" s="211"/>
      <c r="F21" s="78"/>
      <c r="G21" s="76"/>
      <c r="H21" s="76"/>
      <c r="I21" s="76"/>
      <c r="J21" s="54"/>
      <c r="K21" s="204" t="s">
        <v>110</v>
      </c>
      <c r="L21" s="206">
        <v>590</v>
      </c>
      <c r="M21" s="206">
        <f>SUM(L20:M20)</f>
        <v>1326</v>
      </c>
      <c r="N21" s="206">
        <f>M21+N20</f>
        <v>1729</v>
      </c>
      <c r="O21" s="206">
        <f>N21+O20</f>
        <v>2294</v>
      </c>
      <c r="P21" s="206">
        <f>O21+P20</f>
        <v>2969</v>
      </c>
      <c r="Q21" s="212"/>
      <c r="R21" s="78"/>
      <c r="S21" s="78"/>
      <c r="T21" s="109"/>
    </row>
    <row r="22" spans="1:20" x14ac:dyDescent="0.25">
      <c r="A22" s="213"/>
      <c r="B22" s="214"/>
      <c r="C22" s="215"/>
      <c r="D22" s="216"/>
      <c r="E22" s="217"/>
      <c r="F22" s="218"/>
      <c r="G22" s="215"/>
      <c r="H22" s="215"/>
      <c r="I22" s="215"/>
      <c r="J22" s="219"/>
      <c r="K22" s="220" t="s">
        <v>66</v>
      </c>
      <c r="L22" s="221">
        <v>5</v>
      </c>
      <c r="M22" s="221">
        <v>1</v>
      </c>
      <c r="N22" s="221">
        <v>7</v>
      </c>
      <c r="O22" s="221">
        <v>3</v>
      </c>
      <c r="P22" s="221">
        <v>1</v>
      </c>
      <c r="Q22" s="222"/>
      <c r="R22" s="218"/>
      <c r="S22" s="218"/>
      <c r="T22" s="223"/>
    </row>
    <row r="23" spans="1:20" x14ac:dyDescent="0.25">
      <c r="A23" s="203">
        <v>3</v>
      </c>
      <c r="B23" s="79">
        <v>123</v>
      </c>
      <c r="C23" s="76" t="str">
        <f>IF(B23=0," ",VLOOKUP(B23,[1]Женщины!B$1:K$65536,2,FALSE))</f>
        <v>Сергеева</v>
      </c>
      <c r="D23" s="77" t="str">
        <f>IF(B23=0," ",VLOOKUP($B23,[1]Женщины!$B$1:$K$65536,3,FALSE))</f>
        <v>Александра</v>
      </c>
      <c r="E23" s="78" t="str">
        <f>IF(B23=0," ",IF(VLOOKUP($B23,[1]Женщины!$B$1:$K$65536,4,FALSE)=0," ",VLOOKUP($B23,[1]Женщины!$B$1:$K$65536,4,FALSE)))</f>
        <v>12.02.2006</v>
      </c>
      <c r="F23" s="78" t="str">
        <f>IF(B23=0," ",VLOOKUP($B23,[1]Женщины!$B$1:$K$65536,5,FALSE))</f>
        <v>1</v>
      </c>
      <c r="G23" s="59" t="str">
        <f>IF(B23=0," ",VLOOKUP($B23,[1]Женщины!$B$1:$K$65536,6,FALSE))</f>
        <v>Ярославская область</v>
      </c>
      <c r="H23" s="59" t="str">
        <f>IF(B23=0," ",VLOOKUP($B23,[1]Женщины!$B$1:$K$65536,7,FALSE))</f>
        <v/>
      </c>
      <c r="I23" s="59" t="str">
        <f>IF(B23=0," ",VLOOKUP($B23,[1]Женщины!$B$1:$K$65536,8,FALSE))</f>
        <v/>
      </c>
      <c r="J23" s="59" t="str">
        <f>IF(B23=0," ",VLOOKUP($B23,[1]Женщины!$B$1:$K$65536,9,FALSE))</f>
        <v>МАУ СШОР №2</v>
      </c>
      <c r="K23" s="204" t="s">
        <v>108</v>
      </c>
      <c r="L23" s="205">
        <v>1.1261574074074075E-4</v>
      </c>
      <c r="M23" s="206">
        <v>145</v>
      </c>
      <c r="N23" s="207">
        <v>8.75</v>
      </c>
      <c r="O23" s="207">
        <v>5.04</v>
      </c>
      <c r="P23" s="208">
        <v>1.8989583333333334E-3</v>
      </c>
      <c r="Q23" s="209">
        <v>2874</v>
      </c>
      <c r="R23" s="80" t="s">
        <v>80</v>
      </c>
      <c r="S23" s="80" t="s">
        <v>31</v>
      </c>
      <c r="T23" s="59" t="str">
        <f>IF(G23=0," ",VLOOKUP($B23,[1]Женщины!$B$1:$K$65536,10,FALSE))</f>
        <v>Сергеева Е.В.</v>
      </c>
    </row>
    <row r="24" spans="1:20" x14ac:dyDescent="0.25">
      <c r="A24" s="203"/>
      <c r="B24" s="31"/>
      <c r="C24" s="76"/>
      <c r="D24" s="210"/>
      <c r="E24" s="211"/>
      <c r="F24" s="78"/>
      <c r="G24" s="76"/>
      <c r="H24" s="76"/>
      <c r="I24" s="76"/>
      <c r="J24" s="54"/>
      <c r="K24" s="204" t="s">
        <v>109</v>
      </c>
      <c r="L24" s="206">
        <v>763</v>
      </c>
      <c r="M24" s="206">
        <v>566</v>
      </c>
      <c r="N24" s="206">
        <v>448</v>
      </c>
      <c r="O24" s="206">
        <v>570</v>
      </c>
      <c r="P24" s="206">
        <v>527</v>
      </c>
      <c r="Q24" s="212"/>
      <c r="R24" s="78"/>
      <c r="S24" s="78"/>
      <c r="T24" s="109"/>
    </row>
    <row r="25" spans="1:20" x14ac:dyDescent="0.25">
      <c r="A25" s="203"/>
      <c r="B25" s="31"/>
      <c r="C25" s="76"/>
      <c r="D25" s="210"/>
      <c r="E25" s="211"/>
      <c r="F25" s="78"/>
      <c r="G25" s="76"/>
      <c r="H25" s="76"/>
      <c r="I25" s="76"/>
      <c r="J25" s="54"/>
      <c r="K25" s="204" t="s">
        <v>110</v>
      </c>
      <c r="L25" s="206">
        <v>763</v>
      </c>
      <c r="M25" s="206">
        <f>SUM(L24:M24)</f>
        <v>1329</v>
      </c>
      <c r="N25" s="206">
        <f>M25+N24</f>
        <v>1777</v>
      </c>
      <c r="O25" s="206">
        <f>N25+O24</f>
        <v>2347</v>
      </c>
      <c r="P25" s="206">
        <f>O25+P24</f>
        <v>2874</v>
      </c>
      <c r="Q25" s="212"/>
      <c r="R25" s="78"/>
      <c r="S25" s="78"/>
      <c r="T25" s="109"/>
    </row>
    <row r="26" spans="1:20" x14ac:dyDescent="0.25">
      <c r="A26" s="213"/>
      <c r="B26" s="214"/>
      <c r="C26" s="215"/>
      <c r="D26" s="216"/>
      <c r="E26" s="217"/>
      <c r="F26" s="218"/>
      <c r="G26" s="215"/>
      <c r="H26" s="215"/>
      <c r="I26" s="215"/>
      <c r="J26" s="219"/>
      <c r="K26" s="220" t="s">
        <v>66</v>
      </c>
      <c r="L26" s="221">
        <v>1</v>
      </c>
      <c r="M26" s="221">
        <v>2</v>
      </c>
      <c r="N26" s="221">
        <v>4</v>
      </c>
      <c r="O26" s="221">
        <v>1</v>
      </c>
      <c r="P26" s="221">
        <v>4</v>
      </c>
      <c r="Q26" s="222"/>
      <c r="R26" s="218"/>
      <c r="S26" s="218"/>
      <c r="T26" s="223"/>
    </row>
    <row r="27" spans="1:20" ht="29.25" x14ac:dyDescent="0.25">
      <c r="A27" s="203">
        <v>4</v>
      </c>
      <c r="B27" s="79">
        <v>35</v>
      </c>
      <c r="C27" s="76" t="str">
        <f>IF(B27=0," ",VLOOKUP(B27,[1]Женщины!B$1:K$65536,2,FALSE))</f>
        <v>Доманина</v>
      </c>
      <c r="D27" s="77" t="str">
        <f>IF(B27=0," ",VLOOKUP($B27,[1]Женщины!$B$1:$K$65536,3,FALSE))</f>
        <v>Елена</v>
      </c>
      <c r="E27" s="78" t="str">
        <f>IF(B27=0," ",IF(VLOOKUP($B27,[1]Женщины!$B$1:$K$65536,4,FALSE)=0," ",VLOOKUP($B27,[1]Женщины!$B$1:$K$65536,4,FALSE)))</f>
        <v>05.08.2003</v>
      </c>
      <c r="F27" s="78" t="str">
        <f>IF(B27=0," ",VLOOKUP($B27,[1]Женщины!$B$1:$K$65536,5,FALSE))</f>
        <v>1</v>
      </c>
      <c r="G27" s="59" t="str">
        <f>IF(B27=0," ",VLOOKUP($B27,[1]Женщины!$B$1:$K$65536,6,FALSE))</f>
        <v>Ярославская область</v>
      </c>
      <c r="H27" s="59" t="str">
        <f>IF(B27=0," ",VLOOKUP($B27,[1]Женщины!$B$1:$K$65536,7,FALSE))</f>
        <v/>
      </c>
      <c r="I27" s="59" t="str">
        <f>IF(B27=0," ",VLOOKUP($B27,[1]Женщины!$B$1:$K$65536,8,FALSE))</f>
        <v/>
      </c>
      <c r="J27" s="59" t="str">
        <f>IF(B27=0," ",VLOOKUP($B27,[1]Женщины!$B$1:$K$65536,9,FALSE))</f>
        <v>МАУ СШОР №2</v>
      </c>
      <c r="K27" s="204" t="s">
        <v>108</v>
      </c>
      <c r="L27" s="205">
        <v>1.1481481481481481E-4</v>
      </c>
      <c r="M27" s="206">
        <v>133</v>
      </c>
      <c r="N27" s="207">
        <v>9.8000000000000007</v>
      </c>
      <c r="O27" s="207">
        <v>4.72</v>
      </c>
      <c r="P27" s="208">
        <v>1.9950231481481481E-3</v>
      </c>
      <c r="Q27" s="209">
        <v>2606</v>
      </c>
      <c r="R27" s="80" t="s">
        <v>80</v>
      </c>
      <c r="S27" s="80" t="s">
        <v>31</v>
      </c>
      <c r="T27" s="60" t="str">
        <f>IF(G27=0," ",VLOOKUP($B27,[1]Женщины!$B$1:$K$65536,10,FALSE))</f>
        <v>Дорожкин В.В., Дорожкина О.Н., Дорожкин В.К.</v>
      </c>
    </row>
    <row r="28" spans="1:20" x14ac:dyDescent="0.25">
      <c r="A28" s="203"/>
      <c r="B28" s="31"/>
      <c r="C28" s="76"/>
      <c r="D28" s="210"/>
      <c r="E28" s="211"/>
      <c r="F28" s="78"/>
      <c r="G28" s="76"/>
      <c r="H28" s="76"/>
      <c r="I28" s="76"/>
      <c r="J28" s="54"/>
      <c r="K28" s="204" t="s">
        <v>109</v>
      </c>
      <c r="L28" s="206">
        <v>727</v>
      </c>
      <c r="M28" s="206">
        <v>439</v>
      </c>
      <c r="N28" s="206">
        <v>516</v>
      </c>
      <c r="O28" s="206">
        <v>485</v>
      </c>
      <c r="P28" s="206">
        <v>439</v>
      </c>
      <c r="Q28" s="212"/>
      <c r="R28" s="78"/>
      <c r="S28" s="78"/>
      <c r="T28" s="109"/>
    </row>
    <row r="29" spans="1:20" x14ac:dyDescent="0.25">
      <c r="A29" s="203"/>
      <c r="B29" s="31"/>
      <c r="C29" s="76"/>
      <c r="D29" s="210"/>
      <c r="E29" s="211"/>
      <c r="F29" s="78"/>
      <c r="G29" s="76"/>
      <c r="H29" s="76"/>
      <c r="I29" s="76"/>
      <c r="J29" s="54"/>
      <c r="K29" s="204" t="s">
        <v>110</v>
      </c>
      <c r="L29" s="206">
        <v>727</v>
      </c>
      <c r="M29" s="206">
        <f>SUM(L28:M28)</f>
        <v>1166</v>
      </c>
      <c r="N29" s="206">
        <f>M29+N28</f>
        <v>1682</v>
      </c>
      <c r="O29" s="206">
        <f>N29+O28</f>
        <v>2167</v>
      </c>
      <c r="P29" s="206">
        <f>O29+P28</f>
        <v>2606</v>
      </c>
      <c r="Q29" s="212"/>
      <c r="R29" s="78"/>
      <c r="S29" s="78"/>
      <c r="T29" s="109"/>
    </row>
    <row r="30" spans="1:20" x14ac:dyDescent="0.25">
      <c r="A30" s="213"/>
      <c r="B30" s="214"/>
      <c r="C30" s="215"/>
      <c r="D30" s="216"/>
      <c r="E30" s="217"/>
      <c r="F30" s="218"/>
      <c r="G30" s="215"/>
      <c r="H30" s="215"/>
      <c r="I30" s="215"/>
      <c r="J30" s="219"/>
      <c r="K30" s="220" t="s">
        <v>66</v>
      </c>
      <c r="L30" s="221">
        <v>2</v>
      </c>
      <c r="M30" s="221">
        <v>6</v>
      </c>
      <c r="N30" s="221">
        <v>2</v>
      </c>
      <c r="O30" s="221">
        <v>4</v>
      </c>
      <c r="P30" s="221">
        <v>5</v>
      </c>
      <c r="Q30" s="222"/>
      <c r="R30" s="218"/>
      <c r="S30" s="218"/>
      <c r="T30" s="223"/>
    </row>
    <row r="31" spans="1:20" x14ac:dyDescent="0.25">
      <c r="A31" s="203">
        <v>5</v>
      </c>
      <c r="B31" s="79">
        <v>412</v>
      </c>
      <c r="C31" s="76" t="str">
        <f>IF(B31=0," ",VLOOKUP(B31,[1]Женщины!B$1:K$65536,2,FALSE))</f>
        <v>Семенова</v>
      </c>
      <c r="D31" s="77" t="str">
        <f>IF(B31=0," ",VLOOKUP($B31,[1]Женщины!$B$1:$K$65536,3,FALSE))</f>
        <v>Арина</v>
      </c>
      <c r="E31" s="78" t="str">
        <f>IF(B31=0," ",IF(VLOOKUP($B31,[1]Женщины!$B$1:$K$65536,4,FALSE)=0," ",VLOOKUP($B31,[1]Женщины!$B$1:$K$65536,4,FALSE)))</f>
        <v>10.08.2004</v>
      </c>
      <c r="F31" s="78" t="str">
        <f>IF(B31=0," ",VLOOKUP($B31,[1]Женщины!$B$1:$K$65536,5,FALSE))</f>
        <v>2</v>
      </c>
      <c r="G31" s="59" t="str">
        <f>IF(B31=0," ",VLOOKUP($B31,[1]Женщины!$B$1:$K$65536,6,FALSE))</f>
        <v>Псковская область</v>
      </c>
      <c r="H31" s="59" t="str">
        <f>IF(B31=0," ",VLOOKUP($B31,[1]Женщины!$B$1:$K$65536,7,FALSE))</f>
        <v/>
      </c>
      <c r="I31" s="59" t="str">
        <f>IF(B31=0," ",VLOOKUP($B31,[1]Женщины!$B$1:$K$65536,8,FALSE))</f>
        <v/>
      </c>
      <c r="J31" s="59" t="str">
        <f>IF(B31=0," ",VLOOKUP($B31,[1]Женщины!$B$1:$K$65536,9,FALSE))</f>
        <v>МБУ ДО "ДЮСШ "Надежда"</v>
      </c>
      <c r="K31" s="204" t="s">
        <v>108</v>
      </c>
      <c r="L31" s="205">
        <v>1.261574074074074E-4</v>
      </c>
      <c r="M31" s="206">
        <v>142</v>
      </c>
      <c r="N31" s="207">
        <v>8.8800000000000008</v>
      </c>
      <c r="O31" s="207">
        <v>4.47</v>
      </c>
      <c r="P31" s="208">
        <v>1.8936342592592592E-3</v>
      </c>
      <c r="Q31" s="209">
        <v>2496</v>
      </c>
      <c r="R31" s="80" t="s">
        <v>80</v>
      </c>
      <c r="S31" s="80">
        <v>15</v>
      </c>
      <c r="T31" s="59" t="str">
        <f>IF(G31=0," ",VLOOKUP($B31,[1]Женщины!$B$1:$K$65536,10,FALSE))</f>
        <v>Шкробинец А.Ю.</v>
      </c>
    </row>
    <row r="32" spans="1:20" x14ac:dyDescent="0.25">
      <c r="A32" s="203"/>
      <c r="B32" s="31"/>
      <c r="C32" s="76"/>
      <c r="D32" s="210"/>
      <c r="E32" s="211"/>
      <c r="F32" s="78"/>
      <c r="G32" s="76"/>
      <c r="H32" s="76"/>
      <c r="I32" s="76"/>
      <c r="J32" s="54"/>
      <c r="K32" s="204" t="s">
        <v>109</v>
      </c>
      <c r="L32" s="206">
        <v>553</v>
      </c>
      <c r="M32" s="206">
        <v>534</v>
      </c>
      <c r="N32" s="206">
        <v>456</v>
      </c>
      <c r="O32" s="206">
        <v>421</v>
      </c>
      <c r="P32" s="206">
        <v>532</v>
      </c>
      <c r="Q32" s="212"/>
      <c r="R32" s="78"/>
      <c r="S32" s="78"/>
      <c r="T32" s="109"/>
    </row>
    <row r="33" spans="1:20" x14ac:dyDescent="0.25">
      <c r="A33" s="203"/>
      <c r="B33" s="31"/>
      <c r="C33" s="76"/>
      <c r="D33" s="210"/>
      <c r="E33" s="211"/>
      <c r="F33" s="78"/>
      <c r="G33" s="76"/>
      <c r="H33" s="76"/>
      <c r="I33" s="76"/>
      <c r="J33" s="54"/>
      <c r="K33" s="204" t="s">
        <v>110</v>
      </c>
      <c r="L33" s="206">
        <v>553</v>
      </c>
      <c r="M33" s="206">
        <f>SUM(L32:M32)</f>
        <v>1087</v>
      </c>
      <c r="N33" s="206">
        <f>M33+N32</f>
        <v>1543</v>
      </c>
      <c r="O33" s="206">
        <f>N33+O32</f>
        <v>1964</v>
      </c>
      <c r="P33" s="206">
        <f>O33+P32</f>
        <v>2496</v>
      </c>
      <c r="Q33" s="212"/>
      <c r="R33" s="78"/>
      <c r="S33" s="78"/>
      <c r="T33" s="109"/>
    </row>
    <row r="34" spans="1:20" x14ac:dyDescent="0.25">
      <c r="A34" s="213"/>
      <c r="B34" s="214"/>
      <c r="C34" s="215"/>
      <c r="D34" s="216"/>
      <c r="E34" s="217"/>
      <c r="F34" s="218"/>
      <c r="G34" s="215"/>
      <c r="H34" s="215"/>
      <c r="I34" s="215"/>
      <c r="J34" s="219"/>
      <c r="K34" s="220" t="s">
        <v>66</v>
      </c>
      <c r="L34" s="221">
        <v>6</v>
      </c>
      <c r="M34" s="221">
        <v>5</v>
      </c>
      <c r="N34" s="221">
        <v>3</v>
      </c>
      <c r="O34" s="221">
        <v>6</v>
      </c>
      <c r="P34" s="221">
        <v>3</v>
      </c>
      <c r="Q34" s="222"/>
      <c r="R34" s="218"/>
      <c r="S34" s="218"/>
      <c r="T34" s="223"/>
    </row>
    <row r="35" spans="1:20" ht="22.5" x14ac:dyDescent="0.25">
      <c r="A35" s="203">
        <v>6</v>
      </c>
      <c r="B35" s="31">
        <v>401</v>
      </c>
      <c r="C35" s="76" t="str">
        <f>IF(B35=0," ",VLOOKUP(B35,[1]Женщины!B$1:K$65536,2,FALSE))</f>
        <v>Веселова</v>
      </c>
      <c r="D35" s="77" t="str">
        <f>IF(B35=0," ",VLOOKUP($B35,[1]Женщины!$B$1:$K$65536,3,FALSE))</f>
        <v>Вероника</v>
      </c>
      <c r="E35" s="78" t="str">
        <f>IF(B35=0," ",IF(VLOOKUP($B35,[1]Женщины!$B$1:$K$65536,4,FALSE)=0," ",VLOOKUP($B35,[1]Женщины!$B$1:$K$65536,4,FALSE)))</f>
        <v>08.12.2003</v>
      </c>
      <c r="F35" s="78" t="str">
        <f>IF(B35=0," ",VLOOKUP($B35,[1]Женщины!$B$1:$K$65536,5,FALSE))</f>
        <v>1</v>
      </c>
      <c r="G35" s="59" t="str">
        <f>IF(B35=0," ",VLOOKUP($B35,[1]Женщины!$B$1:$K$65536,6,FALSE))</f>
        <v>Псковская область</v>
      </c>
      <c r="H35" s="59" t="str">
        <f>IF(B35=0," ",VLOOKUP($B35,[1]Женщины!$B$1:$K$65536,7,FALSE))</f>
        <v/>
      </c>
      <c r="I35" s="59" t="str">
        <f>IF(B35=0," ",VLOOKUP($B35,[1]Женщины!$B$1:$K$65536,8,FALSE))</f>
        <v/>
      </c>
      <c r="J35" s="58" t="str">
        <f>IF(B35=0," ",VLOOKUP($B35,[1]Женщины!$B$1:$K$65536,9,FALSE))</f>
        <v>МБУ ДО "ДЮСШ "Надежда"</v>
      </c>
      <c r="K35" s="204" t="s">
        <v>108</v>
      </c>
      <c r="L35" s="205">
        <v>1.2314814814814816E-4</v>
      </c>
      <c r="M35" s="206">
        <v>142</v>
      </c>
      <c r="N35" s="207">
        <v>8.43</v>
      </c>
      <c r="O35" s="207">
        <v>4.5</v>
      </c>
      <c r="P35" s="208">
        <v>2.0293981481481482E-3</v>
      </c>
      <c r="Q35" s="209">
        <v>2395</v>
      </c>
      <c r="R35" s="80" t="s">
        <v>81</v>
      </c>
      <c r="S35" s="80">
        <v>14</v>
      </c>
      <c r="T35" s="59" t="str">
        <f>IF(G35=0," ",VLOOKUP($B35,[1]Женщины!$B$1:$K$65536,10,FALSE))</f>
        <v>Шкробинец А.Ю.</v>
      </c>
    </row>
    <row r="36" spans="1:20" x14ac:dyDescent="0.25">
      <c r="A36" s="203"/>
      <c r="B36" s="31"/>
      <c r="C36" s="76"/>
      <c r="D36" s="210"/>
      <c r="E36" s="211"/>
      <c r="F36" s="78"/>
      <c r="G36" s="76"/>
      <c r="H36" s="76"/>
      <c r="I36" s="76"/>
      <c r="J36" s="109"/>
      <c r="K36" s="204" t="s">
        <v>109</v>
      </c>
      <c r="L36" s="206">
        <v>597</v>
      </c>
      <c r="M36" s="206">
        <v>534</v>
      </c>
      <c r="N36" s="206">
        <v>427</v>
      </c>
      <c r="O36" s="206">
        <v>428</v>
      </c>
      <c r="P36" s="206">
        <v>409</v>
      </c>
      <c r="Q36" s="212"/>
      <c r="R36" s="78"/>
      <c r="S36" s="78"/>
      <c r="T36" s="109"/>
    </row>
    <row r="37" spans="1:20" x14ac:dyDescent="0.25">
      <c r="A37" s="203"/>
      <c r="B37" s="31"/>
      <c r="C37" s="76"/>
      <c r="D37" s="210"/>
      <c r="E37" s="211"/>
      <c r="F37" s="78"/>
      <c r="G37" s="76"/>
      <c r="H37" s="76"/>
      <c r="I37" s="76"/>
      <c r="J37" s="109"/>
      <c r="K37" s="204" t="s">
        <v>110</v>
      </c>
      <c r="L37" s="206">
        <v>597</v>
      </c>
      <c r="M37" s="206">
        <f>SUM(L36:M36)</f>
        <v>1131</v>
      </c>
      <c r="N37" s="206">
        <f>M37+N36</f>
        <v>1558</v>
      </c>
      <c r="O37" s="206">
        <f>N37+O36</f>
        <v>1986</v>
      </c>
      <c r="P37" s="206">
        <f>O37+P36</f>
        <v>2395</v>
      </c>
      <c r="Q37" s="212"/>
      <c r="R37" s="78"/>
      <c r="S37" s="78"/>
      <c r="T37" s="109"/>
    </row>
    <row r="38" spans="1:20" x14ac:dyDescent="0.25">
      <c r="A38" s="213"/>
      <c r="B38" s="214"/>
      <c r="C38" s="215"/>
      <c r="D38" s="216"/>
      <c r="E38" s="217"/>
      <c r="F38" s="218"/>
      <c r="G38" s="215"/>
      <c r="H38" s="215"/>
      <c r="I38" s="215"/>
      <c r="J38" s="223"/>
      <c r="K38" s="220" t="s">
        <v>66</v>
      </c>
      <c r="L38" s="221">
        <v>4</v>
      </c>
      <c r="M38" s="221">
        <v>4</v>
      </c>
      <c r="N38" s="221">
        <v>6</v>
      </c>
      <c r="O38" s="221">
        <v>5</v>
      </c>
      <c r="P38" s="221">
        <v>6</v>
      </c>
      <c r="Q38" s="222"/>
      <c r="R38" s="218"/>
      <c r="S38" s="218"/>
      <c r="T38" s="223"/>
    </row>
    <row r="39" spans="1:20" ht="22.5" x14ac:dyDescent="0.25">
      <c r="A39" s="203">
        <v>7</v>
      </c>
      <c r="B39" s="79">
        <v>101</v>
      </c>
      <c r="C39" s="76" t="str">
        <f>IF(B39=0," ",VLOOKUP(B39,[1]Женщины!B$1:K$65536,2,FALSE))</f>
        <v>Павлова</v>
      </c>
      <c r="D39" s="77" t="str">
        <f>IF(B39=0," ",VLOOKUP($B39,[1]Женщины!$B$1:$K$65536,3,FALSE))</f>
        <v>Софья</v>
      </c>
      <c r="E39" s="78" t="str">
        <f>IF(B39=0," ",IF(VLOOKUP($B39,[1]Женщины!$B$1:$K$65536,4,FALSE)=0," ",VLOOKUP($B39,[1]Женщины!$B$1:$K$65536,4,FALSE)))</f>
        <v>17.06.2004</v>
      </c>
      <c r="F39" s="78" t="str">
        <f>IF(B39=0," ",VLOOKUP($B39,[1]Женщины!$B$1:$K$65536,5,FALSE))</f>
        <v>3</v>
      </c>
      <c r="G39" s="59" t="str">
        <f>IF(B39=0," ",VLOOKUP($B39,[1]Женщины!$B$1:$K$65536,6,FALSE))</f>
        <v>Ярославская область</v>
      </c>
      <c r="H39" s="59" t="str">
        <f>IF(B39=0," ",VLOOKUP($B39,[1]Женщины!$B$1:$K$65536,7,FALSE))</f>
        <v/>
      </c>
      <c r="I39" s="59" t="str">
        <f>IF(B39=0," ",VLOOKUP($B39,[1]Женщины!$B$1:$K$65536,8,FALSE))</f>
        <v/>
      </c>
      <c r="J39" s="59" t="str">
        <f>IF(B39=0," ",VLOOKUP($B39,[1]Женщины!$B$1:$K$65536,9,FALSE))</f>
        <v>МУ СШОР №2</v>
      </c>
      <c r="K39" s="204" t="s">
        <v>108</v>
      </c>
      <c r="L39" s="224" t="s">
        <v>73</v>
      </c>
      <c r="M39" s="206">
        <v>145</v>
      </c>
      <c r="N39" s="207">
        <v>8.6999999999999993</v>
      </c>
      <c r="O39" s="207">
        <v>4.09</v>
      </c>
      <c r="P39" s="208">
        <v>2.3135416666666669E-3</v>
      </c>
      <c r="Q39" s="209">
        <v>1543</v>
      </c>
      <c r="R39" s="80" t="s">
        <v>82</v>
      </c>
      <c r="S39" s="80" t="s">
        <v>31</v>
      </c>
      <c r="T39" s="58" t="str">
        <f>IF(G39=0," ",VLOOKUP($B39,[1]Женщины!$B$1:$K$65536,10,FALSE))</f>
        <v>Пивентьев С.А., Пивентьева И.В.</v>
      </c>
    </row>
    <row r="40" spans="1:20" x14ac:dyDescent="0.25">
      <c r="A40" s="203"/>
      <c r="B40" s="31"/>
      <c r="C40" s="76"/>
      <c r="D40" s="210"/>
      <c r="E40" s="211"/>
      <c r="F40" s="78"/>
      <c r="G40" s="76"/>
      <c r="H40" s="76"/>
      <c r="I40" s="76"/>
      <c r="J40" s="54"/>
      <c r="K40" s="204" t="s">
        <v>109</v>
      </c>
      <c r="L40" s="206">
        <v>0</v>
      </c>
      <c r="M40" s="206">
        <v>566</v>
      </c>
      <c r="N40" s="206">
        <v>445</v>
      </c>
      <c r="O40" s="206">
        <v>329</v>
      </c>
      <c r="P40" s="206">
        <v>203</v>
      </c>
      <c r="Q40" s="212"/>
      <c r="R40" s="78"/>
      <c r="S40" s="78"/>
      <c r="T40" s="109"/>
    </row>
    <row r="41" spans="1:20" x14ac:dyDescent="0.25">
      <c r="A41" s="203"/>
      <c r="B41" s="31"/>
      <c r="C41" s="76"/>
      <c r="D41" s="210"/>
      <c r="E41" s="211"/>
      <c r="F41" s="78"/>
      <c r="G41" s="76"/>
      <c r="H41" s="76"/>
      <c r="I41" s="76"/>
      <c r="J41" s="54"/>
      <c r="K41" s="204" t="s">
        <v>110</v>
      </c>
      <c r="L41" s="206">
        <v>0</v>
      </c>
      <c r="M41" s="206">
        <f>SUM(L40:M40)</f>
        <v>566</v>
      </c>
      <c r="N41" s="206">
        <f>M41+N40</f>
        <v>1011</v>
      </c>
      <c r="O41" s="206">
        <f>N41+O40</f>
        <v>1340</v>
      </c>
      <c r="P41" s="206">
        <f>O41+P40</f>
        <v>1543</v>
      </c>
      <c r="Q41" s="212"/>
      <c r="R41" s="78"/>
      <c r="S41" s="78"/>
      <c r="T41" s="109"/>
    </row>
    <row r="42" spans="1:20" x14ac:dyDescent="0.25">
      <c r="A42" s="213"/>
      <c r="B42" s="214"/>
      <c r="C42" s="215"/>
      <c r="D42" s="216"/>
      <c r="E42" s="217"/>
      <c r="F42" s="218"/>
      <c r="G42" s="215"/>
      <c r="H42" s="215"/>
      <c r="I42" s="215"/>
      <c r="J42" s="219"/>
      <c r="K42" s="220" t="s">
        <v>66</v>
      </c>
      <c r="L42" s="221"/>
      <c r="M42" s="221">
        <v>3</v>
      </c>
      <c r="N42" s="221">
        <v>5</v>
      </c>
      <c r="O42" s="221">
        <v>7</v>
      </c>
      <c r="P42" s="221">
        <v>7</v>
      </c>
      <c r="Q42" s="222"/>
      <c r="R42" s="218"/>
      <c r="S42" s="218"/>
      <c r="T42" s="223"/>
    </row>
    <row r="43" spans="1:20" ht="15.75" thickBot="1" x14ac:dyDescent="0.3">
      <c r="A43" s="225"/>
      <c r="B43" s="179"/>
      <c r="C43" s="39" t="s">
        <v>111</v>
      </c>
      <c r="D43" s="39"/>
      <c r="E43" s="40" t="s">
        <v>111</v>
      </c>
      <c r="F43" s="40" t="s">
        <v>111</v>
      </c>
      <c r="G43" s="39" t="s">
        <v>111</v>
      </c>
      <c r="H43" s="39"/>
      <c r="I43" s="39"/>
      <c r="J43" s="226"/>
      <c r="K43" s="226"/>
      <c r="L43" s="226"/>
      <c r="M43" s="226"/>
      <c r="N43" s="226"/>
      <c r="O43" s="226"/>
      <c r="P43" s="226"/>
      <c r="Q43" s="226"/>
      <c r="R43" s="43" t="s">
        <v>111</v>
      </c>
      <c r="S43" s="40"/>
      <c r="T43" s="227" t="s">
        <v>111</v>
      </c>
    </row>
    <row r="44" spans="1:20" ht="15.75" thickTop="1" x14ac:dyDescent="0.25">
      <c r="A44" s="64"/>
      <c r="B44" s="67"/>
      <c r="C44" s="45"/>
      <c r="D44" s="45"/>
      <c r="E44" s="46"/>
      <c r="F44" s="46"/>
      <c r="G44" s="45"/>
      <c r="H44" s="45"/>
      <c r="I44" s="45"/>
      <c r="J44" s="228"/>
      <c r="K44" s="228"/>
      <c r="L44" s="228"/>
      <c r="M44" s="228"/>
      <c r="N44" s="228"/>
      <c r="O44" s="228"/>
      <c r="P44" s="228"/>
      <c r="Q44" s="228"/>
      <c r="R44" s="49"/>
      <c r="S44" s="46"/>
      <c r="T44" s="229"/>
    </row>
    <row r="45" spans="1:20" x14ac:dyDescent="0.25">
      <c r="A45" s="64"/>
      <c r="B45" s="65"/>
      <c r="C45" s="66"/>
      <c r="D45" s="66"/>
      <c r="E45" s="66"/>
      <c r="F45" s="67"/>
      <c r="G45" s="45" t="s">
        <v>32</v>
      </c>
      <c r="H45" s="45"/>
      <c r="I45" s="45"/>
      <c r="J45" s="46"/>
      <c r="K45" s="46"/>
      <c r="L45" s="45"/>
      <c r="M45" s="45" t="s">
        <v>33</v>
      </c>
      <c r="N45" s="45"/>
    </row>
    <row r="46" spans="1:20" x14ac:dyDescent="0.25">
      <c r="A46" s="64"/>
      <c r="B46" s="65"/>
      <c r="C46" s="66"/>
      <c r="D46" s="66"/>
      <c r="E46" s="66"/>
      <c r="F46" s="67"/>
      <c r="G46" s="45"/>
      <c r="H46" s="45"/>
      <c r="I46" s="45"/>
      <c r="J46" s="46"/>
      <c r="K46" s="46"/>
      <c r="L46" s="45"/>
      <c r="M46" s="45"/>
      <c r="N46" s="45"/>
    </row>
    <row r="47" spans="1:20" x14ac:dyDescent="0.25">
      <c r="A47" s="64"/>
      <c r="B47" s="67"/>
      <c r="C47" s="66"/>
      <c r="D47" s="66"/>
      <c r="E47" s="66"/>
      <c r="F47" s="67"/>
      <c r="G47" s="45" t="s">
        <v>34</v>
      </c>
      <c r="H47" s="45"/>
      <c r="I47" s="45"/>
      <c r="J47" s="46"/>
      <c r="K47" s="46"/>
      <c r="L47" s="45"/>
      <c r="M47" s="45" t="s">
        <v>35</v>
      </c>
      <c r="N47" s="45"/>
      <c r="S47" s="46"/>
      <c r="T47" s="229"/>
    </row>
    <row r="48" spans="1:20" x14ac:dyDescent="0.25">
      <c r="A48" s="64"/>
      <c r="B48" s="67"/>
      <c r="C48" s="45"/>
      <c r="D48" s="45"/>
      <c r="E48" s="46"/>
      <c r="F48" s="46"/>
      <c r="G48" s="45"/>
      <c r="H48" s="45"/>
      <c r="I48" s="45"/>
      <c r="J48" s="228"/>
      <c r="K48" s="228"/>
      <c r="L48" s="228"/>
      <c r="M48" s="228"/>
      <c r="N48" s="228"/>
      <c r="O48" s="228"/>
      <c r="P48" s="228"/>
      <c r="Q48" s="228"/>
      <c r="R48" s="49"/>
      <c r="S48" s="46"/>
      <c r="T48" s="229"/>
    </row>
    <row r="49" spans="1:20" x14ac:dyDescent="0.25">
      <c r="A49" s="64"/>
      <c r="B49" s="67"/>
      <c r="C49" s="45"/>
      <c r="D49" s="45"/>
      <c r="E49" s="46"/>
      <c r="F49" s="46"/>
      <c r="G49" s="45"/>
      <c r="H49" s="45"/>
      <c r="I49" s="45"/>
      <c r="J49" s="228"/>
      <c r="K49" s="228"/>
      <c r="L49" s="228"/>
      <c r="M49" s="228"/>
      <c r="N49" s="228"/>
      <c r="O49" s="228"/>
      <c r="P49" s="228"/>
      <c r="Q49" s="228"/>
      <c r="R49" s="49"/>
      <c r="S49" s="46"/>
      <c r="T49" s="229"/>
    </row>
    <row r="50" spans="1:20" x14ac:dyDescent="0.25">
      <c r="A50" s="64"/>
      <c r="B50" s="67"/>
      <c r="C50" s="45"/>
      <c r="D50" s="45"/>
      <c r="E50" s="46"/>
      <c r="F50" s="46"/>
      <c r="G50" s="45"/>
      <c r="H50" s="45"/>
      <c r="I50" s="45"/>
      <c r="J50" s="228"/>
      <c r="K50" s="228"/>
      <c r="L50" s="228"/>
      <c r="M50" s="228"/>
      <c r="N50" s="228"/>
      <c r="O50" s="228"/>
      <c r="P50" s="228"/>
      <c r="Q50" s="228"/>
      <c r="R50" s="49"/>
      <c r="S50" s="46"/>
      <c r="T50" s="229"/>
    </row>
    <row r="51" spans="1:20" x14ac:dyDescent="0.25">
      <c r="A51" s="64"/>
      <c r="B51" s="67"/>
      <c r="C51" s="45"/>
      <c r="D51" s="45"/>
      <c r="E51" s="46"/>
      <c r="F51" s="46"/>
      <c r="G51" s="45"/>
      <c r="H51" s="45"/>
      <c r="I51" s="45"/>
      <c r="J51" s="228"/>
      <c r="K51" s="228"/>
      <c r="L51" s="228"/>
      <c r="M51" s="228"/>
      <c r="N51" s="228"/>
      <c r="O51" s="228"/>
      <c r="P51" s="228"/>
      <c r="Q51" s="228"/>
      <c r="R51" s="49"/>
      <c r="S51" s="46"/>
      <c r="T51" s="229"/>
    </row>
    <row r="52" spans="1:20" x14ac:dyDescent="0.25">
      <c r="A52" s="64"/>
      <c r="B52" s="67"/>
      <c r="O52" s="228"/>
      <c r="P52" s="228"/>
      <c r="Q52" s="228"/>
      <c r="R52" s="49"/>
      <c r="S52" s="46"/>
      <c r="T52" s="229"/>
    </row>
    <row r="53" spans="1:20" x14ac:dyDescent="0.25">
      <c r="A53" s="64"/>
      <c r="B53" s="67"/>
      <c r="O53" s="228"/>
      <c r="P53" s="228"/>
      <c r="Q53" s="228"/>
      <c r="R53" s="49"/>
      <c r="S53" s="46"/>
      <c r="T53" s="229"/>
    </row>
    <row r="54" spans="1:20" x14ac:dyDescent="0.25">
      <c r="A54" s="64"/>
      <c r="B54" s="67"/>
      <c r="C54" s="45"/>
      <c r="D54" s="45"/>
      <c r="E54" s="46"/>
      <c r="F54" s="46"/>
      <c r="G54" s="45"/>
      <c r="H54" s="45"/>
      <c r="I54" s="45"/>
      <c r="J54" s="228"/>
      <c r="K54" s="228"/>
      <c r="L54" s="228"/>
      <c r="M54" s="228"/>
      <c r="N54" s="228"/>
      <c r="O54" s="228"/>
      <c r="P54" s="228"/>
      <c r="Q54" s="228"/>
      <c r="R54" s="49"/>
      <c r="S54" s="46"/>
      <c r="T54" s="229"/>
    </row>
    <row r="55" spans="1:20" x14ac:dyDescent="0.25">
      <c r="A55" s="64"/>
      <c r="B55" s="67"/>
      <c r="C55" s="45"/>
      <c r="D55" s="45"/>
      <c r="E55" s="46"/>
      <c r="F55" s="46"/>
      <c r="G55" s="45"/>
      <c r="H55" s="45"/>
      <c r="I55" s="45"/>
      <c r="J55" s="228"/>
      <c r="K55" s="228"/>
      <c r="L55" s="228"/>
      <c r="M55" s="228"/>
      <c r="N55" s="228"/>
      <c r="O55" s="228"/>
      <c r="P55" s="228"/>
      <c r="Q55" s="228"/>
      <c r="R55" s="49"/>
      <c r="S55" s="46"/>
      <c r="T55" s="229"/>
    </row>
  </sheetData>
  <mergeCells count="22">
    <mergeCell ref="F12:F13"/>
    <mergeCell ref="A1:T1"/>
    <mergeCell ref="A2:T2"/>
    <mergeCell ref="A3:T3"/>
    <mergeCell ref="A4:T4"/>
    <mergeCell ref="A5:T5"/>
    <mergeCell ref="A6:T6"/>
    <mergeCell ref="A12:A13"/>
    <mergeCell ref="B12:B13"/>
    <mergeCell ref="C12:C13"/>
    <mergeCell ref="D12:D13"/>
    <mergeCell ref="E12:E13"/>
    <mergeCell ref="Q12:Q13"/>
    <mergeCell ref="R12:R13"/>
    <mergeCell ref="S12:S13"/>
    <mergeCell ref="T12:T13"/>
    <mergeCell ref="G12:G13"/>
    <mergeCell ref="H12:H13"/>
    <mergeCell ref="I12:I13"/>
    <mergeCell ref="J12:J13"/>
    <mergeCell ref="K12:K13"/>
    <mergeCell ref="L12:P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zoomScale="80" zoomScaleNormal="80" workbookViewId="0">
      <selection activeCell="D9" sqref="D9"/>
    </sheetView>
  </sheetViews>
  <sheetFormatPr defaultRowHeight="15" x14ac:dyDescent="0.25"/>
  <cols>
    <col min="1" max="1" width="4.140625" customWidth="1"/>
    <col min="2" max="2" width="6.5703125" customWidth="1"/>
    <col min="3" max="4" width="15.7109375" customWidth="1"/>
    <col min="5" max="5" width="11.28515625" customWidth="1"/>
    <col min="6" max="6" width="9" customWidth="1"/>
    <col min="7" max="7" width="14.85546875" customWidth="1"/>
    <col min="8" max="8" width="11.140625" customWidth="1"/>
    <col min="9" max="9" width="10" customWidth="1"/>
    <col min="10" max="10" width="18.5703125" customWidth="1"/>
    <col min="11" max="11" width="7.28515625" customWidth="1"/>
    <col min="12" max="12" width="5.140625" customWidth="1"/>
    <col min="13" max="13" width="6.140625" customWidth="1"/>
    <col min="14" max="14" width="6.42578125" customWidth="1"/>
    <col min="15" max="15" width="6.5703125" customWidth="1"/>
    <col min="16" max="16" width="7.7109375" customWidth="1"/>
    <col min="17" max="17" width="6.140625" customWidth="1"/>
    <col min="18" max="18" width="7.42578125" customWidth="1"/>
    <col min="19" max="19" width="6" customWidth="1"/>
    <col min="20" max="20" width="5.7109375" customWidth="1"/>
    <col min="21" max="21" width="6.140625" customWidth="1"/>
    <col min="22" max="22" width="17.140625" customWidth="1"/>
  </cols>
  <sheetData>
    <row r="1" spans="1:22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</row>
    <row r="2" spans="1:22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</row>
    <row r="3" spans="1:22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</row>
    <row r="4" spans="1:22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</row>
    <row r="5" spans="1:22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2" ht="17.25" x14ac:dyDescent="0.3">
      <c r="A6" s="460" t="s">
        <v>112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2" ht="21" x14ac:dyDescent="0.35">
      <c r="A7" s="8"/>
      <c r="B7" s="8"/>
      <c r="C7" s="8"/>
      <c r="D7" s="8"/>
      <c r="E7" s="8"/>
      <c r="F7" s="8"/>
      <c r="G7" s="8"/>
      <c r="H7" s="8"/>
      <c r="I7" s="8"/>
      <c r="K7" s="8"/>
      <c r="L7" s="8"/>
      <c r="M7" s="8"/>
      <c r="N7" s="8"/>
      <c r="P7" s="8"/>
      <c r="Q7" s="8"/>
      <c r="R7" s="8"/>
      <c r="S7" s="8"/>
      <c r="V7" s="1" t="s">
        <v>6</v>
      </c>
    </row>
    <row r="8" spans="1:22" ht="18.75" x14ac:dyDescent="0.3">
      <c r="A8" s="3"/>
      <c r="B8" s="4"/>
      <c r="C8" s="4"/>
      <c r="D8" s="4"/>
      <c r="E8" s="5"/>
      <c r="G8" s="50"/>
      <c r="H8" s="50"/>
      <c r="I8" s="50"/>
      <c r="K8" s="50"/>
      <c r="L8" s="50"/>
      <c r="M8" s="50"/>
      <c r="P8" s="50"/>
      <c r="Q8" s="50"/>
      <c r="R8" s="50"/>
      <c r="V8" s="2" t="s">
        <v>7</v>
      </c>
    </row>
    <row r="9" spans="1:22" ht="15.75" x14ac:dyDescent="0.25">
      <c r="A9" s="3"/>
      <c r="B9" s="4"/>
      <c r="C9" s="4"/>
      <c r="D9" s="4"/>
      <c r="E9" s="5"/>
      <c r="G9" s="6"/>
      <c r="H9" s="232" t="s">
        <v>113</v>
      </c>
      <c r="I9" s="232" t="s">
        <v>114</v>
      </c>
      <c r="K9" s="6"/>
      <c r="P9" s="6"/>
      <c r="V9" s="2" t="s">
        <v>8</v>
      </c>
    </row>
    <row r="10" spans="1:22" ht="21" x14ac:dyDescent="0.35">
      <c r="A10" s="7"/>
      <c r="H10" s="233" t="s">
        <v>115</v>
      </c>
      <c r="I10" s="233" t="s">
        <v>93</v>
      </c>
      <c r="K10" s="7"/>
      <c r="M10" s="8"/>
      <c r="N10" s="8"/>
      <c r="P10" s="7"/>
      <c r="R10" s="8"/>
      <c r="S10" s="8"/>
      <c r="V10" s="8" t="s">
        <v>9</v>
      </c>
    </row>
    <row r="11" spans="1:22" ht="21" x14ac:dyDescent="0.35">
      <c r="A11" s="7"/>
      <c r="E11" s="9"/>
      <c r="F11" s="10"/>
      <c r="G11" s="11"/>
      <c r="H11" s="234" t="s">
        <v>116</v>
      </c>
      <c r="I11" s="234" t="s">
        <v>117</v>
      </c>
      <c r="K11" s="7"/>
      <c r="M11" s="8"/>
      <c r="N11" s="8"/>
      <c r="O11" s="8"/>
      <c r="P11" s="64"/>
      <c r="Q11" s="64"/>
      <c r="R11" s="16"/>
      <c r="S11" s="64"/>
      <c r="T11" s="64"/>
    </row>
    <row r="12" spans="1:22" ht="18.75" x14ac:dyDescent="0.3">
      <c r="A12" s="3"/>
      <c r="B12" s="12"/>
      <c r="C12" s="4"/>
      <c r="D12" s="4"/>
      <c r="E12" s="9"/>
      <c r="F12" s="10"/>
      <c r="G12" s="11"/>
      <c r="H12" s="233" t="s">
        <v>118</v>
      </c>
      <c r="I12" s="233" t="s">
        <v>119</v>
      </c>
      <c r="K12" s="13"/>
      <c r="L12" s="13"/>
      <c r="M12" s="14"/>
      <c r="P12" s="64"/>
      <c r="Q12" s="64"/>
      <c r="R12" s="16"/>
      <c r="S12" s="64"/>
      <c r="T12" s="64"/>
    </row>
    <row r="13" spans="1:22" ht="16.5" thickBot="1" x14ac:dyDescent="0.3">
      <c r="A13" s="15" t="s">
        <v>44</v>
      </c>
      <c r="B13" s="16"/>
      <c r="E13" s="17" t="s">
        <v>120</v>
      </c>
      <c r="F13" s="18"/>
      <c r="H13" s="233" t="s">
        <v>121</v>
      </c>
      <c r="I13" s="233"/>
      <c r="J13" s="3"/>
      <c r="K13" s="11"/>
      <c r="L13" s="11"/>
      <c r="M13" s="14"/>
      <c r="P13" s="64"/>
      <c r="Q13" s="64"/>
      <c r="R13" s="16"/>
      <c r="S13" s="64"/>
      <c r="T13" s="64"/>
    </row>
    <row r="14" spans="1:22" ht="15.75" thickBot="1" x14ac:dyDescent="0.3">
      <c r="A14" s="455" t="s">
        <v>15</v>
      </c>
      <c r="B14" s="455" t="s">
        <v>16</v>
      </c>
      <c r="C14" s="457" t="s">
        <v>17</v>
      </c>
      <c r="D14" s="457" t="s">
        <v>18</v>
      </c>
      <c r="E14" s="455" t="s">
        <v>19</v>
      </c>
      <c r="F14" s="455" t="s">
        <v>20</v>
      </c>
      <c r="G14" s="445" t="s">
        <v>21</v>
      </c>
      <c r="H14" s="447" t="s">
        <v>22</v>
      </c>
      <c r="I14" s="449" t="s">
        <v>23</v>
      </c>
      <c r="J14" s="451" t="s">
        <v>24</v>
      </c>
      <c r="K14" s="235"/>
      <c r="L14" s="549" t="s">
        <v>100</v>
      </c>
      <c r="M14" s="546"/>
      <c r="N14" s="546"/>
      <c r="O14" s="550"/>
      <c r="P14" s="545" t="s">
        <v>122</v>
      </c>
      <c r="Q14" s="546"/>
      <c r="R14" s="546"/>
      <c r="S14" s="527" t="s">
        <v>101</v>
      </c>
      <c r="T14" s="527" t="s">
        <v>102</v>
      </c>
      <c r="U14" s="547" t="s">
        <v>103</v>
      </c>
      <c r="V14" s="529" t="s">
        <v>28</v>
      </c>
    </row>
    <row r="15" spans="1:22" ht="15.75" thickBot="1" x14ac:dyDescent="0.3">
      <c r="A15" s="456"/>
      <c r="B15" s="456"/>
      <c r="C15" s="458"/>
      <c r="D15" s="458"/>
      <c r="E15" s="456"/>
      <c r="F15" s="456"/>
      <c r="G15" s="446"/>
      <c r="H15" s="448"/>
      <c r="I15" s="450"/>
      <c r="J15" s="452"/>
      <c r="K15" s="236"/>
      <c r="L15" s="237">
        <v>60</v>
      </c>
      <c r="M15" s="238" t="s">
        <v>107</v>
      </c>
      <c r="N15" s="238" t="s">
        <v>106</v>
      </c>
      <c r="O15" s="238" t="s">
        <v>105</v>
      </c>
      <c r="P15" s="238" t="s">
        <v>104</v>
      </c>
      <c r="Q15" s="238" t="s">
        <v>123</v>
      </c>
      <c r="R15" s="239">
        <v>1000</v>
      </c>
      <c r="S15" s="528"/>
      <c r="T15" s="528"/>
      <c r="U15" s="548"/>
      <c r="V15" s="530"/>
    </row>
    <row r="16" spans="1:22" x14ac:dyDescent="0.25">
      <c r="A16" s="531"/>
      <c r="B16" s="531"/>
      <c r="C16" s="531"/>
      <c r="D16" s="531"/>
      <c r="E16" s="531"/>
      <c r="F16" s="531"/>
      <c r="G16" s="531"/>
      <c r="H16" s="531"/>
      <c r="I16" s="531"/>
      <c r="J16" s="531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</row>
    <row r="17" spans="1:22" ht="25.5" x14ac:dyDescent="0.25">
      <c r="A17" s="240">
        <v>1</v>
      </c>
      <c r="B17" s="31">
        <v>406</v>
      </c>
      <c r="C17" s="76" t="str">
        <f>IF(B17=0," ",VLOOKUP(B17,[1]Спортсмены!B$1:K$65536,2,FALSE))</f>
        <v>Лопатенков</v>
      </c>
      <c r="D17" s="111" t="str">
        <f>IF(B17=0," ",VLOOKUP($B17,[1]Спортсмены!$B$1:$K$65536,3,FALSE))</f>
        <v>Андрей</v>
      </c>
      <c r="E17" s="78" t="str">
        <f>IF(B17=0," ",IF(VLOOKUP($B17,[1]Спортсмены!$B$1:$K$65536,4,FALSE)=0," ",VLOOKUP($B17,[1]Спортсмены!$B$1:$K$65536,4,FALSE)))</f>
        <v>04.04.2004</v>
      </c>
      <c r="F17" s="76" t="str">
        <f>IF(B17=0," ",VLOOKUP($B17,[1]Спортсмены!$B$1:$K$65536,5,FALSE))</f>
        <v>3</v>
      </c>
      <c r="G17" s="54" t="str">
        <f>IF(B17=0," ",VLOOKUP($B17,[1]Спортсмены!$B$1:$K$65536,6,FALSE))</f>
        <v>Псковская область</v>
      </c>
      <c r="H17" s="76" t="str">
        <f>IF(C17=0," ",VLOOKUP($B17,[1]Спортсмены!$B$1:$K$65536,7,FALSE))</f>
        <v/>
      </c>
      <c r="I17" s="76" t="str">
        <f>IF(D17=0," ",VLOOKUP($B17,[1]Спортсмены!$B$1:$K$65536,8,FALSE))</f>
        <v/>
      </c>
      <c r="J17" s="54" t="str">
        <f>IF(B17=0," ",VLOOKUP($B17,[1]Спортсмены!$B$1:$K$65536,9,FALSE))</f>
        <v>МБУДО ДЮСШ №1 "Атлетика"</v>
      </c>
      <c r="K17" s="204" t="s">
        <v>108</v>
      </c>
      <c r="L17" s="241">
        <v>8.9699074074074087E-5</v>
      </c>
      <c r="M17" s="242">
        <v>5.85</v>
      </c>
      <c r="N17" s="242">
        <v>11.3</v>
      </c>
      <c r="O17" s="243">
        <v>169</v>
      </c>
      <c r="P17" s="241">
        <v>1.0520833333333333E-4</v>
      </c>
      <c r="Q17" s="242">
        <v>3</v>
      </c>
      <c r="R17" s="244">
        <v>2.0863425925925923E-3</v>
      </c>
      <c r="S17" s="245">
        <v>4033</v>
      </c>
      <c r="T17" s="246" t="s">
        <v>80</v>
      </c>
      <c r="U17" s="246">
        <v>20</v>
      </c>
      <c r="V17" s="76" t="str">
        <f>IF(I17=0," ",VLOOKUP($B17,[1]Спортсмены!$B$1:$K$65536,10,FALSE))</f>
        <v>Пискунов И.В.</v>
      </c>
    </row>
    <row r="18" spans="1:22" x14ac:dyDescent="0.25">
      <c r="A18" s="247"/>
      <c r="B18" s="31"/>
      <c r="C18" s="110"/>
      <c r="D18" s="110"/>
      <c r="E18" s="248"/>
      <c r="F18" s="78"/>
      <c r="G18" s="132"/>
      <c r="H18" s="132"/>
      <c r="I18" s="132"/>
      <c r="J18" s="249"/>
      <c r="K18" s="204" t="s">
        <v>109</v>
      </c>
      <c r="L18" s="250">
        <v>634</v>
      </c>
      <c r="M18" s="250">
        <v>554</v>
      </c>
      <c r="N18" s="250">
        <v>564</v>
      </c>
      <c r="O18" s="250">
        <v>536</v>
      </c>
      <c r="P18" s="250">
        <v>726</v>
      </c>
      <c r="Q18" s="250">
        <v>357</v>
      </c>
      <c r="R18" s="251">
        <v>662</v>
      </c>
      <c r="S18" s="212"/>
      <c r="T18" s="78"/>
      <c r="U18" s="78"/>
      <c r="V18" s="109"/>
    </row>
    <row r="19" spans="1:22" x14ac:dyDescent="0.25">
      <c r="A19" s="247"/>
      <c r="B19" s="31"/>
      <c r="C19" s="110"/>
      <c r="D19" s="110"/>
      <c r="E19" s="248"/>
      <c r="F19" s="78"/>
      <c r="G19" s="132"/>
      <c r="H19" s="132"/>
      <c r="I19" s="132"/>
      <c r="J19" s="249"/>
      <c r="K19" s="204" t="s">
        <v>110</v>
      </c>
      <c r="L19" s="250">
        <v>634</v>
      </c>
      <c r="M19" s="206">
        <f>SUM(L18:M18)</f>
        <v>1188</v>
      </c>
      <c r="N19" s="206">
        <f>M19+N18</f>
        <v>1752</v>
      </c>
      <c r="O19" s="206">
        <f>N19+O18</f>
        <v>2288</v>
      </c>
      <c r="P19" s="206">
        <f>O19+P18</f>
        <v>3014</v>
      </c>
      <c r="Q19" s="206">
        <f>P19+Q18</f>
        <v>3371</v>
      </c>
      <c r="R19" s="206">
        <f>Q19+R18</f>
        <v>4033</v>
      </c>
      <c r="S19" s="212"/>
      <c r="T19" s="78"/>
      <c r="U19" s="78"/>
      <c r="V19" s="109"/>
    </row>
    <row r="20" spans="1:22" x14ac:dyDescent="0.25">
      <c r="A20" s="213"/>
      <c r="B20" s="214"/>
      <c r="C20" s="252"/>
      <c r="D20" s="252"/>
      <c r="E20" s="253"/>
      <c r="F20" s="218"/>
      <c r="G20" s="254"/>
      <c r="H20" s="254"/>
      <c r="I20" s="254"/>
      <c r="J20" s="255"/>
      <c r="K20" s="220" t="s">
        <v>66</v>
      </c>
      <c r="L20" s="221">
        <v>1</v>
      </c>
      <c r="M20" s="221">
        <v>1</v>
      </c>
      <c r="N20" s="221">
        <v>1</v>
      </c>
      <c r="O20" s="221">
        <v>1</v>
      </c>
      <c r="P20" s="221">
        <v>1</v>
      </c>
      <c r="Q20" s="221">
        <v>1</v>
      </c>
      <c r="R20" s="256">
        <v>1</v>
      </c>
      <c r="S20" s="222"/>
      <c r="T20" s="218"/>
      <c r="U20" s="218"/>
      <c r="V20" s="223"/>
    </row>
    <row r="21" spans="1:22" ht="25.5" x14ac:dyDescent="0.25">
      <c r="A21" s="240">
        <v>2</v>
      </c>
      <c r="B21" s="196">
        <v>360</v>
      </c>
      <c r="C21" s="76" t="str">
        <f>IF(B21=0," ",VLOOKUP(B21,[1]Спортсмены!B$1:K$65536,2,FALSE))</f>
        <v>Зубец</v>
      </c>
      <c r="D21" s="111" t="str">
        <f>IF(B21=0," ",VLOOKUP($B21,[1]Спортсмены!$B$1:$K$65536,3,FALSE))</f>
        <v>Никита</v>
      </c>
      <c r="E21" s="78" t="str">
        <f>IF(B21=0," ",IF(VLOOKUP($B21,[1]Спортсмены!$B$1:$K$65536,4,FALSE)=0," ",VLOOKUP($B21,[1]Спортсмены!$B$1:$K$65536,4,FALSE)))</f>
        <v>28.06.2006</v>
      </c>
      <c r="F21" s="76" t="str">
        <f>IF(B21=0," ",VLOOKUP($B21,[1]Спортсмены!$B$1:$K$65536,5,FALSE))</f>
        <v>3</v>
      </c>
      <c r="G21" s="54" t="str">
        <f>IF(B21=0," ",VLOOKUP($B21,[1]Спортсмены!$B$1:$K$65536,6,FALSE))</f>
        <v>Ленинградская область</v>
      </c>
      <c r="H21" s="76" t="str">
        <f>IF(C21=0," ",VLOOKUP($B21,[1]Спортсмены!$B$1:$K$65536,7,FALSE))</f>
        <v/>
      </c>
      <c r="I21" s="76" t="str">
        <f>IF(D21=0," ",VLOOKUP($B21,[1]Спортсмены!$B$1:$K$65536,8,FALSE))</f>
        <v/>
      </c>
      <c r="J21" s="54" t="str">
        <f>IF(B21=0," ",VLOOKUP($B21,[1]Спортсмены!$B$1:$K$65536,9,FALSE))</f>
        <v>МБУ "СШОР "Фаворит" г.Выборг</v>
      </c>
      <c r="K21" s="204" t="s">
        <v>108</v>
      </c>
      <c r="L21" s="241">
        <v>9.7800925925925917E-5</v>
      </c>
      <c r="M21" s="242">
        <v>4.57</v>
      </c>
      <c r="N21" s="242">
        <v>7.75</v>
      </c>
      <c r="O21" s="243">
        <v>136</v>
      </c>
      <c r="P21" s="241">
        <v>1.2372685185185184E-4</v>
      </c>
      <c r="Q21" s="242">
        <v>2.2000000000000002</v>
      </c>
      <c r="R21" s="244">
        <v>2.5868055555555557E-3</v>
      </c>
      <c r="S21" s="245">
        <v>2280</v>
      </c>
      <c r="T21" s="246" t="s">
        <v>124</v>
      </c>
      <c r="U21" s="246">
        <v>0</v>
      </c>
      <c r="V21" s="54" t="str">
        <f>IF(I21=0," ",VLOOKUP($B21,[1]Спортсмены!$B$1:$K$65536,10,FALSE))</f>
        <v>Волков А.В., Волкова Е.В.</v>
      </c>
    </row>
    <row r="22" spans="1:22" x14ac:dyDescent="0.25">
      <c r="A22" s="247"/>
      <c r="B22" s="31"/>
      <c r="C22" s="110"/>
      <c r="D22" s="110"/>
      <c r="E22" s="248"/>
      <c r="F22" s="78"/>
      <c r="G22" s="132"/>
      <c r="H22" s="132"/>
      <c r="I22" s="132"/>
      <c r="J22" s="249"/>
      <c r="K22" s="204" t="s">
        <v>109</v>
      </c>
      <c r="L22" s="250">
        <v>436</v>
      </c>
      <c r="M22" s="250">
        <v>303</v>
      </c>
      <c r="N22" s="250">
        <v>352</v>
      </c>
      <c r="O22" s="250">
        <v>290</v>
      </c>
      <c r="P22" s="250">
        <v>418</v>
      </c>
      <c r="Q22" s="250">
        <v>179</v>
      </c>
      <c r="R22" s="251">
        <v>302</v>
      </c>
      <c r="S22" s="212"/>
      <c r="T22" s="78"/>
      <c r="U22" s="78"/>
      <c r="V22" s="109"/>
    </row>
    <row r="23" spans="1:22" x14ac:dyDescent="0.25">
      <c r="A23" s="247"/>
      <c r="B23" s="31"/>
      <c r="C23" s="110"/>
      <c r="D23" s="110"/>
      <c r="E23" s="248"/>
      <c r="F23" s="78"/>
      <c r="G23" s="132"/>
      <c r="H23" s="132"/>
      <c r="I23" s="132"/>
      <c r="J23" s="249"/>
      <c r="K23" s="204" t="s">
        <v>110</v>
      </c>
      <c r="L23" s="250">
        <v>436</v>
      </c>
      <c r="M23" s="206">
        <f>SUM(L22:M22)</f>
        <v>739</v>
      </c>
      <c r="N23" s="206">
        <f>M23+N22</f>
        <v>1091</v>
      </c>
      <c r="O23" s="206">
        <f>N23+O22</f>
        <v>1381</v>
      </c>
      <c r="P23" s="206">
        <f>O23+P22</f>
        <v>1799</v>
      </c>
      <c r="Q23" s="206">
        <f>P23+Q22</f>
        <v>1978</v>
      </c>
      <c r="R23" s="206">
        <f>Q23+R22</f>
        <v>2280</v>
      </c>
      <c r="S23" s="212"/>
      <c r="T23" s="78"/>
      <c r="U23" s="78"/>
      <c r="V23" s="109"/>
    </row>
    <row r="24" spans="1:22" x14ac:dyDescent="0.25">
      <c r="A24" s="213"/>
      <c r="B24" s="214"/>
      <c r="C24" s="252"/>
      <c r="D24" s="252"/>
      <c r="E24" s="253"/>
      <c r="F24" s="218"/>
      <c r="G24" s="254"/>
      <c r="H24" s="254"/>
      <c r="I24" s="254"/>
      <c r="J24" s="255"/>
      <c r="K24" s="220" t="s">
        <v>66</v>
      </c>
      <c r="L24" s="221">
        <v>2</v>
      </c>
      <c r="M24" s="221">
        <v>2</v>
      </c>
      <c r="N24" s="221">
        <v>1</v>
      </c>
      <c r="O24" s="221">
        <v>2</v>
      </c>
      <c r="P24" s="221">
        <v>2</v>
      </c>
      <c r="Q24" s="221">
        <v>2</v>
      </c>
      <c r="R24" s="256">
        <v>2</v>
      </c>
      <c r="S24" s="222"/>
      <c r="T24" s="218"/>
      <c r="U24" s="218"/>
      <c r="V24" s="223"/>
    </row>
    <row r="25" spans="1:22" ht="15.75" thickBot="1" x14ac:dyDescent="0.3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43"/>
      <c r="U25" s="40"/>
      <c r="V25" s="39" t="str">
        <f>IF(B25=0," ",VLOOKUP($B25,[1]Спортсмены!$B$1:$K$65536,7,FALSE))</f>
        <v xml:space="preserve"> </v>
      </c>
    </row>
    <row r="26" spans="1:22" ht="15.75" thickTop="1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49"/>
      <c r="U26" s="46"/>
      <c r="V26" s="45"/>
    </row>
    <row r="27" spans="1:22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49"/>
      <c r="U27" s="46"/>
      <c r="V27" s="45"/>
    </row>
    <row r="28" spans="1:22" x14ac:dyDescent="0.25">
      <c r="A28" s="64"/>
      <c r="B28" s="65"/>
      <c r="C28" s="66"/>
      <c r="D28" s="66"/>
      <c r="E28" s="66"/>
      <c r="F28" s="67"/>
      <c r="G28" s="45" t="s">
        <v>32</v>
      </c>
      <c r="H28" s="45"/>
      <c r="I28" s="45"/>
      <c r="J28" s="46"/>
      <c r="K28" s="46"/>
      <c r="L28" s="45"/>
      <c r="M28" s="45" t="s">
        <v>33</v>
      </c>
      <c r="N28" s="45"/>
    </row>
    <row r="29" spans="1:22" ht="15.75" x14ac:dyDescent="0.25">
      <c r="A29" s="64"/>
      <c r="B29" s="67"/>
      <c r="C29" s="66"/>
      <c r="D29" s="66"/>
      <c r="E29" s="66"/>
      <c r="F29" s="67"/>
      <c r="G29" s="45"/>
      <c r="H29" s="45"/>
      <c r="I29" s="45"/>
      <c r="J29" s="46"/>
      <c r="K29" s="46"/>
      <c r="L29" s="45"/>
      <c r="M29" s="45"/>
      <c r="N29" s="45"/>
      <c r="S29" s="46"/>
      <c r="T29" s="229"/>
      <c r="U29" s="86"/>
    </row>
    <row r="30" spans="1:22" ht="15.75" x14ac:dyDescent="0.25">
      <c r="A30" s="64"/>
      <c r="B30" s="67"/>
      <c r="C30" s="66"/>
      <c r="D30" s="66"/>
      <c r="E30" s="66"/>
      <c r="F30" s="67"/>
      <c r="G30" s="45"/>
      <c r="H30" s="45"/>
      <c r="I30" s="45"/>
      <c r="J30" s="46"/>
      <c r="K30" s="46"/>
      <c r="L30" s="45"/>
      <c r="M30" s="45"/>
      <c r="N30" s="45"/>
      <c r="S30" s="46"/>
      <c r="T30" s="229"/>
      <c r="U30" s="86"/>
    </row>
    <row r="31" spans="1:22" ht="15.75" x14ac:dyDescent="0.25">
      <c r="A31" s="64"/>
      <c r="B31" s="67"/>
      <c r="C31" s="66"/>
      <c r="D31" s="66"/>
      <c r="E31" s="66"/>
      <c r="F31" s="67"/>
      <c r="G31" s="45"/>
      <c r="H31" s="45"/>
      <c r="I31" s="45"/>
      <c r="J31" s="46"/>
      <c r="K31" s="46"/>
      <c r="L31" s="45"/>
      <c r="M31" s="45"/>
      <c r="N31" s="45"/>
      <c r="S31" s="46"/>
      <c r="T31" s="229"/>
      <c r="U31" s="86"/>
    </row>
    <row r="32" spans="1:22" ht="15.75" x14ac:dyDescent="0.25">
      <c r="A32" s="64"/>
      <c r="B32" s="67"/>
      <c r="C32" s="66"/>
      <c r="D32" s="66"/>
      <c r="E32" s="66"/>
      <c r="F32" s="67"/>
      <c r="G32" s="45" t="s">
        <v>34</v>
      </c>
      <c r="H32" s="45"/>
      <c r="I32" s="45"/>
      <c r="J32" s="46"/>
      <c r="K32" s="46"/>
      <c r="L32" s="45"/>
      <c r="M32" s="45" t="s">
        <v>35</v>
      </c>
      <c r="N32" s="45"/>
      <c r="S32" s="46"/>
      <c r="T32" s="229"/>
      <c r="U32" s="86"/>
    </row>
    <row r="33" spans="1:22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49"/>
      <c r="U33" s="46"/>
      <c r="V33" s="45"/>
    </row>
    <row r="34" spans="1:22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49"/>
      <c r="U34" s="46"/>
      <c r="V34" s="45"/>
    </row>
    <row r="35" spans="1:22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49"/>
      <c r="U35" s="46"/>
      <c r="V35" s="45"/>
    </row>
    <row r="36" spans="1:22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49"/>
      <c r="U36" s="46"/>
      <c r="V36" s="45"/>
    </row>
    <row r="37" spans="1:22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49"/>
      <c r="U37" s="46"/>
      <c r="V37" s="45"/>
    </row>
    <row r="38" spans="1:22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49"/>
      <c r="U38" s="46"/>
      <c r="V38" s="45"/>
    </row>
    <row r="39" spans="1:22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49"/>
      <c r="U39" s="46"/>
      <c r="V39" s="45"/>
    </row>
    <row r="40" spans="1:22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49"/>
      <c r="U40" s="46"/>
      <c r="V40" s="45"/>
    </row>
    <row r="41" spans="1:22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49"/>
      <c r="U41" s="46"/>
      <c r="V41" s="45"/>
    </row>
    <row r="42" spans="1:22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49"/>
      <c r="U42" s="46"/>
      <c r="V42" s="45"/>
    </row>
    <row r="43" spans="1:22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49"/>
      <c r="U43" s="46"/>
      <c r="V43" s="45"/>
    </row>
    <row r="44" spans="1:22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49"/>
      <c r="U44" s="46"/>
      <c r="V44" s="45"/>
    </row>
    <row r="45" spans="1:22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49"/>
      <c r="U45" s="46"/>
      <c r="V45" s="45"/>
    </row>
    <row r="46" spans="1:22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49"/>
      <c r="U46" s="46"/>
      <c r="V46" s="45"/>
    </row>
    <row r="47" spans="1:22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49"/>
      <c r="U47" s="46"/>
      <c r="V47" s="45"/>
    </row>
    <row r="48" spans="1:22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49"/>
      <c r="U48" s="46"/>
      <c r="V48" s="45"/>
    </row>
    <row r="49" spans="1:22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49"/>
      <c r="U49" s="46"/>
      <c r="V49" s="45"/>
    </row>
    <row r="50" spans="1:22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49"/>
      <c r="U50" s="46"/>
      <c r="V50" s="45"/>
    </row>
    <row r="51" spans="1:22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49"/>
      <c r="U51" s="46"/>
      <c r="V51" s="45"/>
    </row>
    <row r="52" spans="1:22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49"/>
      <c r="U52" s="46"/>
      <c r="V52" s="45"/>
    </row>
    <row r="53" spans="1:22" x14ac:dyDescent="0.25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49"/>
      <c r="U53" s="46"/>
      <c r="V53" s="45"/>
    </row>
    <row r="54" spans="1:22" x14ac:dyDescent="0.25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49"/>
      <c r="U54" s="46"/>
      <c r="V54" s="45"/>
    </row>
    <row r="55" spans="1:22" x14ac:dyDescent="0.25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49"/>
      <c r="U55" s="46"/>
      <c r="V55" s="45"/>
    </row>
    <row r="56" spans="1:22" x14ac:dyDescent="0.25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49"/>
      <c r="U56" s="46"/>
      <c r="V56" s="45"/>
    </row>
    <row r="57" spans="1:22" x14ac:dyDescent="0.25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49"/>
      <c r="U57" s="46"/>
      <c r="V57" s="45"/>
    </row>
    <row r="58" spans="1:22" x14ac:dyDescent="0.25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49"/>
      <c r="U58" s="46"/>
      <c r="V58" s="45"/>
    </row>
    <row r="59" spans="1:22" x14ac:dyDescent="0.25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49"/>
      <c r="U59" s="46"/>
      <c r="V59" s="45"/>
    </row>
    <row r="60" spans="1:22" x14ac:dyDescent="0.25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49"/>
      <c r="U60" s="46"/>
      <c r="V60" s="45"/>
    </row>
    <row r="61" spans="1:22" x14ac:dyDescent="0.25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49"/>
      <c r="U61" s="46"/>
      <c r="V61" s="45"/>
    </row>
    <row r="62" spans="1:22" x14ac:dyDescent="0.25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49"/>
      <c r="U62" s="46"/>
      <c r="V62" s="45"/>
    </row>
    <row r="63" spans="1:22" ht="17.25" x14ac:dyDescent="0.3">
      <c r="A63" s="459" t="s">
        <v>0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</row>
    <row r="64" spans="1:22" ht="17.25" x14ac:dyDescent="0.3">
      <c r="A64" s="459" t="s">
        <v>1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</row>
    <row r="65" spans="1:22" ht="17.25" x14ac:dyDescent="0.3">
      <c r="A65" s="459" t="s">
        <v>2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</row>
    <row r="66" spans="1:22" ht="17.25" x14ac:dyDescent="0.3">
      <c r="A66" s="459" t="s">
        <v>3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</row>
    <row r="67" spans="1:22" ht="17.25" x14ac:dyDescent="0.3">
      <c r="A67" s="459" t="s">
        <v>4</v>
      </c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</row>
    <row r="68" spans="1:22" ht="17.25" x14ac:dyDescent="0.3">
      <c r="A68" s="460" t="s">
        <v>125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</row>
    <row r="69" spans="1:22" ht="21" x14ac:dyDescent="0.35">
      <c r="A69" s="8"/>
      <c r="B69" s="8"/>
      <c r="C69" s="8"/>
      <c r="D69" s="8"/>
      <c r="E69" s="8"/>
      <c r="F69" s="8"/>
      <c r="G69" s="8"/>
      <c r="H69" s="8"/>
      <c r="I69" s="8"/>
      <c r="K69" s="8"/>
      <c r="L69" s="8"/>
      <c r="M69" s="8"/>
      <c r="N69" s="8"/>
      <c r="P69" s="8"/>
      <c r="Q69" s="8"/>
      <c r="R69" s="8"/>
      <c r="S69" s="8"/>
      <c r="V69" s="1" t="s">
        <v>6</v>
      </c>
    </row>
    <row r="70" spans="1:22" ht="18.75" x14ac:dyDescent="0.3">
      <c r="A70" s="3"/>
      <c r="B70" s="4"/>
      <c r="C70" s="4"/>
      <c r="D70" s="4"/>
      <c r="E70" s="5"/>
      <c r="G70" s="50"/>
      <c r="H70" s="50"/>
      <c r="I70" s="50"/>
      <c r="K70" s="50"/>
      <c r="L70" s="50"/>
      <c r="M70" s="50"/>
      <c r="P70" s="50"/>
      <c r="Q70" s="50"/>
      <c r="R70" s="50"/>
      <c r="V70" s="2" t="s">
        <v>7</v>
      </c>
    </row>
    <row r="71" spans="1:22" ht="15.75" x14ac:dyDescent="0.25">
      <c r="A71" s="3"/>
      <c r="B71" s="4"/>
      <c r="C71" s="4"/>
      <c r="D71" s="4"/>
      <c r="E71" s="5"/>
      <c r="G71" s="6"/>
      <c r="H71" s="232" t="s">
        <v>113</v>
      </c>
      <c r="I71" s="232" t="s">
        <v>114</v>
      </c>
      <c r="K71" s="6"/>
      <c r="P71" s="6"/>
      <c r="V71" s="2" t="s">
        <v>8</v>
      </c>
    </row>
    <row r="72" spans="1:22" ht="21" x14ac:dyDescent="0.35">
      <c r="A72" s="7"/>
      <c r="H72" s="233" t="s">
        <v>115</v>
      </c>
      <c r="I72" s="233" t="s">
        <v>93</v>
      </c>
      <c r="K72" s="7"/>
      <c r="M72" s="8"/>
      <c r="N72" s="8"/>
      <c r="P72" s="7"/>
      <c r="R72" s="8"/>
      <c r="S72" s="8"/>
      <c r="V72" s="8" t="s">
        <v>9</v>
      </c>
    </row>
    <row r="73" spans="1:22" ht="21" x14ac:dyDescent="0.35">
      <c r="A73" s="7"/>
      <c r="E73" s="9"/>
      <c r="F73" s="10"/>
      <c r="G73" s="11"/>
      <c r="H73" s="234" t="s">
        <v>116</v>
      </c>
      <c r="I73" s="234" t="s">
        <v>117</v>
      </c>
      <c r="K73" s="7"/>
      <c r="M73" s="8"/>
      <c r="N73" s="8"/>
      <c r="O73" s="8"/>
      <c r="P73" s="64"/>
      <c r="Q73" s="64"/>
      <c r="R73" s="16"/>
      <c r="S73" s="64"/>
      <c r="T73" s="64"/>
    </row>
    <row r="74" spans="1:22" ht="18.75" x14ac:dyDescent="0.3">
      <c r="A74" s="3"/>
      <c r="B74" s="12"/>
      <c r="C74" s="4"/>
      <c r="D74" s="4"/>
      <c r="E74" s="9"/>
      <c r="F74" s="10"/>
      <c r="G74" s="11"/>
      <c r="H74" s="233" t="s">
        <v>118</v>
      </c>
      <c r="I74" s="233" t="s">
        <v>119</v>
      </c>
      <c r="K74" s="13"/>
      <c r="L74" s="13"/>
      <c r="M74" s="14"/>
      <c r="P74" s="64"/>
      <c r="Q74" s="64"/>
      <c r="R74" s="16"/>
      <c r="S74" s="64"/>
      <c r="T74" s="64"/>
    </row>
    <row r="75" spans="1:22" ht="16.5" thickBot="1" x14ac:dyDescent="0.3">
      <c r="A75" s="15" t="s">
        <v>62</v>
      </c>
      <c r="B75" s="16"/>
      <c r="E75" s="17" t="s">
        <v>120</v>
      </c>
      <c r="F75" s="18"/>
      <c r="H75" s="233" t="s">
        <v>121</v>
      </c>
      <c r="I75" s="233"/>
      <c r="J75" s="3"/>
      <c r="K75" s="51"/>
      <c r="L75" s="51"/>
      <c r="M75" s="14"/>
      <c r="P75" s="64"/>
      <c r="Q75" s="64"/>
      <c r="R75" s="16"/>
      <c r="S75" s="64"/>
      <c r="T75" s="64"/>
    </row>
    <row r="76" spans="1:22" ht="15.75" thickBot="1" x14ac:dyDescent="0.3">
      <c r="A76" s="455" t="s">
        <v>15</v>
      </c>
      <c r="B76" s="455" t="s">
        <v>16</v>
      </c>
      <c r="C76" s="457" t="s">
        <v>17</v>
      </c>
      <c r="D76" s="457" t="s">
        <v>18</v>
      </c>
      <c r="E76" s="455" t="s">
        <v>19</v>
      </c>
      <c r="F76" s="455" t="s">
        <v>20</v>
      </c>
      <c r="G76" s="445" t="s">
        <v>21</v>
      </c>
      <c r="H76" s="447" t="s">
        <v>22</v>
      </c>
      <c r="I76" s="449" t="s">
        <v>23</v>
      </c>
      <c r="J76" s="451" t="s">
        <v>24</v>
      </c>
      <c r="K76" s="235"/>
      <c r="L76" s="549" t="s">
        <v>100</v>
      </c>
      <c r="M76" s="546"/>
      <c r="N76" s="546"/>
      <c r="O76" s="550"/>
      <c r="P76" s="545" t="s">
        <v>122</v>
      </c>
      <c r="Q76" s="546"/>
      <c r="R76" s="546"/>
      <c r="S76" s="527" t="s">
        <v>101</v>
      </c>
      <c r="T76" s="527" t="s">
        <v>102</v>
      </c>
      <c r="U76" s="547" t="s">
        <v>103</v>
      </c>
      <c r="V76" s="529" t="s">
        <v>28</v>
      </c>
    </row>
    <row r="77" spans="1:22" ht="15.75" thickBot="1" x14ac:dyDescent="0.3">
      <c r="A77" s="456"/>
      <c r="B77" s="456"/>
      <c r="C77" s="458"/>
      <c r="D77" s="458"/>
      <c r="E77" s="456"/>
      <c r="F77" s="456"/>
      <c r="G77" s="446"/>
      <c r="H77" s="448"/>
      <c r="I77" s="450"/>
      <c r="J77" s="452"/>
      <c r="K77" s="236"/>
      <c r="L77" s="237">
        <v>60</v>
      </c>
      <c r="M77" s="238" t="s">
        <v>107</v>
      </c>
      <c r="N77" s="238" t="s">
        <v>106</v>
      </c>
      <c r="O77" s="238" t="s">
        <v>105</v>
      </c>
      <c r="P77" s="238" t="s">
        <v>104</v>
      </c>
      <c r="Q77" s="238" t="s">
        <v>123</v>
      </c>
      <c r="R77" s="239">
        <v>1000</v>
      </c>
      <c r="S77" s="528"/>
      <c r="T77" s="528"/>
      <c r="U77" s="548"/>
      <c r="V77" s="530"/>
    </row>
    <row r="78" spans="1:22" x14ac:dyDescent="0.25">
      <c r="A78" s="531"/>
      <c r="B78" s="531"/>
      <c r="C78" s="531"/>
      <c r="D78" s="531"/>
      <c r="E78" s="531"/>
      <c r="F78" s="531"/>
      <c r="G78" s="531"/>
      <c r="H78" s="531"/>
      <c r="I78" s="531"/>
      <c r="J78" s="531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</row>
    <row r="79" spans="1:22" ht="29.25" x14ac:dyDescent="0.25">
      <c r="A79" s="240">
        <v>1</v>
      </c>
      <c r="B79" s="31">
        <v>100</v>
      </c>
      <c r="C79" s="76" t="str">
        <f>IF(B79=0," ",VLOOKUP(B79,[1]Спортсмены!B$1:K$65536,2,FALSE))</f>
        <v>Павлов</v>
      </c>
      <c r="D79" s="77" t="str">
        <f>IF(B79=0," ",VLOOKUP($B79,[1]Спортсмены!$B$1:$K$65536,3,FALSE))</f>
        <v>Ролан</v>
      </c>
      <c r="E79" s="78" t="str">
        <f>IF(B79=0," ",IF(VLOOKUP($B79,[1]Спортсмены!$B$1:$K$65536,4,FALSE)=0," ",VLOOKUP($B79,[1]Спортсмены!$B$1:$K$65536,4,FALSE)))</f>
        <v>27.08.2002</v>
      </c>
      <c r="F79" s="76" t="str">
        <f>IF(B79=0," ",VLOOKUP($B79,[1]Спортсмены!$B$1:$K$65536,5,FALSE))</f>
        <v>1</v>
      </c>
      <c r="G79" s="54" t="str">
        <f>IF(B79=0," ",VLOOKUP($B79,[1]Спортсмены!$B$1:$K$65536,6,FALSE))</f>
        <v>Ярославская область</v>
      </c>
      <c r="H79" s="76" t="str">
        <f>IF(C79=0," ",VLOOKUP($B79,[1]Спортсмены!$B$1:$K$65536,7,FALSE))</f>
        <v/>
      </c>
      <c r="I79" s="76" t="str">
        <f>IF(D79=0," ",VLOOKUP($B79,[1]Спортсмены!$B$1:$K$65536,8,FALSE))</f>
        <v/>
      </c>
      <c r="J79" s="76" t="str">
        <f>IF(B79=0," ",VLOOKUP($B79,[1]Спортсмены!$B$1:$K$65536,9,FALSE))</f>
        <v>МАУ СШОР №2</v>
      </c>
      <c r="K79" s="204" t="s">
        <v>108</v>
      </c>
      <c r="L79" s="241">
        <v>8.900462962962962E-5</v>
      </c>
      <c r="M79" s="242">
        <v>6.14</v>
      </c>
      <c r="N79" s="243">
        <v>10.86</v>
      </c>
      <c r="O79" s="243">
        <v>184</v>
      </c>
      <c r="P79" s="241">
        <v>1.0428240740740741E-4</v>
      </c>
      <c r="Q79" s="242">
        <v>3.9</v>
      </c>
      <c r="R79" s="244">
        <v>2.3392361111111109E-3</v>
      </c>
      <c r="S79" s="245">
        <v>4266</v>
      </c>
      <c r="T79" s="246" t="s">
        <v>40</v>
      </c>
      <c r="U79" s="246">
        <v>20</v>
      </c>
      <c r="V79" s="90" t="str">
        <f>IF(I79=0," ",VLOOKUP($B79,[1]Спортсмены!$B$1:$K$65536,10,FALSE))</f>
        <v>Пивентьев С.А., Пивентьева И.В., Скулябин А.Б.</v>
      </c>
    </row>
    <row r="80" spans="1:22" x14ac:dyDescent="0.25">
      <c r="A80" s="247"/>
      <c r="B80" s="31"/>
      <c r="C80" s="110"/>
      <c r="D80" s="257"/>
      <c r="E80" s="248"/>
      <c r="F80" s="78"/>
      <c r="G80" s="132"/>
      <c r="H80" s="132"/>
      <c r="I80" s="132"/>
      <c r="J80" s="249"/>
      <c r="K80" s="204" t="s">
        <v>109</v>
      </c>
      <c r="L80" s="250">
        <v>653</v>
      </c>
      <c r="M80" s="250">
        <v>617</v>
      </c>
      <c r="N80" s="250">
        <v>537</v>
      </c>
      <c r="O80" s="250">
        <v>661</v>
      </c>
      <c r="P80" s="250">
        <v>744</v>
      </c>
      <c r="Q80" s="250">
        <v>590</v>
      </c>
      <c r="R80" s="251">
        <v>464</v>
      </c>
      <c r="S80" s="212"/>
      <c r="T80" s="78"/>
      <c r="U80" s="78"/>
      <c r="V80" s="109"/>
    </row>
    <row r="81" spans="1:22" x14ac:dyDescent="0.25">
      <c r="A81" s="247"/>
      <c r="B81" s="31"/>
      <c r="C81" s="110"/>
      <c r="D81" s="257"/>
      <c r="E81" s="248"/>
      <c r="F81" s="78"/>
      <c r="G81" s="132"/>
      <c r="H81" s="132"/>
      <c r="I81" s="132"/>
      <c r="J81" s="249"/>
      <c r="K81" s="204" t="s">
        <v>110</v>
      </c>
      <c r="L81" s="250">
        <v>653</v>
      </c>
      <c r="M81" s="206">
        <f>SUM(L80:M80)</f>
        <v>1270</v>
      </c>
      <c r="N81" s="206">
        <f>M81+N80</f>
        <v>1807</v>
      </c>
      <c r="O81" s="206">
        <f>N81+O80</f>
        <v>2468</v>
      </c>
      <c r="P81" s="206">
        <f>O81+P80</f>
        <v>3212</v>
      </c>
      <c r="Q81" s="206">
        <f>P81+Q80</f>
        <v>3802</v>
      </c>
      <c r="R81" s="206">
        <f>Q81+R80</f>
        <v>4266</v>
      </c>
      <c r="S81" s="212"/>
      <c r="T81" s="78"/>
      <c r="U81" s="78"/>
      <c r="V81" s="109"/>
    </row>
    <row r="82" spans="1:22" x14ac:dyDescent="0.25">
      <c r="A82" s="213"/>
      <c r="B82" s="214"/>
      <c r="C82" s="252"/>
      <c r="D82" s="258"/>
      <c r="E82" s="253"/>
      <c r="F82" s="218"/>
      <c r="G82" s="254"/>
      <c r="H82" s="254"/>
      <c r="I82" s="254"/>
      <c r="J82" s="255"/>
      <c r="K82" s="220" t="s">
        <v>66</v>
      </c>
      <c r="L82" s="221">
        <v>1</v>
      </c>
      <c r="M82" s="221">
        <v>1</v>
      </c>
      <c r="N82" s="221">
        <v>1</v>
      </c>
      <c r="O82" s="221">
        <v>1</v>
      </c>
      <c r="P82" s="221">
        <v>1</v>
      </c>
      <c r="Q82" s="221">
        <v>1</v>
      </c>
      <c r="R82" s="256">
        <v>1</v>
      </c>
      <c r="S82" s="222"/>
      <c r="T82" s="218"/>
      <c r="U82" s="218"/>
      <c r="V82" s="223"/>
    </row>
    <row r="83" spans="1:22" ht="15.75" thickBot="1" x14ac:dyDescent="0.3">
      <c r="A83" s="226"/>
      <c r="B83" s="226"/>
      <c r="C83" s="226"/>
      <c r="D83" s="259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43"/>
      <c r="U83" s="40"/>
      <c r="V83" s="39" t="str">
        <f>IF(B83=0," ",VLOOKUP($B83,[1]Спортсмены!$B$1:$K$65536,7,FALSE))</f>
        <v xml:space="preserve"> </v>
      </c>
    </row>
    <row r="84" spans="1:22" ht="15.75" thickTop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64"/>
      <c r="B90" s="65"/>
      <c r="C90" s="66"/>
      <c r="D90" s="66"/>
      <c r="E90" s="66"/>
      <c r="F90" s="67"/>
      <c r="G90" s="45" t="s">
        <v>32</v>
      </c>
      <c r="H90" s="45"/>
      <c r="I90" s="45"/>
      <c r="J90" s="46"/>
      <c r="K90" s="46"/>
      <c r="L90" s="45"/>
      <c r="M90" s="45" t="s">
        <v>33</v>
      </c>
      <c r="N90" s="45"/>
      <c r="P90" s="45"/>
      <c r="Q90" s="45"/>
      <c r="R90" s="45"/>
      <c r="S90" s="45"/>
      <c r="T90" s="45"/>
      <c r="U90" s="45"/>
      <c r="V90" s="45"/>
    </row>
    <row r="91" spans="1:22" x14ac:dyDescent="0.25">
      <c r="A91" s="64"/>
      <c r="B91" s="67"/>
      <c r="C91" s="66"/>
      <c r="D91" s="66"/>
      <c r="E91" s="66"/>
      <c r="F91" s="67"/>
      <c r="G91" s="45"/>
      <c r="H91" s="45"/>
      <c r="I91" s="45"/>
      <c r="J91" s="46"/>
      <c r="K91" s="46"/>
      <c r="L91" s="45"/>
      <c r="M91" s="45"/>
      <c r="N91" s="45"/>
      <c r="P91" s="45"/>
      <c r="Q91" s="45"/>
      <c r="R91" s="45"/>
      <c r="S91" s="45"/>
      <c r="T91" s="45"/>
      <c r="U91" s="45"/>
      <c r="V91" s="45"/>
    </row>
    <row r="92" spans="1:22" x14ac:dyDescent="0.25">
      <c r="A92" s="64"/>
      <c r="B92" s="67"/>
      <c r="C92" s="66"/>
      <c r="D92" s="66"/>
      <c r="E92" s="66"/>
      <c r="F92" s="67"/>
      <c r="G92" s="45"/>
      <c r="H92" s="45"/>
      <c r="I92" s="45"/>
      <c r="J92" s="46"/>
      <c r="K92" s="46"/>
      <c r="L92" s="45"/>
      <c r="M92" s="45"/>
      <c r="N92" s="45"/>
      <c r="P92" s="45"/>
      <c r="Q92" s="45"/>
      <c r="R92" s="45"/>
      <c r="S92" s="45"/>
      <c r="T92" s="45"/>
      <c r="U92" s="45"/>
      <c r="V92" s="45"/>
    </row>
    <row r="93" spans="1:22" x14ac:dyDescent="0.25">
      <c r="A93" s="64"/>
      <c r="B93" s="67"/>
      <c r="C93" s="66"/>
      <c r="D93" s="66"/>
      <c r="E93" s="66"/>
      <c r="F93" s="67"/>
      <c r="G93" s="45"/>
      <c r="H93" s="45"/>
      <c r="I93" s="45"/>
      <c r="J93" s="46"/>
      <c r="K93" s="46"/>
      <c r="L93" s="45"/>
      <c r="M93" s="45"/>
      <c r="N93" s="45"/>
      <c r="P93" s="45"/>
      <c r="Q93" s="45"/>
      <c r="R93" s="45"/>
      <c r="S93" s="45"/>
      <c r="T93" s="45"/>
      <c r="U93" s="45"/>
      <c r="V93" s="45"/>
    </row>
    <row r="94" spans="1:22" x14ac:dyDescent="0.25">
      <c r="A94" s="64"/>
      <c r="B94" s="67"/>
      <c r="C94" s="66"/>
      <c r="D94" s="66"/>
      <c r="E94" s="66"/>
      <c r="F94" s="67"/>
      <c r="G94" s="45" t="s">
        <v>34</v>
      </c>
      <c r="H94" s="45"/>
      <c r="I94" s="45"/>
      <c r="J94" s="46"/>
      <c r="K94" s="46"/>
      <c r="L94" s="45"/>
      <c r="M94" s="45" t="s">
        <v>35</v>
      </c>
      <c r="N94" s="45"/>
      <c r="P94" s="45"/>
      <c r="Q94" s="45"/>
      <c r="R94" s="45"/>
      <c r="S94" s="45"/>
      <c r="T94" s="45"/>
      <c r="U94" s="45"/>
      <c r="V94" s="45"/>
    </row>
    <row r="95" spans="1:22" x14ac:dyDescent="0.25"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24" spans="1:22" ht="17.25" x14ac:dyDescent="0.3">
      <c r="A124" s="459" t="s">
        <v>0</v>
      </c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</row>
    <row r="125" spans="1:22" ht="17.25" x14ac:dyDescent="0.3">
      <c r="A125" s="459" t="s">
        <v>1</v>
      </c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</row>
    <row r="126" spans="1:22" ht="17.25" x14ac:dyDescent="0.3">
      <c r="A126" s="459" t="s">
        <v>2</v>
      </c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</row>
    <row r="127" spans="1:22" ht="17.25" x14ac:dyDescent="0.3">
      <c r="A127" s="459" t="s">
        <v>3</v>
      </c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</row>
    <row r="128" spans="1:22" ht="17.25" x14ac:dyDescent="0.3">
      <c r="A128" s="459" t="s">
        <v>4</v>
      </c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</row>
    <row r="129" spans="1:22" ht="17.25" x14ac:dyDescent="0.3">
      <c r="A129" s="460" t="s">
        <v>126</v>
      </c>
      <c r="B129" s="460"/>
      <c r="C129" s="460"/>
      <c r="D129" s="460"/>
      <c r="E129" s="460"/>
      <c r="F129" s="460"/>
      <c r="G129" s="460"/>
      <c r="H129" s="460"/>
      <c r="I129" s="460"/>
      <c r="J129" s="460"/>
      <c r="K129" s="460"/>
      <c r="L129" s="460"/>
      <c r="M129" s="460"/>
      <c r="N129" s="460"/>
      <c r="O129" s="460"/>
      <c r="P129" s="460"/>
      <c r="Q129" s="460"/>
      <c r="R129" s="460"/>
      <c r="S129" s="460"/>
      <c r="T129" s="460"/>
      <c r="U129" s="460"/>
      <c r="V129" s="460"/>
    </row>
    <row r="130" spans="1:22" ht="21" x14ac:dyDescent="0.35">
      <c r="A130" s="8"/>
      <c r="B130" s="8"/>
      <c r="C130" s="8"/>
      <c r="D130" s="8"/>
      <c r="E130" s="8"/>
      <c r="F130" s="8"/>
      <c r="G130" s="8"/>
      <c r="H130" s="8"/>
      <c r="I130" s="8"/>
      <c r="K130" s="8"/>
      <c r="L130" s="8"/>
      <c r="M130" s="8"/>
      <c r="N130" s="8"/>
      <c r="P130" s="8"/>
      <c r="Q130" s="8"/>
      <c r="R130" s="8"/>
      <c r="S130" s="8"/>
      <c r="V130" s="1" t="s">
        <v>6</v>
      </c>
    </row>
    <row r="131" spans="1:22" ht="18.75" x14ac:dyDescent="0.3">
      <c r="A131" s="3"/>
      <c r="B131" s="4"/>
      <c r="C131" s="4"/>
      <c r="D131" s="4"/>
      <c r="E131" s="5"/>
      <c r="G131" s="50"/>
      <c r="H131" s="50"/>
      <c r="I131" s="50"/>
      <c r="K131" s="50"/>
      <c r="L131" s="50"/>
      <c r="M131" s="50"/>
      <c r="P131" s="50"/>
      <c r="Q131" s="50"/>
      <c r="R131" s="50"/>
      <c r="V131" s="2" t="s">
        <v>7</v>
      </c>
    </row>
    <row r="132" spans="1:22" ht="15.75" x14ac:dyDescent="0.25">
      <c r="A132" s="3"/>
      <c r="B132" s="4"/>
      <c r="C132" s="4"/>
      <c r="D132" s="4"/>
      <c r="E132" s="5"/>
      <c r="G132" s="6"/>
      <c r="H132" s="232" t="s">
        <v>113</v>
      </c>
      <c r="I132" s="232" t="s">
        <v>114</v>
      </c>
      <c r="K132" s="6"/>
      <c r="P132" s="6"/>
      <c r="V132" s="2" t="s">
        <v>8</v>
      </c>
    </row>
    <row r="133" spans="1:22" ht="21" x14ac:dyDescent="0.35">
      <c r="A133" s="7"/>
      <c r="H133" s="233" t="s">
        <v>115</v>
      </c>
      <c r="I133" s="233" t="s">
        <v>93</v>
      </c>
      <c r="J133" s="50"/>
      <c r="K133" s="7"/>
      <c r="M133" s="8"/>
      <c r="N133" s="8"/>
      <c r="P133" s="7"/>
      <c r="R133" s="8"/>
      <c r="S133" s="8"/>
      <c r="V133" s="8" t="s">
        <v>9</v>
      </c>
    </row>
    <row r="134" spans="1:22" ht="21" x14ac:dyDescent="0.35">
      <c r="A134" s="7"/>
      <c r="E134" s="9"/>
      <c r="F134" s="10"/>
      <c r="G134" s="11"/>
      <c r="H134" s="234" t="s">
        <v>116</v>
      </c>
      <c r="I134" s="234" t="s">
        <v>117</v>
      </c>
      <c r="J134" s="6"/>
      <c r="K134" s="7"/>
      <c r="M134" s="8"/>
      <c r="N134" s="8"/>
      <c r="O134" s="8"/>
      <c r="P134" s="64"/>
      <c r="Q134" s="64"/>
      <c r="R134" s="16"/>
      <c r="S134" s="64"/>
      <c r="T134" s="64"/>
    </row>
    <row r="135" spans="1:22" ht="18.75" x14ac:dyDescent="0.3">
      <c r="A135" s="3"/>
      <c r="B135" s="12"/>
      <c r="C135" s="4"/>
      <c r="D135" s="4"/>
      <c r="E135" s="9"/>
      <c r="F135" s="10"/>
      <c r="G135" s="11"/>
      <c r="H135" s="233" t="s">
        <v>118</v>
      </c>
      <c r="I135" s="233" t="s">
        <v>119</v>
      </c>
      <c r="K135" s="13"/>
      <c r="L135" s="13"/>
      <c r="M135" s="14"/>
      <c r="P135" s="64"/>
      <c r="Q135" s="64"/>
      <c r="R135" s="16"/>
      <c r="S135" s="64"/>
      <c r="T135" s="64"/>
    </row>
    <row r="136" spans="1:22" ht="16.5" thickBot="1" x14ac:dyDescent="0.3">
      <c r="A136" s="15" t="s">
        <v>47</v>
      </c>
      <c r="B136" s="16"/>
      <c r="E136" s="17" t="s">
        <v>120</v>
      </c>
      <c r="F136" s="18"/>
      <c r="H136" s="233" t="s">
        <v>121</v>
      </c>
      <c r="I136" s="233"/>
      <c r="J136" s="198"/>
      <c r="K136" s="51"/>
      <c r="L136" s="51"/>
      <c r="M136" s="14"/>
      <c r="P136" s="64"/>
      <c r="Q136" s="64"/>
      <c r="R136" s="16"/>
      <c r="S136" s="64"/>
      <c r="T136" s="64"/>
    </row>
    <row r="137" spans="1:22" ht="15.75" thickBot="1" x14ac:dyDescent="0.3">
      <c r="A137" s="541" t="s">
        <v>15</v>
      </c>
      <c r="B137" s="541" t="s">
        <v>16</v>
      </c>
      <c r="C137" s="543" t="s">
        <v>17</v>
      </c>
      <c r="D137" s="543" t="s">
        <v>18</v>
      </c>
      <c r="E137" s="541" t="s">
        <v>19</v>
      </c>
      <c r="F137" s="541" t="s">
        <v>20</v>
      </c>
      <c r="G137" s="533" t="s">
        <v>21</v>
      </c>
      <c r="H137" s="535" t="s">
        <v>22</v>
      </c>
      <c r="I137" s="449" t="s">
        <v>23</v>
      </c>
      <c r="J137" s="537" t="s">
        <v>24</v>
      </c>
      <c r="K137" s="230"/>
      <c r="L137" s="524" t="s">
        <v>100</v>
      </c>
      <c r="M137" s="525"/>
      <c r="N137" s="525"/>
      <c r="O137" s="539"/>
      <c r="P137" s="540" t="s">
        <v>122</v>
      </c>
      <c r="Q137" s="525"/>
      <c r="R137" s="525"/>
      <c r="S137" s="527" t="s">
        <v>101</v>
      </c>
      <c r="T137" s="527" t="s">
        <v>102</v>
      </c>
      <c r="U137" s="520" t="s">
        <v>103</v>
      </c>
      <c r="V137" s="529" t="s">
        <v>28</v>
      </c>
    </row>
    <row r="138" spans="1:22" ht="15.75" thickBot="1" x14ac:dyDescent="0.3">
      <c r="A138" s="542"/>
      <c r="B138" s="542"/>
      <c r="C138" s="544"/>
      <c r="D138" s="544"/>
      <c r="E138" s="542"/>
      <c r="F138" s="542"/>
      <c r="G138" s="534"/>
      <c r="H138" s="536"/>
      <c r="I138" s="450"/>
      <c r="J138" s="538"/>
      <c r="K138" s="231"/>
      <c r="L138" s="260">
        <v>60</v>
      </c>
      <c r="M138" s="261" t="s">
        <v>107</v>
      </c>
      <c r="N138" s="261" t="s">
        <v>106</v>
      </c>
      <c r="O138" s="261" t="s">
        <v>105</v>
      </c>
      <c r="P138" s="261" t="s">
        <v>104</v>
      </c>
      <c r="Q138" s="261" t="s">
        <v>123</v>
      </c>
      <c r="R138" s="262">
        <v>1000</v>
      </c>
      <c r="S138" s="528"/>
      <c r="T138" s="528"/>
      <c r="U138" s="521"/>
      <c r="V138" s="530"/>
    </row>
    <row r="139" spans="1:22" x14ac:dyDescent="0.25">
      <c r="A139" s="531"/>
      <c r="B139" s="531"/>
      <c r="C139" s="531"/>
      <c r="D139" s="531"/>
      <c r="E139" s="531"/>
      <c r="F139" s="531"/>
      <c r="G139" s="531"/>
      <c r="H139" s="531"/>
      <c r="I139" s="531"/>
      <c r="J139" s="531"/>
      <c r="K139" s="532"/>
      <c r="L139" s="532"/>
      <c r="M139" s="532"/>
      <c r="N139" s="532"/>
      <c r="O139" s="532"/>
      <c r="P139" s="532"/>
      <c r="Q139" s="532"/>
      <c r="R139" s="532"/>
      <c r="S139" s="532"/>
      <c r="T139" s="532"/>
      <c r="U139" s="532"/>
      <c r="V139" s="532"/>
    </row>
    <row r="140" spans="1:22" ht="29.25" x14ac:dyDescent="0.25">
      <c r="A140" s="240">
        <v>1</v>
      </c>
      <c r="B140" s="31">
        <v>93</v>
      </c>
      <c r="C140" s="76" t="str">
        <f>IF(B140=0," ",VLOOKUP(B140,[1]Спортсмены!B$1:K$65536,2,FALSE))</f>
        <v>Мыльников</v>
      </c>
      <c r="D140" s="111" t="str">
        <f>IF(B140=0," ",VLOOKUP($B140,[1]Спортсмены!$B$1:$K$65536,3,FALSE))</f>
        <v>Артем</v>
      </c>
      <c r="E140" s="78" t="str">
        <f>IF(B140=0," ",IF(VLOOKUP($B140,[1]Спортсмены!$B$1:$K$65536,4,FALSE)=0," ",VLOOKUP($B140,[1]Спортсмены!$B$1:$K$65536,4,FALSE)))</f>
        <v>27.03.1997</v>
      </c>
      <c r="F140" s="76" t="str">
        <f>IF(B140=0," ",VLOOKUP($B140,[1]Спортсмены!$B$1:$K$65536,5,FALSE))</f>
        <v>МС</v>
      </c>
      <c r="G140" s="54" t="str">
        <f>IF(B140=0," ",VLOOKUP($B140,[1]Спортсмены!$B$1:$K$65536,6,FALSE))</f>
        <v>Ярославская область</v>
      </c>
      <c r="H140" s="76" t="str">
        <f>IF(C140=0," ",VLOOKUP($B140,[1]Спортсмены!$B$1:$K$65536,7,FALSE))</f>
        <v/>
      </c>
      <c r="I140" s="76" t="str">
        <f>IF(D140=0," ",VLOOKUP($B140,[1]Спортсмены!$B$1:$K$65536,8,FALSE))</f>
        <v/>
      </c>
      <c r="J140" s="90" t="str">
        <f>IF(B140=0," ",VLOOKUP($B140,[1]Спортсмены!$B$1:$K$65536,9,FALSE))</f>
        <v>ГУ ЯО "СШОР по лёгкой атлетике и адаптивному спорту"</v>
      </c>
      <c r="K140" s="204" t="s">
        <v>108</v>
      </c>
      <c r="L140" s="241">
        <v>8.7962962962962959E-5</v>
      </c>
      <c r="M140" s="242">
        <v>6.81</v>
      </c>
      <c r="N140" s="242">
        <v>11.6</v>
      </c>
      <c r="O140" s="243">
        <v>211</v>
      </c>
      <c r="P140" s="241">
        <v>9.9652777777777771E-5</v>
      </c>
      <c r="Q140" s="242">
        <v>4.0999999999999996</v>
      </c>
      <c r="R140" s="244">
        <v>2.0576388888888888E-3</v>
      </c>
      <c r="S140" s="245">
        <v>5103</v>
      </c>
      <c r="T140" s="246" t="s">
        <v>48</v>
      </c>
      <c r="U140" s="246">
        <v>20</v>
      </c>
      <c r="V140" s="76" t="str">
        <f>IF(I140=0," ",VLOOKUP($B140,[1]Спортсмены!$B$1:$K$65536,10,FALSE))</f>
        <v>Рыбаков В.Ю.</v>
      </c>
    </row>
    <row r="141" spans="1:22" x14ac:dyDescent="0.25">
      <c r="A141" s="247"/>
      <c r="B141" s="31"/>
      <c r="C141" s="110"/>
      <c r="D141" s="110"/>
      <c r="E141" s="248"/>
      <c r="F141" s="78"/>
      <c r="G141" s="132"/>
      <c r="H141" s="132"/>
      <c r="I141" s="132"/>
      <c r="J141" s="249"/>
      <c r="K141" s="204" t="s">
        <v>109</v>
      </c>
      <c r="L141" s="250">
        <v>681</v>
      </c>
      <c r="M141" s="250">
        <v>769</v>
      </c>
      <c r="N141" s="250">
        <v>582</v>
      </c>
      <c r="O141" s="250">
        <v>906</v>
      </c>
      <c r="P141" s="250">
        <v>834</v>
      </c>
      <c r="Q141" s="250">
        <v>645</v>
      </c>
      <c r="R141" s="251">
        <v>686</v>
      </c>
      <c r="S141" s="212"/>
      <c r="T141" s="78"/>
      <c r="U141" s="78"/>
      <c r="V141" s="109"/>
    </row>
    <row r="142" spans="1:22" x14ac:dyDescent="0.25">
      <c r="A142" s="247"/>
      <c r="B142" s="31"/>
      <c r="C142" s="110"/>
      <c r="D142" s="110"/>
      <c r="E142" s="248"/>
      <c r="F142" s="78"/>
      <c r="G142" s="132"/>
      <c r="H142" s="132"/>
      <c r="I142" s="132"/>
      <c r="J142" s="249"/>
      <c r="K142" s="204" t="s">
        <v>110</v>
      </c>
      <c r="L142" s="250">
        <v>681</v>
      </c>
      <c r="M142" s="206">
        <f>SUM(L141:M141)</f>
        <v>1450</v>
      </c>
      <c r="N142" s="206">
        <f>M142+N141</f>
        <v>2032</v>
      </c>
      <c r="O142" s="206">
        <f>N142+O141</f>
        <v>2938</v>
      </c>
      <c r="P142" s="206">
        <f>O142+P141</f>
        <v>3772</v>
      </c>
      <c r="Q142" s="206">
        <f>P142+Q141</f>
        <v>4417</v>
      </c>
      <c r="R142" s="206">
        <f>Q142+R141</f>
        <v>5103</v>
      </c>
      <c r="S142" s="212"/>
      <c r="T142" s="78"/>
      <c r="U142" s="78"/>
      <c r="V142" s="109"/>
    </row>
    <row r="143" spans="1:22" x14ac:dyDescent="0.25">
      <c r="A143" s="213"/>
      <c r="B143" s="214"/>
      <c r="C143" s="252"/>
      <c r="D143" s="252"/>
      <c r="E143" s="253"/>
      <c r="F143" s="218"/>
      <c r="G143" s="254"/>
      <c r="H143" s="254"/>
      <c r="I143" s="254"/>
      <c r="J143" s="255"/>
      <c r="K143" s="220" t="s">
        <v>66</v>
      </c>
      <c r="L143" s="221">
        <v>1</v>
      </c>
      <c r="M143" s="221">
        <v>1</v>
      </c>
      <c r="N143" s="221">
        <v>1</v>
      </c>
      <c r="O143" s="221">
        <v>1</v>
      </c>
      <c r="P143" s="221">
        <v>1</v>
      </c>
      <c r="Q143" s="221">
        <v>1</v>
      </c>
      <c r="R143" s="256">
        <v>1</v>
      </c>
      <c r="S143" s="222"/>
      <c r="T143" s="218"/>
      <c r="U143" s="218"/>
      <c r="V143" s="223"/>
    </row>
    <row r="144" spans="1:22" ht="15.75" thickBot="1" x14ac:dyDescent="0.3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43"/>
      <c r="U144" s="40"/>
      <c r="V144" s="39" t="str">
        <f>IF(B144=0," ",VLOOKUP($B144,[1]Спортсмены!$B$1:$K$65536,7,FALSE))</f>
        <v xml:space="preserve"> </v>
      </c>
    </row>
    <row r="145" spans="1:22" ht="15.75" thickTop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5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5">
      <c r="A149" s="64"/>
      <c r="B149" s="65"/>
      <c r="C149" s="66"/>
      <c r="D149" s="66"/>
      <c r="E149" s="66"/>
      <c r="F149" s="67"/>
      <c r="G149" s="45" t="s">
        <v>32</v>
      </c>
      <c r="H149" s="45"/>
      <c r="I149" s="45"/>
      <c r="J149" s="46"/>
      <c r="K149" s="46"/>
      <c r="L149" s="45"/>
      <c r="M149" s="45" t="s">
        <v>33</v>
      </c>
      <c r="N149" s="45"/>
      <c r="P149" s="45"/>
      <c r="Q149" s="45"/>
      <c r="R149" s="45"/>
      <c r="S149" s="45"/>
      <c r="T149" s="45"/>
      <c r="U149" s="45"/>
      <c r="V149" s="45"/>
    </row>
    <row r="150" spans="1:22" x14ac:dyDescent="0.25">
      <c r="A150" s="64"/>
      <c r="B150" s="67"/>
      <c r="C150" s="66"/>
      <c r="D150" s="66"/>
      <c r="E150" s="66"/>
      <c r="F150" s="67"/>
      <c r="G150" s="45"/>
      <c r="H150" s="45"/>
      <c r="I150" s="45"/>
      <c r="J150" s="46"/>
      <c r="K150" s="46"/>
      <c r="L150" s="45"/>
      <c r="M150" s="45"/>
      <c r="N150" s="45"/>
      <c r="P150" s="45"/>
      <c r="Q150" s="45"/>
      <c r="R150" s="45"/>
      <c r="S150" s="45"/>
      <c r="T150" s="45"/>
      <c r="U150" s="45"/>
      <c r="V150" s="45"/>
    </row>
    <row r="151" spans="1:22" x14ac:dyDescent="0.25">
      <c r="A151" s="64"/>
      <c r="B151" s="67"/>
      <c r="C151" s="66"/>
      <c r="D151" s="66"/>
      <c r="E151" s="66"/>
      <c r="F151" s="67"/>
      <c r="G151" s="45"/>
      <c r="H151" s="45"/>
      <c r="I151" s="45"/>
      <c r="J151" s="46"/>
      <c r="K151" s="46"/>
      <c r="L151" s="45"/>
      <c r="M151" s="45"/>
      <c r="N151" s="45"/>
      <c r="P151" s="45"/>
      <c r="Q151" s="45"/>
      <c r="R151" s="45"/>
      <c r="S151" s="45"/>
      <c r="T151" s="45"/>
      <c r="U151" s="45"/>
      <c r="V151" s="45"/>
    </row>
    <row r="152" spans="1:22" x14ac:dyDescent="0.25">
      <c r="A152" s="64"/>
      <c r="B152" s="67"/>
      <c r="C152" s="66"/>
      <c r="D152" s="66"/>
      <c r="E152" s="66"/>
      <c r="F152" s="67"/>
      <c r="G152" s="45"/>
      <c r="H152" s="45"/>
      <c r="I152" s="45"/>
      <c r="J152" s="46"/>
      <c r="K152" s="46"/>
      <c r="L152" s="45"/>
      <c r="M152" s="45"/>
      <c r="N152" s="45"/>
      <c r="P152" s="45"/>
      <c r="Q152" s="45"/>
      <c r="R152" s="45"/>
      <c r="S152" s="45"/>
      <c r="T152" s="45"/>
      <c r="U152" s="45"/>
      <c r="V152" s="45"/>
    </row>
    <row r="153" spans="1:22" x14ac:dyDescent="0.25">
      <c r="A153" s="64"/>
      <c r="B153" s="67"/>
      <c r="C153" s="66"/>
      <c r="D153" s="66"/>
      <c r="E153" s="66"/>
      <c r="F153" s="67"/>
      <c r="G153" s="45" t="s">
        <v>34</v>
      </c>
      <c r="H153" s="45"/>
      <c r="I153" s="45"/>
      <c r="J153" s="46"/>
      <c r="K153" s="46"/>
      <c r="L153" s="45"/>
      <c r="M153" s="45" t="s">
        <v>35</v>
      </c>
      <c r="N153" s="45"/>
      <c r="P153" s="45"/>
      <c r="Q153" s="45"/>
      <c r="R153" s="45"/>
      <c r="S153" s="45"/>
      <c r="T153" s="45"/>
      <c r="U153" s="45"/>
      <c r="V153" s="45"/>
    </row>
    <row r="154" spans="1:22" x14ac:dyDescent="0.25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</sheetData>
  <mergeCells count="69">
    <mergeCell ref="A6:V6"/>
    <mergeCell ref="A1:V1"/>
    <mergeCell ref="A2:V2"/>
    <mergeCell ref="A3:V3"/>
    <mergeCell ref="A4:V4"/>
    <mergeCell ref="A5:V5"/>
    <mergeCell ref="A63:V63"/>
    <mergeCell ref="G14:G15"/>
    <mergeCell ref="H14:H15"/>
    <mergeCell ref="I14:I15"/>
    <mergeCell ref="J14:J15"/>
    <mergeCell ref="L14:O14"/>
    <mergeCell ref="P14:R14"/>
    <mergeCell ref="A14:A15"/>
    <mergeCell ref="B14:B15"/>
    <mergeCell ref="C14:C15"/>
    <mergeCell ref="D14:D15"/>
    <mergeCell ref="E14:E15"/>
    <mergeCell ref="F14:F15"/>
    <mergeCell ref="S14:S15"/>
    <mergeCell ref="T14:T15"/>
    <mergeCell ref="U14:U15"/>
    <mergeCell ref="V14:V15"/>
    <mergeCell ref="A16:V16"/>
    <mergeCell ref="A64:V64"/>
    <mergeCell ref="A65:V65"/>
    <mergeCell ref="A66:V66"/>
    <mergeCell ref="A67:V67"/>
    <mergeCell ref="A68:V68"/>
    <mergeCell ref="A78:V78"/>
    <mergeCell ref="F76:F77"/>
    <mergeCell ref="G76:G77"/>
    <mergeCell ref="H76:H77"/>
    <mergeCell ref="I76:I77"/>
    <mergeCell ref="J76:J77"/>
    <mergeCell ref="L76:O76"/>
    <mergeCell ref="A76:A77"/>
    <mergeCell ref="B76:B77"/>
    <mergeCell ref="C76:C77"/>
    <mergeCell ref="D76:D77"/>
    <mergeCell ref="E76:E77"/>
    <mergeCell ref="P76:R76"/>
    <mergeCell ref="S76:S77"/>
    <mergeCell ref="T76:T77"/>
    <mergeCell ref="U76:U77"/>
    <mergeCell ref="V76:V77"/>
    <mergeCell ref="F137:F138"/>
    <mergeCell ref="A124:V124"/>
    <mergeCell ref="A125:V125"/>
    <mergeCell ref="A126:V126"/>
    <mergeCell ref="A127:V127"/>
    <mergeCell ref="A128:V128"/>
    <mergeCell ref="A129:V129"/>
    <mergeCell ref="S137:S138"/>
    <mergeCell ref="T137:T138"/>
    <mergeCell ref="U137:U138"/>
    <mergeCell ref="V137:V138"/>
    <mergeCell ref="A139:V139"/>
    <mergeCell ref="G137:G138"/>
    <mergeCell ref="H137:H138"/>
    <mergeCell ref="I137:I138"/>
    <mergeCell ref="J137:J138"/>
    <mergeCell ref="L137:O137"/>
    <mergeCell ref="P137:R137"/>
    <mergeCell ref="A137:A138"/>
    <mergeCell ref="B137:B138"/>
    <mergeCell ref="C137:C138"/>
    <mergeCell ref="D137:D138"/>
    <mergeCell ref="E137:E13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zoomScale="80" zoomScaleNormal="80" workbookViewId="0">
      <selection activeCell="A290" sqref="A290:XFD316"/>
    </sheetView>
  </sheetViews>
  <sheetFormatPr defaultRowHeight="15" x14ac:dyDescent="0.25"/>
  <cols>
    <col min="1" max="1" width="4" style="44" customWidth="1"/>
    <col min="2" max="2" width="5.5703125" style="65" bestFit="1" customWidth="1"/>
    <col min="3" max="3" width="12.5703125" style="65" customWidth="1"/>
    <col min="4" max="4" width="12.140625" style="65" customWidth="1"/>
    <col min="5" max="5" width="11.7109375" style="65" customWidth="1"/>
    <col min="6" max="6" width="6.28515625" style="65" customWidth="1"/>
    <col min="7" max="7" width="21.42578125" style="65" customWidth="1"/>
    <col min="8" max="8" width="13.42578125" style="65" customWidth="1"/>
    <col min="9" max="9" width="9.140625" style="65"/>
    <col min="10" max="10" width="21.42578125" style="306" customWidth="1"/>
    <col min="11" max="11" width="5.7109375" style="65" customWidth="1"/>
    <col min="12" max="12" width="6.5703125" style="65" customWidth="1"/>
    <col min="13" max="13" width="6.28515625" customWidth="1"/>
    <col min="14" max="14" width="3" customWidth="1"/>
    <col min="15" max="15" width="5.7109375" customWidth="1"/>
    <col min="16" max="16" width="6.140625" customWidth="1"/>
    <col min="17" max="17" width="5.7109375" customWidth="1"/>
    <col min="18" max="18" width="7.140625" customWidth="1"/>
    <col min="19" max="19" width="6.28515625" customWidth="1"/>
    <col min="20" max="20" width="5.5703125" customWidth="1"/>
    <col min="21" max="21" width="16.42578125" customWidth="1"/>
  </cols>
  <sheetData>
    <row r="1" spans="1:21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</row>
    <row r="3" spans="1:21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</row>
    <row r="4" spans="1:21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</row>
    <row r="5" spans="1:21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1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1" ht="21" x14ac:dyDescent="0.35">
      <c r="A7" s="8"/>
      <c r="B7" s="8"/>
      <c r="C7" s="8"/>
      <c r="D7" s="8"/>
      <c r="E7" s="8"/>
      <c r="F7" s="8"/>
      <c r="G7" s="8"/>
      <c r="H7" s="8"/>
      <c r="I7" s="8"/>
      <c r="J7"/>
      <c r="K7" s="8"/>
      <c r="L7" s="8"/>
      <c r="M7" s="8"/>
      <c r="N7" s="8"/>
      <c r="P7" s="8"/>
      <c r="Q7" s="8"/>
      <c r="R7" s="8"/>
      <c r="S7" s="8"/>
      <c r="U7" s="1" t="s">
        <v>6</v>
      </c>
    </row>
    <row r="8" spans="1:21" ht="21" x14ac:dyDescent="0.35">
      <c r="A8" s="3"/>
      <c r="B8" s="4"/>
      <c r="C8" s="4"/>
      <c r="D8" s="4"/>
      <c r="E8" s="5"/>
      <c r="F8"/>
      <c r="G8" s="263"/>
      <c r="H8" s="50"/>
      <c r="I8" s="50"/>
      <c r="J8"/>
      <c r="K8" s="50"/>
      <c r="L8" s="50"/>
      <c r="M8" s="50"/>
      <c r="P8" s="50"/>
      <c r="Q8" s="50"/>
      <c r="R8" s="50"/>
      <c r="U8" s="2" t="s">
        <v>7</v>
      </c>
    </row>
    <row r="9" spans="1:21" ht="15.75" x14ac:dyDescent="0.25">
      <c r="A9" s="3"/>
      <c r="B9" s="4"/>
      <c r="C9" s="4"/>
      <c r="D9" s="4"/>
      <c r="E9" s="5"/>
      <c r="F9"/>
      <c r="G9" s="6"/>
      <c r="H9" s="6"/>
      <c r="I9" s="6"/>
      <c r="J9"/>
      <c r="K9" s="6"/>
      <c r="L9"/>
      <c r="P9" s="6"/>
      <c r="U9" s="2" t="s">
        <v>8</v>
      </c>
    </row>
    <row r="10" spans="1:21" ht="21" x14ac:dyDescent="0.35">
      <c r="A10" s="7"/>
      <c r="B10"/>
      <c r="C10"/>
      <c r="D10"/>
      <c r="E10"/>
      <c r="F10"/>
      <c r="G10"/>
      <c r="H10"/>
      <c r="I10"/>
      <c r="J10"/>
      <c r="K10" s="7"/>
      <c r="L10"/>
      <c r="M10" s="8"/>
      <c r="N10" s="8"/>
      <c r="P10" s="7"/>
      <c r="R10" s="8"/>
      <c r="S10" s="8"/>
      <c r="U10" s="8" t="s">
        <v>9</v>
      </c>
    </row>
    <row r="11" spans="1:21" ht="18.75" x14ac:dyDescent="0.3">
      <c r="A11" s="3"/>
      <c r="B11" s="12"/>
      <c r="C11" s="4"/>
      <c r="D11" s="4"/>
      <c r="E11" s="9" t="s">
        <v>10</v>
      </c>
      <c r="F11" s="10">
        <v>0.70486111111111116</v>
      </c>
      <c r="G11" s="11" t="s">
        <v>12</v>
      </c>
      <c r="H11" s="11"/>
      <c r="I11" s="11"/>
      <c r="J11"/>
      <c r="K11" s="13"/>
      <c r="L11" s="13"/>
      <c r="M11" s="14"/>
      <c r="P11" s="64"/>
      <c r="Q11" s="64"/>
      <c r="R11" s="16"/>
      <c r="S11" s="64"/>
      <c r="T11" s="64"/>
    </row>
    <row r="12" spans="1:21" ht="16.5" thickBot="1" x14ac:dyDescent="0.3">
      <c r="A12" s="15" t="s">
        <v>127</v>
      </c>
      <c r="B12" s="16"/>
      <c r="C12"/>
      <c r="D12"/>
      <c r="F12" s="18"/>
      <c r="G12" s="17" t="s">
        <v>128</v>
      </c>
      <c r="H12"/>
      <c r="I12"/>
      <c r="J12" s="3" t="s">
        <v>129</v>
      </c>
      <c r="K12" s="11"/>
      <c r="L12" s="11"/>
      <c r="M12" s="14"/>
      <c r="P12" s="64"/>
      <c r="Q12" s="64"/>
      <c r="R12" s="16"/>
      <c r="S12" s="64"/>
      <c r="T12" s="64"/>
    </row>
    <row r="13" spans="1:21" ht="15.75" thickBot="1" x14ac:dyDescent="0.3">
      <c r="A13" s="485" t="s">
        <v>66</v>
      </c>
      <c r="B13" s="489" t="s">
        <v>16</v>
      </c>
      <c r="C13" s="490" t="s">
        <v>17</v>
      </c>
      <c r="D13" s="490" t="s">
        <v>18</v>
      </c>
      <c r="E13" s="489" t="s">
        <v>19</v>
      </c>
      <c r="F13" s="489" t="s">
        <v>20</v>
      </c>
      <c r="G13" s="489" t="s">
        <v>21</v>
      </c>
      <c r="H13" s="489" t="s">
        <v>22</v>
      </c>
      <c r="I13" s="489" t="s">
        <v>23</v>
      </c>
      <c r="J13" s="474" t="s">
        <v>24</v>
      </c>
      <c r="K13" s="553" t="s">
        <v>130</v>
      </c>
      <c r="L13" s="553"/>
      <c r="M13" s="553"/>
      <c r="N13" s="553"/>
      <c r="O13" s="553"/>
      <c r="P13" s="553"/>
      <c r="Q13" s="553"/>
      <c r="R13" s="474" t="s">
        <v>25</v>
      </c>
      <c r="S13" s="474" t="s">
        <v>26</v>
      </c>
      <c r="T13" s="474" t="s">
        <v>27</v>
      </c>
      <c r="U13" s="475" t="s">
        <v>28</v>
      </c>
    </row>
    <row r="14" spans="1:21" ht="15.75" thickBot="1" x14ac:dyDescent="0.3">
      <c r="A14" s="554"/>
      <c r="B14" s="489"/>
      <c r="C14" s="490"/>
      <c r="D14" s="490"/>
      <c r="E14" s="489"/>
      <c r="F14" s="489"/>
      <c r="G14" s="489"/>
      <c r="H14" s="489"/>
      <c r="I14" s="489"/>
      <c r="J14" s="474"/>
      <c r="K14" s="475">
        <v>1</v>
      </c>
      <c r="L14" s="475">
        <v>2</v>
      </c>
      <c r="M14" s="475">
        <v>3</v>
      </c>
      <c r="N14" s="551"/>
      <c r="O14" s="475">
        <v>4</v>
      </c>
      <c r="P14" s="475">
        <v>5</v>
      </c>
      <c r="Q14" s="475">
        <v>6</v>
      </c>
      <c r="R14" s="474"/>
      <c r="S14" s="474"/>
      <c r="T14" s="474"/>
      <c r="U14" s="475"/>
    </row>
    <row r="15" spans="1:21" ht="15.75" thickBot="1" x14ac:dyDescent="0.3">
      <c r="A15" s="486"/>
      <c r="B15" s="489"/>
      <c r="C15" s="490"/>
      <c r="D15" s="490"/>
      <c r="E15" s="489"/>
      <c r="F15" s="489"/>
      <c r="G15" s="489"/>
      <c r="H15" s="489"/>
      <c r="I15" s="489"/>
      <c r="J15" s="474"/>
      <c r="K15" s="475"/>
      <c r="L15" s="475"/>
      <c r="M15" s="475"/>
      <c r="N15" s="552"/>
      <c r="O15" s="475"/>
      <c r="P15" s="475"/>
      <c r="Q15" s="475"/>
      <c r="R15" s="474"/>
      <c r="S15" s="474"/>
      <c r="T15" s="474"/>
      <c r="U15" s="475"/>
    </row>
    <row r="16" spans="1:21" ht="29.25" x14ac:dyDescent="0.25">
      <c r="A16" s="189">
        <v>1</v>
      </c>
      <c r="B16" s="78">
        <v>136</v>
      </c>
      <c r="C16" s="76" t="str">
        <f>IF(B16=0," ",VLOOKUP(B16,[1]Спортсмены!B$1:K$65536,2,FALSE))</f>
        <v>Тарарин</v>
      </c>
      <c r="D16" s="77" t="str">
        <f>IF(B16=0," ",VLOOKUP($B16,[1]Спортсмены!$B$1:$K$65536,3,FALSE))</f>
        <v>Даниил</v>
      </c>
      <c r="E16" s="78" t="str">
        <f>IF(B16=0," ",IF(VLOOKUP($B16,[1]Спортсмены!$B$1:$K$65536,4,FALSE)=0," ",VLOOKUP($B16,[1]Спортсмены!$B$1:$K$65536,4,FALSE)))</f>
        <v>15.03.2003</v>
      </c>
      <c r="F16" s="78" t="str">
        <f>IF(B16=0," ",VLOOKUP($B16,[1]Спортсмены!$B$1:$K$65536,5,FALSE))</f>
        <v>2</v>
      </c>
      <c r="G16" s="76" t="str">
        <f>IF(B16=0," ",VLOOKUP($B16,[1]Спортсмены!$B$1:$K$65536,6,FALSE))</f>
        <v>Ярославская область</v>
      </c>
      <c r="H16" s="76" t="str">
        <f>IF(C16=0," ",VLOOKUP($B16,[1]Спортсмены!$B$1:$K$65536,7,FALSE))</f>
        <v/>
      </c>
      <c r="I16" s="76" t="str">
        <f>IF(D16=0," ",VLOOKUP($B16,[1]Спортсмены!$B$1:$K$65536,8,FALSE))</f>
        <v/>
      </c>
      <c r="J16" s="90" t="str">
        <f>IF(B16=0," ",VLOOKUP($B16,[1]Спортсмены!$B$1:$K$65536,9,FALSE))</f>
        <v>ГУ ЯО "СШОР по лёгкой атлетике и адаптивному спорту"</v>
      </c>
      <c r="K16" s="264">
        <v>13.88</v>
      </c>
      <c r="L16" s="264">
        <v>13.8</v>
      </c>
      <c r="M16" s="264">
        <v>13.48</v>
      </c>
      <c r="N16" s="265">
        <v>5</v>
      </c>
      <c r="O16" s="264">
        <v>14.39</v>
      </c>
      <c r="P16" s="264">
        <v>14.58</v>
      </c>
      <c r="Q16" s="264" t="s">
        <v>131</v>
      </c>
      <c r="R16" s="266">
        <v>14.58</v>
      </c>
      <c r="S16" s="80" t="s">
        <v>40</v>
      </c>
      <c r="T16" s="80">
        <v>20</v>
      </c>
      <c r="U16" s="60" t="str">
        <f>IF(B16=0," ",VLOOKUP($B16,[1]Спортсмены!$B$1:$K$65536,10,FALSE))</f>
        <v>Нальгиев А.А., Шиловская Т.А., Нальгиев А.А.</v>
      </c>
    </row>
    <row r="17" spans="1:21" ht="29.25" x14ac:dyDescent="0.25">
      <c r="A17" s="21">
        <v>2</v>
      </c>
      <c r="B17" s="31">
        <v>14</v>
      </c>
      <c r="C17" s="76" t="str">
        <f>IF(B17=0," ",VLOOKUP(B17,[1]Спортсмены!B$1:K$65536,2,FALSE))</f>
        <v>Бородкин</v>
      </c>
      <c r="D17" s="77" t="str">
        <f>IF(B17=0," ",VLOOKUP($B17,[1]Спортсмены!$B$1:$K$65536,3,FALSE))</f>
        <v>Александр</v>
      </c>
      <c r="E17" s="78" t="str">
        <f>IF(B17=0," ",IF(VLOOKUP($B17,[1]Спортсмены!$B$1:$K$65536,4,FALSE)=0," ",VLOOKUP($B17,[1]Спортсмены!$B$1:$K$65536,4,FALSE)))</f>
        <v>20.02.2005</v>
      </c>
      <c r="F17" s="78">
        <f>IF(B17=0," ",VLOOKUP($B17,[1]Спортсмены!$B$1:$K$65536,5,FALSE))</f>
        <v>2</v>
      </c>
      <c r="G17" s="76" t="str">
        <f>IF(B17=0," ",VLOOKUP($B17,[1]Спортсмены!$B$1:$K$65536,6,FALSE))</f>
        <v>Ярославская область</v>
      </c>
      <c r="H17" s="76" t="str">
        <f>IF(C17=0," ",VLOOKUP($B17,[1]Спортсмены!$B$1:$K$65536,7,FALSE))</f>
        <v/>
      </c>
      <c r="I17" s="76" t="str">
        <f>IF(D17=0," ",VLOOKUP($B17,[1]Спортсмены!$B$1:$K$65536,8,FALSE))</f>
        <v/>
      </c>
      <c r="J17" s="90" t="str">
        <f>IF(B17=0," ",VLOOKUP($B17,[1]Спортсмены!$B$1:$K$65536,9,FALSE))</f>
        <v>ГУ ЯО "СШОР по лёгкой атлетике и адаптивному спорту"</v>
      </c>
      <c r="K17" s="267">
        <v>12.86</v>
      </c>
      <c r="L17" s="267">
        <v>13.28</v>
      </c>
      <c r="M17" s="267">
        <v>12.64</v>
      </c>
      <c r="N17" s="265">
        <v>4</v>
      </c>
      <c r="O17" s="267">
        <v>12.64</v>
      </c>
      <c r="P17" s="267">
        <v>12.68</v>
      </c>
      <c r="Q17" s="267">
        <v>13.13</v>
      </c>
      <c r="R17" s="268">
        <v>13.28</v>
      </c>
      <c r="S17" s="31" t="str">
        <f>IF(R17=0," ",IF(R17&gt;=[1]Разряды!$D$27,[1]Разряды!$D$3,IF(R17&gt;=[1]Разряды!$E$27,[1]Разряды!$E$3,IF(R17&gt;=[1]Разряды!$F$27,[1]Разряды!$F$3,IF(R17&gt;=[1]Разряды!$G$27,[1]Разряды!$G$3,IF(R17&gt;=[1]Разряды!$H$27,[1]Разряды!$H$3,IF(R17&gt;=[1]Разряды!$I$27,[1]Разряды!$I$3,"б/р")))))))</f>
        <v>2р</v>
      </c>
      <c r="T17" s="78">
        <v>17</v>
      </c>
      <c r="U17" s="60" t="str">
        <f>IF(B17=0," ",VLOOKUP($B17,[1]Спортсмены!$B$1:$K$65536,10,FALSE))</f>
        <v>Шиловская Т.А., Нальгиев А.А.</v>
      </c>
    </row>
    <row r="18" spans="1:21" ht="29.25" x14ac:dyDescent="0.25">
      <c r="A18" s="175">
        <v>3</v>
      </c>
      <c r="B18" s="78">
        <v>161</v>
      </c>
      <c r="C18" s="76" t="str">
        <f>IF(B18=0," ",VLOOKUP(B18,[1]Спортсмены!B$1:K$65536,2,FALSE))</f>
        <v>Шатун</v>
      </c>
      <c r="D18" s="77" t="str">
        <f>IF(B18=0," ",VLOOKUP($B18,[1]Спортсмены!$B$1:$K$65536,3,FALSE))</f>
        <v>Александр</v>
      </c>
      <c r="E18" s="78" t="str">
        <f>IF(B18=0," ",IF(VLOOKUP($B18,[1]Спортсмены!$B$1:$K$65536,4,FALSE)=0," ",VLOOKUP($B18,[1]Спортсмены!$B$1:$K$65536,4,FALSE)))</f>
        <v>26.03.2004</v>
      </c>
      <c r="F18" s="78" t="str">
        <f>IF(B18=0," ",VLOOKUP($B18,[1]Спортсмены!$B$1:$K$65536,5,FALSE))</f>
        <v>2</v>
      </c>
      <c r="G18" s="76" t="str">
        <f>IF(B18=0," ",VLOOKUP($B18,[1]Спортсмены!$B$1:$K$65536,6,FALSE))</f>
        <v>Ярославская область</v>
      </c>
      <c r="H18" s="76" t="str">
        <f>IF(C18=0," ",VLOOKUP($B18,[1]Спортсмены!$B$1:$K$65536,7,FALSE))</f>
        <v/>
      </c>
      <c r="I18" s="76" t="str">
        <f>IF(D18=0," ",VLOOKUP($B18,[1]Спортсмены!$B$1:$K$65536,8,FALSE))</f>
        <v/>
      </c>
      <c r="J18" s="90" t="str">
        <f>IF(B18=0," ",VLOOKUP($B18,[1]Спортсмены!$B$1:$K$65536,9,FALSE))</f>
        <v>ГУ ЯО "СШОР по лёгкой атлетике и адаптивному спорту"</v>
      </c>
      <c r="K18" s="267">
        <v>10.73</v>
      </c>
      <c r="L18" s="267" t="s">
        <v>131</v>
      </c>
      <c r="M18" s="267">
        <v>11.7</v>
      </c>
      <c r="N18" s="265">
        <v>3</v>
      </c>
      <c r="O18" s="267">
        <v>11.63</v>
      </c>
      <c r="P18" s="267">
        <v>11.7</v>
      </c>
      <c r="Q18" s="267">
        <v>11.98</v>
      </c>
      <c r="R18" s="268">
        <v>11.98</v>
      </c>
      <c r="S18" s="78" t="s">
        <v>81</v>
      </c>
      <c r="T18" s="78" t="s">
        <v>31</v>
      </c>
      <c r="U18" s="60" t="str">
        <f>IF(B18=0," ",VLOOKUP($B18,[1]Спортсмены!$B$1:$K$65536,10,FALSE))</f>
        <v>Нальгиев А.А., Шиловская Т.А.</v>
      </c>
    </row>
    <row r="19" spans="1:21" ht="19.5" x14ac:dyDescent="0.25">
      <c r="A19" s="78">
        <v>4</v>
      </c>
      <c r="B19" s="154">
        <v>404</v>
      </c>
      <c r="C19" s="76" t="str">
        <f>IF(B19=0," ",VLOOKUP(B19,[1]Спортсмены!B$1:K$65536,2,FALSE))</f>
        <v>Комлев</v>
      </c>
      <c r="D19" s="77" t="str">
        <f>IF(B19=0," ",VLOOKUP($B19,[1]Спортсмены!$B$1:$K$65536,3,FALSE))</f>
        <v>Никита</v>
      </c>
      <c r="E19" s="78" t="str">
        <f>IF(B19=0," ",IF(VLOOKUP($B19,[1]Спортсмены!$B$1:$K$65536,4,FALSE)=0," ",VLOOKUP($B19,[1]Спортсмены!$B$1:$K$65536,4,FALSE)))</f>
        <v>22.04.2004</v>
      </c>
      <c r="F19" s="78" t="str">
        <f>IF(B19=0," ",VLOOKUP($B19,[1]Спортсмены!$B$1:$K$65536,5,FALSE))</f>
        <v>2</v>
      </c>
      <c r="G19" s="76" t="str">
        <f>IF(B19=0," ",VLOOKUP($B19,[1]Спортсмены!$B$1:$K$65536,6,FALSE))</f>
        <v>Псковская область</v>
      </c>
      <c r="H19" s="76" t="str">
        <f>IF(C19=0," ",VLOOKUP($B19,[1]Спортсмены!$B$1:$K$65536,7,FALSE))</f>
        <v/>
      </c>
      <c r="I19" s="76" t="str">
        <f>IF(D19=0," ",VLOOKUP($B19,[1]Спортсмены!$B$1:$K$65536,8,FALSE))</f>
        <v/>
      </c>
      <c r="J19" s="132" t="str">
        <f>IF(B19=0," ",VLOOKUP($B19,[1]Спортсмены!$B$1:$K$65536,9,FALSE))</f>
        <v>МБУ ДО ДООСЦ "ЮНОСТЬ"</v>
      </c>
      <c r="K19" s="267">
        <v>11.02</v>
      </c>
      <c r="L19" s="267">
        <v>11.36</v>
      </c>
      <c r="M19" s="267">
        <v>11.34</v>
      </c>
      <c r="N19" s="265">
        <v>2</v>
      </c>
      <c r="O19" s="267" t="s">
        <v>131</v>
      </c>
      <c r="P19" s="267" t="s">
        <v>131</v>
      </c>
      <c r="Q19" s="267" t="s">
        <v>131</v>
      </c>
      <c r="R19" s="268">
        <v>11.36</v>
      </c>
      <c r="S19" s="31" t="str">
        <f>IF(R19=0," ",IF(R19&gt;=[1]Разряды!$D$27,[1]Разряды!$D$3,IF(R19&gt;=[1]Разряды!$E$27,[1]Разряды!$E$3,IF(R19&gt;=[1]Разряды!$F$27,[1]Разряды!$F$3,IF(R19&gt;=[1]Разряды!$G$27,[1]Разряды!$G$3,IF(R19&gt;=[1]Разряды!$H$27,[1]Разряды!$H$3,IF(R19&gt;=[1]Разряды!$I$27,[1]Разряды!$I$3,"б/р")))))))</f>
        <v>3р</v>
      </c>
      <c r="T19" s="78">
        <v>15</v>
      </c>
      <c r="U19" s="60" t="str">
        <f>IF(B19=0," ",VLOOKUP($B19,[1]Спортсмены!$B$1:$K$65536,10,FALSE))</f>
        <v>Нестерова И.А., Михайлов Д.А.</v>
      </c>
    </row>
    <row r="20" spans="1:21" ht="29.25" x14ac:dyDescent="0.25">
      <c r="A20" s="172">
        <v>5</v>
      </c>
      <c r="B20" s="172">
        <v>56</v>
      </c>
      <c r="C20" s="76" t="str">
        <f>IF(B20=0," ",VLOOKUP(B20,[1]Спортсмены!B$1:K$65536,2,FALSE))</f>
        <v>Карулин</v>
      </c>
      <c r="D20" s="77" t="str">
        <f>IF(B20=0," ",VLOOKUP($B20,[1]Спортсмены!$B$1:$K$65536,3,FALSE))</f>
        <v>Степан</v>
      </c>
      <c r="E20" s="78" t="str">
        <f>IF(B20=0," ",IF(VLOOKUP($B20,[1]Спортсмены!$B$1:$K$65536,4,FALSE)=0," ",VLOOKUP($B20,[1]Спортсмены!$B$1:$K$65536,4,FALSE)))</f>
        <v>04.05.2004</v>
      </c>
      <c r="F20" s="78" t="str">
        <f>IF(B20=0," ",VLOOKUP($B20,[1]Спортсмены!$B$1:$K$65536,5,FALSE))</f>
        <v>3</v>
      </c>
      <c r="G20" s="76" t="str">
        <f>IF(B20=0," ",VLOOKUP($B20,[1]Спортсмены!$B$1:$K$65536,6,FALSE))</f>
        <v>Ярославская область</v>
      </c>
      <c r="H20" s="76" t="str">
        <f>IF(C20=0," ",VLOOKUP($B20,[1]Спортсмены!$B$1:$K$65536,7,FALSE))</f>
        <v/>
      </c>
      <c r="I20" s="76" t="str">
        <f>IF(D20=0," ",VLOOKUP($B20,[1]Спортсмены!$B$1:$K$65536,8,FALSE))</f>
        <v/>
      </c>
      <c r="J20" s="90" t="str">
        <f>IF(B20=0," ",VLOOKUP($B20,[1]Спортсмены!$B$1:$K$65536,9,FALSE))</f>
        <v>ГУ ЯО "СШОР по лёгкой атлетике и адаптивному спорту"</v>
      </c>
      <c r="K20" s="267" t="s">
        <v>131</v>
      </c>
      <c r="L20" s="267" t="s">
        <v>131</v>
      </c>
      <c r="M20" s="267" t="s">
        <v>131</v>
      </c>
      <c r="N20" s="265">
        <v>1</v>
      </c>
      <c r="O20" s="267">
        <v>11.02</v>
      </c>
      <c r="P20" s="267">
        <v>10.88</v>
      </c>
      <c r="Q20" s="267" t="s">
        <v>131</v>
      </c>
      <c r="R20" s="268">
        <v>11.02</v>
      </c>
      <c r="S20" s="31" t="str">
        <f>IF(R20=0," ",IF(R20&gt;=[1]Разряды!$D$27,[1]Разряды!$D$3,IF(R20&gt;=[1]Разряды!$E$27,[1]Разряды!$E$3,IF(R20&gt;=[1]Разряды!$F$27,[1]Разряды!$F$3,IF(R20&gt;=[1]Разряды!$G$27,[1]Разряды!$G$3,IF(R20&gt;=[1]Разряды!$H$27,[1]Разряды!$H$3,IF(R20&gt;=[1]Разряды!$I$27,[1]Разряды!$I$3,"б/р")))))))</f>
        <v>3р</v>
      </c>
      <c r="T20" s="78" t="s">
        <v>31</v>
      </c>
      <c r="U20" s="60" t="str">
        <f>IF(B20=0," ",VLOOKUP($B20,[1]Спортсмены!$B$1:$K$65536,10,FALSE))</f>
        <v>Нальгиев А.А., Шиловская Т.А.</v>
      </c>
    </row>
    <row r="21" spans="1:21" ht="15.75" thickBot="1" x14ac:dyDescent="0.3">
      <c r="A21" s="269"/>
      <c r="B21" s="40"/>
      <c r="C21" s="39" t="str">
        <f>IF(B21=0," ",VLOOKUP(B21,[1]Спортсмены!B$1:K$65536,2,FALSE))</f>
        <v xml:space="preserve"> </v>
      </c>
      <c r="D21" s="39"/>
      <c r="E21" s="270" t="str">
        <f>IF(B21=0," ",VLOOKUP($B21,[1]Спортсмены!$B$1:$K$65536,3,FALSE))</f>
        <v xml:space="preserve"> </v>
      </c>
      <c r="F21" s="40" t="str">
        <f>IF(B21=0," ",IF(VLOOKUP($B21,[1]Спортсмены!$B$1:$K$65536,4,FALSE)=0," ",VLOOKUP($B21,[1]Спортсмены!$B$1:$K$65536,4,FALSE)))</f>
        <v xml:space="preserve"> </v>
      </c>
      <c r="G21" s="39" t="str">
        <f>IF(B21=0," ",VLOOKUP($B21,[1]Спортсмены!$B$1:$K$65536,5,FALSE))</f>
        <v xml:space="preserve"> </v>
      </c>
      <c r="H21" s="39"/>
      <c r="I21" s="39"/>
      <c r="J21" s="227" t="str">
        <f>IF(B21=0," ",VLOOKUP($B21,[1]Спортсмены!$B$1:$K$65536,6,FALSE))</f>
        <v xml:space="preserve"> </v>
      </c>
      <c r="K21" s="271"/>
      <c r="L21" s="271"/>
      <c r="M21" s="271"/>
      <c r="N21" s="272"/>
      <c r="O21" s="273"/>
      <c r="P21" s="273"/>
      <c r="Q21" s="273"/>
      <c r="R21" s="274"/>
      <c r="S21" s="38" t="str">
        <f>IF(R21=0," ",IF(R21&gt;=[1]Разряды!$D$27,[1]Разряды!$D$3,IF(R21&gt;=[1]Разряды!$E$27,[1]Разряды!$E$3,IF(R21&gt;=[1]Разряды!$F$27,[1]Разряды!$F$3,IF(R21&gt;=[1]Разряды!$G$27,[1]Разряды!$G$3,IF(R21&gt;=[1]Разряды!$H$27,[1]Разряды!$H$3,IF(R21&gt;=[1]Разряды!$I$27,[1]Разряды!$I$3,"б/р")))))))</f>
        <v xml:space="preserve"> </v>
      </c>
      <c r="T21" s="179"/>
      <c r="U21" s="227" t="str">
        <f>IF(B21=0," ",VLOOKUP($B21,[1]Спортсмены!$B$1:$K$65536,7,FALSE))</f>
        <v xml:space="preserve"> </v>
      </c>
    </row>
    <row r="22" spans="1:21" ht="15.75" thickTop="1" x14ac:dyDescent="0.25">
      <c r="A22" s="189"/>
      <c r="B22" s="46"/>
      <c r="C22" s="45"/>
      <c r="D22" s="45"/>
      <c r="E22" s="275"/>
      <c r="F22" s="46"/>
      <c r="G22" s="45"/>
      <c r="H22" s="45"/>
      <c r="I22" s="45"/>
      <c r="J22" s="229"/>
      <c r="K22" s="276"/>
      <c r="L22" s="276"/>
      <c r="M22" s="277"/>
      <c r="N22" s="277"/>
      <c r="O22" s="277"/>
      <c r="P22" s="277"/>
      <c r="Q22" s="277"/>
      <c r="R22" s="278"/>
      <c r="S22" s="44"/>
      <c r="T22" s="67"/>
      <c r="U22" s="229"/>
    </row>
    <row r="23" spans="1:21" x14ac:dyDescent="0.25">
      <c r="A23" s="189"/>
      <c r="B23" s="46"/>
      <c r="C23" s="45"/>
      <c r="D23" s="45"/>
      <c r="E23" s="275"/>
      <c r="F23" s="46"/>
      <c r="G23" s="45"/>
      <c r="H23" s="45"/>
      <c r="I23" s="45"/>
      <c r="J23" s="229"/>
      <c r="K23" s="276"/>
      <c r="L23" s="276"/>
      <c r="M23" s="277"/>
      <c r="N23" s="277"/>
      <c r="O23" s="277"/>
      <c r="P23" s="277"/>
      <c r="Q23" s="277"/>
      <c r="R23" s="278"/>
      <c r="S23" s="44"/>
      <c r="T23" s="67"/>
      <c r="U23" s="229"/>
    </row>
    <row r="24" spans="1:21" ht="15.75" x14ac:dyDescent="0.25">
      <c r="A24" s="189"/>
      <c r="B24" s="46"/>
      <c r="C24" s="66"/>
      <c r="D24" s="66"/>
      <c r="E24" s="49"/>
      <c r="F24"/>
      <c r="G24"/>
      <c r="H24"/>
      <c r="I24"/>
      <c r="J24" s="85"/>
      <c r="K24" s="85"/>
      <c r="L24" s="86"/>
      <c r="M24" s="85"/>
      <c r="N24" s="85"/>
      <c r="O24" s="87"/>
      <c r="P24" s="86"/>
      <c r="Q24" s="88"/>
      <c r="R24" s="67"/>
      <c r="S24" s="67"/>
      <c r="T24" s="67"/>
      <c r="U24" s="229"/>
    </row>
    <row r="25" spans="1:21" ht="15.75" x14ac:dyDescent="0.25">
      <c r="A25" s="189"/>
      <c r="B25" s="46"/>
      <c r="C25" s="66"/>
      <c r="D25" s="66"/>
      <c r="E25" s="49"/>
      <c r="F25"/>
      <c r="G25"/>
      <c r="H25"/>
      <c r="I25"/>
      <c r="J25" s="85"/>
      <c r="K25" s="85"/>
      <c r="L25" s="86"/>
      <c r="M25" s="85"/>
      <c r="N25" s="85"/>
      <c r="O25" s="85"/>
      <c r="P25" s="86"/>
      <c r="Q25" s="88"/>
      <c r="R25" s="67"/>
      <c r="S25" s="67"/>
      <c r="T25" s="67"/>
      <c r="U25" s="229"/>
    </row>
    <row r="26" spans="1:21" ht="15.75" x14ac:dyDescent="0.25">
      <c r="A26" s="64"/>
      <c r="C26" s="44"/>
      <c r="E26"/>
      <c r="F26"/>
      <c r="G26"/>
      <c r="H26" s="85"/>
      <c r="I26" s="85"/>
      <c r="J26" s="85"/>
      <c r="K26" s="85"/>
      <c r="L26" s="86"/>
      <c r="M26" s="85"/>
      <c r="N26" s="85"/>
      <c r="O26" s="87"/>
      <c r="P26" s="86"/>
      <c r="Q26" s="88"/>
      <c r="R26" s="67"/>
      <c r="S26" s="67"/>
    </row>
    <row r="27" spans="1:21" ht="15.75" x14ac:dyDescent="0.25">
      <c r="A27" s="64"/>
      <c r="B27" s="67"/>
      <c r="C27" s="44"/>
      <c r="E27"/>
      <c r="F27"/>
      <c r="G27"/>
      <c r="H27" s="85"/>
      <c r="I27" s="85"/>
      <c r="J27" s="85"/>
      <c r="K27" s="85"/>
      <c r="L27" s="86"/>
      <c r="M27" s="85"/>
      <c r="N27" s="85"/>
      <c r="O27" s="85"/>
      <c r="P27" s="86"/>
      <c r="Q27" s="88"/>
      <c r="R27" s="67"/>
      <c r="S27" s="67"/>
    </row>
    <row r="28" spans="1:21" x14ac:dyDescent="0.25">
      <c r="A28" s="64"/>
      <c r="C28" s="66"/>
      <c r="D28" s="66"/>
      <c r="E28" s="66"/>
      <c r="F28" s="67"/>
      <c r="G28" s="45" t="s">
        <v>32</v>
      </c>
      <c r="H28" s="45"/>
      <c r="I28" s="45"/>
      <c r="J28" s="46"/>
      <c r="K28" s="46"/>
      <c r="L28" s="45"/>
      <c r="M28" s="45" t="s">
        <v>33</v>
      </c>
      <c r="N28" s="45"/>
    </row>
    <row r="29" spans="1:21" ht="15.75" x14ac:dyDescent="0.25">
      <c r="A29" s="64"/>
      <c r="B29" s="67"/>
      <c r="C29" s="66"/>
      <c r="D29" s="66"/>
      <c r="E29" s="66"/>
      <c r="F29" s="67"/>
      <c r="G29" s="45"/>
      <c r="H29" s="45"/>
      <c r="I29" s="45"/>
      <c r="J29" s="46"/>
      <c r="K29" s="46"/>
      <c r="L29" s="45"/>
      <c r="M29" s="45"/>
      <c r="N29" s="45"/>
      <c r="S29" s="46"/>
      <c r="T29" s="229"/>
      <c r="U29" s="86"/>
    </row>
    <row r="30" spans="1:21" ht="15.75" x14ac:dyDescent="0.25">
      <c r="A30" s="64"/>
      <c r="B30" s="67"/>
      <c r="C30" s="66"/>
      <c r="D30" s="66"/>
      <c r="E30" s="66"/>
      <c r="F30" s="67"/>
      <c r="G30" s="45"/>
      <c r="H30" s="45"/>
      <c r="I30" s="45"/>
      <c r="J30" s="46"/>
      <c r="K30" s="46"/>
      <c r="L30" s="45"/>
      <c r="M30" s="45"/>
      <c r="N30" s="45"/>
      <c r="S30" s="46"/>
      <c r="T30" s="229"/>
      <c r="U30" s="86"/>
    </row>
    <row r="31" spans="1:21" ht="15.75" x14ac:dyDescent="0.25">
      <c r="A31" s="64"/>
      <c r="B31" s="67"/>
      <c r="C31" s="66"/>
      <c r="D31" s="66"/>
      <c r="E31" s="66"/>
      <c r="F31" s="67"/>
      <c r="G31" s="45"/>
      <c r="H31" s="45"/>
      <c r="I31" s="45"/>
      <c r="J31" s="46"/>
      <c r="K31" s="46"/>
      <c r="L31" s="45"/>
      <c r="M31" s="45"/>
      <c r="N31" s="45"/>
      <c r="S31" s="46"/>
      <c r="T31" s="229"/>
      <c r="U31" s="86"/>
    </row>
    <row r="32" spans="1:21" ht="15.75" x14ac:dyDescent="0.25">
      <c r="A32" s="64"/>
      <c r="B32" s="67"/>
      <c r="C32" s="66"/>
      <c r="D32" s="66"/>
      <c r="E32" s="66"/>
      <c r="F32" s="67"/>
      <c r="G32" s="45" t="s">
        <v>34</v>
      </c>
      <c r="H32" s="45"/>
      <c r="I32" s="45"/>
      <c r="J32" s="46"/>
      <c r="K32" s="46"/>
      <c r="L32" s="45"/>
      <c r="M32" s="45" t="s">
        <v>35</v>
      </c>
      <c r="N32" s="45"/>
      <c r="S32" s="46"/>
      <c r="T32" s="229"/>
      <c r="U32" s="86"/>
    </row>
    <row r="33" spans="1:21" x14ac:dyDescent="0.25">
      <c r="A33" s="189"/>
      <c r="B33" s="46"/>
      <c r="C33" s="45"/>
      <c r="D33" s="45"/>
      <c r="E33" s="275"/>
      <c r="F33" s="46"/>
      <c r="G33" s="45"/>
      <c r="H33" s="45"/>
      <c r="I33" s="45"/>
      <c r="J33" s="229"/>
      <c r="K33" s="276"/>
      <c r="L33" s="276"/>
      <c r="M33" s="277"/>
      <c r="N33" s="277"/>
      <c r="O33" s="277"/>
      <c r="P33" s="277"/>
      <c r="Q33" s="277"/>
      <c r="R33" s="278"/>
      <c r="S33" s="44"/>
      <c r="T33" s="67"/>
      <c r="U33" s="229"/>
    </row>
    <row r="34" spans="1:21" ht="15.75" x14ac:dyDescent="0.25">
      <c r="A34" s="67"/>
      <c r="B34" s="49"/>
      <c r="C34" s="45"/>
      <c r="D34" s="85"/>
      <c r="E34" s="85"/>
      <c r="F34" s="85"/>
      <c r="G34" s="86"/>
      <c r="H34" s="85"/>
      <c r="I34" s="85"/>
      <c r="J34" s="85"/>
      <c r="K34" s="85"/>
      <c r="L34" s="87"/>
      <c r="M34" s="86"/>
      <c r="N34" s="88"/>
      <c r="P34" s="277"/>
      <c r="Q34" s="277"/>
      <c r="R34" s="278"/>
      <c r="S34" s="44"/>
      <c r="T34" s="67"/>
      <c r="U34" s="229"/>
    </row>
    <row r="35" spans="1:21" ht="15.75" x14ac:dyDescent="0.25">
      <c r="A35" s="67"/>
      <c r="B35" s="49"/>
      <c r="C35" s="45"/>
      <c r="D35" s="85"/>
      <c r="E35" s="85"/>
      <c r="F35" s="85"/>
      <c r="G35" s="86"/>
      <c r="H35" s="85"/>
      <c r="I35" s="85"/>
      <c r="J35" s="85"/>
      <c r="K35" s="85"/>
      <c r="L35" s="85"/>
      <c r="M35" s="86"/>
      <c r="N35" s="88"/>
      <c r="P35" s="277"/>
      <c r="Q35" s="277"/>
      <c r="R35" s="278"/>
      <c r="S35" s="44"/>
      <c r="T35" s="67"/>
      <c r="U35" s="229"/>
    </row>
    <row r="36" spans="1:21" x14ac:dyDescent="0.25">
      <c r="A36" s="189"/>
      <c r="B36" s="46"/>
      <c r="C36" s="45"/>
      <c r="D36" s="45"/>
      <c r="E36" s="275"/>
      <c r="F36" s="46"/>
      <c r="G36" s="45"/>
      <c r="H36" s="45"/>
      <c r="I36" s="45"/>
      <c r="J36" s="229"/>
      <c r="K36" s="276"/>
      <c r="L36" s="276"/>
      <c r="M36" s="277"/>
      <c r="N36" s="277"/>
      <c r="O36" s="277"/>
      <c r="P36" s="277"/>
      <c r="Q36" s="277"/>
      <c r="R36" s="278"/>
      <c r="S36" s="44"/>
      <c r="T36" s="67"/>
      <c r="U36" s="229"/>
    </row>
    <row r="37" spans="1:21" x14ac:dyDescent="0.25">
      <c r="A37" s="189"/>
      <c r="B37" s="46"/>
      <c r="C37" s="45"/>
      <c r="D37" s="45"/>
      <c r="E37" s="275"/>
      <c r="F37" s="46"/>
      <c r="G37" s="45"/>
      <c r="H37" s="45"/>
      <c r="I37" s="45"/>
      <c r="J37" s="229"/>
      <c r="K37" s="276"/>
      <c r="L37" s="276"/>
      <c r="M37" s="277"/>
      <c r="N37" s="277"/>
      <c r="O37" s="277"/>
      <c r="P37" s="277"/>
      <c r="Q37" s="277"/>
      <c r="R37" s="278"/>
      <c r="S37" s="44"/>
      <c r="T37" s="67"/>
      <c r="U37" s="229"/>
    </row>
    <row r="38" spans="1:21" x14ac:dyDescent="0.25">
      <c r="A38" s="189"/>
      <c r="B38" s="46"/>
      <c r="C38" s="45"/>
      <c r="D38" s="45"/>
      <c r="E38" s="275"/>
      <c r="F38" s="46"/>
      <c r="G38" s="45"/>
      <c r="H38" s="45"/>
      <c r="I38" s="45"/>
      <c r="J38" s="229"/>
      <c r="K38" s="276"/>
      <c r="L38" s="276"/>
      <c r="M38" s="277"/>
      <c r="N38" s="277"/>
      <c r="O38" s="277"/>
      <c r="P38" s="277"/>
      <c r="Q38" s="277"/>
      <c r="R38" s="278"/>
      <c r="S38" s="44"/>
      <c r="T38" s="67"/>
      <c r="U38" s="229"/>
    </row>
    <row r="39" spans="1:21" x14ac:dyDescent="0.25">
      <c r="A39" s="189"/>
      <c r="B39" s="46"/>
      <c r="C39" s="45"/>
      <c r="D39" s="45"/>
      <c r="E39" s="275"/>
      <c r="F39" s="46"/>
      <c r="G39" s="45"/>
      <c r="H39" s="45"/>
      <c r="I39" s="45"/>
      <c r="J39" s="229"/>
      <c r="K39" s="276"/>
      <c r="L39" s="276"/>
      <c r="M39" s="277"/>
      <c r="N39" s="277"/>
      <c r="O39" s="277"/>
      <c r="P39" s="277"/>
      <c r="Q39" s="277"/>
      <c r="R39" s="278"/>
      <c r="S39" s="44"/>
      <c r="T39" s="67"/>
      <c r="U39" s="229"/>
    </row>
    <row r="40" spans="1:21" x14ac:dyDescent="0.25">
      <c r="A40" s="189"/>
      <c r="B40" s="46"/>
      <c r="C40" s="45"/>
      <c r="D40" s="45"/>
      <c r="E40" s="275"/>
      <c r="F40" s="46"/>
      <c r="G40" s="45"/>
      <c r="H40" s="45"/>
      <c r="I40" s="45"/>
      <c r="J40" s="229"/>
      <c r="K40" s="276"/>
      <c r="L40" s="276"/>
      <c r="M40" s="277"/>
      <c r="N40" s="277"/>
      <c r="O40" s="277"/>
      <c r="P40" s="277"/>
      <c r="Q40" s="277"/>
      <c r="R40" s="278"/>
      <c r="S40" s="44"/>
      <c r="T40" s="67"/>
      <c r="U40" s="229"/>
    </row>
    <row r="41" spans="1:21" x14ac:dyDescent="0.25">
      <c r="A41" s="189"/>
      <c r="B41" s="46"/>
      <c r="C41" s="45"/>
      <c r="D41" s="45"/>
      <c r="E41" s="275"/>
      <c r="F41" s="46"/>
      <c r="G41" s="45"/>
      <c r="H41" s="45"/>
      <c r="I41" s="45"/>
      <c r="J41" s="229"/>
      <c r="K41" s="276"/>
      <c r="L41" s="276"/>
      <c r="M41" s="277"/>
      <c r="N41" s="277"/>
      <c r="O41" s="277"/>
      <c r="P41" s="277"/>
      <c r="Q41" s="277"/>
      <c r="R41" s="278"/>
      <c r="S41" s="44"/>
      <c r="T41" s="67"/>
      <c r="U41" s="229"/>
    </row>
    <row r="42" spans="1:21" x14ac:dyDescent="0.25">
      <c r="A42" s="189"/>
      <c r="B42" s="46"/>
      <c r="C42" s="45"/>
      <c r="D42" s="45"/>
      <c r="E42" s="275"/>
      <c r="F42" s="46"/>
      <c r="G42" s="45"/>
      <c r="H42" s="45"/>
      <c r="I42" s="45"/>
      <c r="J42" s="229"/>
      <c r="K42" s="276"/>
      <c r="L42" s="276"/>
      <c r="M42" s="277"/>
      <c r="N42" s="277"/>
      <c r="O42" s="277"/>
      <c r="P42" s="277"/>
      <c r="Q42" s="277"/>
      <c r="R42" s="278"/>
      <c r="S42" s="44"/>
      <c r="T42" s="67"/>
      <c r="U42" s="229"/>
    </row>
    <row r="43" spans="1:21" x14ac:dyDescent="0.25">
      <c r="A43" s="189"/>
      <c r="B43" s="46"/>
      <c r="C43" s="45"/>
      <c r="D43" s="45"/>
      <c r="E43" s="275"/>
      <c r="F43" s="46"/>
      <c r="G43" s="45"/>
      <c r="H43" s="45"/>
      <c r="I43" s="45"/>
      <c r="J43" s="229"/>
      <c r="K43" s="276"/>
      <c r="L43" s="276"/>
      <c r="M43" s="277"/>
      <c r="N43" s="277"/>
      <c r="O43" s="277"/>
      <c r="P43" s="277"/>
      <c r="Q43" s="277"/>
      <c r="R43" s="278"/>
      <c r="S43" s="44"/>
      <c r="T43" s="67"/>
      <c r="U43" s="229"/>
    </row>
    <row r="44" spans="1:21" x14ac:dyDescent="0.25">
      <c r="A44" s="189"/>
      <c r="B44" s="46"/>
      <c r="C44" s="45"/>
      <c r="D44" s="45"/>
      <c r="E44" s="275"/>
      <c r="F44" s="46"/>
      <c r="G44" s="45"/>
      <c r="H44" s="45"/>
      <c r="I44" s="45"/>
      <c r="J44" s="229"/>
      <c r="K44" s="276"/>
      <c r="L44" s="276"/>
      <c r="M44" s="277"/>
      <c r="N44" s="277"/>
      <c r="O44" s="277"/>
      <c r="P44" s="277"/>
      <c r="Q44" s="277"/>
      <c r="R44" s="278"/>
      <c r="S44" s="44"/>
      <c r="T44" s="67"/>
      <c r="U44" s="229"/>
    </row>
    <row r="45" spans="1:21" ht="17.25" x14ac:dyDescent="0.3">
      <c r="A45" s="459" t="s">
        <v>0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</row>
    <row r="46" spans="1:21" ht="17.25" x14ac:dyDescent="0.3">
      <c r="A46" s="459" t="s">
        <v>1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</row>
    <row r="47" spans="1:21" ht="17.25" x14ac:dyDescent="0.3">
      <c r="A47" s="459" t="s">
        <v>2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</row>
    <row r="48" spans="1:21" ht="17.25" x14ac:dyDescent="0.3">
      <c r="A48" s="459" t="s">
        <v>3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</row>
    <row r="49" spans="1:21" ht="17.25" x14ac:dyDescent="0.3">
      <c r="A49" s="459" t="s">
        <v>4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</row>
    <row r="50" spans="1:21" ht="17.25" x14ac:dyDescent="0.3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25" x14ac:dyDescent="0.3">
      <c r="A51" s="460" t="s">
        <v>58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</row>
    <row r="52" spans="1:21" ht="21" x14ac:dyDescent="0.35">
      <c r="A52" s="8"/>
      <c r="B52" s="8"/>
      <c r="C52" s="8"/>
      <c r="D52" s="8"/>
      <c r="E52" s="8"/>
      <c r="F52" s="8"/>
      <c r="G52" s="8"/>
      <c r="H52" s="8"/>
      <c r="I52" s="8"/>
      <c r="J52"/>
      <c r="K52" s="8"/>
      <c r="L52" s="8"/>
      <c r="M52" s="8"/>
      <c r="N52" s="8"/>
      <c r="P52" s="8"/>
      <c r="Q52" s="8"/>
      <c r="R52" s="8"/>
      <c r="S52" s="8"/>
      <c r="U52" s="1" t="s">
        <v>6</v>
      </c>
    </row>
    <row r="53" spans="1:21" ht="21" x14ac:dyDescent="0.35">
      <c r="A53" s="3"/>
      <c r="B53" s="4"/>
      <c r="C53" s="4"/>
      <c r="D53" s="4"/>
      <c r="E53" s="5"/>
      <c r="F53"/>
      <c r="G53" s="263"/>
      <c r="H53" s="50"/>
      <c r="I53" s="50"/>
      <c r="J53"/>
      <c r="K53" s="50"/>
      <c r="L53" s="50"/>
      <c r="M53" s="50"/>
      <c r="P53" s="50"/>
      <c r="Q53" s="50"/>
      <c r="R53" s="50"/>
      <c r="U53" s="2" t="s">
        <v>7</v>
      </c>
    </row>
    <row r="54" spans="1:21" ht="15.75" x14ac:dyDescent="0.25">
      <c r="A54" s="3"/>
      <c r="B54" s="4"/>
      <c r="C54" s="4"/>
      <c r="D54" s="4"/>
      <c r="E54" s="5"/>
      <c r="F54"/>
      <c r="G54" s="6"/>
      <c r="H54" s="6"/>
      <c r="I54" s="6"/>
      <c r="J54"/>
      <c r="K54" s="6"/>
      <c r="L54"/>
      <c r="P54" s="6"/>
      <c r="U54" s="2" t="s">
        <v>8</v>
      </c>
    </row>
    <row r="55" spans="1:21" ht="21" x14ac:dyDescent="0.35">
      <c r="A55" s="7"/>
      <c r="B55"/>
      <c r="C55"/>
      <c r="D55"/>
      <c r="E55"/>
      <c r="F55"/>
      <c r="G55"/>
      <c r="H55"/>
      <c r="I55"/>
      <c r="J55"/>
      <c r="K55" s="7"/>
      <c r="L55"/>
      <c r="M55" s="8"/>
      <c r="N55" s="8"/>
      <c r="P55" s="7"/>
      <c r="R55" s="8"/>
      <c r="S55" s="8"/>
      <c r="U55" s="8" t="s">
        <v>9</v>
      </c>
    </row>
    <row r="56" spans="1:21" ht="18.75" x14ac:dyDescent="0.3">
      <c r="A56" s="3"/>
      <c r="B56" s="12"/>
      <c r="C56" s="4"/>
      <c r="D56" s="4"/>
      <c r="E56" s="9" t="s">
        <v>10</v>
      </c>
      <c r="F56" s="10">
        <v>0.70486111111111116</v>
      </c>
      <c r="G56" s="11" t="s">
        <v>12</v>
      </c>
      <c r="H56" s="11"/>
      <c r="I56" s="11"/>
      <c r="J56"/>
      <c r="K56" s="13"/>
      <c r="L56" s="13"/>
      <c r="M56" s="14"/>
      <c r="P56" s="64"/>
      <c r="Q56" s="64"/>
      <c r="R56" s="16"/>
      <c r="S56" s="64"/>
      <c r="T56" s="64"/>
    </row>
    <row r="57" spans="1:21" ht="16.5" thickBot="1" x14ac:dyDescent="0.3">
      <c r="A57" s="15" t="s">
        <v>132</v>
      </c>
      <c r="B57" s="16"/>
      <c r="C57"/>
      <c r="D57"/>
      <c r="F57" s="18"/>
      <c r="G57" s="17" t="s">
        <v>128</v>
      </c>
      <c r="H57"/>
      <c r="I57"/>
      <c r="J57" s="3" t="s">
        <v>133</v>
      </c>
      <c r="K57" s="11"/>
      <c r="L57" s="11"/>
      <c r="M57" s="14"/>
      <c r="P57" s="64"/>
      <c r="Q57" s="64"/>
      <c r="R57" s="16"/>
      <c r="S57" s="64"/>
      <c r="T57" s="64"/>
    </row>
    <row r="58" spans="1:21" ht="15.75" thickBot="1" x14ac:dyDescent="0.3">
      <c r="A58" s="485" t="s">
        <v>66</v>
      </c>
      <c r="B58" s="489" t="s">
        <v>16</v>
      </c>
      <c r="C58" s="490" t="s">
        <v>17</v>
      </c>
      <c r="D58" s="490" t="s">
        <v>18</v>
      </c>
      <c r="E58" s="489" t="s">
        <v>19</v>
      </c>
      <c r="F58" s="489" t="s">
        <v>20</v>
      </c>
      <c r="G58" s="489" t="s">
        <v>21</v>
      </c>
      <c r="H58" s="489" t="s">
        <v>22</v>
      </c>
      <c r="I58" s="489" t="s">
        <v>23</v>
      </c>
      <c r="J58" s="474" t="s">
        <v>24</v>
      </c>
      <c r="K58" s="553" t="s">
        <v>130</v>
      </c>
      <c r="L58" s="553"/>
      <c r="M58" s="553"/>
      <c r="N58" s="553"/>
      <c r="O58" s="553"/>
      <c r="P58" s="553"/>
      <c r="Q58" s="553"/>
      <c r="R58" s="474" t="s">
        <v>25</v>
      </c>
      <c r="S58" s="474" t="s">
        <v>26</v>
      </c>
      <c r="T58" s="474" t="s">
        <v>27</v>
      </c>
      <c r="U58" s="475" t="s">
        <v>28</v>
      </c>
    </row>
    <row r="59" spans="1:21" ht="15.75" thickBot="1" x14ac:dyDescent="0.3">
      <c r="A59" s="554"/>
      <c r="B59" s="489"/>
      <c r="C59" s="490"/>
      <c r="D59" s="490"/>
      <c r="E59" s="489"/>
      <c r="F59" s="489"/>
      <c r="G59" s="489"/>
      <c r="H59" s="489"/>
      <c r="I59" s="489"/>
      <c r="J59" s="474"/>
      <c r="K59" s="475">
        <v>1</v>
      </c>
      <c r="L59" s="475">
        <v>2</v>
      </c>
      <c r="M59" s="475">
        <v>3</v>
      </c>
      <c r="N59" s="551"/>
      <c r="O59" s="475">
        <v>4</v>
      </c>
      <c r="P59" s="475">
        <v>5</v>
      </c>
      <c r="Q59" s="475">
        <v>6</v>
      </c>
      <c r="R59" s="474"/>
      <c r="S59" s="474"/>
      <c r="T59" s="474"/>
      <c r="U59" s="475"/>
    </row>
    <row r="60" spans="1:21" ht="15.75" thickBot="1" x14ac:dyDescent="0.3">
      <c r="A60" s="486"/>
      <c r="B60" s="489"/>
      <c r="C60" s="490"/>
      <c r="D60" s="490"/>
      <c r="E60" s="489"/>
      <c r="F60" s="489"/>
      <c r="G60" s="489"/>
      <c r="H60" s="489"/>
      <c r="I60" s="489"/>
      <c r="J60" s="474"/>
      <c r="K60" s="475"/>
      <c r="L60" s="475"/>
      <c r="M60" s="475"/>
      <c r="N60" s="552"/>
      <c r="O60" s="475"/>
      <c r="P60" s="475"/>
      <c r="Q60" s="475"/>
      <c r="R60" s="474"/>
      <c r="S60" s="474"/>
      <c r="T60" s="474"/>
      <c r="U60" s="475"/>
    </row>
    <row r="61" spans="1:21" ht="29.25" x14ac:dyDescent="0.25">
      <c r="A61" s="189">
        <v>1</v>
      </c>
      <c r="B61" s="31">
        <v>49</v>
      </c>
      <c r="C61" s="76" t="str">
        <f>IF(B61=0," ",VLOOKUP(B61,[1]Спортсмены!B$1:K$65536,2,FALSE))</f>
        <v>Иванов</v>
      </c>
      <c r="D61" s="77" t="str">
        <f>IF(B61=0," ",VLOOKUP($B61,[1]Спортсмены!$B$1:$K$65536,3,FALSE))</f>
        <v>Данила</v>
      </c>
      <c r="E61" s="78" t="str">
        <f>IF(B61=0," ",IF(VLOOKUP($B61,[1]Спортсмены!$B$1:$K$65536,4,FALSE)=0," ",VLOOKUP($B61,[1]Спортсмены!$B$1:$K$65536,4,FALSE)))</f>
        <v>28.08.2001</v>
      </c>
      <c r="F61" s="78" t="str">
        <f>IF(B61=0," ",VLOOKUP($B61,[1]Спортсмены!$B$1:$K$65536,5,FALSE))</f>
        <v>КМС</v>
      </c>
      <c r="G61" s="76" t="str">
        <f>IF(B61=0," ",VLOOKUP($B61,[1]Спортсмены!$B$1:$K$65536,6,FALSE))</f>
        <v>Ярославская область</v>
      </c>
      <c r="H61" s="76" t="str">
        <f>IF(C61=0," ",VLOOKUP($B61,[1]Спортсмены!$B$1:$K$65536,7,FALSE))</f>
        <v/>
      </c>
      <c r="I61" s="76" t="str">
        <f>IF(D61=0," ",VLOOKUP($B61,[1]Спортсмены!$B$1:$K$65536,8,FALSE))</f>
        <v/>
      </c>
      <c r="J61" s="90" t="str">
        <f>IF(B61=0," ",VLOOKUP($B61,[1]Спортсмены!$B$1:$K$65536,9,FALSE))</f>
        <v>ГУ ЯО "СШОР по лёгкой атлетике и адаптивному спорту"</v>
      </c>
      <c r="K61" s="264">
        <v>15.73</v>
      </c>
      <c r="L61" s="264">
        <v>14.49</v>
      </c>
      <c r="M61" s="264">
        <v>15.63</v>
      </c>
      <c r="N61" s="265">
        <v>5</v>
      </c>
      <c r="O61" s="264">
        <v>15.22</v>
      </c>
      <c r="P61" s="264">
        <v>15.29</v>
      </c>
      <c r="Q61" s="264" t="s">
        <v>131</v>
      </c>
      <c r="R61" s="266">
        <v>15.73</v>
      </c>
      <c r="S61" s="79" t="str">
        <f>IF(R61=0," ",IF(R61&gt;=[1]Разряды!$D$27,[1]Разряды!$D$3,IF(R61&gt;=[1]Разряды!$E$27,[1]Разряды!$E$3,IF(R61&gt;=[1]Разряды!$F$27,[1]Разряды!$F$3,IF(R61&gt;=[1]Разряды!$G$27,[1]Разряды!$G$3,IF(R61&gt;=[1]Разряды!$H$27,[1]Разряды!$H$3,IF(R61&gt;=[1]Разряды!$I$27,[1]Разряды!$I$3,"б/р")))))))</f>
        <v>1р</v>
      </c>
      <c r="T61" s="80">
        <v>20</v>
      </c>
      <c r="U61" s="58" t="str">
        <f>IF(B61=0," ",VLOOKUP($B61,[1]Спортсмены!$B$1:$K$65536,10,FALSE))</f>
        <v>Нальгиев А.А., Шиловская Т.А.</v>
      </c>
    </row>
    <row r="62" spans="1:21" ht="22.5" x14ac:dyDescent="0.25">
      <c r="A62" s="175">
        <v>2</v>
      </c>
      <c r="B62" s="78">
        <v>359</v>
      </c>
      <c r="C62" s="76" t="str">
        <f>IF(B62=0," ",VLOOKUP(B62,[1]Спортсмены!B$1:K$65536,2,FALSE))</f>
        <v>Герасимов</v>
      </c>
      <c r="D62" s="77" t="str">
        <f>IF(B62=0," ",VLOOKUP($B62,[1]Спортсмены!$B$1:$K$65536,3,FALSE))</f>
        <v>Денис</v>
      </c>
      <c r="E62" s="78" t="str">
        <f>IF(B62=0," ",IF(VLOOKUP($B62,[1]Спортсмены!$B$1:$K$65536,4,FALSE)=0," ",VLOOKUP($B62,[1]Спортсмены!$B$1:$K$65536,4,FALSE)))</f>
        <v>15.11.2002</v>
      </c>
      <c r="F62" s="78" t="str">
        <f>IF(B62=0," ",VLOOKUP($B62,[1]Спортсмены!$B$1:$K$65536,5,FALSE))</f>
        <v>3</v>
      </c>
      <c r="G62" s="76" t="str">
        <f>IF(B62=0," ",VLOOKUP($B62,[1]Спортсмены!$B$1:$K$65536,6,FALSE))</f>
        <v>Ленинградская область</v>
      </c>
      <c r="H62" s="76" t="str">
        <f>IF(C62=0," ",VLOOKUP($B62,[1]Спортсмены!$B$1:$K$65536,7,FALSE))</f>
        <v/>
      </c>
      <c r="I62" s="76" t="str">
        <f>IF(D62=0," ",VLOOKUP($B62,[1]Спортсмены!$B$1:$K$65536,8,FALSE))</f>
        <v/>
      </c>
      <c r="J62" s="109" t="str">
        <f>IF(B62=0," ",VLOOKUP($B62,[1]Спортсмены!$B$1:$K$65536,9,FALSE))</f>
        <v>МБУ "СШОР "Фаворит" г.Выборг</v>
      </c>
      <c r="K62" s="267">
        <v>13.61</v>
      </c>
      <c r="L62" s="267">
        <v>14.18</v>
      </c>
      <c r="M62" s="267">
        <v>13.91</v>
      </c>
      <c r="N62" s="265">
        <v>4</v>
      </c>
      <c r="O62" s="267">
        <v>13.02</v>
      </c>
      <c r="P62" s="267">
        <v>13.36</v>
      </c>
      <c r="Q62" s="267">
        <v>14.07</v>
      </c>
      <c r="R62" s="268">
        <v>14.18</v>
      </c>
      <c r="S62" s="78" t="s">
        <v>80</v>
      </c>
      <c r="T62" s="78">
        <v>17</v>
      </c>
      <c r="U62" s="58" t="str">
        <f>IF(B62=0," ",VLOOKUP($B62,[1]Спортсмены!$B$1:$K$65536,10,FALSE))</f>
        <v>Волков А.В., Волкова Е.В.</v>
      </c>
    </row>
    <row r="63" spans="1:21" ht="29.25" x14ac:dyDescent="0.25">
      <c r="A63" s="21">
        <v>3</v>
      </c>
      <c r="B63" s="78">
        <v>128</v>
      </c>
      <c r="C63" s="76" t="str">
        <f>IF(B63=0," ",VLOOKUP(B63,[1]Спортсмены!B$1:K$65536,2,FALSE))</f>
        <v>Соков</v>
      </c>
      <c r="D63" s="77" t="str">
        <f>IF(B63=0," ",VLOOKUP($B63,[1]Спортсмены!$B$1:$K$65536,3,FALSE))</f>
        <v>Денис</v>
      </c>
      <c r="E63" s="78" t="str">
        <f>IF(B63=0," ",IF(VLOOKUP($B63,[1]Спортсмены!$B$1:$K$65536,4,FALSE)=0," ",VLOOKUP($B63,[1]Спортсмены!$B$1:$K$65536,4,FALSE)))</f>
        <v>02.09.2002</v>
      </c>
      <c r="F63" s="78" t="str">
        <f>IF(B63=0," ",VLOOKUP($B63,[1]Спортсмены!$B$1:$K$65536,5,FALSE))</f>
        <v>КМС</v>
      </c>
      <c r="G63" s="76" t="str">
        <f>IF(B63=0," ",VLOOKUP($B63,[1]Спортсмены!$B$1:$K$65536,6,FALSE))</f>
        <v>Ярославская область</v>
      </c>
      <c r="H63" s="76" t="str">
        <f>IF(C63=0," ",VLOOKUP($B63,[1]Спортсмены!$B$1:$K$65536,7,FALSE))</f>
        <v/>
      </c>
      <c r="I63" s="76" t="str">
        <f>IF(D63=0," ",VLOOKUP($B63,[1]Спортсмены!$B$1:$K$65536,8,FALSE))</f>
        <v/>
      </c>
      <c r="J63" s="90" t="str">
        <f>IF(B63=0," ",VLOOKUP($B63,[1]Спортсмены!$B$1:$K$65536,9,FALSE))</f>
        <v>ГУ ЯО "СШОР по лёгкой атлетике и адаптивному спорту"</v>
      </c>
      <c r="K63" s="267">
        <v>13.46</v>
      </c>
      <c r="L63" s="267">
        <v>13.81</v>
      </c>
      <c r="M63" s="267">
        <v>13.77</v>
      </c>
      <c r="N63" s="265">
        <v>3</v>
      </c>
      <c r="O63" s="267">
        <v>14.02</v>
      </c>
      <c r="P63" s="267">
        <v>13.78</v>
      </c>
      <c r="Q63" s="267">
        <v>13.38</v>
      </c>
      <c r="R63" s="268">
        <v>14.02</v>
      </c>
      <c r="S63" s="78" t="s">
        <v>80</v>
      </c>
      <c r="T63" s="78">
        <v>15</v>
      </c>
      <c r="U63" s="58" t="str">
        <f>IF(B63=0," ",VLOOKUP($B63,[1]Спортсмены!$B$1:$K$65536,10,FALSE))</f>
        <v>Нальгиев А.А., Шиловская Т.А.</v>
      </c>
    </row>
    <row r="64" spans="1:21" ht="29.25" x14ac:dyDescent="0.25">
      <c r="A64" s="172">
        <v>4</v>
      </c>
      <c r="B64" s="172">
        <v>92</v>
      </c>
      <c r="C64" s="76" t="str">
        <f>IF(B64=0," ",VLOOKUP(B64,[1]Спортсмены!B$1:K$65536,2,FALSE))</f>
        <v>Мутовкин</v>
      </c>
      <c r="D64" s="77" t="str">
        <f>IF(B64=0," ",VLOOKUP($B64,[1]Спортсмены!$B$1:$K$65536,3,FALSE))</f>
        <v>Иван</v>
      </c>
      <c r="E64" s="78" t="str">
        <f>IF(B64=0," ",IF(VLOOKUP($B64,[1]Спортсмены!$B$1:$K$65536,4,FALSE)=0," ",VLOOKUP($B64,[1]Спортсмены!$B$1:$K$65536,4,FALSE)))</f>
        <v>16.03.2002</v>
      </c>
      <c r="F64" s="78" t="str">
        <f>IF(B64=0," ",VLOOKUP($B64,[1]Спортсмены!$B$1:$K$65536,5,FALSE))</f>
        <v>1</v>
      </c>
      <c r="G64" s="76" t="str">
        <f>IF(B64=0," ",VLOOKUP($B64,[1]Спортсмены!$B$1:$K$65536,6,FALSE))</f>
        <v>Ярославская область</v>
      </c>
      <c r="H64" s="76" t="str">
        <f>IF(C64=0," ",VLOOKUP($B64,[1]Спортсмены!$B$1:$K$65536,7,FALSE))</f>
        <v/>
      </c>
      <c r="I64" s="76" t="str">
        <f>IF(D64=0," ",VLOOKUP($B64,[1]Спортсмены!$B$1:$K$65536,8,FALSE))</f>
        <v/>
      </c>
      <c r="J64" s="90" t="str">
        <f>IF(B64=0," ",VLOOKUP($B64,[1]Спортсмены!$B$1:$K$65536,9,FALSE))</f>
        <v>ГУ ЯО "СШОР по лёгкой атлетике и адаптивному спорту"</v>
      </c>
      <c r="K64" s="279">
        <v>11.94</v>
      </c>
      <c r="L64" s="279">
        <v>11.9</v>
      </c>
      <c r="M64" s="279">
        <v>11.85</v>
      </c>
      <c r="N64" s="280">
        <v>2</v>
      </c>
      <c r="O64" s="279">
        <v>11.52</v>
      </c>
      <c r="P64" s="279">
        <v>11.68</v>
      </c>
      <c r="Q64" s="279">
        <v>10.8</v>
      </c>
      <c r="R64" s="281">
        <v>11.94</v>
      </c>
      <c r="S64" s="172" t="s">
        <v>81</v>
      </c>
      <c r="T64" s="172">
        <v>0</v>
      </c>
      <c r="U64" s="58" t="str">
        <f>IF(B64=0," ",VLOOKUP($B64,[1]Спортсмены!$B$1:$K$65536,10,FALSE))</f>
        <v>Нальгиев А.А., Шиловская Т.А.</v>
      </c>
    </row>
    <row r="65" spans="1:21" ht="22.5" x14ac:dyDescent="0.25">
      <c r="A65" s="172">
        <v>5</v>
      </c>
      <c r="B65" s="172">
        <v>420</v>
      </c>
      <c r="C65" s="76" t="str">
        <f>IF(B65=0," ",VLOOKUP(B65,[1]Спортсмены!B$1:K$65536,2,FALSE))</f>
        <v>Ильенко</v>
      </c>
      <c r="D65" s="77" t="str">
        <f>IF(B65=0," ",VLOOKUP($B65,[1]Спортсмены!$B$1:$K$65536,3,FALSE))</f>
        <v>Артём</v>
      </c>
      <c r="E65" s="78" t="str">
        <f>IF(B65=0," ",IF(VLOOKUP($B65,[1]Спортсмены!$B$1:$K$65536,4,FALSE)=0," ",VLOOKUP($B65,[1]Спортсмены!$B$1:$K$65536,4,FALSE)))</f>
        <v>16.07.2002</v>
      </c>
      <c r="F65" s="78" t="str">
        <f>IF(B65=0," ",VLOOKUP($B65,[1]Спортсмены!$B$1:$K$65536,5,FALSE))</f>
        <v>2</v>
      </c>
      <c r="G65" s="76" t="str">
        <f>IF(B65=0," ",VLOOKUP($B65,[1]Спортсмены!$B$1:$K$65536,6,FALSE))</f>
        <v>Республика Карелия</v>
      </c>
      <c r="H65" s="76" t="str">
        <f>IF(C65=0," ",VLOOKUP($B65,[1]Спортсмены!$B$1:$K$65536,7,FALSE))</f>
        <v/>
      </c>
      <c r="I65" s="76" t="str">
        <f>IF(D65=0," ",VLOOKUP($B65,[1]Спортсмены!$B$1:$K$65536,8,FALSE))</f>
        <v/>
      </c>
      <c r="J65" s="76" t="str">
        <f>IF(B65=0," ",VLOOKUP($B65,[1]Спортсмены!$B$1:$K$65536,9,FALSE))</f>
        <v>МУ "СШОР №3"</v>
      </c>
      <c r="K65" s="279">
        <v>11.72</v>
      </c>
      <c r="L65" s="279">
        <v>11.55</v>
      </c>
      <c r="M65" s="279">
        <v>11.48</v>
      </c>
      <c r="N65" s="280">
        <v>1</v>
      </c>
      <c r="O65" s="279">
        <v>10.17</v>
      </c>
      <c r="P65" s="279" t="s">
        <v>131</v>
      </c>
      <c r="Q65" s="279">
        <v>10.74</v>
      </c>
      <c r="R65" s="281">
        <v>11.72</v>
      </c>
      <c r="S65" s="154" t="str">
        <f>IF(R65=0," ",IF(R65&gt;=[1]Разряды!$D$27,[1]Разряды!$D$3,IF(R65&gt;=[1]Разряды!$E$27,[1]Разряды!$E$3,IF(R65&gt;=[1]Разряды!$F$27,[1]Разряды!$F$3,IF(R65&gt;=[1]Разряды!$G$27,[1]Разряды!$G$3,IF(R65&gt;=[1]Разряды!$H$27,[1]Разряды!$H$3,IF(R65&gt;=[1]Разряды!$I$27,[1]Разряды!$I$3,"б/р")))))))</f>
        <v>3р</v>
      </c>
      <c r="T65" s="172">
        <v>0</v>
      </c>
      <c r="U65" s="58" t="str">
        <f>IF(B65=0," ",VLOOKUP($B65,[1]Спортсмены!$B$1:$K$65536,10,FALSE))</f>
        <v>Холмецкая И.М., Суворова В.В.</v>
      </c>
    </row>
    <row r="66" spans="1:21" ht="15.75" thickBot="1" x14ac:dyDescent="0.3">
      <c r="A66" s="179"/>
      <c r="B66" s="43"/>
      <c r="C66" s="39" t="str">
        <f>IF(B66=0," ",VLOOKUP(B66,[1]Спортсмены!B$1:K$65536,2,FALSE))</f>
        <v xml:space="preserve"> </v>
      </c>
      <c r="D66" s="39"/>
      <c r="E66" s="282" t="str">
        <f>IF(B66=0," ",VLOOKUP($B66,[1]Спортсмены!$B$1:$K$65536,3,FALSE))</f>
        <v xml:space="preserve"> </v>
      </c>
      <c r="F66" s="40" t="str">
        <f>IF(B66=0," ",IF(VLOOKUP($B66,[1]Спортсмены!$B$1:$K$65536,4,FALSE)=0," ",VLOOKUP($B66,[1]Спортсмены!$B$1:$K$65536,4,FALSE)))</f>
        <v xml:space="preserve"> </v>
      </c>
      <c r="G66" s="39" t="str">
        <f>IF(B66=0," ",VLOOKUP($B66,[1]Спортсмены!$B$1:$K$65536,5,FALSE))</f>
        <v xml:space="preserve"> </v>
      </c>
      <c r="H66" s="39"/>
      <c r="I66" s="39"/>
      <c r="J66" s="227" t="str">
        <f>IF(B66=0," ",VLOOKUP($B66,[1]Спортсмены!$B$1:$K$65536,6,FALSE))</f>
        <v xml:space="preserve"> </v>
      </c>
      <c r="K66" s="271"/>
      <c r="L66" s="271"/>
      <c r="M66" s="271"/>
      <c r="N66" s="272"/>
      <c r="O66" s="273"/>
      <c r="P66" s="273"/>
      <c r="Q66" s="273"/>
      <c r="R66" s="274"/>
      <c r="S66" s="38" t="str">
        <f>IF(R66=0," ",IF(R66&gt;=[1]Разряды!$D$25,[1]Разряды!$D$3,IF(R66&gt;=[1]Разряды!$E$25,[1]Разряды!$E$3,IF(R66&gt;=[1]Разряды!$F$25,[1]Разряды!$F$3,IF(R66&gt;=[1]Разряды!$G$25,[1]Разряды!$G$3,IF(R66&gt;=[1]Разряды!$H$25,[1]Разряды!$H$3,IF(R66&gt;=[1]Разряды!$I$25,[1]Разряды!$I$3,"б/р")))))))</f>
        <v xml:space="preserve"> </v>
      </c>
      <c r="T66" s="179"/>
      <c r="U66" s="39" t="str">
        <f>IF(B66=0," ",VLOOKUP($B66,[1]Спортсмены!$B$1:$K$65536,7,FALSE))</f>
        <v xml:space="preserve"> </v>
      </c>
    </row>
    <row r="67" spans="1:21" ht="15.75" thickTop="1" x14ac:dyDescent="0.25">
      <c r="A67" s="67"/>
      <c r="B67" s="49"/>
      <c r="C67" s="45"/>
      <c r="D67" s="45"/>
      <c r="E67" s="283"/>
      <c r="F67" s="46"/>
      <c r="G67" s="45"/>
      <c r="H67" s="45"/>
      <c r="I67" s="45"/>
      <c r="J67" s="229"/>
      <c r="K67" s="276"/>
      <c r="L67" s="277"/>
      <c r="M67" s="277"/>
      <c r="N67" s="277"/>
      <c r="O67" s="277"/>
      <c r="P67" s="277"/>
      <c r="Q67" s="277"/>
      <c r="R67" s="278"/>
      <c r="S67" s="44"/>
      <c r="T67" s="67"/>
      <c r="U67" s="45"/>
    </row>
    <row r="68" spans="1:21" x14ac:dyDescent="0.25">
      <c r="A68" s="67"/>
      <c r="B68" s="49"/>
      <c r="C68" s="45"/>
      <c r="D68" s="45"/>
      <c r="E68" s="283"/>
      <c r="F68" s="46"/>
      <c r="G68" s="45"/>
      <c r="H68" s="45"/>
      <c r="I68" s="45"/>
      <c r="J68" s="229"/>
      <c r="K68" s="276"/>
      <c r="L68" s="277"/>
      <c r="M68" s="277"/>
      <c r="N68" s="277"/>
      <c r="O68" s="277"/>
      <c r="P68" s="277"/>
      <c r="Q68" s="277"/>
      <c r="R68" s="278"/>
      <c r="S68" s="44"/>
      <c r="T68" s="67"/>
      <c r="U68" s="45"/>
    </row>
    <row r="69" spans="1:21" x14ac:dyDescent="0.25">
      <c r="A69" s="67"/>
      <c r="B69" s="49"/>
      <c r="C69" s="45"/>
      <c r="D69" s="45"/>
      <c r="E69" s="283"/>
      <c r="F69" s="46"/>
      <c r="G69" s="45"/>
      <c r="H69" s="45"/>
      <c r="I69" s="45"/>
      <c r="J69" s="229"/>
      <c r="K69" s="276"/>
      <c r="L69" s="277"/>
      <c r="M69" s="277"/>
      <c r="N69" s="277"/>
      <c r="O69" s="277"/>
      <c r="P69" s="277"/>
      <c r="Q69" s="277"/>
      <c r="R69" s="278"/>
      <c r="S69" s="44"/>
      <c r="T69" s="67"/>
      <c r="U69" s="45"/>
    </row>
    <row r="70" spans="1:21" ht="15.75" x14ac:dyDescent="0.25">
      <c r="A70" s="67"/>
      <c r="B70" s="49"/>
      <c r="C70" s="66"/>
      <c r="D70" s="66"/>
      <c r="E70" s="49"/>
      <c r="F70"/>
      <c r="G70"/>
      <c r="H70"/>
      <c r="I70"/>
      <c r="J70" s="85"/>
      <c r="K70" s="85"/>
      <c r="L70" s="86"/>
      <c r="M70" s="85"/>
      <c r="N70" s="85"/>
      <c r="O70" s="87"/>
      <c r="P70" s="86"/>
      <c r="Q70" s="88"/>
      <c r="R70" s="67"/>
      <c r="S70" s="67"/>
      <c r="T70" s="67"/>
      <c r="U70" s="45"/>
    </row>
    <row r="71" spans="1:21" ht="15.75" x14ac:dyDescent="0.25">
      <c r="A71" s="67"/>
      <c r="B71" s="49"/>
      <c r="C71" s="66"/>
      <c r="D71" s="66"/>
      <c r="E71" s="49"/>
      <c r="F71"/>
      <c r="G71"/>
      <c r="H71"/>
      <c r="I71"/>
      <c r="J71" s="85"/>
      <c r="K71" s="85"/>
      <c r="L71" s="86"/>
      <c r="M71" s="85"/>
      <c r="N71" s="85"/>
      <c r="O71" s="85"/>
      <c r="P71" s="86"/>
      <c r="Q71" s="88"/>
      <c r="R71" s="67"/>
      <c r="S71" s="67"/>
      <c r="T71" s="67"/>
      <c r="U71" s="45"/>
    </row>
    <row r="72" spans="1:21" ht="15.75" x14ac:dyDescent="0.25">
      <c r="A72" s="64"/>
      <c r="C72" s="44"/>
      <c r="E72"/>
      <c r="F72"/>
      <c r="G72"/>
      <c r="H72" s="85"/>
      <c r="I72" s="85"/>
      <c r="J72" s="85"/>
      <c r="K72" s="85"/>
      <c r="L72" s="86"/>
      <c r="M72" s="85"/>
      <c r="N72" s="85"/>
      <c r="O72" s="87"/>
      <c r="P72" s="86"/>
      <c r="Q72" s="88"/>
      <c r="R72" s="67"/>
    </row>
    <row r="73" spans="1:21" x14ac:dyDescent="0.25">
      <c r="A73" s="64"/>
      <c r="C73" s="66"/>
      <c r="D73" s="66"/>
      <c r="E73" s="66"/>
      <c r="F73" s="67"/>
      <c r="G73" s="45" t="s">
        <v>32</v>
      </c>
      <c r="H73" s="45"/>
      <c r="I73" s="45"/>
      <c r="J73" s="46"/>
      <c r="K73" s="46"/>
      <c r="L73" s="45"/>
      <c r="M73" s="45" t="s">
        <v>33</v>
      </c>
      <c r="N73" s="45"/>
    </row>
    <row r="74" spans="1:21" ht="15.75" x14ac:dyDescent="0.25">
      <c r="A74" s="64"/>
      <c r="B74" s="67"/>
      <c r="C74" s="66"/>
      <c r="D74" s="66"/>
      <c r="E74" s="66"/>
      <c r="F74" s="67"/>
      <c r="G74" s="45"/>
      <c r="H74" s="45"/>
      <c r="I74" s="45"/>
      <c r="J74" s="46"/>
      <c r="K74" s="46"/>
      <c r="L74" s="45"/>
      <c r="M74" s="45"/>
      <c r="N74" s="45"/>
      <c r="S74" s="46"/>
      <c r="T74" s="229"/>
      <c r="U74" s="86"/>
    </row>
    <row r="75" spans="1:21" ht="15.75" x14ac:dyDescent="0.25">
      <c r="A75" s="64"/>
      <c r="B75" s="67"/>
      <c r="C75" s="66"/>
      <c r="D75" s="66"/>
      <c r="E75" s="66"/>
      <c r="F75" s="67"/>
      <c r="G75" s="45"/>
      <c r="H75" s="45"/>
      <c r="I75" s="45"/>
      <c r="J75" s="46"/>
      <c r="K75" s="46"/>
      <c r="L75" s="45"/>
      <c r="M75" s="45"/>
      <c r="N75" s="45"/>
      <c r="S75" s="46"/>
      <c r="T75" s="229"/>
      <c r="U75" s="86"/>
    </row>
    <row r="76" spans="1:21" ht="15.75" x14ac:dyDescent="0.25">
      <c r="A76" s="64"/>
      <c r="B76" s="67"/>
      <c r="C76" s="66"/>
      <c r="D76" s="66"/>
      <c r="E76" s="66"/>
      <c r="F76" s="67"/>
      <c r="G76" s="45"/>
      <c r="H76" s="45"/>
      <c r="I76" s="45"/>
      <c r="J76" s="46"/>
      <c r="K76" s="46"/>
      <c r="L76" s="45"/>
      <c r="M76" s="45"/>
      <c r="N76" s="45"/>
      <c r="S76" s="46"/>
      <c r="T76" s="229"/>
      <c r="U76" s="86"/>
    </row>
    <row r="77" spans="1:21" ht="15.75" x14ac:dyDescent="0.25">
      <c r="A77" s="64"/>
      <c r="B77" s="67"/>
      <c r="C77" s="66"/>
      <c r="D77" s="66"/>
      <c r="E77" s="66"/>
      <c r="F77" s="67"/>
      <c r="G77" s="45" t="s">
        <v>34</v>
      </c>
      <c r="H77" s="45"/>
      <c r="I77" s="45"/>
      <c r="J77" s="46"/>
      <c r="K77" s="46"/>
      <c r="L77" s="45"/>
      <c r="M77" s="45" t="s">
        <v>35</v>
      </c>
      <c r="N77" s="45"/>
      <c r="S77" s="46"/>
      <c r="T77" s="229"/>
      <c r="U77" s="86"/>
    </row>
    <row r="78" spans="1:21" x14ac:dyDescent="0.25">
      <c r="A78" s="67"/>
      <c r="B78" s="49"/>
      <c r="C78" s="45"/>
      <c r="D78" s="45"/>
      <c r="E78" s="283"/>
      <c r="F78" s="46"/>
      <c r="G78" s="45"/>
      <c r="H78" s="45"/>
      <c r="I78" s="45"/>
      <c r="J78" s="229"/>
      <c r="K78" s="276"/>
      <c r="L78" s="277"/>
      <c r="M78" s="277"/>
      <c r="N78" s="277"/>
      <c r="O78" s="277"/>
      <c r="P78" s="277"/>
      <c r="Q78" s="277"/>
      <c r="R78" s="278"/>
      <c r="S78" s="44"/>
      <c r="T78" s="67"/>
      <c r="U78" s="45"/>
    </row>
    <row r="79" spans="1:21" ht="15.75" x14ac:dyDescent="0.25">
      <c r="A79" s="67"/>
      <c r="B79" s="49"/>
      <c r="C79" s="45"/>
      <c r="D79" s="85"/>
      <c r="E79" s="85"/>
      <c r="F79" s="85"/>
      <c r="G79" s="86"/>
      <c r="H79" s="85"/>
      <c r="I79" s="85"/>
      <c r="J79" s="85"/>
      <c r="K79" s="85"/>
      <c r="L79" s="87"/>
      <c r="M79" s="86"/>
      <c r="N79" s="88"/>
      <c r="P79" s="277"/>
      <c r="Q79" s="277"/>
      <c r="R79" s="278"/>
      <c r="S79" s="44"/>
      <c r="T79" s="67"/>
      <c r="U79" s="45"/>
    </row>
    <row r="80" spans="1:21" ht="15.75" x14ac:dyDescent="0.25">
      <c r="A80" s="67"/>
      <c r="B80" s="49"/>
      <c r="C80" s="45"/>
      <c r="D80" s="85"/>
      <c r="E80" s="85"/>
      <c r="F80" s="85"/>
      <c r="G80" s="86"/>
      <c r="H80" s="85"/>
      <c r="I80" s="85"/>
      <c r="J80" s="85"/>
      <c r="K80" s="85"/>
      <c r="L80" s="85"/>
      <c r="M80" s="86"/>
      <c r="N80" s="88"/>
      <c r="P80" s="277"/>
      <c r="Q80" s="277"/>
      <c r="R80" s="278"/>
      <c r="S80" s="44"/>
      <c r="T80" s="67"/>
      <c r="U80" s="45"/>
    </row>
    <row r="81" spans="1:21" x14ac:dyDescent="0.25">
      <c r="A81" s="67"/>
      <c r="B81" s="49"/>
      <c r="C81" s="45"/>
      <c r="D81" s="45"/>
      <c r="E81" s="283"/>
      <c r="F81" s="46"/>
      <c r="G81" s="45"/>
      <c r="H81" s="45"/>
      <c r="I81" s="45"/>
      <c r="J81" s="229"/>
      <c r="K81" s="276"/>
      <c r="L81" s="277"/>
      <c r="M81" s="277"/>
      <c r="N81" s="277"/>
      <c r="O81" s="277"/>
      <c r="P81" s="277"/>
      <c r="Q81" s="277"/>
      <c r="R81" s="278"/>
      <c r="S81" s="44"/>
      <c r="T81" s="67"/>
      <c r="U81" s="45"/>
    </row>
    <row r="82" spans="1:21" x14ac:dyDescent="0.25">
      <c r="A82" s="67"/>
      <c r="B82" s="49"/>
      <c r="C82" s="45"/>
      <c r="D82" s="45"/>
      <c r="E82" s="283"/>
      <c r="F82" s="46"/>
      <c r="G82" s="45"/>
      <c r="H82" s="45"/>
      <c r="I82" s="45"/>
      <c r="J82" s="229"/>
      <c r="K82" s="276"/>
      <c r="L82" s="277"/>
      <c r="M82" s="277"/>
      <c r="N82" s="277"/>
      <c r="O82" s="277"/>
      <c r="P82" s="277"/>
      <c r="Q82" s="277"/>
      <c r="R82" s="278"/>
      <c r="S82" s="44"/>
      <c r="T82" s="67"/>
      <c r="U82" s="45"/>
    </row>
    <row r="83" spans="1:21" x14ac:dyDescent="0.25">
      <c r="A83" s="67"/>
      <c r="B83" s="49"/>
      <c r="C83" s="45"/>
      <c r="D83" s="45"/>
      <c r="E83" s="283"/>
      <c r="F83" s="46"/>
      <c r="G83" s="45"/>
      <c r="H83" s="45"/>
      <c r="I83" s="45"/>
      <c r="J83" s="229"/>
      <c r="K83" s="276"/>
      <c r="L83" s="277"/>
      <c r="M83" s="277"/>
      <c r="N83" s="277"/>
      <c r="O83" s="277"/>
      <c r="P83" s="277"/>
      <c r="Q83" s="277"/>
      <c r="R83" s="278"/>
      <c r="S83" s="44"/>
      <c r="T83" s="67"/>
      <c r="U83" s="45"/>
    </row>
    <row r="84" spans="1:21" x14ac:dyDescent="0.25">
      <c r="A84" s="67"/>
      <c r="B84" s="49"/>
      <c r="C84" s="45"/>
      <c r="D84" s="45"/>
      <c r="E84" s="283"/>
      <c r="F84" s="46"/>
      <c r="G84" s="45"/>
      <c r="H84" s="45"/>
      <c r="I84" s="45"/>
      <c r="J84" s="229"/>
      <c r="K84" s="276"/>
      <c r="L84" s="277"/>
      <c r="M84" s="277"/>
      <c r="N84" s="277"/>
      <c r="O84" s="277"/>
      <c r="P84" s="277"/>
      <c r="Q84" s="277"/>
      <c r="R84" s="278"/>
      <c r="S84" s="44"/>
      <c r="T84" s="67"/>
      <c r="U84" s="45"/>
    </row>
    <row r="85" spans="1:21" x14ac:dyDescent="0.25">
      <c r="A85" s="67"/>
      <c r="B85" s="49"/>
      <c r="C85" s="45"/>
      <c r="D85" s="45"/>
      <c r="E85" s="283"/>
      <c r="F85" s="46"/>
      <c r="G85" s="45"/>
      <c r="H85" s="45"/>
      <c r="I85" s="45"/>
      <c r="J85" s="229"/>
      <c r="K85" s="276"/>
      <c r="L85" s="277"/>
      <c r="M85" s="277"/>
      <c r="N85" s="277"/>
      <c r="O85" s="277"/>
      <c r="P85" s="277"/>
      <c r="Q85" s="277"/>
      <c r="R85" s="278"/>
      <c r="S85" s="44"/>
      <c r="T85" s="67"/>
      <c r="U85" s="45"/>
    </row>
    <row r="86" spans="1:21" x14ac:dyDescent="0.25">
      <c r="A86" s="67"/>
      <c r="B86" s="49"/>
      <c r="C86" s="45"/>
      <c r="D86" s="45"/>
      <c r="E86" s="283"/>
      <c r="F86" s="46"/>
      <c r="G86" s="45"/>
      <c r="H86" s="45"/>
      <c r="I86" s="45"/>
      <c r="J86" s="229"/>
      <c r="K86" s="276"/>
      <c r="L86" s="277"/>
      <c r="M86" s="277"/>
      <c r="N86" s="277"/>
      <c r="O86" s="277"/>
      <c r="P86" s="277"/>
      <c r="Q86" s="277"/>
      <c r="R86" s="278"/>
      <c r="S86" s="44"/>
      <c r="T86" s="67"/>
      <c r="U86" s="45"/>
    </row>
    <row r="87" spans="1:21" x14ac:dyDescent="0.25">
      <c r="A87" s="67"/>
      <c r="B87" s="49"/>
      <c r="C87" s="45"/>
      <c r="D87" s="45"/>
      <c r="E87" s="283"/>
      <c r="F87" s="46"/>
      <c r="G87" s="45"/>
      <c r="H87" s="45"/>
      <c r="I87" s="45"/>
      <c r="J87" s="229"/>
      <c r="K87" s="276"/>
      <c r="L87" s="277"/>
      <c r="M87" s="277"/>
      <c r="N87" s="277"/>
      <c r="O87" s="277"/>
      <c r="P87" s="277"/>
      <c r="Q87" s="277"/>
      <c r="R87" s="278"/>
      <c r="S87" s="44"/>
      <c r="T87" s="67"/>
      <c r="U87" s="45"/>
    </row>
    <row r="88" spans="1:21" x14ac:dyDescent="0.25">
      <c r="A88" s="67"/>
      <c r="B88" s="49"/>
      <c r="C88" s="45"/>
      <c r="D88" s="45"/>
      <c r="E88" s="283"/>
      <c r="F88" s="46"/>
      <c r="G88" s="45"/>
      <c r="H88" s="45"/>
      <c r="I88" s="45"/>
      <c r="J88" s="229"/>
      <c r="K88" s="276"/>
      <c r="L88" s="277"/>
      <c r="M88" s="277"/>
      <c r="N88" s="277"/>
      <c r="O88" s="277"/>
      <c r="P88" s="277"/>
      <c r="Q88" s="277"/>
      <c r="R88" s="278"/>
      <c r="S88" s="44"/>
      <c r="T88" s="67"/>
      <c r="U88" s="45"/>
    </row>
    <row r="89" spans="1:21" x14ac:dyDescent="0.25">
      <c r="A89" s="67"/>
      <c r="B89" s="49"/>
      <c r="C89" s="45"/>
      <c r="D89" s="45"/>
      <c r="E89" s="283"/>
      <c r="F89" s="46"/>
      <c r="G89" s="45"/>
      <c r="H89" s="45"/>
      <c r="I89" s="45"/>
      <c r="J89" s="229"/>
      <c r="K89" s="276"/>
      <c r="L89" s="277"/>
      <c r="M89" s="277"/>
      <c r="N89" s="277"/>
      <c r="O89" s="277"/>
      <c r="P89" s="277"/>
      <c r="Q89" s="277"/>
      <c r="R89" s="278"/>
      <c r="S89" s="44"/>
      <c r="T89" s="67"/>
      <c r="U89" s="45"/>
    </row>
    <row r="90" spans="1:21" x14ac:dyDescent="0.25">
      <c r="A90" s="67"/>
      <c r="B90" s="49"/>
      <c r="C90" s="45"/>
      <c r="D90" s="45"/>
      <c r="E90" s="283"/>
      <c r="F90" s="46"/>
      <c r="G90" s="45"/>
      <c r="H90" s="45"/>
      <c r="I90" s="45"/>
      <c r="J90" s="229"/>
      <c r="K90" s="276"/>
      <c r="L90" s="277"/>
      <c r="M90" s="277"/>
      <c r="N90" s="277"/>
      <c r="O90" s="277"/>
      <c r="P90" s="277"/>
      <c r="Q90" s="277"/>
      <c r="R90" s="278"/>
      <c r="S90" s="44"/>
      <c r="T90" s="67"/>
      <c r="U90" s="45"/>
    </row>
    <row r="91" spans="1:21" x14ac:dyDescent="0.25">
      <c r="A91" s="67"/>
      <c r="B91" s="49"/>
      <c r="C91" s="45"/>
      <c r="D91" s="45"/>
      <c r="E91" s="283"/>
      <c r="F91" s="46"/>
      <c r="G91" s="45"/>
      <c r="H91" s="45"/>
      <c r="I91" s="45"/>
      <c r="J91" s="229"/>
      <c r="K91" s="276"/>
      <c r="L91" s="277"/>
      <c r="M91" s="277"/>
      <c r="N91" s="277"/>
      <c r="O91" s="277"/>
      <c r="P91" s="277"/>
      <c r="Q91" s="277"/>
      <c r="R91" s="278"/>
      <c r="S91" s="44"/>
      <c r="T91" s="67"/>
      <c r="U91" s="45"/>
    </row>
    <row r="92" spans="1:21" x14ac:dyDescent="0.25">
      <c r="A92" s="67"/>
      <c r="B92" s="49"/>
      <c r="C92" s="45"/>
      <c r="D92" s="45"/>
      <c r="E92" s="283"/>
      <c r="F92" s="46"/>
      <c r="G92" s="45"/>
      <c r="H92" s="45"/>
      <c r="I92" s="45"/>
      <c r="J92" s="229"/>
      <c r="K92" s="276"/>
      <c r="L92" s="277"/>
      <c r="M92" s="277"/>
      <c r="N92" s="277"/>
      <c r="O92" s="277"/>
      <c r="P92" s="277"/>
      <c r="Q92" s="277"/>
      <c r="R92" s="278"/>
      <c r="S92" s="44"/>
      <c r="T92" s="67"/>
      <c r="U92" s="45"/>
    </row>
    <row r="93" spans="1:21" x14ac:dyDescent="0.25">
      <c r="A93" s="67"/>
      <c r="B93" s="49"/>
      <c r="C93" s="45"/>
      <c r="D93" s="45"/>
      <c r="E93" s="283"/>
      <c r="F93" s="46"/>
      <c r="G93" s="45"/>
      <c r="H93" s="45"/>
      <c r="I93" s="45"/>
      <c r="J93" s="229"/>
      <c r="K93" s="276"/>
      <c r="L93" s="277"/>
      <c r="M93" s="277"/>
      <c r="N93" s="277"/>
      <c r="O93" s="277"/>
      <c r="P93" s="277"/>
      <c r="Q93" s="277"/>
      <c r="R93" s="278"/>
      <c r="S93" s="44"/>
      <c r="T93" s="67"/>
      <c r="U93" s="45"/>
    </row>
    <row r="94" spans="1:21" x14ac:dyDescent="0.25">
      <c r="A94" s="67"/>
      <c r="B94" s="49"/>
      <c r="C94" s="45"/>
      <c r="D94" s="45"/>
      <c r="E94" s="283"/>
      <c r="F94" s="46"/>
      <c r="G94" s="45"/>
      <c r="H94" s="45"/>
      <c r="I94" s="45"/>
      <c r="J94" s="229"/>
      <c r="K94" s="276"/>
      <c r="L94" s="277"/>
      <c r="M94" s="277"/>
      <c r="N94" s="277"/>
      <c r="O94" s="277"/>
      <c r="P94" s="277"/>
      <c r="Q94" s="277"/>
      <c r="R94" s="278"/>
      <c r="S94" s="44"/>
      <c r="T94" s="67"/>
      <c r="U94" s="45"/>
    </row>
    <row r="95" spans="1:21" x14ac:dyDescent="0.25">
      <c r="A95" s="67"/>
      <c r="B95" s="49"/>
      <c r="C95" s="45"/>
      <c r="D95" s="45"/>
      <c r="E95" s="283"/>
      <c r="F95" s="46"/>
      <c r="G95" s="45"/>
      <c r="H95" s="45"/>
      <c r="I95" s="45"/>
      <c r="J95" s="229"/>
      <c r="K95" s="276"/>
      <c r="L95" s="277"/>
      <c r="M95" s="277"/>
      <c r="N95" s="277"/>
      <c r="O95" s="277"/>
      <c r="P95" s="277"/>
      <c r="Q95" s="277"/>
      <c r="R95" s="278"/>
      <c r="S95" s="44"/>
      <c r="T95" s="67"/>
      <c r="U95" s="45"/>
    </row>
    <row r="96" spans="1:21" x14ac:dyDescent="0.25">
      <c r="A96" s="67"/>
      <c r="B96" s="49"/>
      <c r="C96" s="45"/>
      <c r="D96" s="45"/>
      <c r="E96" s="283"/>
      <c r="F96" s="46"/>
      <c r="G96" s="45"/>
      <c r="H96" s="45"/>
      <c r="I96" s="45"/>
      <c r="J96" s="229"/>
      <c r="K96" s="276"/>
      <c r="L96" s="277"/>
      <c r="M96" s="277"/>
      <c r="N96" s="277"/>
      <c r="O96" s="277"/>
      <c r="P96" s="277"/>
      <c r="Q96" s="277"/>
      <c r="R96" s="278"/>
      <c r="S96" s="44"/>
      <c r="T96" s="67"/>
      <c r="U96" s="45"/>
    </row>
    <row r="97" spans="1:21" x14ac:dyDescent="0.25">
      <c r="A97" s="67"/>
      <c r="B97" s="49"/>
      <c r="C97" s="45"/>
      <c r="D97" s="45"/>
      <c r="E97" s="283"/>
      <c r="F97" s="46"/>
      <c r="G97" s="45"/>
      <c r="H97" s="45"/>
      <c r="I97" s="45"/>
      <c r="J97" s="229"/>
      <c r="K97" s="276"/>
      <c r="L97" s="277"/>
      <c r="M97" s="277"/>
      <c r="N97" s="277"/>
      <c r="O97" s="277"/>
      <c r="P97" s="277"/>
      <c r="Q97" s="277"/>
      <c r="R97" s="278"/>
      <c r="S97" s="44"/>
      <c r="T97" s="67"/>
      <c r="U97" s="45"/>
    </row>
    <row r="98" spans="1:21" ht="17.25" x14ac:dyDescent="0.3">
      <c r="A98" s="459" t="s">
        <v>0</v>
      </c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</row>
    <row r="99" spans="1:21" ht="17.25" x14ac:dyDescent="0.3">
      <c r="A99" s="459" t="s">
        <v>1</v>
      </c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</row>
    <row r="100" spans="1:21" ht="17.25" x14ac:dyDescent="0.3">
      <c r="A100" s="459" t="s">
        <v>2</v>
      </c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</row>
    <row r="101" spans="1:21" ht="17.25" x14ac:dyDescent="0.3">
      <c r="A101" s="459" t="s">
        <v>3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459"/>
      <c r="U101" s="459"/>
    </row>
    <row r="102" spans="1:21" ht="17.25" x14ac:dyDescent="0.3">
      <c r="A102" s="459" t="s">
        <v>4</v>
      </c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</row>
    <row r="103" spans="1:21" ht="17.25" x14ac:dyDescent="0.3">
      <c r="A103" s="460" t="s">
        <v>59</v>
      </c>
      <c r="B103" s="460"/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</row>
    <row r="104" spans="1:21" ht="21" x14ac:dyDescent="0.35">
      <c r="A104" s="8"/>
      <c r="B104" s="8"/>
      <c r="C104" s="8"/>
      <c r="D104" s="8"/>
      <c r="E104" s="8"/>
      <c r="F104" s="8"/>
      <c r="G104" s="8"/>
      <c r="H104" s="8"/>
      <c r="I104" s="8"/>
      <c r="J104"/>
      <c r="K104" s="8"/>
      <c r="L104" s="8"/>
      <c r="M104" s="8"/>
      <c r="N104" s="8"/>
      <c r="P104" s="8"/>
      <c r="Q104" s="8"/>
      <c r="R104" s="8"/>
      <c r="S104" s="8"/>
      <c r="U104" s="1" t="s">
        <v>6</v>
      </c>
    </row>
    <row r="105" spans="1:21" ht="21" x14ac:dyDescent="0.35">
      <c r="A105" s="3"/>
      <c r="B105" s="4"/>
      <c r="C105" s="4"/>
      <c r="D105" s="4"/>
      <c r="E105" s="5"/>
      <c r="F105"/>
      <c r="G105" s="263"/>
      <c r="H105" s="50"/>
      <c r="I105" s="50"/>
      <c r="J105"/>
      <c r="K105" s="50"/>
      <c r="L105" s="50"/>
      <c r="M105" s="50"/>
      <c r="P105" s="50"/>
      <c r="Q105" s="50"/>
      <c r="R105" s="50"/>
      <c r="U105" s="2" t="s">
        <v>7</v>
      </c>
    </row>
    <row r="106" spans="1:21" ht="15.75" x14ac:dyDescent="0.25">
      <c r="A106" s="3"/>
      <c r="B106" s="4"/>
      <c r="C106" s="4"/>
      <c r="D106" s="4"/>
      <c r="E106" s="5"/>
      <c r="F106"/>
      <c r="G106" s="6"/>
      <c r="H106" s="6"/>
      <c r="I106" s="6"/>
      <c r="J106"/>
      <c r="K106" s="6"/>
      <c r="L106"/>
      <c r="P106" s="6"/>
      <c r="U106" s="2" t="s">
        <v>8</v>
      </c>
    </row>
    <row r="107" spans="1:21" ht="21" x14ac:dyDescent="0.35">
      <c r="A107" s="7"/>
      <c r="B107"/>
      <c r="C107"/>
      <c r="D107"/>
      <c r="E107"/>
      <c r="F107"/>
      <c r="G107"/>
      <c r="H107"/>
      <c r="I107"/>
      <c r="J107"/>
      <c r="K107" s="7"/>
      <c r="L107"/>
      <c r="M107" s="8"/>
      <c r="N107" s="8"/>
      <c r="P107" s="7"/>
      <c r="R107" s="8"/>
      <c r="S107" s="8"/>
      <c r="U107" s="8" t="s">
        <v>9</v>
      </c>
    </row>
    <row r="108" spans="1:21" ht="18.75" x14ac:dyDescent="0.3">
      <c r="A108" s="3"/>
      <c r="B108" s="12"/>
      <c r="C108" s="4"/>
      <c r="D108" s="4"/>
      <c r="E108" s="9" t="s">
        <v>10</v>
      </c>
      <c r="F108" s="10">
        <v>0.66319444444444442</v>
      </c>
      <c r="G108" s="11" t="s">
        <v>12</v>
      </c>
      <c r="H108" s="11"/>
      <c r="I108" s="11"/>
      <c r="J108"/>
      <c r="K108" s="13"/>
      <c r="L108" s="13"/>
      <c r="M108" s="14"/>
      <c r="P108" s="64"/>
      <c r="Q108" s="64"/>
      <c r="R108" s="16"/>
      <c r="S108" s="64"/>
      <c r="T108" s="64"/>
    </row>
    <row r="109" spans="1:21" ht="16.5" thickBot="1" x14ac:dyDescent="0.3">
      <c r="A109" s="15" t="s">
        <v>134</v>
      </c>
      <c r="B109" s="16"/>
      <c r="C109"/>
      <c r="D109"/>
      <c r="F109" s="18"/>
      <c r="G109" s="17" t="s">
        <v>128</v>
      </c>
      <c r="H109"/>
      <c r="I109"/>
      <c r="J109" s="3" t="s">
        <v>135</v>
      </c>
      <c r="K109" s="11"/>
      <c r="L109" s="11"/>
      <c r="M109" s="14"/>
      <c r="P109" s="64"/>
      <c r="Q109" s="64"/>
      <c r="R109" s="16"/>
      <c r="S109" s="64"/>
      <c r="T109" s="64"/>
    </row>
    <row r="110" spans="1:21" ht="15.75" thickBot="1" x14ac:dyDescent="0.3">
      <c r="A110" s="485" t="s">
        <v>66</v>
      </c>
      <c r="B110" s="489" t="s">
        <v>16</v>
      </c>
      <c r="C110" s="490" t="s">
        <v>17</v>
      </c>
      <c r="D110" s="490" t="s">
        <v>18</v>
      </c>
      <c r="E110" s="489" t="s">
        <v>19</v>
      </c>
      <c r="F110" s="489" t="s">
        <v>20</v>
      </c>
      <c r="G110" s="489" t="s">
        <v>21</v>
      </c>
      <c r="H110" s="489" t="s">
        <v>22</v>
      </c>
      <c r="I110" s="489" t="s">
        <v>23</v>
      </c>
      <c r="J110" s="474" t="s">
        <v>24</v>
      </c>
      <c r="K110" s="553" t="s">
        <v>130</v>
      </c>
      <c r="L110" s="553"/>
      <c r="M110" s="553"/>
      <c r="N110" s="553"/>
      <c r="O110" s="553"/>
      <c r="P110" s="553"/>
      <c r="Q110" s="553"/>
      <c r="R110" s="474" t="s">
        <v>25</v>
      </c>
      <c r="S110" s="474" t="s">
        <v>26</v>
      </c>
      <c r="T110" s="474" t="s">
        <v>27</v>
      </c>
      <c r="U110" s="475" t="s">
        <v>28</v>
      </c>
    </row>
    <row r="111" spans="1:21" ht="15.75" thickBot="1" x14ac:dyDescent="0.3">
      <c r="A111" s="554"/>
      <c r="B111" s="489"/>
      <c r="C111" s="490"/>
      <c r="D111" s="490"/>
      <c r="E111" s="489"/>
      <c r="F111" s="489"/>
      <c r="G111" s="489"/>
      <c r="H111" s="489"/>
      <c r="I111" s="489"/>
      <c r="J111" s="474"/>
      <c r="K111" s="475">
        <v>1</v>
      </c>
      <c r="L111" s="475">
        <v>2</v>
      </c>
      <c r="M111" s="475">
        <v>3</v>
      </c>
      <c r="N111" s="551"/>
      <c r="O111" s="475">
        <v>4</v>
      </c>
      <c r="P111" s="475">
        <v>5</v>
      </c>
      <c r="Q111" s="475">
        <v>6</v>
      </c>
      <c r="R111" s="474"/>
      <c r="S111" s="474"/>
      <c r="T111" s="474"/>
      <c r="U111" s="475"/>
    </row>
    <row r="112" spans="1:21" ht="15.75" thickBot="1" x14ac:dyDescent="0.3">
      <c r="A112" s="486"/>
      <c r="B112" s="489"/>
      <c r="C112" s="490"/>
      <c r="D112" s="490"/>
      <c r="E112" s="489"/>
      <c r="F112" s="489"/>
      <c r="G112" s="489"/>
      <c r="H112" s="489"/>
      <c r="I112" s="489"/>
      <c r="J112" s="474"/>
      <c r="K112" s="475"/>
      <c r="L112" s="475"/>
      <c r="M112" s="475"/>
      <c r="N112" s="552"/>
      <c r="O112" s="475"/>
      <c r="P112" s="475"/>
      <c r="Q112" s="475"/>
      <c r="R112" s="474"/>
      <c r="S112" s="474"/>
      <c r="T112" s="474"/>
      <c r="U112" s="475"/>
    </row>
    <row r="113" spans="1:21" ht="33.75" x14ac:dyDescent="0.25">
      <c r="A113" s="189">
        <v>1</v>
      </c>
      <c r="B113" s="31">
        <v>446</v>
      </c>
      <c r="C113" s="76" t="str">
        <f>IF(B113=0," ",VLOOKUP(B113,[1]Спортсмены!B$1:K$65536,2,FALSE))</f>
        <v>Босоногов</v>
      </c>
      <c r="D113" s="77" t="str">
        <f>IF(B113=0," ",VLOOKUP($B113,[1]Спортсмены!$B$1:$K$65536,3,FALSE))</f>
        <v>Владислав</v>
      </c>
      <c r="E113" s="78" t="str">
        <f>IF(B113=0," ",IF(VLOOKUP($B113,[1]Спортсмены!$B$1:$K$65536,4,FALSE)=0," ",VLOOKUP($B113,[1]Спортсмены!$B$1:$K$65536,4,FALSE)))</f>
        <v>20.11.2000</v>
      </c>
      <c r="F113" s="76" t="str">
        <f>IF(B113=0," ",VLOOKUP($B113,[1]Спортсмены!$B$1:$K$65536,5,FALSE))</f>
        <v>КМС</v>
      </c>
      <c r="G113" s="76" t="str">
        <f>IF(B113=0," ",VLOOKUP($B113,[1]Спортсмены!$B$1:$K$65536,6,FALSE))</f>
        <v>Московская область</v>
      </c>
      <c r="H113" s="109" t="str">
        <f>IF(C113=0," ",VLOOKUP($B113,[1]Спортсмены!$B$1:$K$65536,7,FALSE))</f>
        <v>Республика Карелия</v>
      </c>
      <c r="I113" s="76" t="str">
        <f>IF(D113=0," ",VLOOKUP($B113,[1]Спортсмены!$B$1:$K$65536,8,FALSE))</f>
        <v/>
      </c>
      <c r="J113" s="109" t="str">
        <f>IF(B113=0," ",VLOOKUP($B113,[1]Спортсмены!$B$1:$K$65536,9,FALSE))</f>
        <v>ГБУ МО "ЦСП ОВС", ГБПОУ МО "УОР №2", МУ "СШОР №3"</v>
      </c>
      <c r="K113" s="264">
        <v>13.54</v>
      </c>
      <c r="L113" s="264">
        <v>13.22</v>
      </c>
      <c r="M113" s="264">
        <v>14.9</v>
      </c>
      <c r="N113" s="265"/>
      <c r="O113" s="264" t="s">
        <v>131</v>
      </c>
      <c r="P113" s="264" t="s">
        <v>131</v>
      </c>
      <c r="Q113" s="264">
        <v>15.25</v>
      </c>
      <c r="R113" s="266">
        <v>15.25</v>
      </c>
      <c r="S113" s="79" t="str">
        <f>IF(R113=0," ",IF(R113&gt;=[1]Разряды!$D$27,[1]Разряды!$D$3,IF(R113&gt;=[1]Разряды!$E$27,[1]Разряды!$E$3,IF(R113&gt;=[1]Разряды!$F$27,[1]Разряды!$F$3,IF(R113&gt;=[1]Разряды!$G$27,[1]Разряды!$G$3,IF(R113&gt;=[1]Разряды!$H$27,[1]Разряды!$H$3,IF(R113&gt;=[1]Разряды!$I$27,[1]Разряды!$I$3,"б/р")))))))</f>
        <v>1р</v>
      </c>
      <c r="T113" s="80">
        <v>20</v>
      </c>
      <c r="U113" s="58" t="str">
        <f>IF(B113=0," ",VLOOKUP($B113,[1]Спортсмены!$B$1:$K$65536,10,FALSE))</f>
        <v>Титов В.Ф., Сигарева А.Ю., Козлова Н.Ю.</v>
      </c>
    </row>
    <row r="114" spans="1:21" ht="15.75" thickBot="1" x14ac:dyDescent="0.3">
      <c r="A114" s="179"/>
      <c r="B114" s="43"/>
      <c r="C114" s="39" t="str">
        <f>IF(B114=0," ",VLOOKUP(B114,[1]Спортсмены!B$1:K$65536,2,FALSE))</f>
        <v xml:space="preserve"> </v>
      </c>
      <c r="D114" s="39"/>
      <c r="E114" s="282" t="str">
        <f>IF(B114=0," ",VLOOKUP($B114,[1]Спортсмены!$B$1:$K$65536,3,FALSE))</f>
        <v xml:space="preserve"> </v>
      </c>
      <c r="F114" s="40" t="str">
        <f>IF(B114=0," ",IF(VLOOKUP($B114,[1]Спортсмены!$B$1:$K$65536,4,FALSE)=0," ",VLOOKUP($B114,[1]Спортсмены!$B$1:$K$65536,4,FALSE)))</f>
        <v xml:space="preserve"> </v>
      </c>
      <c r="G114" s="39" t="str">
        <f>IF(B114=0," ",VLOOKUP($B114,[1]Спортсмены!$B$1:$K$65536,5,FALSE))</f>
        <v xml:space="preserve"> </v>
      </c>
      <c r="H114" s="39"/>
      <c r="I114" s="39"/>
      <c r="J114" s="227" t="str">
        <f>IF(B114=0," ",VLOOKUP($B114,[1]Спортсмены!$B$1:$K$65536,6,FALSE))</f>
        <v xml:space="preserve"> </v>
      </c>
      <c r="K114" s="271"/>
      <c r="L114" s="271"/>
      <c r="M114" s="271"/>
      <c r="N114" s="272"/>
      <c r="O114" s="273"/>
      <c r="P114" s="273"/>
      <c r="Q114" s="273"/>
      <c r="R114" s="274"/>
      <c r="S114" s="38" t="str">
        <f>IF(R114=0," ",IF(R114&gt;=[1]Разряды!$D$25,[1]Разряды!$D$3,IF(R114&gt;=[1]Разряды!$E$25,[1]Разряды!$E$3,IF(R114&gt;=[1]Разряды!$F$25,[1]Разряды!$F$3,IF(R114&gt;=[1]Разряды!$G$25,[1]Разряды!$G$3,IF(R114&gt;=[1]Разряды!$H$25,[1]Разряды!$H$3,IF(R114&gt;=[1]Разряды!$I$25,[1]Разряды!$I$3,"б/р")))))))</f>
        <v xml:space="preserve"> </v>
      </c>
      <c r="T114" s="179"/>
      <c r="U114" s="39" t="str">
        <f>IF(B114=0," ",VLOOKUP($B114,[1]Спортсмены!$B$1:$K$65536,7,FALSE))</f>
        <v xml:space="preserve"> </v>
      </c>
    </row>
    <row r="115" spans="1:21" ht="15.75" thickTop="1" x14ac:dyDescent="0.25">
      <c r="A115" s="189"/>
      <c r="B115" s="49"/>
      <c r="C115" s="45"/>
      <c r="D115" s="45"/>
      <c r="E115" s="84"/>
      <c r="F115" s="46"/>
      <c r="G115" s="45"/>
      <c r="H115" s="45"/>
      <c r="I115" s="45"/>
      <c r="J115" s="45"/>
      <c r="K115" s="277"/>
      <c r="L115" s="277"/>
      <c r="M115" s="277"/>
      <c r="N115" s="277"/>
      <c r="O115" s="277"/>
      <c r="P115" s="277"/>
      <c r="Q115" s="277"/>
      <c r="R115" s="278"/>
      <c r="S115" s="44"/>
      <c r="T115" s="67"/>
      <c r="U115" s="45"/>
    </row>
    <row r="116" spans="1:21" ht="15.75" x14ac:dyDescent="0.25">
      <c r="A116" s="66"/>
      <c r="B116" s="49"/>
      <c r="C116"/>
      <c r="D116"/>
      <c r="E116"/>
      <c r="F116" s="85"/>
      <c r="G116" s="85"/>
      <c r="H116" s="85"/>
      <c r="I116" s="85"/>
      <c r="J116" s="86"/>
      <c r="K116" s="85"/>
      <c r="L116" s="85"/>
      <c r="M116" s="87"/>
      <c r="N116" s="86"/>
      <c r="O116" s="88"/>
      <c r="P116" s="67"/>
      <c r="Q116" s="67"/>
      <c r="R116" s="93"/>
      <c r="S116" s="66"/>
      <c r="T116" s="67"/>
      <c r="U116" s="45"/>
    </row>
    <row r="117" spans="1:21" ht="15.75" x14ac:dyDescent="0.25">
      <c r="A117" s="66"/>
      <c r="B117" s="49"/>
      <c r="C117"/>
      <c r="D117"/>
      <c r="E117"/>
      <c r="F117" s="85"/>
      <c r="G117" s="85"/>
      <c r="H117" s="85"/>
      <c r="I117" s="85"/>
      <c r="J117" s="86"/>
      <c r="K117" s="85"/>
      <c r="L117" s="85"/>
      <c r="M117" s="87"/>
      <c r="N117" s="86"/>
      <c r="O117" s="88"/>
      <c r="P117" s="67"/>
      <c r="Q117" s="67"/>
      <c r="R117" s="93"/>
      <c r="S117" s="66"/>
      <c r="T117" s="67"/>
      <c r="U117" s="45"/>
    </row>
    <row r="118" spans="1:21" ht="15.75" x14ac:dyDescent="0.25">
      <c r="A118" s="66"/>
      <c r="B118" s="49"/>
      <c r="C118"/>
      <c r="D118"/>
      <c r="E118"/>
      <c r="F118" s="85"/>
      <c r="G118" s="85"/>
      <c r="H118" s="85"/>
      <c r="I118" s="85"/>
      <c r="J118" s="86"/>
      <c r="K118" s="85"/>
      <c r="L118" s="85"/>
      <c r="M118" s="87"/>
      <c r="N118" s="86"/>
      <c r="O118" s="88"/>
      <c r="P118" s="67"/>
      <c r="Q118" s="67"/>
      <c r="R118" s="93"/>
      <c r="S118" s="66"/>
      <c r="T118" s="67"/>
      <c r="U118" s="45"/>
    </row>
    <row r="119" spans="1:21" ht="15.75" x14ac:dyDescent="0.25">
      <c r="A119" s="66"/>
      <c r="B119" s="49"/>
      <c r="C119"/>
      <c r="D119"/>
      <c r="E119"/>
      <c r="F119" s="85"/>
      <c r="G119" s="85"/>
      <c r="H119" s="85"/>
      <c r="I119" s="85"/>
      <c r="J119" s="86"/>
      <c r="K119" s="85"/>
      <c r="L119" s="85"/>
      <c r="M119" s="87"/>
      <c r="N119" s="86"/>
      <c r="O119" s="88"/>
      <c r="P119" s="67"/>
      <c r="Q119" s="67"/>
      <c r="R119" s="93"/>
      <c r="S119" s="66"/>
      <c r="T119" s="67"/>
      <c r="U119" s="45"/>
    </row>
    <row r="120" spans="1:21" x14ac:dyDescent="0.25">
      <c r="A120" s="64"/>
      <c r="C120" s="66"/>
      <c r="D120" s="66"/>
      <c r="E120" s="66"/>
      <c r="F120" s="67"/>
      <c r="G120" s="45" t="s">
        <v>32</v>
      </c>
      <c r="H120" s="45"/>
      <c r="I120" s="45"/>
      <c r="J120" s="46"/>
      <c r="K120" s="46"/>
      <c r="L120" s="45"/>
      <c r="M120" s="45" t="s">
        <v>33</v>
      </c>
      <c r="N120" s="45"/>
    </row>
    <row r="121" spans="1:21" ht="15.75" x14ac:dyDescent="0.25">
      <c r="A121" s="64"/>
      <c r="B121" s="67"/>
      <c r="C121" s="66"/>
      <c r="D121" s="66"/>
      <c r="E121" s="66"/>
      <c r="F121" s="67"/>
      <c r="G121" s="45"/>
      <c r="H121" s="45"/>
      <c r="I121" s="45"/>
      <c r="J121" s="46"/>
      <c r="K121" s="46"/>
      <c r="L121" s="45"/>
      <c r="M121" s="45"/>
      <c r="N121" s="45"/>
      <c r="S121" s="46"/>
      <c r="T121" s="229"/>
      <c r="U121" s="86"/>
    </row>
    <row r="122" spans="1:21" ht="15.75" x14ac:dyDescent="0.25">
      <c r="A122" s="64"/>
      <c r="B122" s="67"/>
      <c r="C122" s="66"/>
      <c r="D122" s="66"/>
      <c r="E122" s="66"/>
      <c r="F122" s="67"/>
      <c r="G122" s="45"/>
      <c r="H122" s="45"/>
      <c r="I122" s="45"/>
      <c r="J122" s="46"/>
      <c r="K122" s="46"/>
      <c r="L122" s="45"/>
      <c r="M122" s="45"/>
      <c r="N122" s="45"/>
      <c r="S122" s="46"/>
      <c r="T122" s="229"/>
      <c r="U122" s="86"/>
    </row>
    <row r="123" spans="1:21" ht="15.75" x14ac:dyDescent="0.25">
      <c r="A123" s="64"/>
      <c r="B123" s="67"/>
      <c r="C123" s="66"/>
      <c r="D123" s="66"/>
      <c r="E123" s="66"/>
      <c r="F123" s="67"/>
      <c r="G123" s="45"/>
      <c r="H123" s="45"/>
      <c r="I123" s="45"/>
      <c r="J123" s="46"/>
      <c r="K123" s="46"/>
      <c r="L123" s="45"/>
      <c r="M123" s="45"/>
      <c r="N123" s="45"/>
      <c r="S123" s="46"/>
      <c r="T123" s="229"/>
      <c r="U123" s="86"/>
    </row>
    <row r="124" spans="1:21" ht="15.75" x14ac:dyDescent="0.25">
      <c r="A124" s="64"/>
      <c r="B124" s="67"/>
      <c r="C124" s="66"/>
      <c r="D124" s="66"/>
      <c r="E124" s="66"/>
      <c r="F124" s="67"/>
      <c r="G124" s="45" t="s">
        <v>34</v>
      </c>
      <c r="H124" s="45"/>
      <c r="I124" s="45"/>
      <c r="J124" s="46"/>
      <c r="K124" s="46"/>
      <c r="L124" s="45"/>
      <c r="M124" s="45" t="s">
        <v>35</v>
      </c>
      <c r="N124" s="45"/>
      <c r="S124" s="46"/>
      <c r="T124" s="229"/>
      <c r="U124" s="86"/>
    </row>
    <row r="125" spans="1:21" ht="15.75" x14ac:dyDescent="0.25">
      <c r="A125" s="66"/>
      <c r="B125" s="49"/>
      <c r="C125"/>
      <c r="D125"/>
      <c r="E125"/>
      <c r="F125" s="85"/>
      <c r="G125" s="85"/>
      <c r="H125" s="85"/>
      <c r="I125" s="85"/>
      <c r="J125" s="86"/>
      <c r="K125" s="85"/>
      <c r="L125" s="85"/>
      <c r="M125" s="87"/>
      <c r="N125" s="86"/>
      <c r="O125" s="88"/>
      <c r="P125" s="67"/>
      <c r="Q125" s="67"/>
      <c r="R125" s="93"/>
      <c r="S125" s="66"/>
      <c r="T125" s="67"/>
      <c r="U125" s="45"/>
    </row>
    <row r="126" spans="1:21" ht="15.75" x14ac:dyDescent="0.25">
      <c r="A126" s="66"/>
      <c r="B126" s="49"/>
      <c r="C126"/>
      <c r="D126"/>
      <c r="E126"/>
      <c r="F126" s="85"/>
      <c r="G126" s="85"/>
      <c r="H126" s="85"/>
      <c r="I126" s="85"/>
      <c r="J126" s="86"/>
      <c r="K126" s="85"/>
      <c r="L126" s="85"/>
      <c r="M126" s="87"/>
      <c r="N126" s="86"/>
      <c r="O126" s="88"/>
      <c r="P126" s="67"/>
      <c r="Q126" s="67"/>
      <c r="R126" s="93"/>
      <c r="S126" s="66"/>
      <c r="T126" s="67"/>
      <c r="U126" s="45"/>
    </row>
    <row r="127" spans="1:21" ht="15.75" x14ac:dyDescent="0.25">
      <c r="A127" s="66"/>
      <c r="B127" s="49"/>
      <c r="C127"/>
      <c r="D127"/>
      <c r="E127"/>
      <c r="F127" s="85"/>
      <c r="G127" s="85"/>
      <c r="H127" s="85"/>
      <c r="I127" s="85"/>
      <c r="J127" s="86"/>
      <c r="K127" s="85"/>
      <c r="L127" s="85"/>
      <c r="M127" s="87"/>
      <c r="N127" s="86"/>
      <c r="O127" s="88"/>
      <c r="P127" s="67"/>
      <c r="Q127" s="67"/>
      <c r="R127" s="93"/>
      <c r="S127" s="66"/>
      <c r="T127" s="67"/>
      <c r="U127" s="45"/>
    </row>
    <row r="128" spans="1:21" ht="15.75" x14ac:dyDescent="0.25">
      <c r="A128" s="66"/>
      <c r="B128" s="49"/>
      <c r="C128"/>
      <c r="D128"/>
      <c r="E128"/>
      <c r="F128" s="85"/>
      <c r="G128" s="85"/>
      <c r="H128" s="85"/>
      <c r="I128" s="85"/>
      <c r="J128" s="86"/>
      <c r="K128" s="85"/>
      <c r="L128" s="85"/>
      <c r="M128" s="87"/>
      <c r="N128" s="86"/>
      <c r="O128" s="88"/>
      <c r="P128" s="67"/>
      <c r="Q128" s="67"/>
      <c r="R128" s="93"/>
      <c r="S128" s="66"/>
      <c r="T128" s="67"/>
      <c r="U128" s="45"/>
    </row>
    <row r="129" spans="1:21" ht="15.75" x14ac:dyDescent="0.25">
      <c r="A129" s="66"/>
      <c r="B129" s="49"/>
      <c r="C129"/>
      <c r="D129"/>
      <c r="E129"/>
      <c r="F129" s="85"/>
      <c r="G129" s="85"/>
      <c r="H129" s="85"/>
      <c r="I129" s="85"/>
      <c r="J129" s="86"/>
      <c r="K129" s="85"/>
      <c r="L129" s="85"/>
      <c r="M129" s="87"/>
      <c r="N129" s="86"/>
      <c r="O129" s="88"/>
      <c r="P129" s="67"/>
      <c r="Q129" s="67"/>
      <c r="R129" s="93"/>
      <c r="S129" s="66"/>
      <c r="T129" s="67"/>
      <c r="U129" s="45"/>
    </row>
    <row r="130" spans="1:21" ht="15.75" x14ac:dyDescent="0.25">
      <c r="A130" s="66"/>
      <c r="B130" s="49"/>
      <c r="C130"/>
      <c r="D130"/>
      <c r="E130"/>
      <c r="F130" s="85"/>
      <c r="G130" s="85"/>
      <c r="H130" s="85"/>
      <c r="I130" s="85"/>
      <c r="J130" s="86"/>
      <c r="K130" s="85"/>
      <c r="L130" s="85"/>
      <c r="M130" s="87"/>
      <c r="N130" s="86"/>
      <c r="O130" s="88"/>
      <c r="P130" s="67"/>
      <c r="Q130" s="67"/>
      <c r="R130" s="93"/>
      <c r="S130" s="66"/>
      <c r="T130" s="67"/>
      <c r="U130" s="45"/>
    </row>
    <row r="131" spans="1:21" ht="15.75" x14ac:dyDescent="0.25">
      <c r="A131" s="66"/>
      <c r="B131" s="49"/>
      <c r="C131"/>
      <c r="D131"/>
      <c r="E131"/>
      <c r="F131" s="85"/>
      <c r="G131" s="85"/>
      <c r="H131" s="85"/>
      <c r="I131" s="85"/>
      <c r="J131" s="86"/>
      <c r="K131" s="85"/>
      <c r="L131" s="85"/>
      <c r="M131" s="87"/>
      <c r="N131" s="86"/>
      <c r="O131" s="88"/>
      <c r="P131" s="67"/>
      <c r="Q131" s="67"/>
      <c r="R131" s="93"/>
      <c r="S131" s="66"/>
      <c r="T131" s="67"/>
      <c r="U131" s="45"/>
    </row>
    <row r="132" spans="1:21" ht="15.75" x14ac:dyDescent="0.25">
      <c r="A132" s="66"/>
      <c r="B132" s="49"/>
      <c r="C132"/>
      <c r="D132"/>
      <c r="E132"/>
      <c r="F132" s="85"/>
      <c r="G132" s="85"/>
      <c r="H132" s="85"/>
      <c r="I132" s="85"/>
      <c r="J132" s="86"/>
      <c r="K132" s="85"/>
      <c r="L132" s="85"/>
      <c r="M132" s="87"/>
      <c r="N132" s="86"/>
      <c r="O132" s="88"/>
      <c r="P132" s="67"/>
      <c r="Q132" s="67"/>
      <c r="R132" s="93"/>
      <c r="S132" s="66"/>
      <c r="T132" s="67"/>
      <c r="U132" s="45"/>
    </row>
    <row r="133" spans="1:21" ht="15.75" x14ac:dyDescent="0.25">
      <c r="A133" s="66"/>
      <c r="B133" s="49"/>
      <c r="C133"/>
      <c r="D133"/>
      <c r="E133"/>
      <c r="F133" s="85"/>
      <c r="G133" s="85"/>
      <c r="H133" s="85"/>
      <c r="I133" s="85"/>
      <c r="J133" s="86"/>
      <c r="K133" s="85"/>
      <c r="L133" s="85"/>
      <c r="M133" s="87"/>
      <c r="N133" s="86"/>
      <c r="O133" s="88"/>
      <c r="P133" s="67"/>
      <c r="Q133" s="67"/>
      <c r="R133" s="93"/>
      <c r="S133" s="66"/>
      <c r="T133" s="67"/>
      <c r="U133" s="45"/>
    </row>
    <row r="134" spans="1:21" ht="15.75" x14ac:dyDescent="0.25">
      <c r="A134" s="66"/>
      <c r="B134" s="49"/>
      <c r="C134"/>
      <c r="D134"/>
      <c r="E134"/>
      <c r="F134" s="85"/>
      <c r="G134" s="85"/>
      <c r="H134" s="85"/>
      <c r="I134" s="85"/>
      <c r="J134" s="86"/>
      <c r="K134" s="85"/>
      <c r="L134" s="85"/>
      <c r="M134" s="87"/>
      <c r="N134" s="86"/>
      <c r="O134" s="88"/>
      <c r="P134" s="67"/>
      <c r="Q134" s="67"/>
      <c r="R134" s="93"/>
      <c r="S134" s="66"/>
      <c r="T134" s="67"/>
      <c r="U134" s="45"/>
    </row>
    <row r="135" spans="1:21" ht="15.75" x14ac:dyDescent="0.25">
      <c r="A135" s="66"/>
      <c r="B135" s="49"/>
      <c r="C135"/>
      <c r="D135"/>
      <c r="E135"/>
      <c r="F135" s="85"/>
      <c r="G135" s="85"/>
      <c r="H135" s="85"/>
      <c r="I135" s="85"/>
      <c r="J135" s="86"/>
      <c r="K135" s="85"/>
      <c r="L135" s="85"/>
      <c r="M135" s="87"/>
      <c r="N135" s="86"/>
      <c r="O135" s="88"/>
      <c r="P135" s="67"/>
      <c r="Q135" s="67"/>
      <c r="R135" s="93"/>
      <c r="S135" s="66"/>
      <c r="T135" s="67"/>
      <c r="U135" s="45"/>
    </row>
    <row r="136" spans="1:21" ht="15.75" x14ac:dyDescent="0.25">
      <c r="A136" s="66"/>
      <c r="B136" s="49"/>
      <c r="C136"/>
      <c r="D136"/>
      <c r="E136"/>
      <c r="F136" s="85"/>
      <c r="G136" s="85"/>
      <c r="H136" s="85"/>
      <c r="I136" s="85"/>
      <c r="J136" s="86"/>
      <c r="K136" s="85"/>
      <c r="L136" s="85"/>
      <c r="M136" s="87"/>
      <c r="N136" s="86"/>
      <c r="O136" s="88"/>
      <c r="P136" s="67"/>
      <c r="Q136" s="67"/>
      <c r="R136" s="93"/>
      <c r="S136" s="66"/>
      <c r="T136" s="67"/>
      <c r="U136" s="45"/>
    </row>
    <row r="137" spans="1:21" ht="15.75" x14ac:dyDescent="0.25">
      <c r="A137" s="66"/>
      <c r="B137" s="49"/>
      <c r="C137"/>
      <c r="D137"/>
      <c r="E137"/>
      <c r="F137" s="85"/>
      <c r="G137" s="85"/>
      <c r="H137" s="85"/>
      <c r="I137" s="85"/>
      <c r="J137" s="86"/>
      <c r="K137" s="85"/>
      <c r="L137" s="85"/>
      <c r="M137" s="87"/>
      <c r="N137" s="86"/>
      <c r="O137" s="88"/>
      <c r="P137" s="67"/>
      <c r="Q137" s="67"/>
      <c r="R137" s="93"/>
      <c r="S137" s="66"/>
      <c r="T137" s="67"/>
      <c r="U137" s="45"/>
    </row>
    <row r="138" spans="1:21" ht="15.75" x14ac:dyDescent="0.25">
      <c r="A138" s="66"/>
      <c r="B138" s="49"/>
      <c r="C138"/>
      <c r="D138"/>
      <c r="E138"/>
      <c r="F138" s="85"/>
      <c r="G138" s="85"/>
      <c r="H138" s="85"/>
      <c r="I138" s="85"/>
      <c r="J138" s="86"/>
      <c r="K138" s="85"/>
      <c r="L138" s="85"/>
      <c r="M138" s="87"/>
      <c r="N138" s="86"/>
      <c r="O138" s="88"/>
      <c r="P138" s="67"/>
      <c r="Q138" s="67"/>
      <c r="R138" s="93"/>
      <c r="S138" s="66"/>
      <c r="T138" s="67"/>
      <c r="U138" s="45"/>
    </row>
    <row r="139" spans="1:21" ht="15.75" x14ac:dyDescent="0.25">
      <c r="A139" s="66"/>
      <c r="B139" s="49"/>
      <c r="C139"/>
      <c r="D139"/>
      <c r="E139"/>
      <c r="F139" s="85"/>
      <c r="G139" s="85"/>
      <c r="H139" s="85"/>
      <c r="I139" s="85"/>
      <c r="J139" s="86"/>
      <c r="K139" s="85"/>
      <c r="L139" s="85"/>
      <c r="M139" s="87"/>
      <c r="N139" s="86"/>
      <c r="O139" s="88"/>
      <c r="P139" s="67"/>
      <c r="Q139" s="67"/>
      <c r="R139" s="93"/>
      <c r="S139" s="66"/>
      <c r="T139" s="67"/>
      <c r="U139" s="45"/>
    </row>
    <row r="140" spans="1:21" ht="15.75" x14ac:dyDescent="0.25">
      <c r="A140" s="66"/>
      <c r="B140" s="49"/>
      <c r="C140"/>
      <c r="D140"/>
      <c r="E140"/>
      <c r="F140" s="85"/>
      <c r="G140" s="85"/>
      <c r="H140" s="85"/>
      <c r="I140" s="85"/>
      <c r="J140" s="86"/>
      <c r="K140" s="85"/>
      <c r="L140" s="85"/>
      <c r="M140" s="87"/>
      <c r="N140" s="86"/>
      <c r="O140" s="88"/>
      <c r="P140" s="67"/>
      <c r="Q140" s="67"/>
      <c r="R140" s="93"/>
      <c r="S140" s="66"/>
      <c r="T140" s="67"/>
      <c r="U140" s="45"/>
    </row>
    <row r="141" spans="1:21" ht="15.75" x14ac:dyDescent="0.25">
      <c r="A141" s="66"/>
      <c r="B141" s="49"/>
      <c r="C141"/>
      <c r="D141"/>
      <c r="E141"/>
      <c r="F141" s="85"/>
      <c r="G141" s="85"/>
      <c r="H141" s="85"/>
      <c r="I141" s="85"/>
      <c r="J141" s="86"/>
      <c r="K141" s="85"/>
      <c r="L141" s="85"/>
      <c r="M141" s="87"/>
      <c r="N141" s="86"/>
      <c r="O141" s="88"/>
      <c r="P141" s="67"/>
      <c r="Q141" s="67"/>
      <c r="R141" s="93"/>
      <c r="S141" s="66"/>
      <c r="T141" s="67"/>
      <c r="U141" s="45"/>
    </row>
    <row r="142" spans="1:21" ht="15.75" x14ac:dyDescent="0.25">
      <c r="A142" s="66"/>
      <c r="B142" s="49"/>
      <c r="C142"/>
      <c r="D142"/>
      <c r="E142"/>
      <c r="F142" s="85"/>
      <c r="G142" s="85"/>
      <c r="H142" s="85"/>
      <c r="I142" s="85"/>
      <c r="J142" s="86"/>
      <c r="K142" s="85"/>
      <c r="L142" s="85"/>
      <c r="M142" s="87"/>
      <c r="N142" s="86"/>
      <c r="O142" s="88"/>
      <c r="P142" s="67"/>
      <c r="Q142" s="67"/>
      <c r="R142" s="93"/>
      <c r="S142" s="66"/>
      <c r="T142" s="67"/>
      <c r="U142" s="45"/>
    </row>
    <row r="143" spans="1:21" ht="15.75" x14ac:dyDescent="0.25">
      <c r="A143" s="66"/>
      <c r="B143" s="49"/>
      <c r="C143"/>
      <c r="D143"/>
      <c r="E143"/>
      <c r="F143" s="85"/>
      <c r="G143" s="85"/>
      <c r="H143" s="85"/>
      <c r="I143" s="85"/>
      <c r="J143" s="86"/>
      <c r="K143" s="85"/>
      <c r="L143" s="85"/>
      <c r="M143" s="87"/>
      <c r="N143" s="86"/>
      <c r="O143" s="88"/>
      <c r="P143" s="67"/>
      <c r="Q143" s="67"/>
      <c r="R143" s="93"/>
      <c r="S143" s="66"/>
      <c r="T143" s="67"/>
      <c r="U143" s="45"/>
    </row>
    <row r="144" spans="1:21" ht="15.75" x14ac:dyDescent="0.25">
      <c r="A144" s="66"/>
      <c r="B144" s="49"/>
      <c r="C144"/>
      <c r="D144"/>
      <c r="E144"/>
      <c r="F144" s="85"/>
      <c r="G144" s="85"/>
      <c r="H144" s="85"/>
      <c r="I144" s="85"/>
      <c r="J144" s="86"/>
      <c r="K144" s="85"/>
      <c r="L144" s="85"/>
      <c r="M144" s="87"/>
      <c r="N144" s="86"/>
      <c r="O144" s="88"/>
      <c r="P144" s="67"/>
      <c r="Q144" s="67"/>
      <c r="R144" s="93"/>
      <c r="S144" s="66"/>
      <c r="T144" s="67"/>
      <c r="U144" s="45"/>
    </row>
    <row r="145" spans="1:21" ht="15.75" x14ac:dyDescent="0.25">
      <c r="A145" s="66"/>
      <c r="B145" s="49"/>
      <c r="C145"/>
      <c r="D145"/>
      <c r="E145"/>
      <c r="F145" s="85"/>
      <c r="G145" s="85"/>
      <c r="H145" s="85"/>
      <c r="I145" s="85"/>
      <c r="J145" s="86"/>
      <c r="K145" s="85"/>
      <c r="L145" s="85"/>
      <c r="M145" s="87"/>
      <c r="N145" s="86"/>
      <c r="O145" s="88"/>
      <c r="P145" s="67"/>
      <c r="Q145" s="67"/>
      <c r="R145" s="93"/>
      <c r="S145" s="66"/>
      <c r="T145" s="67"/>
      <c r="U145" s="45"/>
    </row>
    <row r="146" spans="1:21" ht="15.75" x14ac:dyDescent="0.25">
      <c r="A146" s="66"/>
      <c r="B146" s="49"/>
      <c r="C146"/>
      <c r="D146"/>
      <c r="E146"/>
      <c r="F146" s="85"/>
      <c r="G146" s="85"/>
      <c r="H146" s="85"/>
      <c r="I146" s="85"/>
      <c r="J146" s="86"/>
      <c r="K146" s="85"/>
      <c r="L146" s="85"/>
      <c r="M146" s="87"/>
      <c r="N146" s="86"/>
      <c r="O146" s="88"/>
      <c r="P146" s="67"/>
      <c r="Q146" s="67"/>
      <c r="R146" s="93"/>
      <c r="S146" s="66"/>
      <c r="T146" s="67"/>
      <c r="U146" s="45"/>
    </row>
    <row r="147" spans="1:21" ht="15.75" x14ac:dyDescent="0.25">
      <c r="A147" s="66"/>
      <c r="B147" s="49"/>
      <c r="C147"/>
      <c r="D147"/>
      <c r="E147"/>
      <c r="F147" s="85"/>
      <c r="G147" s="85"/>
      <c r="H147" s="85"/>
      <c r="I147" s="85"/>
      <c r="J147" s="86"/>
      <c r="K147" s="85"/>
      <c r="L147" s="85"/>
      <c r="M147" s="87"/>
      <c r="N147" s="86"/>
      <c r="O147" s="88"/>
      <c r="P147" s="67"/>
      <c r="Q147" s="67"/>
      <c r="R147" s="93"/>
      <c r="S147" s="66"/>
      <c r="T147" s="67"/>
      <c r="U147" s="45"/>
    </row>
    <row r="148" spans="1:21" ht="17.25" x14ac:dyDescent="0.3">
      <c r="A148" s="459" t="s">
        <v>0</v>
      </c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</row>
    <row r="149" spans="1:21" ht="17.25" x14ac:dyDescent="0.3">
      <c r="A149" s="459" t="s">
        <v>1</v>
      </c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</row>
    <row r="150" spans="1:21" ht="17.25" x14ac:dyDescent="0.3">
      <c r="A150" s="459" t="s">
        <v>2</v>
      </c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</row>
    <row r="151" spans="1:21" ht="17.25" x14ac:dyDescent="0.3">
      <c r="A151" s="459" t="s">
        <v>3</v>
      </c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</row>
    <row r="152" spans="1:21" ht="17.25" x14ac:dyDescent="0.3">
      <c r="A152" s="459" t="s">
        <v>4</v>
      </c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</row>
    <row r="153" spans="1:21" ht="17.25" x14ac:dyDescent="0.3">
      <c r="A153" s="460" t="s">
        <v>69</v>
      </c>
      <c r="B153" s="460"/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</row>
    <row r="154" spans="1:21" ht="15.75" x14ac:dyDescent="0.25">
      <c r="A154" s="66"/>
      <c r="B154" s="49"/>
      <c r="C154"/>
      <c r="D154"/>
      <c r="E154"/>
      <c r="F154" s="85"/>
      <c r="G154" s="85"/>
      <c r="H154" s="85"/>
      <c r="I154" s="85"/>
      <c r="J154" s="86"/>
      <c r="K154" s="85"/>
      <c r="L154" s="85"/>
      <c r="M154" s="87"/>
      <c r="N154" s="86"/>
      <c r="O154" s="88"/>
      <c r="P154" s="67"/>
      <c r="Q154" s="67"/>
      <c r="R154" s="93"/>
      <c r="S154" s="66"/>
      <c r="T154" s="67"/>
      <c r="U154" s="1" t="s">
        <v>6</v>
      </c>
    </row>
    <row r="155" spans="1:21" ht="21" x14ac:dyDescent="0.35">
      <c r="A155" s="66"/>
      <c r="B155" s="49"/>
      <c r="C155"/>
      <c r="D155"/>
      <c r="E155"/>
      <c r="F155" s="85"/>
      <c r="G155" s="263"/>
      <c r="H155" s="85"/>
      <c r="I155" s="85"/>
      <c r="J155" s="86"/>
      <c r="K155" s="85"/>
      <c r="L155" s="85"/>
      <c r="M155" s="87"/>
      <c r="N155" s="86"/>
      <c r="O155" s="88"/>
      <c r="P155" s="67"/>
      <c r="Q155" s="67"/>
      <c r="R155" s="93"/>
      <c r="S155" s="66"/>
      <c r="T155" s="67"/>
      <c r="U155" s="2" t="s">
        <v>7</v>
      </c>
    </row>
    <row r="156" spans="1:21" ht="21" x14ac:dyDescent="0.35">
      <c r="A156" s="66"/>
      <c r="B156" s="49"/>
      <c r="C156"/>
      <c r="D156"/>
      <c r="E156"/>
      <c r="F156" s="85"/>
      <c r="G156" s="263"/>
      <c r="H156" s="85"/>
      <c r="I156" s="85"/>
      <c r="J156" s="86"/>
      <c r="K156" s="85"/>
      <c r="L156" s="85"/>
      <c r="M156" s="87"/>
      <c r="N156" s="86"/>
      <c r="O156" s="88"/>
      <c r="P156" s="67"/>
      <c r="Q156" s="67"/>
      <c r="R156" s="93"/>
      <c r="S156" s="66"/>
      <c r="T156" s="67"/>
      <c r="U156" s="2" t="s">
        <v>8</v>
      </c>
    </row>
    <row r="157" spans="1:21" ht="21" x14ac:dyDescent="0.35">
      <c r="A157" s="66"/>
      <c r="B157" s="49"/>
      <c r="C157"/>
      <c r="D157"/>
      <c r="E157"/>
      <c r="F157" s="85"/>
      <c r="G157" s="263"/>
      <c r="H157" s="85"/>
      <c r="I157" s="85"/>
      <c r="J157" s="86"/>
      <c r="K157" s="85"/>
      <c r="L157" s="85"/>
      <c r="M157" s="87"/>
      <c r="N157" s="86"/>
      <c r="O157" s="88"/>
      <c r="P157" s="67"/>
      <c r="Q157" s="67"/>
      <c r="R157" s="93"/>
      <c r="S157" s="66"/>
      <c r="T157" s="67"/>
      <c r="U157" s="8" t="s">
        <v>9</v>
      </c>
    </row>
    <row r="158" spans="1:21" ht="18.75" x14ac:dyDescent="0.3">
      <c r="A158" s="3"/>
      <c r="B158" s="12"/>
      <c r="C158" s="4"/>
      <c r="D158" s="4"/>
      <c r="E158" s="9" t="s">
        <v>10</v>
      </c>
      <c r="F158" s="10">
        <v>0.66319444444444442</v>
      </c>
      <c r="G158" s="11" t="s">
        <v>12</v>
      </c>
      <c r="H158" s="11"/>
      <c r="I158" s="11"/>
      <c r="J158"/>
      <c r="K158" s="13"/>
      <c r="L158" s="13"/>
      <c r="M158" s="14"/>
      <c r="P158" s="64"/>
      <c r="Q158" s="64"/>
      <c r="R158" s="16"/>
      <c r="S158" s="64"/>
      <c r="T158" s="64"/>
    </row>
    <row r="159" spans="1:21" ht="16.5" thickBot="1" x14ac:dyDescent="0.3">
      <c r="A159" s="15" t="s">
        <v>47</v>
      </c>
      <c r="B159" s="16"/>
      <c r="C159"/>
      <c r="D159"/>
      <c r="E159" s="17" t="s">
        <v>128</v>
      </c>
      <c r="F159" s="18"/>
      <c r="G159"/>
      <c r="H159"/>
      <c r="I159"/>
      <c r="J159" s="3" t="s">
        <v>135</v>
      </c>
      <c r="K159" s="11"/>
      <c r="L159" s="11"/>
      <c r="M159" s="14"/>
      <c r="P159" s="64"/>
      <c r="Q159" s="64"/>
      <c r="R159" s="16"/>
      <c r="S159" s="64"/>
      <c r="T159" s="64"/>
    </row>
    <row r="160" spans="1:21" ht="15.75" thickBot="1" x14ac:dyDescent="0.3">
      <c r="A160" s="485" t="s">
        <v>66</v>
      </c>
      <c r="B160" s="489" t="s">
        <v>16</v>
      </c>
      <c r="C160" s="490" t="s">
        <v>17</v>
      </c>
      <c r="D160" s="490" t="s">
        <v>18</v>
      </c>
      <c r="E160" s="489" t="s">
        <v>19</v>
      </c>
      <c r="F160" s="489" t="s">
        <v>20</v>
      </c>
      <c r="G160" s="489" t="s">
        <v>21</v>
      </c>
      <c r="H160" s="489" t="s">
        <v>22</v>
      </c>
      <c r="I160" s="489" t="s">
        <v>23</v>
      </c>
      <c r="J160" s="474" t="s">
        <v>24</v>
      </c>
      <c r="K160" s="553" t="s">
        <v>130</v>
      </c>
      <c r="L160" s="553"/>
      <c r="M160" s="553"/>
      <c r="N160" s="553"/>
      <c r="O160" s="553"/>
      <c r="P160" s="553"/>
      <c r="Q160" s="553"/>
      <c r="R160" s="474" t="s">
        <v>25</v>
      </c>
      <c r="S160" s="474" t="s">
        <v>26</v>
      </c>
      <c r="T160" s="474" t="s">
        <v>27</v>
      </c>
      <c r="U160" s="475" t="s">
        <v>28</v>
      </c>
    </row>
    <row r="161" spans="1:21" ht="15.75" thickBot="1" x14ac:dyDescent="0.3">
      <c r="A161" s="554"/>
      <c r="B161" s="489"/>
      <c r="C161" s="490"/>
      <c r="D161" s="490"/>
      <c r="E161" s="489"/>
      <c r="F161" s="489"/>
      <c r="G161" s="489"/>
      <c r="H161" s="489"/>
      <c r="I161" s="489"/>
      <c r="J161" s="474"/>
      <c r="K161" s="475">
        <v>1</v>
      </c>
      <c r="L161" s="475">
        <v>2</v>
      </c>
      <c r="M161" s="475">
        <v>3</v>
      </c>
      <c r="N161" s="551"/>
      <c r="O161" s="475">
        <v>4</v>
      </c>
      <c r="P161" s="475">
        <v>5</v>
      </c>
      <c r="Q161" s="475">
        <v>6</v>
      </c>
      <c r="R161" s="474"/>
      <c r="S161" s="474"/>
      <c r="T161" s="474"/>
      <c r="U161" s="475"/>
    </row>
    <row r="162" spans="1:21" ht="15.75" thickBot="1" x14ac:dyDescent="0.3">
      <c r="A162" s="486"/>
      <c r="B162" s="489"/>
      <c r="C162" s="490"/>
      <c r="D162" s="490"/>
      <c r="E162" s="489"/>
      <c r="F162" s="489"/>
      <c r="G162" s="489"/>
      <c r="H162" s="489"/>
      <c r="I162" s="489"/>
      <c r="J162" s="474"/>
      <c r="K162" s="475"/>
      <c r="L162" s="475"/>
      <c r="M162" s="475"/>
      <c r="N162" s="552"/>
      <c r="O162" s="475"/>
      <c r="P162" s="475"/>
      <c r="Q162" s="475"/>
      <c r="R162" s="474"/>
      <c r="S162" s="474"/>
      <c r="T162" s="474"/>
      <c r="U162" s="475"/>
    </row>
    <row r="163" spans="1:21" x14ac:dyDescent="0.25">
      <c r="A163" s="189">
        <v>1</v>
      </c>
      <c r="B163" s="44">
        <v>9</v>
      </c>
      <c r="C163" s="76" t="str">
        <f>IF(B163=0," ",VLOOKUP(B163,[1]Спортсмены!B$1:K$65536,2,FALSE))</f>
        <v>Батов</v>
      </c>
      <c r="D163" s="111" t="str">
        <f>IF(B163=0," ",VLOOKUP($B163,[1]Спортсмены!$B$1:$K$65536,3,FALSE))</f>
        <v>Михаил</v>
      </c>
      <c r="E163" s="78" t="str">
        <f>IF(B163=0," ",IF(VLOOKUP($B163,[1]Спортсмены!$B$1:$K$65536,4,FALSE)=0," ",VLOOKUP($B163,[1]Спортсмены!$B$1:$K$65536,4,FALSE)))</f>
        <v>18.05.1981</v>
      </c>
      <c r="F163" s="78" t="str">
        <f>IF(B163=0," ",VLOOKUP($B163,[1]Спортсмены!$B$1:$K$65536,5,FALSE))</f>
        <v>2</v>
      </c>
      <c r="G163" s="76" t="str">
        <f>IF(B163=0," ",VLOOKUP($B163,[1]Спортсмены!$B$1:$K$65536,6,FALSE))</f>
        <v>Ярославская область</v>
      </c>
      <c r="H163" s="76" t="str">
        <f>IF(C163=0," ",VLOOKUP($B163,[1]Спортсмены!$B$1:$K$65536,7,FALSE))</f>
        <v/>
      </c>
      <c r="I163" s="76" t="str">
        <f>IF(D163=0," ",VLOOKUP($B163,[1]Спортсмены!$B$1:$K$65536,8,FALSE))</f>
        <v/>
      </c>
      <c r="J163" s="76" t="str">
        <f>IF(B163=0," ",VLOOKUP($B163,[1]Спортсмены!$B$1:$K$65536,9,FALSE))</f>
        <v>ГАУ ЯО САШ</v>
      </c>
      <c r="K163" s="264">
        <v>9.84</v>
      </c>
      <c r="L163" s="264">
        <v>9.31</v>
      </c>
      <c r="M163" s="264">
        <v>9.7799999999999994</v>
      </c>
      <c r="N163" s="265"/>
      <c r="O163" s="264">
        <v>10.31</v>
      </c>
      <c r="P163" s="264">
        <v>10.1</v>
      </c>
      <c r="Q163" s="264" t="s">
        <v>131</v>
      </c>
      <c r="R163" s="266">
        <v>10.31</v>
      </c>
      <c r="S163" s="80" t="s">
        <v>81</v>
      </c>
      <c r="T163" s="80" t="s">
        <v>31</v>
      </c>
      <c r="U163" s="58" t="str">
        <f>IF(B163=0," ",VLOOKUP($B163,[1]Спортсмены!$B$1:$K$65536,10,FALSE))</f>
        <v>Видманова Ю.В.</v>
      </c>
    </row>
    <row r="164" spans="1:21" ht="15.75" thickBot="1" x14ac:dyDescent="0.3">
      <c r="A164" s="179"/>
      <c r="B164" s="43"/>
      <c r="C164" s="39" t="str">
        <f>IF(B164=0," ",VLOOKUP(B164,[1]Спортсмены!B$1:K$65536,2,FALSE))</f>
        <v xml:space="preserve"> </v>
      </c>
      <c r="D164" s="39"/>
      <c r="E164" s="282" t="str">
        <f>IF(B164=0," ",VLOOKUP($B164,[1]Спортсмены!$B$1:$K$65536,3,FALSE))</f>
        <v xml:space="preserve"> </v>
      </c>
      <c r="F164" s="40" t="str">
        <f>IF(B164=0," ",IF(VLOOKUP($B164,[1]Спортсмены!$B$1:$K$65536,4,FALSE)=0," ",VLOOKUP($B164,[1]Спортсмены!$B$1:$K$65536,4,FALSE)))</f>
        <v xml:space="preserve"> </v>
      </c>
      <c r="G164" s="39" t="str">
        <f>IF(B164=0," ",VLOOKUP($B164,[1]Спортсмены!$B$1:$K$65536,5,FALSE))</f>
        <v xml:space="preserve"> </v>
      </c>
      <c r="H164" s="39"/>
      <c r="I164" s="39"/>
      <c r="J164" s="227" t="str">
        <f>IF(B164=0," ",VLOOKUP($B164,[1]Спортсмены!$B$1:$K$65536,6,FALSE))</f>
        <v xml:space="preserve"> </v>
      </c>
      <c r="K164" s="271"/>
      <c r="L164" s="271"/>
      <c r="M164" s="271"/>
      <c r="N164" s="272"/>
      <c r="O164" s="273"/>
      <c r="P164" s="273"/>
      <c r="Q164" s="273"/>
      <c r="R164" s="274"/>
      <c r="S164" s="38" t="str">
        <f>IF(R164=0," ",IF(R164&gt;=[1]Разряды!$D$25,[1]Разряды!$D$3,IF(R164&gt;=[1]Разряды!$E$25,[1]Разряды!$E$3,IF(R164&gt;=[1]Разряды!$F$25,[1]Разряды!$F$3,IF(R164&gt;=[1]Разряды!$G$25,[1]Разряды!$G$3,IF(R164&gt;=[1]Разряды!$H$25,[1]Разряды!$H$3,IF(R164&gt;=[1]Разряды!$I$25,[1]Разряды!$I$3,"б/р")))))))</f>
        <v xml:space="preserve"> </v>
      </c>
      <c r="T164" s="179"/>
      <c r="U164" s="39" t="str">
        <f>IF(B164=0," ",VLOOKUP($B164,[1]Спортсмены!$B$1:$K$65536,7,FALSE))</f>
        <v xml:space="preserve"> </v>
      </c>
    </row>
    <row r="165" spans="1:21" ht="16.5" thickTop="1" x14ac:dyDescent="0.25">
      <c r="A165" s="66"/>
      <c r="B165" s="49"/>
      <c r="C165"/>
      <c r="D165"/>
      <c r="E165" s="49"/>
      <c r="F165" s="49"/>
      <c r="G165"/>
      <c r="H165"/>
      <c r="I165"/>
      <c r="J165"/>
      <c r="K165" s="284"/>
      <c r="L165"/>
      <c r="R165" s="93"/>
      <c r="S165" s="66"/>
      <c r="T165" s="67"/>
      <c r="U165" s="45"/>
    </row>
    <row r="166" spans="1:21" ht="15.75" x14ac:dyDescent="0.25">
      <c r="A166" s="66"/>
      <c r="B166" s="49"/>
      <c r="C166"/>
      <c r="D166"/>
      <c r="E166" s="49"/>
      <c r="F166" s="49"/>
      <c r="G166"/>
      <c r="H166"/>
      <c r="I166"/>
      <c r="J166"/>
      <c r="K166" s="284"/>
      <c r="L166"/>
      <c r="R166" s="93"/>
      <c r="S166" s="66"/>
      <c r="T166" s="67"/>
      <c r="U166" s="45"/>
    </row>
    <row r="167" spans="1:21" ht="15.75" x14ac:dyDescent="0.25">
      <c r="A167" s="66"/>
      <c r="B167" s="49"/>
      <c r="C167"/>
      <c r="D167"/>
      <c r="E167" s="49"/>
      <c r="F167" s="49"/>
      <c r="G167"/>
      <c r="H167"/>
      <c r="I167"/>
      <c r="J167"/>
      <c r="K167" s="284"/>
      <c r="L167"/>
      <c r="R167" s="93"/>
      <c r="S167" s="66"/>
      <c r="T167" s="67"/>
      <c r="U167" s="45"/>
    </row>
    <row r="168" spans="1:21" ht="15.75" x14ac:dyDescent="0.25">
      <c r="A168" s="66"/>
      <c r="B168" s="49"/>
      <c r="C168"/>
      <c r="D168"/>
      <c r="E168" s="49"/>
      <c r="F168" s="49"/>
      <c r="G168"/>
      <c r="H168"/>
      <c r="I168"/>
      <c r="J168"/>
      <c r="K168" s="284"/>
      <c r="L168"/>
      <c r="R168" s="93"/>
      <c r="S168" s="66"/>
      <c r="T168" s="67"/>
      <c r="U168" s="45"/>
    </row>
    <row r="169" spans="1:21" ht="15.75" x14ac:dyDescent="0.25">
      <c r="A169" s="66"/>
      <c r="B169" s="49"/>
      <c r="C169"/>
      <c r="D169"/>
      <c r="E169" s="49"/>
      <c r="F169" s="49"/>
      <c r="G169"/>
      <c r="H169"/>
      <c r="I169"/>
      <c r="J169"/>
      <c r="K169" s="284"/>
      <c r="L169"/>
      <c r="R169" s="93"/>
      <c r="S169" s="66"/>
      <c r="T169" s="67"/>
      <c r="U169" s="45"/>
    </row>
    <row r="170" spans="1:21" ht="15.75" x14ac:dyDescent="0.25">
      <c r="A170" s="66"/>
      <c r="B170" s="49"/>
      <c r="C170"/>
      <c r="D170"/>
      <c r="E170" s="49"/>
      <c r="F170" s="49"/>
      <c r="G170"/>
      <c r="H170"/>
      <c r="I170"/>
      <c r="J170"/>
      <c r="K170" s="284"/>
      <c r="L170"/>
      <c r="R170" s="93"/>
      <c r="S170" s="66"/>
      <c r="T170" s="67"/>
      <c r="U170" s="45"/>
    </row>
    <row r="171" spans="1:21" ht="15.75" x14ac:dyDescent="0.25">
      <c r="A171" s="64"/>
      <c r="C171" s="44"/>
      <c r="E171"/>
      <c r="F171"/>
      <c r="G171"/>
      <c r="H171" s="85"/>
      <c r="I171" s="85"/>
      <c r="J171" s="85"/>
      <c r="K171" s="85"/>
      <c r="L171" s="86"/>
      <c r="M171" s="85"/>
      <c r="N171" s="85"/>
      <c r="O171" s="87"/>
      <c r="P171" s="86"/>
      <c r="Q171" s="88"/>
      <c r="R171" s="67"/>
      <c r="S171" s="66"/>
      <c r="T171" s="67"/>
      <c r="U171" s="45"/>
    </row>
    <row r="172" spans="1:21" x14ac:dyDescent="0.25">
      <c r="A172" s="64"/>
      <c r="C172" s="66"/>
      <c r="D172" s="66"/>
      <c r="E172" s="66"/>
      <c r="F172" s="67"/>
      <c r="G172" s="45" t="s">
        <v>32</v>
      </c>
      <c r="H172" s="45"/>
      <c r="I172" s="45"/>
      <c r="J172" s="46"/>
      <c r="K172" s="46"/>
      <c r="L172" s="45"/>
      <c r="M172" s="45" t="s">
        <v>33</v>
      </c>
      <c r="N172" s="45"/>
      <c r="S172" s="66"/>
      <c r="T172" s="67"/>
      <c r="U172" s="45"/>
    </row>
    <row r="173" spans="1:21" x14ac:dyDescent="0.25">
      <c r="A173" s="64"/>
      <c r="B173" s="67"/>
      <c r="C173" s="66"/>
      <c r="D173" s="66"/>
      <c r="E173" s="66"/>
      <c r="F173" s="67"/>
      <c r="G173" s="45"/>
      <c r="H173" s="45"/>
      <c r="I173" s="45"/>
      <c r="J173" s="46"/>
      <c r="K173" s="46"/>
      <c r="L173" s="45"/>
      <c r="M173" s="45"/>
      <c r="N173" s="45"/>
      <c r="S173" s="66"/>
      <c r="T173" s="67"/>
      <c r="U173" s="45"/>
    </row>
    <row r="174" spans="1:21" x14ac:dyDescent="0.25">
      <c r="A174" s="64"/>
      <c r="B174" s="67"/>
      <c r="C174" s="66"/>
      <c r="D174" s="66"/>
      <c r="E174" s="66"/>
      <c r="F174" s="67"/>
      <c r="G174" s="45"/>
      <c r="H174" s="45"/>
      <c r="I174" s="45"/>
      <c r="J174" s="46"/>
      <c r="K174" s="46"/>
      <c r="L174" s="45"/>
      <c r="M174" s="45"/>
      <c r="N174" s="45"/>
      <c r="S174" s="66"/>
      <c r="T174" s="67"/>
      <c r="U174" s="45"/>
    </row>
    <row r="175" spans="1:21" x14ac:dyDescent="0.25">
      <c r="A175" s="64"/>
      <c r="B175" s="67"/>
      <c r="C175" s="66"/>
      <c r="D175" s="66"/>
      <c r="E175" s="66"/>
      <c r="F175" s="67"/>
      <c r="G175" s="45"/>
      <c r="H175" s="45"/>
      <c r="I175" s="45"/>
      <c r="J175" s="46"/>
      <c r="K175" s="46"/>
      <c r="L175" s="45"/>
      <c r="M175" s="45"/>
      <c r="N175" s="45"/>
      <c r="S175" s="66"/>
      <c r="T175" s="67"/>
      <c r="U175" s="45"/>
    </row>
    <row r="176" spans="1:21" x14ac:dyDescent="0.25">
      <c r="A176" s="64"/>
      <c r="B176" s="67"/>
      <c r="C176" s="66"/>
      <c r="D176" s="66"/>
      <c r="E176" s="66"/>
      <c r="F176" s="67"/>
      <c r="G176" s="45" t="s">
        <v>34</v>
      </c>
      <c r="H176" s="45"/>
      <c r="I176" s="45"/>
      <c r="J176" s="46"/>
      <c r="K176" s="46"/>
      <c r="L176" s="45"/>
      <c r="M176" s="45" t="s">
        <v>35</v>
      </c>
      <c r="N176" s="45"/>
      <c r="S176" s="66"/>
      <c r="T176" s="67"/>
      <c r="U176" s="45"/>
    </row>
    <row r="177" spans="1:21" ht="15.75" x14ac:dyDescent="0.25">
      <c r="A177" s="66"/>
      <c r="B177" s="49"/>
      <c r="C177"/>
      <c r="D177"/>
      <c r="E177"/>
      <c r="F177" s="85"/>
      <c r="G177" s="85"/>
      <c r="H177" s="85"/>
      <c r="I177" s="85"/>
      <c r="J177" s="86"/>
      <c r="K177" s="85"/>
      <c r="L177" s="85"/>
      <c r="M177" s="87"/>
      <c r="N177" s="86"/>
      <c r="O177" s="88"/>
      <c r="P177" s="67"/>
      <c r="Q177" s="67"/>
      <c r="R177" s="93"/>
      <c r="S177" s="66"/>
      <c r="T177" s="67"/>
      <c r="U177" s="45"/>
    </row>
    <row r="178" spans="1:21" ht="15.75" x14ac:dyDescent="0.25">
      <c r="A178" s="67"/>
      <c r="B178" s="49"/>
      <c r="C178" s="45"/>
      <c r="D178" s="85"/>
      <c r="E178" s="85"/>
      <c r="F178" s="85"/>
      <c r="G178" s="86"/>
      <c r="H178" s="85"/>
      <c r="I178" s="85"/>
      <c r="J178" s="85"/>
      <c r="K178" s="85"/>
      <c r="L178" s="85"/>
      <c r="M178" s="86"/>
      <c r="N178" s="88"/>
      <c r="P178" s="277"/>
      <c r="Q178" s="277"/>
      <c r="R178" s="278"/>
      <c r="S178" s="66"/>
      <c r="T178" s="67"/>
      <c r="U178" s="45"/>
    </row>
    <row r="179" spans="1:21" ht="15.75" x14ac:dyDescent="0.25">
      <c r="A179" s="66"/>
      <c r="B179" s="49"/>
      <c r="C179"/>
      <c r="D179"/>
      <c r="E179" s="49"/>
      <c r="F179" s="49"/>
      <c r="G179"/>
      <c r="H179"/>
      <c r="I179"/>
      <c r="J179"/>
      <c r="K179" s="284"/>
      <c r="L179"/>
      <c r="R179" s="93"/>
      <c r="S179" s="66"/>
      <c r="T179" s="67"/>
      <c r="U179" s="45"/>
    </row>
    <row r="180" spans="1:21" ht="15.75" x14ac:dyDescent="0.25">
      <c r="A180" s="66"/>
      <c r="B180" s="49"/>
      <c r="C180"/>
      <c r="D180"/>
      <c r="E180" s="49"/>
      <c r="F180" s="49"/>
      <c r="G180"/>
      <c r="H180"/>
      <c r="I180"/>
      <c r="J180"/>
      <c r="K180" s="284"/>
      <c r="L180"/>
      <c r="R180" s="93"/>
      <c r="S180" s="66"/>
      <c r="T180" s="67"/>
      <c r="U180" s="45"/>
    </row>
    <row r="181" spans="1:21" ht="15.75" x14ac:dyDescent="0.25">
      <c r="A181" s="66"/>
      <c r="B181" s="49"/>
      <c r="C181"/>
      <c r="D181"/>
      <c r="E181" s="49"/>
      <c r="F181" s="49"/>
      <c r="G181"/>
      <c r="H181"/>
      <c r="I181"/>
      <c r="J181"/>
      <c r="K181" s="284"/>
      <c r="L181"/>
      <c r="R181" s="93"/>
      <c r="S181" s="66"/>
      <c r="T181" s="67"/>
      <c r="U181" s="45"/>
    </row>
    <row r="182" spans="1:21" ht="15.75" x14ac:dyDescent="0.25">
      <c r="A182" s="66"/>
      <c r="B182" s="49"/>
      <c r="C182"/>
      <c r="D182"/>
      <c r="E182" s="49"/>
      <c r="F182" s="49"/>
      <c r="G182"/>
      <c r="H182"/>
      <c r="I182"/>
      <c r="J182"/>
      <c r="K182" s="284"/>
      <c r="L182"/>
      <c r="R182" s="93"/>
      <c r="S182" s="66"/>
      <c r="T182" s="67"/>
      <c r="U182" s="45"/>
    </row>
    <row r="183" spans="1:21" ht="15.75" x14ac:dyDescent="0.25">
      <c r="A183" s="66"/>
      <c r="B183" s="49"/>
      <c r="C183"/>
      <c r="D183"/>
      <c r="E183" s="49"/>
      <c r="F183" s="49"/>
      <c r="G183"/>
      <c r="H183"/>
      <c r="I183"/>
      <c r="J183"/>
      <c r="K183" s="284"/>
      <c r="L183"/>
      <c r="R183" s="93"/>
      <c r="S183" s="66"/>
      <c r="T183" s="67"/>
      <c r="U183" s="45"/>
    </row>
    <row r="184" spans="1:21" ht="15.75" x14ac:dyDescent="0.25">
      <c r="A184" s="66"/>
      <c r="B184" s="49"/>
      <c r="C184"/>
      <c r="D184"/>
      <c r="E184" s="49"/>
      <c r="F184" s="49"/>
      <c r="G184"/>
      <c r="H184"/>
      <c r="I184"/>
      <c r="J184"/>
      <c r="K184" s="284"/>
      <c r="L184"/>
      <c r="R184" s="93"/>
      <c r="S184" s="66"/>
      <c r="T184" s="67"/>
      <c r="U184" s="45"/>
    </row>
    <row r="185" spans="1:21" ht="15.75" x14ac:dyDescent="0.25">
      <c r="A185" s="66"/>
      <c r="B185" s="49"/>
      <c r="C185"/>
      <c r="D185"/>
      <c r="E185" s="49"/>
      <c r="F185" s="49"/>
      <c r="G185"/>
      <c r="H185"/>
      <c r="I185"/>
      <c r="J185"/>
      <c r="K185" s="284"/>
      <c r="L185"/>
      <c r="R185" s="93"/>
      <c r="S185" s="66"/>
      <c r="T185" s="67"/>
      <c r="U185" s="45"/>
    </row>
    <row r="186" spans="1:21" ht="15.75" x14ac:dyDescent="0.25">
      <c r="A186" s="66"/>
      <c r="B186" s="49"/>
      <c r="C186"/>
      <c r="D186"/>
      <c r="E186" s="49"/>
      <c r="F186" s="49"/>
      <c r="G186"/>
      <c r="H186"/>
      <c r="I186"/>
      <c r="J186"/>
      <c r="K186" s="284"/>
      <c r="L186"/>
      <c r="R186" s="93"/>
      <c r="S186" s="66"/>
      <c r="T186" s="67"/>
      <c r="U186" s="45"/>
    </row>
    <row r="187" spans="1:21" ht="15.75" x14ac:dyDescent="0.25">
      <c r="A187" s="66"/>
      <c r="B187" s="49"/>
      <c r="C187"/>
      <c r="D187"/>
      <c r="E187" s="49"/>
      <c r="F187" s="49"/>
      <c r="G187"/>
      <c r="H187"/>
      <c r="I187"/>
      <c r="J187"/>
      <c r="K187" s="284"/>
      <c r="L187"/>
      <c r="R187" s="93"/>
      <c r="S187" s="66"/>
      <c r="T187" s="67"/>
      <c r="U187" s="45"/>
    </row>
    <row r="188" spans="1:21" ht="15.75" x14ac:dyDescent="0.25">
      <c r="A188" s="66"/>
      <c r="B188" s="49"/>
      <c r="C188"/>
      <c r="D188"/>
      <c r="E188" s="49"/>
      <c r="F188" s="49"/>
      <c r="G188"/>
      <c r="H188"/>
      <c r="I188"/>
      <c r="J188"/>
      <c r="K188" s="284"/>
      <c r="L188"/>
      <c r="R188" s="93"/>
      <c r="S188" s="66"/>
      <c r="T188" s="67"/>
      <c r="U188" s="45"/>
    </row>
    <row r="189" spans="1:21" ht="15.75" x14ac:dyDescent="0.25">
      <c r="A189" s="66"/>
      <c r="B189" s="49"/>
      <c r="C189"/>
      <c r="D189"/>
      <c r="E189" s="49"/>
      <c r="F189" s="49"/>
      <c r="G189"/>
      <c r="H189"/>
      <c r="I189"/>
      <c r="J189"/>
      <c r="K189" s="284"/>
      <c r="L189"/>
      <c r="R189" s="93"/>
      <c r="S189" s="66"/>
      <c r="T189" s="67"/>
      <c r="U189" s="45"/>
    </row>
    <row r="190" spans="1:21" ht="15.75" x14ac:dyDescent="0.25">
      <c r="A190" s="66"/>
      <c r="B190" s="49"/>
      <c r="C190"/>
      <c r="D190"/>
      <c r="E190" s="49"/>
      <c r="F190" s="49"/>
      <c r="G190"/>
      <c r="H190"/>
      <c r="I190"/>
      <c r="J190"/>
      <c r="K190" s="284"/>
      <c r="L190"/>
      <c r="R190" s="93"/>
      <c r="S190" s="66"/>
      <c r="T190" s="67"/>
      <c r="U190" s="45"/>
    </row>
    <row r="191" spans="1:21" ht="15.75" x14ac:dyDescent="0.25">
      <c r="A191" s="66"/>
      <c r="B191" s="49"/>
      <c r="C191"/>
      <c r="D191"/>
      <c r="E191" s="49"/>
      <c r="F191" s="49"/>
      <c r="G191"/>
      <c r="H191"/>
      <c r="I191"/>
      <c r="J191"/>
      <c r="K191" s="284"/>
      <c r="L191"/>
      <c r="R191" s="93"/>
      <c r="S191" s="66"/>
      <c r="T191" s="67"/>
      <c r="U191" s="45"/>
    </row>
    <row r="192" spans="1:21" ht="15.75" x14ac:dyDescent="0.25">
      <c r="A192" s="66"/>
      <c r="B192" s="49"/>
      <c r="C192"/>
      <c r="D192"/>
      <c r="E192" s="49"/>
      <c r="F192" s="49"/>
      <c r="G192"/>
      <c r="H192"/>
      <c r="I192"/>
      <c r="J192"/>
      <c r="K192" s="284"/>
      <c r="L192"/>
      <c r="R192" s="93"/>
      <c r="S192" s="66"/>
      <c r="T192" s="67"/>
      <c r="U192" s="45"/>
    </row>
    <row r="193" spans="1:21" ht="15.75" x14ac:dyDescent="0.25">
      <c r="A193" s="66"/>
      <c r="B193" s="49"/>
      <c r="C193"/>
      <c r="D193"/>
      <c r="E193" s="49"/>
      <c r="F193" s="49"/>
      <c r="G193"/>
      <c r="H193"/>
      <c r="I193"/>
      <c r="J193"/>
      <c r="K193" s="284"/>
      <c r="L193"/>
      <c r="R193" s="93"/>
      <c r="S193" s="66"/>
      <c r="T193" s="67"/>
      <c r="U193" s="45"/>
    </row>
    <row r="194" spans="1:21" ht="15.75" x14ac:dyDescent="0.25">
      <c r="A194" s="66"/>
      <c r="B194" s="49"/>
      <c r="C194"/>
      <c r="D194"/>
      <c r="E194" s="49"/>
      <c r="F194" s="49"/>
      <c r="G194"/>
      <c r="H194"/>
      <c r="I194"/>
      <c r="J194"/>
      <c r="K194" s="284"/>
      <c r="L194"/>
      <c r="R194" s="93"/>
      <c r="S194" s="66"/>
      <c r="T194" s="67"/>
      <c r="U194" s="45"/>
    </row>
    <row r="195" spans="1:21" ht="15.75" x14ac:dyDescent="0.25">
      <c r="A195" s="66"/>
      <c r="B195" s="49"/>
      <c r="C195"/>
      <c r="D195"/>
      <c r="E195" s="49"/>
      <c r="F195" s="49"/>
      <c r="G195"/>
      <c r="H195"/>
      <c r="I195"/>
      <c r="J195"/>
      <c r="K195" s="284"/>
      <c r="L195"/>
      <c r="R195" s="93"/>
      <c r="S195" s="66"/>
      <c r="T195" s="67"/>
      <c r="U195" s="45"/>
    </row>
    <row r="196" spans="1:21" ht="15.75" x14ac:dyDescent="0.25">
      <c r="A196" s="66"/>
      <c r="B196" s="49"/>
      <c r="C196"/>
      <c r="D196"/>
      <c r="E196" s="49"/>
      <c r="F196" s="49"/>
      <c r="G196"/>
      <c r="H196"/>
      <c r="I196"/>
      <c r="J196"/>
      <c r="K196" s="284"/>
      <c r="L196"/>
      <c r="R196" s="93"/>
      <c r="S196" s="66"/>
      <c r="T196" s="67"/>
      <c r="U196" s="45"/>
    </row>
    <row r="197" spans="1:21" ht="15.75" x14ac:dyDescent="0.25">
      <c r="A197" s="66"/>
      <c r="B197" s="49"/>
      <c r="C197"/>
      <c r="D197"/>
      <c r="E197" s="49"/>
      <c r="F197" s="49"/>
      <c r="G197"/>
      <c r="H197"/>
      <c r="I197"/>
      <c r="J197"/>
      <c r="K197" s="284"/>
      <c r="L197"/>
      <c r="R197" s="93"/>
      <c r="S197" s="66"/>
      <c r="T197" s="67"/>
      <c r="U197" s="45"/>
    </row>
    <row r="198" spans="1:21" ht="17.25" x14ac:dyDescent="0.3">
      <c r="A198" s="459" t="s">
        <v>0</v>
      </c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</row>
    <row r="199" spans="1:21" ht="17.25" x14ac:dyDescent="0.3">
      <c r="A199" s="459" t="s">
        <v>1</v>
      </c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</row>
    <row r="200" spans="1:21" ht="17.25" x14ac:dyDescent="0.3">
      <c r="A200" s="459" t="s">
        <v>2</v>
      </c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</row>
    <row r="201" spans="1:21" ht="17.25" x14ac:dyDescent="0.3">
      <c r="A201" s="459" t="s">
        <v>3</v>
      </c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</row>
    <row r="202" spans="1:21" ht="17.25" x14ac:dyDescent="0.3">
      <c r="A202" s="459" t="s">
        <v>4</v>
      </c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</row>
    <row r="203" spans="1:21" ht="17.25" x14ac:dyDescent="0.3">
      <c r="A203" s="460" t="s">
        <v>5</v>
      </c>
      <c r="B203" s="460"/>
      <c r="C203" s="460"/>
      <c r="D203" s="460"/>
      <c r="E203" s="460"/>
      <c r="F203" s="460"/>
      <c r="G203" s="46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460"/>
      <c r="U203" s="460"/>
    </row>
    <row r="204" spans="1:21" ht="21" x14ac:dyDescent="0.35">
      <c r="A204" s="8"/>
      <c r="B204" s="8"/>
      <c r="C204" s="8"/>
      <c r="D204" s="8"/>
      <c r="E204" s="8"/>
      <c r="F204" s="8"/>
      <c r="G204" s="8"/>
      <c r="H204" s="8"/>
      <c r="I204" s="8"/>
      <c r="J204"/>
      <c r="K204" s="8"/>
      <c r="L204" s="8"/>
      <c r="M204" s="8"/>
      <c r="N204" s="8"/>
      <c r="P204" s="8"/>
      <c r="Q204" s="8"/>
      <c r="R204" s="8"/>
      <c r="S204" s="8"/>
      <c r="U204" s="1" t="s">
        <v>6</v>
      </c>
    </row>
    <row r="205" spans="1:21" ht="21" x14ac:dyDescent="0.35">
      <c r="A205" s="3"/>
      <c r="B205" s="4"/>
      <c r="C205" s="4"/>
      <c r="D205" s="4"/>
      <c r="E205" s="5"/>
      <c r="F205"/>
      <c r="G205" s="263"/>
      <c r="H205" s="50"/>
      <c r="I205" s="50"/>
      <c r="J205"/>
      <c r="K205" s="50"/>
      <c r="L205" s="50"/>
      <c r="M205" s="50"/>
      <c r="P205" s="50"/>
      <c r="Q205" s="50"/>
      <c r="R205" s="50"/>
      <c r="U205" s="2" t="s">
        <v>7</v>
      </c>
    </row>
    <row r="206" spans="1:21" ht="15.75" x14ac:dyDescent="0.25">
      <c r="A206" s="3"/>
      <c r="B206" s="4"/>
      <c r="C206" s="4"/>
      <c r="D206" s="4"/>
      <c r="E206" s="5"/>
      <c r="F206"/>
      <c r="G206" s="6"/>
      <c r="H206" s="6"/>
      <c r="I206" s="6"/>
      <c r="J206"/>
      <c r="K206" s="6"/>
      <c r="L206"/>
      <c r="P206" s="6"/>
      <c r="U206" s="2" t="s">
        <v>8</v>
      </c>
    </row>
    <row r="207" spans="1:21" ht="21" x14ac:dyDescent="0.35">
      <c r="A207" s="7"/>
      <c r="B207"/>
      <c r="C207"/>
      <c r="D207"/>
      <c r="E207"/>
      <c r="F207"/>
      <c r="G207"/>
      <c r="H207"/>
      <c r="I207"/>
      <c r="J207"/>
      <c r="K207" s="7"/>
      <c r="L207"/>
      <c r="M207" s="8"/>
      <c r="N207" s="8"/>
      <c r="P207" s="7"/>
      <c r="R207" s="8"/>
      <c r="S207" s="8"/>
      <c r="U207" s="8" t="s">
        <v>9</v>
      </c>
    </row>
    <row r="208" spans="1:21" ht="18.75" x14ac:dyDescent="0.3">
      <c r="A208" s="3"/>
      <c r="B208" s="12"/>
      <c r="C208" s="4"/>
      <c r="D208" s="4"/>
      <c r="E208" s="9" t="s">
        <v>136</v>
      </c>
      <c r="F208" s="10">
        <v>0.4513888888888889</v>
      </c>
      <c r="G208" s="11" t="s">
        <v>12</v>
      </c>
      <c r="H208" s="11"/>
      <c r="I208" s="11"/>
      <c r="J208"/>
      <c r="K208" s="13"/>
      <c r="L208" s="13"/>
      <c r="M208" s="14"/>
      <c r="P208" s="64"/>
      <c r="Q208" s="64"/>
      <c r="R208" s="16"/>
      <c r="S208" s="64"/>
      <c r="T208" s="64"/>
    </row>
    <row r="209" spans="1:21" ht="16.5" thickBot="1" x14ac:dyDescent="0.3">
      <c r="A209" s="15" t="s">
        <v>13</v>
      </c>
      <c r="B209" s="285"/>
      <c r="C209" s="285"/>
      <c r="D209"/>
      <c r="F209" s="18"/>
      <c r="G209" s="17" t="s">
        <v>128</v>
      </c>
      <c r="H209"/>
      <c r="I209"/>
      <c r="J209" s="3" t="s">
        <v>137</v>
      </c>
      <c r="K209" s="51"/>
      <c r="L209" s="51"/>
      <c r="M209" s="14"/>
      <c r="P209" s="64"/>
      <c r="Q209" s="64"/>
      <c r="R209" s="16"/>
      <c r="S209" s="64"/>
      <c r="T209" s="64"/>
    </row>
    <row r="210" spans="1:21" ht="15.75" thickBot="1" x14ac:dyDescent="0.3">
      <c r="A210" s="485" t="s">
        <v>66</v>
      </c>
      <c r="B210" s="489" t="s">
        <v>16</v>
      </c>
      <c r="C210" s="490" t="s">
        <v>17</v>
      </c>
      <c r="D210" s="490" t="s">
        <v>18</v>
      </c>
      <c r="E210" s="489" t="s">
        <v>19</v>
      </c>
      <c r="F210" s="489" t="s">
        <v>20</v>
      </c>
      <c r="G210" s="489" t="s">
        <v>21</v>
      </c>
      <c r="H210" s="489" t="s">
        <v>22</v>
      </c>
      <c r="I210" s="489" t="s">
        <v>23</v>
      </c>
      <c r="J210" s="474" t="s">
        <v>24</v>
      </c>
      <c r="K210" s="553" t="s">
        <v>130</v>
      </c>
      <c r="L210" s="553"/>
      <c r="M210" s="553"/>
      <c r="N210" s="553"/>
      <c r="O210" s="553"/>
      <c r="P210" s="553"/>
      <c r="Q210" s="553"/>
      <c r="R210" s="474" t="s">
        <v>25</v>
      </c>
      <c r="S210" s="474" t="s">
        <v>26</v>
      </c>
      <c r="T210" s="474" t="s">
        <v>27</v>
      </c>
      <c r="U210" s="475" t="s">
        <v>28</v>
      </c>
    </row>
    <row r="211" spans="1:21" ht="15.75" thickBot="1" x14ac:dyDescent="0.3">
      <c r="A211" s="554"/>
      <c r="B211" s="489"/>
      <c r="C211" s="490"/>
      <c r="D211" s="490"/>
      <c r="E211" s="489"/>
      <c r="F211" s="489"/>
      <c r="G211" s="489"/>
      <c r="H211" s="489"/>
      <c r="I211" s="489"/>
      <c r="J211" s="474"/>
      <c r="K211" s="475">
        <v>1</v>
      </c>
      <c r="L211" s="475">
        <v>2</v>
      </c>
      <c r="M211" s="475">
        <v>3</v>
      </c>
      <c r="N211" s="551"/>
      <c r="O211" s="475">
        <v>4</v>
      </c>
      <c r="P211" s="475">
        <v>5</v>
      </c>
      <c r="Q211" s="475">
        <v>6</v>
      </c>
      <c r="R211" s="474"/>
      <c r="S211" s="474"/>
      <c r="T211" s="474"/>
      <c r="U211" s="475"/>
    </row>
    <row r="212" spans="1:21" ht="15.75" thickBot="1" x14ac:dyDescent="0.3">
      <c r="A212" s="486"/>
      <c r="B212" s="489"/>
      <c r="C212" s="490"/>
      <c r="D212" s="490"/>
      <c r="E212" s="489"/>
      <c r="F212" s="489"/>
      <c r="G212" s="489"/>
      <c r="H212" s="489"/>
      <c r="I212" s="489"/>
      <c r="J212" s="474"/>
      <c r="K212" s="475"/>
      <c r="L212" s="475"/>
      <c r="M212" s="475"/>
      <c r="N212" s="552"/>
      <c r="O212" s="475"/>
      <c r="P212" s="475"/>
      <c r="Q212" s="475"/>
      <c r="R212" s="474"/>
      <c r="S212" s="474"/>
      <c r="T212" s="474"/>
      <c r="U212" s="475"/>
    </row>
    <row r="213" spans="1:21" ht="26.25" x14ac:dyDescent="0.25">
      <c r="A213" s="21">
        <v>1</v>
      </c>
      <c r="B213" s="78">
        <v>441</v>
      </c>
      <c r="C213" s="76" t="str">
        <f>IF(B213=0," ",VLOOKUP(B213,[1]Женщины!B$1:L$65536,2,FALSE))</f>
        <v>Сорокина</v>
      </c>
      <c r="D213" s="77" t="str">
        <f>IF(B213=0," ",VLOOKUP($B213,[1]Женщины!$B$1:$L$65536,3,FALSE))</f>
        <v>Арина</v>
      </c>
      <c r="E213" s="111" t="str">
        <f>IF(C213=0," ",VLOOKUP($B213,[1]Женщины!$B$1:$L$65536,4,FALSE))</f>
        <v>26.03.2004</v>
      </c>
      <c r="F213" s="111" t="str">
        <f>IF(D213=0," ",VLOOKUP($B213,[1]Женщины!$B$1:$L$65536,5,FALSE))</f>
        <v>1</v>
      </c>
      <c r="G213" s="111" t="str">
        <f>IF(E213=0," ",VLOOKUP($B213,[1]Женщины!$B$1:$L$65536,6,FALSE))</f>
        <v>Республика Карелия</v>
      </c>
      <c r="H213" s="111" t="str">
        <f>IF(F213=0," ",VLOOKUP($B213,[1]Женщины!$B$1:$L$65536,7,FALSE))</f>
        <v/>
      </c>
      <c r="I213" s="111" t="str">
        <f>IF(G213=0," ",VLOOKUP($B213,[1]Женщины!$B$1:$L$65536,8,FALSE))</f>
        <v/>
      </c>
      <c r="J213" s="77" t="str">
        <f>IF(H213=0," ",VLOOKUP($B213,[1]Женщины!$B$1:$L$65536,9,FALSE))</f>
        <v>МУ "СШОР №3"</v>
      </c>
      <c r="K213" s="267">
        <v>13.01</v>
      </c>
      <c r="L213" s="267">
        <v>13.87</v>
      </c>
      <c r="M213" s="267">
        <v>13.56</v>
      </c>
      <c r="N213" s="286"/>
      <c r="O213" s="267" t="s">
        <v>131</v>
      </c>
      <c r="P213" s="267">
        <v>13.7</v>
      </c>
      <c r="Q213" s="267">
        <v>14.28</v>
      </c>
      <c r="R213" s="287">
        <v>14.28</v>
      </c>
      <c r="S213" s="78" t="s">
        <v>40</v>
      </c>
      <c r="T213" s="78">
        <v>20</v>
      </c>
      <c r="U213" s="24" t="str">
        <f>IF(B213=0," ",VLOOKUP($B213,[1]Женщины!$B$1:$L$65536,10,FALSE))</f>
        <v>Моруев А.Ю., Козлова Н.Ю.</v>
      </c>
    </row>
    <row r="214" spans="1:21" x14ac:dyDescent="0.25">
      <c r="A214" s="21">
        <v>2</v>
      </c>
      <c r="B214" s="78">
        <v>445</v>
      </c>
      <c r="C214" s="76" t="str">
        <f>IF(B214=0," ",VLOOKUP(B214,[1]Женщины!B$1:L$65536,2,FALSE))</f>
        <v>Цыганова</v>
      </c>
      <c r="D214" s="77" t="str">
        <f>IF(B214=0," ",VLOOKUP($B214,[1]Женщины!$B$1:$L$65536,3,FALSE))</f>
        <v>Любовь</v>
      </c>
      <c r="E214" s="111" t="str">
        <f>IF(C214=0," ",VLOOKUP($B214,[1]Женщины!$B$1:$L$65536,4,FALSE))</f>
        <v>02.06.2003</v>
      </c>
      <c r="F214" s="111" t="str">
        <f>IF(D214=0," ",VLOOKUP($B214,[1]Женщины!$B$1:$L$65536,5,FALSE))</f>
        <v>1</v>
      </c>
      <c r="G214" s="111" t="str">
        <f>IF(E214=0," ",VLOOKUP($B214,[1]Женщины!$B$1:$L$65536,6,FALSE))</f>
        <v>Республика Карелия</v>
      </c>
      <c r="H214" s="111" t="str">
        <f>IF(F214=0," ",VLOOKUP($B214,[1]Женщины!$B$1:$L$65536,7,FALSE))</f>
        <v/>
      </c>
      <c r="I214" s="111" t="str">
        <f>IF(G214=0," ",VLOOKUP($B214,[1]Женщины!$B$1:$L$65536,8,FALSE))</f>
        <v/>
      </c>
      <c r="J214" s="77" t="str">
        <f>IF(H214=0," ",VLOOKUP($B214,[1]Женщины!$B$1:$L$65536,9,FALSE))</f>
        <v>МУ "СШОР №3"</v>
      </c>
      <c r="K214" s="267">
        <v>12.64</v>
      </c>
      <c r="L214" s="267">
        <v>13.26</v>
      </c>
      <c r="M214" s="288">
        <v>13.2</v>
      </c>
      <c r="N214" s="286"/>
      <c r="O214" s="267">
        <v>13.42</v>
      </c>
      <c r="P214" s="267" t="s">
        <v>131</v>
      </c>
      <c r="Q214" s="267">
        <v>12.74</v>
      </c>
      <c r="R214" s="287">
        <v>13.42</v>
      </c>
      <c r="S214" s="78" t="s">
        <v>40</v>
      </c>
      <c r="T214" s="78">
        <v>17</v>
      </c>
      <c r="U214" s="70" t="str">
        <f>IF(B214=0," ",VLOOKUP($B214,[1]Женщины!$B$1:$L$65536,10,FALSE))</f>
        <v xml:space="preserve">Кишкин А.Ю. </v>
      </c>
    </row>
    <row r="215" spans="1:21" ht="29.25" x14ac:dyDescent="0.25">
      <c r="A215" s="21">
        <v>3</v>
      </c>
      <c r="B215" s="172">
        <v>60</v>
      </c>
      <c r="C215" s="76" t="str">
        <f>IF(B215=0," ",VLOOKUP(B215,[1]Женщины!B$1:L$65536,2,FALSE))</f>
        <v>Козлова</v>
      </c>
      <c r="D215" s="77" t="str">
        <f>IF(B215=0," ",VLOOKUP($B215,[1]Женщины!$B$1:$L$65536,3,FALSE))</f>
        <v>София</v>
      </c>
      <c r="E215" s="111" t="str">
        <f>IF(C215=0," ",VLOOKUP($B215,[1]Женщины!$B$1:$L$65536,4,FALSE))</f>
        <v>22.01.2003</v>
      </c>
      <c r="F215" s="78">
        <v>1</v>
      </c>
      <c r="G215" s="111" t="str">
        <f>IF(E215=0," ",VLOOKUP($B215,[1]Женщины!$B$1:$L$65536,6,FALSE))</f>
        <v>Ярославская область</v>
      </c>
      <c r="H215" s="111" t="str">
        <f>IF(F215=0," ",VLOOKUP($B215,[1]Женщины!$B$1:$L$65536,7,FALSE))</f>
        <v/>
      </c>
      <c r="I215" s="111" t="str">
        <f>IF(G215=0," ",VLOOKUP($B215,[1]Женщины!$B$1:$L$65536,8,FALSE))</f>
        <v/>
      </c>
      <c r="J215" s="289" t="str">
        <f>IF(H215=0," ",VLOOKUP($B215,[1]Женщины!$B$1:$L$65536,9,FALSE))</f>
        <v>ГУ ЯО "СШОР по лёгкой атлетике и адаптивному спорту"</v>
      </c>
      <c r="K215" s="267">
        <v>12.82</v>
      </c>
      <c r="L215" s="267">
        <v>11.94</v>
      </c>
      <c r="M215" s="267" t="s">
        <v>131</v>
      </c>
      <c r="N215" s="286"/>
      <c r="O215" s="267">
        <v>12</v>
      </c>
      <c r="P215" s="267">
        <v>11.47</v>
      </c>
      <c r="Q215" s="267">
        <v>11.39</v>
      </c>
      <c r="R215" s="287">
        <v>12.82</v>
      </c>
      <c r="S215" s="78" t="s">
        <v>40</v>
      </c>
      <c r="T215" s="78">
        <v>15</v>
      </c>
      <c r="U215" s="24" t="str">
        <f>IF(B215=0," ",VLOOKUP($B215,[1]Женщины!$B$1:$L$65536,10,FALSE))</f>
        <v>Шиловская Т.А., Нальгиев А.А.</v>
      </c>
    </row>
    <row r="216" spans="1:21" ht="22.5" x14ac:dyDescent="0.25">
      <c r="A216" s="78">
        <v>4</v>
      </c>
      <c r="B216" s="154">
        <v>121</v>
      </c>
      <c r="C216" s="76" t="str">
        <f>IF(B216=0," ",VLOOKUP(B216,[1]Женщины!B$1:L$65536,2,FALSE))</f>
        <v>Свиридова</v>
      </c>
      <c r="D216" s="77" t="str">
        <f>IF(B216=0," ",VLOOKUP($B216,[1]Женщины!$B$1:$L$65536,3,FALSE))</f>
        <v>Ксения</v>
      </c>
      <c r="E216" s="111" t="str">
        <f>IF(C216=0," ",VLOOKUP($B216,[1]Женщины!$B$1:$L$65536,4,FALSE))</f>
        <v>03.04.2005</v>
      </c>
      <c r="F216" s="111" t="str">
        <f>IF(D216=0," ",VLOOKUP($B216,[1]Женщины!$B$1:$L$65536,5,FALSE))</f>
        <v>1</v>
      </c>
      <c r="G216" s="111" t="str">
        <f>IF(E216=0," ",VLOOKUP($B216,[1]Женщины!$B$1:$L$65536,6,FALSE))</f>
        <v>Ярославская область</v>
      </c>
      <c r="H216" s="111" t="str">
        <f>IF(F216=0," ",VLOOKUP($B216,[1]Женщины!$B$1:$L$65536,7,FALSE))</f>
        <v/>
      </c>
      <c r="I216" s="111" t="str">
        <f>IF(G216=0," ",VLOOKUP($B216,[1]Женщины!$B$1:$L$65536,8,FALSE))</f>
        <v/>
      </c>
      <c r="J216" s="290" t="str">
        <f>IF(H216=0," ",VLOOKUP($B216,[1]Женщины!$B$1:$L$65536,9,FALSE))</f>
        <v>МУ ДО ДЮСШ г.Переславль-Залесский</v>
      </c>
      <c r="K216" s="267">
        <v>11.1</v>
      </c>
      <c r="L216" s="267">
        <v>10.53</v>
      </c>
      <c r="M216" s="288">
        <v>11.59</v>
      </c>
      <c r="N216" s="286"/>
      <c r="O216" s="267">
        <v>11.74</v>
      </c>
      <c r="P216" s="267">
        <v>11.31</v>
      </c>
      <c r="Q216" s="267">
        <v>11.97</v>
      </c>
      <c r="R216" s="287">
        <v>11.97</v>
      </c>
      <c r="S216" s="78" t="s">
        <v>80</v>
      </c>
      <c r="T216" s="78" t="s">
        <v>31</v>
      </c>
      <c r="U216" s="70" t="str">
        <f>IF(B216=0," ",VLOOKUP($B216,[1]Женщины!$B$1:$L$65536,10,FALSE))</f>
        <v>Цветкова Н.В.</v>
      </c>
    </row>
    <row r="217" spans="1:21" ht="26.25" x14ac:dyDescent="0.25">
      <c r="A217" s="78">
        <v>5</v>
      </c>
      <c r="B217" s="172">
        <v>365</v>
      </c>
      <c r="C217" s="76" t="str">
        <f>IF(B217=0," ",VLOOKUP(B217,[1]Женщины!B$1:L$65536,2,FALSE))</f>
        <v>Пахнева</v>
      </c>
      <c r="D217" s="77" t="str">
        <f>IF(B217=0," ",VLOOKUP($B217,[1]Женщины!$B$1:$L$65536,3,FALSE))</f>
        <v>Янина</v>
      </c>
      <c r="E217" s="111" t="str">
        <f>IF(C217=0," ",VLOOKUP($B217,[1]Женщины!$B$1:$L$65536,4,FALSE))</f>
        <v>06.04.2005</v>
      </c>
      <c r="F217" s="111" t="str">
        <f>IF(D217=0," ",VLOOKUP($B217,[1]Женщины!$B$1:$L$65536,5,FALSE))</f>
        <v>1</v>
      </c>
      <c r="G217" s="111" t="str">
        <f>IF(E217=0," ",VLOOKUP($B217,[1]Женщины!$B$1:$L$65536,6,FALSE))</f>
        <v>Ленинградская область</v>
      </c>
      <c r="H217" s="111" t="str">
        <f>IF(F217=0," ",VLOOKUP($B217,[1]Женщины!$B$1:$L$65536,7,FALSE))</f>
        <v/>
      </c>
      <c r="I217" s="111" t="str">
        <f>IF(G217=0," ",VLOOKUP($B217,[1]Женщины!$B$1:$L$65536,8,FALSE))</f>
        <v/>
      </c>
      <c r="J217" s="290" t="str">
        <f>IF(H217=0," ",VLOOKUP($B217,[1]Женщины!$B$1:$L$65536,9,FALSE))</f>
        <v>МБУ "СШОР "Фаворит" г.Выборг</v>
      </c>
      <c r="K217" s="267" t="s">
        <v>131</v>
      </c>
      <c r="L217" s="267">
        <v>10.15</v>
      </c>
      <c r="M217" s="267">
        <v>10.95</v>
      </c>
      <c r="N217" s="286"/>
      <c r="O217" s="267" t="s">
        <v>131</v>
      </c>
      <c r="P217" s="267" t="s">
        <v>131</v>
      </c>
      <c r="Q217" s="267" t="s">
        <v>131</v>
      </c>
      <c r="R217" s="287">
        <v>10.95</v>
      </c>
      <c r="S217" s="78" t="s">
        <v>80</v>
      </c>
      <c r="T217" s="78">
        <v>14</v>
      </c>
      <c r="U217" s="24" t="str">
        <f>IF(B217=0," ",VLOOKUP($B217,[1]Женщины!$B$1:$L$65536,10,FALSE))</f>
        <v>Волков А.В., Волкова Е.В.</v>
      </c>
    </row>
    <row r="218" spans="1:21" ht="26.25" x14ac:dyDescent="0.25">
      <c r="A218" s="78">
        <v>6</v>
      </c>
      <c r="B218" s="172">
        <v>466</v>
      </c>
      <c r="C218" s="76" t="str">
        <f>IF(B218=0," ",VLOOKUP(B218,[1]Женщины!B$1:L$65536,2,FALSE))</f>
        <v>Киселева</v>
      </c>
      <c r="D218" s="77" t="str">
        <f>IF(B218=0," ",VLOOKUP($B218,[1]Женщины!$B$1:$L$65536,3,FALSE))</f>
        <v>Софья</v>
      </c>
      <c r="E218" s="111" t="str">
        <f>IF(C218=0," ",VLOOKUP($B218,[1]Женщины!$B$1:$L$65536,4,FALSE))</f>
        <v>29.08.2005</v>
      </c>
      <c r="F218" s="111" t="str">
        <f>IF(D218=0," ",VLOOKUP($B218,[1]Женщины!$B$1:$L$65536,5,FALSE))</f>
        <v>3</v>
      </c>
      <c r="G218" s="111" t="str">
        <f>IF(E218=0," ",VLOOKUP($B218,[1]Женщины!$B$1:$L$65536,6,FALSE))</f>
        <v>Ярославская область</v>
      </c>
      <c r="H218" s="111" t="str">
        <f>IF(F218=0," ",VLOOKUP($B218,[1]Женщины!$B$1:$L$65536,7,FALSE))</f>
        <v/>
      </c>
      <c r="I218" s="111" t="str">
        <f>IF(G218=0," ",VLOOKUP($B218,[1]Женщины!$B$1:$L$65536,8,FALSE))</f>
        <v/>
      </c>
      <c r="J218" s="77" t="str">
        <f>IF(H218=0," ",VLOOKUP($B218,[1]Женщины!$B$1:$L$65536,9,FALSE))</f>
        <v>МАУ СШОР №2</v>
      </c>
      <c r="K218" s="267">
        <v>9.3800000000000008</v>
      </c>
      <c r="L218" s="267">
        <v>8.65</v>
      </c>
      <c r="M218" s="288">
        <v>9.49</v>
      </c>
      <c r="N218" s="286"/>
      <c r="O218" s="267">
        <v>9</v>
      </c>
      <c r="P218" s="267">
        <v>9.2899999999999991</v>
      </c>
      <c r="Q218" s="267">
        <v>8.59</v>
      </c>
      <c r="R218" s="287">
        <v>9.49</v>
      </c>
      <c r="S218" s="78" t="s">
        <v>81</v>
      </c>
      <c r="T218" s="78" t="s">
        <v>31</v>
      </c>
      <c r="U218" s="24" t="str">
        <f>IF(B218=0," ",VLOOKUP($B218,[1]Женщины!$B$1:$L$65536,10,FALSE))</f>
        <v>Пивентьев С.А., Пивентьева И.В.</v>
      </c>
    </row>
    <row r="219" spans="1:21" ht="26.25" x14ac:dyDescent="0.25">
      <c r="A219" s="78">
        <v>7</v>
      </c>
      <c r="B219" s="172">
        <v>53</v>
      </c>
      <c r="C219" s="76" t="str">
        <f>IF(B219=0," ",VLOOKUP(B219,[1]Женщины!B$1:L$65536,2,FALSE))</f>
        <v>Каленова</v>
      </c>
      <c r="D219" s="77" t="str">
        <f>IF(B219=0," ",VLOOKUP($B219,[1]Женщины!$B$1:$L$65536,3,FALSE))</f>
        <v>Светлана</v>
      </c>
      <c r="E219" s="111" t="str">
        <f>IF(C219=0," ",VLOOKUP($B219,[1]Женщины!$B$1:$L$65536,4,FALSE))</f>
        <v>23.08.2004</v>
      </c>
      <c r="F219" s="111" t="str">
        <f>IF(D219=0," ",VLOOKUP($B219,[1]Женщины!$B$1:$L$65536,5,FALSE))</f>
        <v>1 юн</v>
      </c>
      <c r="G219" s="111" t="str">
        <f>IF(E219=0," ",VLOOKUP($B219,[1]Женщины!$B$1:$L$65536,6,FALSE))</f>
        <v>Ярославская область</v>
      </c>
      <c r="H219" s="111" t="str">
        <f>IF(F219=0," ",VLOOKUP($B219,[1]Женщины!$B$1:$L$65536,7,FALSE))</f>
        <v/>
      </c>
      <c r="I219" s="111" t="str">
        <f>IF(G219=0," ",VLOOKUP($B219,[1]Женщины!$B$1:$L$65536,8,FALSE))</f>
        <v/>
      </c>
      <c r="J219" s="77" t="str">
        <f>IF(H219=0," ",VLOOKUP($B219,[1]Женщины!$B$1:$L$65536,9,FALSE))</f>
        <v>МУ СШОР №2</v>
      </c>
      <c r="K219" s="267">
        <v>8.85</v>
      </c>
      <c r="L219" s="267" t="s">
        <v>131</v>
      </c>
      <c r="M219" s="288">
        <v>8.76</v>
      </c>
      <c r="N219" s="286"/>
      <c r="O219" s="267" t="s">
        <v>131</v>
      </c>
      <c r="P219" s="288">
        <v>8.3800000000000008</v>
      </c>
      <c r="Q219" s="267">
        <v>8.91</v>
      </c>
      <c r="R219" s="287">
        <v>8.91</v>
      </c>
      <c r="S219" s="78" t="s">
        <v>82</v>
      </c>
      <c r="T219" s="78" t="s">
        <v>31</v>
      </c>
      <c r="U219" s="24" t="str">
        <f>IF(B219=0," ",VLOOKUP($B219,[1]Женщины!$B$1:$L$65536,10,FALSE))</f>
        <v>Пивентьев С.А., Пивентьева И.В.</v>
      </c>
    </row>
    <row r="220" spans="1:21" ht="16.5" thickBot="1" x14ac:dyDescent="0.3">
      <c r="A220" s="291"/>
      <c r="B220" s="291"/>
      <c r="C220" s="292"/>
      <c r="D220" s="292"/>
      <c r="E220" s="293"/>
      <c r="F220" s="293"/>
      <c r="G220" s="292"/>
      <c r="H220" s="292"/>
      <c r="I220" s="292"/>
      <c r="J220" s="292"/>
      <c r="K220" s="294"/>
      <c r="L220" s="294"/>
      <c r="M220" s="294"/>
      <c r="N220" s="295"/>
      <c r="O220" s="296"/>
      <c r="P220" s="273"/>
      <c r="Q220" s="273"/>
      <c r="R220" s="297"/>
      <c r="S220" s="291"/>
      <c r="T220" s="291"/>
      <c r="U220" s="298"/>
    </row>
    <row r="221" spans="1:21" ht="16.5" thickTop="1" x14ac:dyDescent="0.25">
      <c r="A221" s="66"/>
      <c r="B221" s="66"/>
      <c r="C221" s="299"/>
      <c r="D221" s="299"/>
      <c r="E221" s="85"/>
      <c r="F221" s="85"/>
      <c r="G221" s="299"/>
      <c r="H221" s="299"/>
      <c r="I221" s="299"/>
      <c r="J221" s="299"/>
      <c r="K221" s="67"/>
      <c r="L221" s="46"/>
      <c r="M221" s="46"/>
      <c r="N221" s="46"/>
      <c r="O221" s="46"/>
      <c r="P221" s="277"/>
      <c r="Q221" s="277"/>
      <c r="R221" s="93"/>
      <c r="S221" s="66"/>
      <c r="T221" s="66"/>
      <c r="U221" s="86"/>
    </row>
    <row r="222" spans="1:21" ht="15.75" x14ac:dyDescent="0.25">
      <c r="A222" s="66"/>
      <c r="B222" s="66"/>
      <c r="C222" s="299"/>
      <c r="D222" s="299"/>
      <c r="E222" s="85"/>
      <c r="F222" s="85"/>
      <c r="G222" s="299"/>
      <c r="H222" s="299"/>
      <c r="I222" s="299"/>
      <c r="J222" s="299"/>
      <c r="K222" s="67"/>
      <c r="L222" s="46"/>
      <c r="M222" s="46"/>
      <c r="N222" s="46"/>
      <c r="O222" s="46"/>
      <c r="P222" s="277"/>
      <c r="Q222" s="277"/>
      <c r="R222" s="93"/>
      <c r="S222" s="66"/>
      <c r="T222" s="66"/>
      <c r="U222" s="86"/>
    </row>
    <row r="223" spans="1:21" ht="15.75" x14ac:dyDescent="0.25">
      <c r="A223" s="66"/>
      <c r="B223" s="66"/>
      <c r="C223" s="299"/>
      <c r="D223" s="299"/>
      <c r="E223" s="85"/>
      <c r="F223" s="85"/>
      <c r="G223" s="299"/>
      <c r="H223" s="299"/>
      <c r="I223" s="299"/>
      <c r="J223" s="299"/>
      <c r="K223" s="67"/>
      <c r="L223" s="46"/>
      <c r="M223" s="46"/>
      <c r="N223" s="46"/>
      <c r="O223" s="46"/>
      <c r="P223" s="277"/>
      <c r="Q223" s="277"/>
      <c r="R223" s="93"/>
      <c r="S223" s="66"/>
      <c r="T223" s="66"/>
      <c r="U223" s="86"/>
    </row>
    <row r="224" spans="1:21" ht="15.75" x14ac:dyDescent="0.25">
      <c r="A224" s="66"/>
      <c r="B224" s="66"/>
      <c r="C224" s="299"/>
      <c r="D224" s="299"/>
      <c r="E224" s="85"/>
      <c r="F224" s="85"/>
      <c r="G224" s="299"/>
      <c r="H224" s="299"/>
      <c r="I224" s="299"/>
      <c r="J224" s="299"/>
      <c r="K224" s="67"/>
      <c r="L224" s="46"/>
      <c r="M224" s="46"/>
      <c r="N224" s="46"/>
      <c r="O224" s="46"/>
      <c r="P224" s="277"/>
      <c r="Q224" s="277"/>
      <c r="R224" s="93"/>
      <c r="S224" s="66"/>
      <c r="T224" s="66"/>
      <c r="U224" s="86"/>
    </row>
    <row r="225" spans="1:21" x14ac:dyDescent="0.25">
      <c r="A225" s="64"/>
      <c r="C225" s="66"/>
      <c r="D225" s="66"/>
      <c r="E225" s="66"/>
      <c r="F225" s="67"/>
      <c r="G225" s="45"/>
      <c r="H225" s="45"/>
      <c r="I225" s="45"/>
      <c r="J225" s="46"/>
      <c r="K225" s="46"/>
      <c r="L225" s="45"/>
      <c r="M225" s="45"/>
      <c r="N225" s="45"/>
    </row>
    <row r="226" spans="1:21" x14ac:dyDescent="0.25">
      <c r="A226" s="64"/>
      <c r="C226" s="66"/>
      <c r="D226" s="66"/>
      <c r="E226" s="66"/>
      <c r="F226" s="67"/>
      <c r="G226" s="45" t="s">
        <v>32</v>
      </c>
      <c r="H226" s="45"/>
      <c r="I226" s="45"/>
      <c r="J226" s="46"/>
      <c r="K226" s="46"/>
      <c r="L226" s="45"/>
      <c r="M226" s="45" t="s">
        <v>33</v>
      </c>
      <c r="N226" s="45"/>
    </row>
    <row r="227" spans="1:21" ht="15.75" x14ac:dyDescent="0.25">
      <c r="A227" s="64"/>
      <c r="B227" s="67"/>
      <c r="C227" s="66"/>
      <c r="D227" s="66"/>
      <c r="E227" s="66"/>
      <c r="F227" s="67"/>
      <c r="G227" s="45"/>
      <c r="H227" s="45"/>
      <c r="I227" s="45"/>
      <c r="J227" s="46"/>
      <c r="K227" s="46"/>
      <c r="L227" s="45"/>
      <c r="M227" s="45"/>
      <c r="N227" s="45"/>
      <c r="S227" s="46"/>
      <c r="T227" s="229"/>
      <c r="U227" s="86"/>
    </row>
    <row r="228" spans="1:21" ht="15.75" x14ac:dyDescent="0.25">
      <c r="A228" s="64"/>
      <c r="B228" s="67"/>
      <c r="C228" s="66"/>
      <c r="D228" s="66"/>
      <c r="E228" s="66"/>
      <c r="F228" s="67"/>
      <c r="G228" s="45"/>
      <c r="H228" s="45"/>
      <c r="I228" s="45"/>
      <c r="J228" s="46"/>
      <c r="K228" s="46"/>
      <c r="L228" s="45"/>
      <c r="M228" s="45"/>
      <c r="N228" s="45"/>
      <c r="S228" s="46"/>
      <c r="T228" s="229"/>
      <c r="U228" s="86"/>
    </row>
    <row r="229" spans="1:21" ht="15.75" x14ac:dyDescent="0.25">
      <c r="A229" s="64"/>
      <c r="B229" s="67"/>
      <c r="C229" s="66"/>
      <c r="D229" s="66"/>
      <c r="E229" s="66"/>
      <c r="F229" s="67"/>
      <c r="G229" s="45"/>
      <c r="H229" s="45"/>
      <c r="I229" s="45"/>
      <c r="J229" s="46"/>
      <c r="K229" s="46"/>
      <c r="L229" s="45"/>
      <c r="M229" s="45"/>
      <c r="N229" s="45"/>
      <c r="S229" s="46"/>
      <c r="T229" s="229"/>
      <c r="U229" s="86"/>
    </row>
    <row r="230" spans="1:21" ht="15.75" x14ac:dyDescent="0.25">
      <c r="A230" s="64"/>
      <c r="B230" s="67"/>
      <c r="C230" s="66"/>
      <c r="D230" s="66"/>
      <c r="E230" s="66"/>
      <c r="F230" s="67"/>
      <c r="G230" s="45" t="s">
        <v>34</v>
      </c>
      <c r="H230" s="45"/>
      <c r="I230" s="45"/>
      <c r="J230" s="46"/>
      <c r="K230" s="46"/>
      <c r="L230" s="45"/>
      <c r="M230" s="45" t="s">
        <v>35</v>
      </c>
      <c r="N230" s="45"/>
      <c r="S230" s="46"/>
      <c r="T230" s="229"/>
      <c r="U230" s="86"/>
    </row>
    <row r="231" spans="1:21" ht="15.75" x14ac:dyDescent="0.25">
      <c r="A231" s="66"/>
      <c r="B231" s="66"/>
      <c r="C231" s="299"/>
      <c r="D231" s="299"/>
      <c r="E231" s="85"/>
      <c r="F231" s="85"/>
      <c r="G231" s="299"/>
      <c r="H231" s="299"/>
      <c r="I231" s="299"/>
      <c r="J231" s="299"/>
      <c r="K231" s="67"/>
      <c r="L231" s="46"/>
      <c r="M231" s="46"/>
      <c r="N231" s="46"/>
      <c r="O231" s="46"/>
      <c r="P231" s="277"/>
      <c r="Q231" s="277"/>
      <c r="R231" s="93"/>
      <c r="S231" s="66"/>
      <c r="T231" s="66"/>
      <c r="U231" s="86"/>
    </row>
    <row r="232" spans="1:21" ht="15.75" x14ac:dyDescent="0.25">
      <c r="A232" s="66"/>
      <c r="B232" s="66"/>
      <c r="C232" s="299"/>
      <c r="D232" s="299"/>
      <c r="E232" s="85"/>
      <c r="F232" s="85"/>
      <c r="G232" s="299"/>
      <c r="H232" s="299"/>
      <c r="I232" s="299"/>
      <c r="J232" s="299"/>
      <c r="K232" s="67"/>
      <c r="L232" s="46"/>
      <c r="M232" s="46"/>
      <c r="N232" s="46"/>
      <c r="O232" s="46"/>
      <c r="P232" s="277"/>
      <c r="Q232" s="277"/>
      <c r="R232" s="93"/>
      <c r="S232" s="66"/>
      <c r="T232" s="66"/>
      <c r="U232" s="86"/>
    </row>
    <row r="233" spans="1:21" ht="15.75" x14ac:dyDescent="0.25">
      <c r="A233" s="67"/>
      <c r="B233" s="49"/>
      <c r="C233" s="45"/>
      <c r="D233" s="85"/>
      <c r="E233" s="85"/>
      <c r="F233" s="85"/>
      <c r="G233" s="86"/>
      <c r="H233" s="85"/>
      <c r="I233" s="85"/>
      <c r="J233" s="85"/>
      <c r="K233" s="85"/>
      <c r="L233" s="87"/>
      <c r="M233" s="86"/>
      <c r="N233" s="88"/>
      <c r="P233" s="277"/>
      <c r="Q233" s="277"/>
      <c r="R233" s="278"/>
      <c r="S233" s="66"/>
      <c r="T233" s="66"/>
      <c r="U233" s="86"/>
    </row>
    <row r="234" spans="1:21" ht="15.75" x14ac:dyDescent="0.25">
      <c r="A234" s="67"/>
      <c r="B234" s="49"/>
      <c r="C234" s="45"/>
      <c r="D234" s="85"/>
      <c r="E234" s="85"/>
      <c r="F234" s="85"/>
      <c r="G234" s="86"/>
      <c r="H234" s="85"/>
      <c r="I234" s="85"/>
      <c r="J234" s="85"/>
      <c r="K234" s="85"/>
      <c r="L234" s="85"/>
      <c r="M234" s="86"/>
      <c r="N234" s="88"/>
      <c r="P234" s="277"/>
      <c r="Q234" s="277"/>
      <c r="R234" s="278"/>
      <c r="S234" s="66"/>
      <c r="T234" s="66"/>
      <c r="U234" s="86"/>
    </row>
    <row r="235" spans="1:21" ht="15.75" x14ac:dyDescent="0.25">
      <c r="A235" s="66"/>
      <c r="B235" s="66"/>
      <c r="C235" s="299"/>
      <c r="D235" s="299"/>
      <c r="E235" s="85"/>
      <c r="F235" s="85"/>
      <c r="G235" s="299"/>
      <c r="H235" s="299"/>
      <c r="I235" s="299"/>
      <c r="J235" s="299"/>
      <c r="K235" s="67"/>
      <c r="L235" s="46"/>
      <c r="M235" s="46"/>
      <c r="N235" s="46"/>
      <c r="O235" s="46"/>
      <c r="P235" s="277"/>
      <c r="Q235" s="277"/>
      <c r="R235" s="93"/>
      <c r="S235" s="66"/>
      <c r="T235" s="66"/>
      <c r="U235" s="86"/>
    </row>
    <row r="236" spans="1:21" ht="15.75" x14ac:dyDescent="0.25">
      <c r="A236" s="66"/>
      <c r="B236" s="66"/>
      <c r="C236" s="299"/>
      <c r="D236" s="299"/>
      <c r="E236" s="85"/>
      <c r="F236" s="85"/>
      <c r="G236" s="299"/>
      <c r="H236" s="299"/>
      <c r="I236" s="299"/>
      <c r="J236" s="299"/>
      <c r="K236" s="67"/>
      <c r="L236" s="46"/>
      <c r="M236" s="46"/>
      <c r="N236" s="46"/>
      <c r="O236" s="46"/>
      <c r="P236" s="277"/>
      <c r="Q236" s="277"/>
      <c r="R236" s="93"/>
      <c r="S236" s="66"/>
      <c r="T236" s="66"/>
      <c r="U236" s="86"/>
    </row>
    <row r="237" spans="1:21" ht="15.75" x14ac:dyDescent="0.25">
      <c r="A237" s="66"/>
      <c r="B237" s="66"/>
      <c r="C237" s="299"/>
      <c r="D237" s="299"/>
      <c r="E237" s="85"/>
      <c r="F237" s="85"/>
      <c r="G237" s="299"/>
      <c r="H237" s="299"/>
      <c r="I237" s="299"/>
      <c r="J237" s="299"/>
      <c r="K237" s="67"/>
      <c r="L237" s="46"/>
      <c r="M237" s="46"/>
      <c r="N237" s="46"/>
      <c r="O237" s="46"/>
      <c r="P237" s="277"/>
      <c r="Q237" s="277"/>
      <c r="R237" s="93"/>
      <c r="S237" s="66"/>
      <c r="T237" s="66"/>
      <c r="U237" s="86"/>
    </row>
    <row r="238" spans="1:21" ht="15.75" x14ac:dyDescent="0.25">
      <c r="A238" s="66"/>
      <c r="B238" s="66"/>
      <c r="C238" s="299"/>
      <c r="D238" s="299"/>
      <c r="E238" s="85"/>
      <c r="F238" s="85"/>
      <c r="G238" s="299"/>
      <c r="H238" s="299"/>
      <c r="I238" s="299"/>
      <c r="J238" s="299"/>
      <c r="K238" s="67"/>
      <c r="L238" s="46"/>
      <c r="M238" s="46"/>
      <c r="N238" s="46"/>
      <c r="O238" s="46"/>
      <c r="P238" s="277"/>
      <c r="Q238" s="277"/>
      <c r="R238" s="93"/>
      <c r="S238" s="66"/>
      <c r="T238" s="66"/>
      <c r="U238" s="86"/>
    </row>
    <row r="239" spans="1:21" ht="15.75" x14ac:dyDescent="0.25">
      <c r="A239" s="66"/>
      <c r="B239" s="66"/>
      <c r="C239" s="299"/>
      <c r="D239" s="299"/>
      <c r="E239" s="85"/>
      <c r="F239" s="85"/>
      <c r="G239" s="299"/>
      <c r="H239" s="299"/>
      <c r="I239" s="299"/>
      <c r="J239" s="299"/>
      <c r="K239" s="67"/>
      <c r="L239" s="46"/>
      <c r="M239" s="46"/>
      <c r="N239" s="46"/>
      <c r="O239" s="46"/>
      <c r="P239" s="277"/>
      <c r="Q239" s="277"/>
      <c r="R239" s="93"/>
      <c r="S239" s="66"/>
      <c r="T239" s="66"/>
      <c r="U239" s="86"/>
    </row>
    <row r="240" spans="1:21" ht="15.75" x14ac:dyDescent="0.25">
      <c r="A240" s="66"/>
      <c r="B240" s="66"/>
      <c r="C240" s="299"/>
      <c r="D240" s="299"/>
      <c r="E240" s="85"/>
      <c r="F240" s="85"/>
      <c r="G240" s="299"/>
      <c r="H240" s="299"/>
      <c r="I240" s="299"/>
      <c r="J240" s="299"/>
      <c r="K240" s="67"/>
      <c r="L240" s="46"/>
      <c r="M240" s="46"/>
      <c r="N240" s="46"/>
      <c r="O240" s="46"/>
      <c r="P240" s="277"/>
      <c r="Q240" s="277"/>
      <c r="R240" s="93"/>
      <c r="S240" s="66"/>
      <c r="T240" s="66"/>
      <c r="U240" s="86"/>
    </row>
    <row r="241" spans="1:21" ht="15.75" x14ac:dyDescent="0.25">
      <c r="A241" s="66"/>
      <c r="B241" s="66"/>
      <c r="C241" s="299"/>
      <c r="D241" s="299"/>
      <c r="E241" s="85"/>
      <c r="F241" s="85"/>
      <c r="G241" s="299"/>
      <c r="H241" s="299"/>
      <c r="I241" s="299"/>
      <c r="J241" s="299"/>
      <c r="K241" s="67"/>
      <c r="L241" s="46"/>
      <c r="M241" s="46"/>
      <c r="N241" s="46"/>
      <c r="O241" s="46"/>
      <c r="P241" s="277"/>
      <c r="Q241" s="277"/>
      <c r="R241" s="93"/>
      <c r="S241" s="66"/>
      <c r="T241" s="66"/>
      <c r="U241" s="86"/>
    </row>
    <row r="242" spans="1:21" ht="15.75" x14ac:dyDescent="0.25">
      <c r="A242" s="66"/>
      <c r="B242" s="66"/>
      <c r="C242" s="299"/>
      <c r="D242" s="299"/>
      <c r="E242" s="85"/>
      <c r="F242" s="85"/>
      <c r="G242" s="299"/>
      <c r="H242" s="299"/>
      <c r="I242" s="299"/>
      <c r="J242" s="299"/>
      <c r="K242" s="67"/>
      <c r="L242" s="46"/>
      <c r="M242" s="46"/>
      <c r="N242" s="46"/>
      <c r="O242" s="46"/>
      <c r="P242" s="277"/>
      <c r="Q242" s="277"/>
      <c r="R242" s="93"/>
      <c r="S242" s="66"/>
      <c r="T242" s="66"/>
      <c r="U242" s="86"/>
    </row>
    <row r="243" spans="1:21" ht="17.25" x14ac:dyDescent="0.3">
      <c r="A243" s="459" t="s">
        <v>0</v>
      </c>
      <c r="B243" s="459"/>
      <c r="C243" s="459"/>
      <c r="D243" s="459"/>
      <c r="E243" s="459"/>
      <c r="F243" s="459"/>
      <c r="G243" s="459"/>
      <c r="H243" s="459"/>
      <c r="I243" s="459"/>
      <c r="J243" s="459"/>
      <c r="K243" s="459"/>
      <c r="L243" s="459"/>
      <c r="M243" s="459"/>
      <c r="N243" s="459"/>
      <c r="O243" s="459"/>
      <c r="P243" s="459"/>
      <c r="Q243" s="459"/>
      <c r="R243" s="459"/>
      <c r="S243" s="459"/>
      <c r="T243" s="459"/>
      <c r="U243" s="459"/>
    </row>
    <row r="244" spans="1:21" ht="17.25" x14ac:dyDescent="0.3">
      <c r="A244" s="459" t="s">
        <v>1</v>
      </c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</row>
    <row r="245" spans="1:21" ht="17.25" x14ac:dyDescent="0.3">
      <c r="A245" s="459" t="s">
        <v>2</v>
      </c>
      <c r="B245" s="459"/>
      <c r="C245" s="459"/>
      <c r="D245" s="459"/>
      <c r="E245" s="459"/>
      <c r="F245" s="459"/>
      <c r="G245" s="459"/>
      <c r="H245" s="459"/>
      <c r="I245" s="459"/>
      <c r="J245" s="459"/>
      <c r="K245" s="459"/>
      <c r="L245" s="459"/>
      <c r="M245" s="459"/>
      <c r="N245" s="459"/>
      <c r="O245" s="459"/>
      <c r="P245" s="459"/>
      <c r="Q245" s="459"/>
      <c r="R245" s="459"/>
      <c r="S245" s="459"/>
      <c r="T245" s="459"/>
      <c r="U245" s="459"/>
    </row>
    <row r="246" spans="1:21" ht="17.25" x14ac:dyDescent="0.3">
      <c r="A246" s="459" t="s">
        <v>3</v>
      </c>
      <c r="B246" s="459"/>
      <c r="C246" s="459"/>
      <c r="D246" s="459"/>
      <c r="E246" s="459"/>
      <c r="F246" s="459"/>
      <c r="G246" s="459"/>
      <c r="H246" s="459"/>
      <c r="I246" s="459"/>
      <c r="J246" s="459"/>
      <c r="K246" s="459"/>
      <c r="L246" s="459"/>
      <c r="M246" s="459"/>
      <c r="N246" s="459"/>
      <c r="O246" s="459"/>
      <c r="P246" s="459"/>
      <c r="Q246" s="459"/>
      <c r="R246" s="459"/>
      <c r="S246" s="459"/>
      <c r="T246" s="459"/>
      <c r="U246" s="459"/>
    </row>
    <row r="247" spans="1:21" ht="17.25" x14ac:dyDescent="0.3">
      <c r="A247" s="459" t="s">
        <v>4</v>
      </c>
      <c r="B247" s="459"/>
      <c r="C247" s="459"/>
      <c r="D247" s="459"/>
      <c r="E247" s="459"/>
      <c r="F247" s="459"/>
      <c r="G247" s="459"/>
      <c r="H247" s="459"/>
      <c r="I247" s="459"/>
      <c r="J247" s="459"/>
      <c r="K247" s="459"/>
      <c r="L247" s="459"/>
      <c r="M247" s="459"/>
      <c r="N247" s="459"/>
      <c r="O247" s="459"/>
      <c r="P247" s="459"/>
      <c r="Q247" s="459"/>
      <c r="R247" s="459"/>
      <c r="S247" s="459"/>
      <c r="T247" s="459"/>
      <c r="U247" s="459"/>
    </row>
    <row r="248" spans="1:21" ht="17.25" x14ac:dyDescent="0.3">
      <c r="A248" s="460" t="s">
        <v>59</v>
      </c>
      <c r="B248" s="460"/>
      <c r="C248" s="460"/>
      <c r="D248" s="460"/>
      <c r="E248" s="460"/>
      <c r="F248" s="460"/>
      <c r="G248" s="460"/>
      <c r="H248" s="460"/>
      <c r="I248" s="460"/>
      <c r="J248" s="460"/>
      <c r="K248" s="460"/>
      <c r="L248" s="460"/>
      <c r="M248" s="460"/>
      <c r="N248" s="460"/>
      <c r="O248" s="460"/>
      <c r="P248" s="460"/>
      <c r="Q248" s="460"/>
      <c r="R248" s="460"/>
      <c r="S248" s="460"/>
      <c r="T248" s="460"/>
      <c r="U248" s="460"/>
    </row>
    <row r="249" spans="1:21" ht="21" x14ac:dyDescent="0.35">
      <c r="A249" s="8"/>
      <c r="B249" s="8"/>
      <c r="C249" s="8"/>
      <c r="D249" s="8"/>
      <c r="E249" s="8"/>
      <c r="F249" s="8"/>
      <c r="G249" s="8"/>
      <c r="H249" s="8"/>
      <c r="I249" s="8"/>
      <c r="J249"/>
      <c r="K249" s="8"/>
      <c r="L249" s="8"/>
      <c r="M249" s="8"/>
      <c r="N249" s="8"/>
      <c r="P249" s="8"/>
      <c r="Q249" s="8"/>
      <c r="R249" s="8"/>
      <c r="S249" s="8"/>
      <c r="U249" s="1" t="s">
        <v>6</v>
      </c>
    </row>
    <row r="250" spans="1:21" ht="21" x14ac:dyDescent="0.35">
      <c r="A250" s="3"/>
      <c r="B250" s="4"/>
      <c r="C250" s="4"/>
      <c r="D250" s="4"/>
      <c r="E250" s="5"/>
      <c r="F250"/>
      <c r="G250" s="263"/>
      <c r="H250" s="50"/>
      <c r="I250" s="50"/>
      <c r="J250"/>
      <c r="K250" s="50"/>
      <c r="L250" s="50"/>
      <c r="M250" s="50"/>
      <c r="P250" s="50"/>
      <c r="Q250" s="50"/>
      <c r="R250" s="50"/>
      <c r="U250" s="2" t="s">
        <v>7</v>
      </c>
    </row>
    <row r="251" spans="1:21" ht="15.75" x14ac:dyDescent="0.25">
      <c r="A251" s="3"/>
      <c r="B251" s="4"/>
      <c r="C251" s="4"/>
      <c r="D251" s="4"/>
      <c r="E251" s="5"/>
      <c r="F251"/>
      <c r="G251" s="6"/>
      <c r="H251" s="6"/>
      <c r="I251" s="6"/>
      <c r="J251"/>
      <c r="K251" s="6"/>
      <c r="L251"/>
      <c r="P251" s="6"/>
      <c r="U251" s="2" t="s">
        <v>8</v>
      </c>
    </row>
    <row r="252" spans="1:21" ht="21" x14ac:dyDescent="0.35">
      <c r="A252" s="7"/>
      <c r="B252"/>
      <c r="C252"/>
      <c r="D252"/>
      <c r="E252"/>
      <c r="F252"/>
      <c r="G252"/>
      <c r="H252"/>
      <c r="I252"/>
      <c r="J252"/>
      <c r="K252" s="7"/>
      <c r="L252"/>
      <c r="M252" s="8"/>
      <c r="N252" s="8"/>
      <c r="P252" s="7"/>
      <c r="R252" s="8"/>
      <c r="S252" s="8"/>
      <c r="U252" s="8" t="s">
        <v>9</v>
      </c>
    </row>
    <row r="253" spans="1:21" ht="18.75" x14ac:dyDescent="0.3">
      <c r="A253" s="3"/>
      <c r="B253" s="12"/>
      <c r="C253" s="4"/>
      <c r="D253" s="4"/>
      <c r="E253" s="9" t="s">
        <v>136</v>
      </c>
      <c r="F253" s="10">
        <v>0.4513888888888889</v>
      </c>
      <c r="G253" s="11" t="s">
        <v>12</v>
      </c>
      <c r="H253" s="11"/>
      <c r="I253" s="11"/>
      <c r="J253"/>
      <c r="K253" s="13"/>
      <c r="L253" s="13"/>
      <c r="M253" s="14"/>
      <c r="P253" s="64"/>
      <c r="Q253" s="64"/>
      <c r="R253" s="16"/>
      <c r="S253" s="64"/>
      <c r="T253" s="64"/>
    </row>
    <row r="254" spans="1:21" ht="16.5" thickBot="1" x14ac:dyDescent="0.3">
      <c r="A254" s="15" t="s">
        <v>39</v>
      </c>
      <c r="B254" s="285"/>
      <c r="C254" s="285"/>
      <c r="D254"/>
      <c r="F254" s="18"/>
      <c r="G254" s="17" t="s">
        <v>128</v>
      </c>
      <c r="H254"/>
      <c r="I254"/>
      <c r="J254" s="3" t="s">
        <v>138</v>
      </c>
      <c r="K254" s="51"/>
      <c r="L254" s="51"/>
      <c r="M254" s="14"/>
      <c r="P254" s="64"/>
      <c r="Q254" s="64"/>
      <c r="R254" s="16"/>
      <c r="S254" s="64"/>
      <c r="T254" s="64"/>
    </row>
    <row r="255" spans="1:21" ht="15.75" thickBot="1" x14ac:dyDescent="0.3">
      <c r="A255" s="485" t="s">
        <v>66</v>
      </c>
      <c r="B255" s="489" t="s">
        <v>16</v>
      </c>
      <c r="C255" s="490" t="s">
        <v>17</v>
      </c>
      <c r="D255" s="490" t="s">
        <v>18</v>
      </c>
      <c r="E255" s="489" t="s">
        <v>19</v>
      </c>
      <c r="F255" s="489" t="s">
        <v>20</v>
      </c>
      <c r="G255" s="489" t="s">
        <v>21</v>
      </c>
      <c r="H255" s="489" t="s">
        <v>22</v>
      </c>
      <c r="I255" s="489" t="s">
        <v>23</v>
      </c>
      <c r="J255" s="474" t="s">
        <v>24</v>
      </c>
      <c r="K255" s="553" t="s">
        <v>130</v>
      </c>
      <c r="L255" s="553"/>
      <c r="M255" s="553"/>
      <c r="N255" s="553"/>
      <c r="O255" s="553"/>
      <c r="P255" s="553"/>
      <c r="Q255" s="553"/>
      <c r="R255" s="474" t="s">
        <v>25</v>
      </c>
      <c r="S255" s="474" t="s">
        <v>26</v>
      </c>
      <c r="T255" s="474" t="s">
        <v>27</v>
      </c>
      <c r="U255" s="475" t="s">
        <v>28</v>
      </c>
    </row>
    <row r="256" spans="1:21" ht="15.75" thickBot="1" x14ac:dyDescent="0.3">
      <c r="A256" s="554"/>
      <c r="B256" s="489"/>
      <c r="C256" s="490"/>
      <c r="D256" s="490"/>
      <c r="E256" s="489"/>
      <c r="F256" s="489"/>
      <c r="G256" s="489"/>
      <c r="H256" s="489"/>
      <c r="I256" s="489"/>
      <c r="J256" s="474"/>
      <c r="K256" s="475">
        <v>1</v>
      </c>
      <c r="L256" s="475">
        <v>2</v>
      </c>
      <c r="M256" s="475">
        <v>3</v>
      </c>
      <c r="N256" s="551"/>
      <c r="O256" s="475">
        <v>4</v>
      </c>
      <c r="P256" s="475">
        <v>5</v>
      </c>
      <c r="Q256" s="475">
        <v>6</v>
      </c>
      <c r="R256" s="474"/>
      <c r="S256" s="474"/>
      <c r="T256" s="474"/>
      <c r="U256" s="475"/>
    </row>
    <row r="257" spans="1:21" ht="15.75" thickBot="1" x14ac:dyDescent="0.3">
      <c r="A257" s="486"/>
      <c r="B257" s="489"/>
      <c r="C257" s="490"/>
      <c r="D257" s="490"/>
      <c r="E257" s="489"/>
      <c r="F257" s="489"/>
      <c r="G257" s="489"/>
      <c r="H257" s="489"/>
      <c r="I257" s="489"/>
      <c r="J257" s="474"/>
      <c r="K257" s="475"/>
      <c r="L257" s="475"/>
      <c r="M257" s="475"/>
      <c r="N257" s="552"/>
      <c r="O257" s="475"/>
      <c r="P257" s="475"/>
      <c r="Q257" s="475"/>
      <c r="R257" s="474"/>
      <c r="S257" s="474"/>
      <c r="T257" s="474"/>
      <c r="U257" s="475"/>
    </row>
    <row r="258" spans="1:21" ht="25.5" x14ac:dyDescent="0.25">
      <c r="A258" s="21">
        <v>1</v>
      </c>
      <c r="B258" s="31">
        <v>414</v>
      </c>
      <c r="C258" s="76" t="str">
        <f>IF(B258=0," ",VLOOKUP(B258,[1]Женщины!B$1:L$65536,2,FALSE))</f>
        <v>Аксентьева</v>
      </c>
      <c r="D258" s="111" t="str">
        <f>IF(B258=0," ",VLOOKUP($B258,[1]Женщины!$B$1:$L$65536,3,FALSE))</f>
        <v>Александра</v>
      </c>
      <c r="E258" s="111" t="str">
        <f>IF(C258=0," ",VLOOKUP($B258,[1]Женщины!$B$1:$L$65536,4,FALSE))</f>
        <v>16.08.1999</v>
      </c>
      <c r="F258" s="111" t="str">
        <f>IF(D258=0," ",VLOOKUP($B258,[1]Женщины!$B$1:$L$65536,5,FALSE))</f>
        <v>1</v>
      </c>
      <c r="G258" s="111" t="str">
        <f>IF(E258=0," ",VLOOKUP($B258,[1]Женщины!$B$1:$L$65536,6,FALSE))</f>
        <v>Республика Карелия</v>
      </c>
      <c r="H258" s="111" t="str">
        <f>IF(F258=0," ",VLOOKUP($B258,[1]Женщины!$B$1:$L$65536,7,FALSE))</f>
        <v/>
      </c>
      <c r="I258" s="111" t="str">
        <f>IF(G258=0," ",VLOOKUP($B258,[1]Женщины!$B$1:$L$65536,8,FALSE))</f>
        <v/>
      </c>
      <c r="J258" s="111" t="str">
        <f>IF(H258=0," ",VLOOKUP($B258,[1]Женщины!$B$1:$L$65536,9,FALSE))</f>
        <v>МУ "СШОР №3"</v>
      </c>
      <c r="K258" s="267">
        <v>13.16</v>
      </c>
      <c r="L258" s="267">
        <v>12.64</v>
      </c>
      <c r="M258" s="288">
        <v>12.81</v>
      </c>
      <c r="N258" s="286"/>
      <c r="O258" s="267">
        <v>12.81</v>
      </c>
      <c r="P258" s="267">
        <v>12.98</v>
      </c>
      <c r="Q258" s="267">
        <v>12.79</v>
      </c>
      <c r="R258" s="287">
        <v>13.16</v>
      </c>
      <c r="S258" s="78" t="s">
        <v>40</v>
      </c>
      <c r="T258" s="78">
        <v>20</v>
      </c>
      <c r="U258" s="55" t="str">
        <f>IF(B258=0," ",VLOOKUP($B258,[1]Женщины!$B$1:$L$65536,10,FALSE))</f>
        <v>Моруев А.Ю., Романченко С.Г.</v>
      </c>
    </row>
    <row r="259" spans="1:21" ht="15.75" thickBot="1" x14ac:dyDescent="0.3">
      <c r="A259" s="179"/>
      <c r="B259" s="179"/>
      <c r="C259" s="300" t="str">
        <f>IF(B259=0," ",VLOOKUP(B259,[1]Женщины!B$1:K$65536,2,FALSE))</f>
        <v xml:space="preserve"> </v>
      </c>
      <c r="D259" s="300"/>
      <c r="E259" s="301" t="str">
        <f>IF(B259=0," ",VLOOKUP($B259,[1]Женщины!$B$1:$K$65536,3,FALSE))</f>
        <v xml:space="preserve"> </v>
      </c>
      <c r="F259" s="179" t="str">
        <f>IF(B259=0," ",IF(VLOOKUP($B259,[1]Женщины!$B$1:$K$65536,4,FALSE)=0," ",VLOOKUP($B259,[1]Женщины!$B$1:$K$65536,4,FALSE)))</f>
        <v xml:space="preserve"> </v>
      </c>
      <c r="G259" s="300" t="str">
        <f>IF(B259=0," ",VLOOKUP($B259,[1]Женщины!$B$1:$K$65536,5,FALSE))</f>
        <v xml:space="preserve"> </v>
      </c>
      <c r="H259" s="300"/>
      <c r="I259" s="300"/>
      <c r="J259" s="302" t="str">
        <f>IF(B259=0," ",VLOOKUP($B259,[1]Женщины!$B$1:$K$65536,6,FALSE))</f>
        <v xml:space="preserve"> </v>
      </c>
      <c r="K259" s="271"/>
      <c r="L259" s="271"/>
      <c r="M259" s="303"/>
      <c r="N259" s="304"/>
      <c r="O259" s="271"/>
      <c r="P259" s="271"/>
      <c r="Q259" s="271"/>
      <c r="R259" s="305"/>
      <c r="S259" s="179"/>
      <c r="T259" s="179"/>
      <c r="U259" s="300" t="str">
        <f>IF(B259=0," ",VLOOKUP($B259,[1]Женщины!$B$1:$K$65536,7,FALSE))</f>
        <v xml:space="preserve"> </v>
      </c>
    </row>
    <row r="260" spans="1:21" ht="16.5" thickTop="1" x14ac:dyDescent="0.25">
      <c r="A260" s="66"/>
      <c r="B260" s="66"/>
      <c r="C260" s="299"/>
      <c r="D260" s="299"/>
      <c r="E260" s="85"/>
      <c r="F260" s="85"/>
      <c r="G260" s="299"/>
      <c r="H260" s="299"/>
      <c r="I260" s="299"/>
      <c r="J260" s="299"/>
      <c r="K260" s="67"/>
      <c r="L260" s="46"/>
      <c r="M260" s="46"/>
      <c r="N260" s="46"/>
      <c r="O260" s="46"/>
      <c r="P260" s="277"/>
      <c r="Q260" s="277"/>
      <c r="R260" s="93"/>
      <c r="S260" s="66"/>
      <c r="T260" s="66"/>
      <c r="U260" s="86"/>
    </row>
    <row r="261" spans="1:21" ht="15.75" x14ac:dyDescent="0.25">
      <c r="L261" s="174"/>
      <c r="M261" s="64"/>
      <c r="N261" s="174"/>
      <c r="O261" s="64"/>
      <c r="P261" s="307"/>
      <c r="Q261" s="228"/>
      <c r="R261" s="49"/>
      <c r="S261" s="46"/>
      <c r="T261" s="229"/>
      <c r="U261" s="86"/>
    </row>
    <row r="262" spans="1:21" ht="15.75" x14ac:dyDescent="0.25">
      <c r="L262" s="174"/>
      <c r="M262" s="64"/>
      <c r="N262" s="174"/>
      <c r="O262" s="64"/>
      <c r="P262" s="307"/>
      <c r="Q262" s="228"/>
      <c r="R262" s="49"/>
      <c r="S262" s="46"/>
      <c r="T262" s="229"/>
      <c r="U262" s="86"/>
    </row>
    <row r="263" spans="1:21" ht="15.75" x14ac:dyDescent="0.25">
      <c r="L263" s="174"/>
      <c r="M263" s="64"/>
      <c r="N263" s="174"/>
      <c r="O263" s="64"/>
      <c r="P263" s="307"/>
      <c r="Q263" s="228"/>
      <c r="R263" s="49"/>
      <c r="S263" s="46"/>
      <c r="T263" s="229"/>
      <c r="U263" s="86"/>
    </row>
    <row r="264" spans="1:21" x14ac:dyDescent="0.25">
      <c r="A264" s="64"/>
      <c r="C264" s="66"/>
      <c r="D264" s="66"/>
      <c r="E264" s="66"/>
      <c r="F264" s="67"/>
      <c r="G264" s="45" t="s">
        <v>32</v>
      </c>
      <c r="H264" s="45"/>
      <c r="I264" s="45"/>
      <c r="J264" s="46"/>
      <c r="K264" s="46"/>
      <c r="L264" s="45"/>
      <c r="M264" s="45" t="s">
        <v>33</v>
      </c>
      <c r="N264" s="45"/>
    </row>
    <row r="265" spans="1:21" ht="15.75" x14ac:dyDescent="0.25">
      <c r="A265" s="64"/>
      <c r="B265" s="67"/>
      <c r="C265" s="66"/>
      <c r="D265" s="66"/>
      <c r="E265" s="66"/>
      <c r="F265" s="67"/>
      <c r="G265" s="45"/>
      <c r="H265" s="45"/>
      <c r="I265" s="45"/>
      <c r="J265" s="46"/>
      <c r="K265" s="46"/>
      <c r="L265" s="45"/>
      <c r="M265" s="45"/>
      <c r="N265" s="45"/>
      <c r="S265" s="46"/>
      <c r="T265" s="229"/>
      <c r="U265" s="86"/>
    </row>
    <row r="266" spans="1:21" ht="15.75" x14ac:dyDescent="0.25">
      <c r="A266" s="64"/>
      <c r="B266" s="67"/>
      <c r="C266" s="66"/>
      <c r="D266" s="66"/>
      <c r="E266" s="66"/>
      <c r="F266" s="67"/>
      <c r="G266" s="45"/>
      <c r="H266" s="45"/>
      <c r="I266" s="45"/>
      <c r="J266" s="46"/>
      <c r="K266" s="46"/>
      <c r="L266" s="45"/>
      <c r="M266" s="45"/>
      <c r="N266" s="45"/>
      <c r="S266" s="46"/>
      <c r="T266" s="229"/>
      <c r="U266" s="86"/>
    </row>
    <row r="267" spans="1:21" ht="15.75" x14ac:dyDescent="0.25">
      <c r="A267" s="64"/>
      <c r="B267" s="67"/>
      <c r="C267" s="66"/>
      <c r="D267" s="66"/>
      <c r="E267" s="66"/>
      <c r="F267" s="67"/>
      <c r="G267" s="45"/>
      <c r="H267" s="45"/>
      <c r="I267" s="45"/>
      <c r="J267" s="46"/>
      <c r="K267" s="46"/>
      <c r="L267" s="45"/>
      <c r="M267" s="45"/>
      <c r="N267" s="45"/>
      <c r="S267" s="46"/>
      <c r="T267" s="229"/>
      <c r="U267" s="86"/>
    </row>
    <row r="268" spans="1:21" ht="15.75" x14ac:dyDescent="0.25">
      <c r="A268" s="64"/>
      <c r="B268" s="67"/>
      <c r="C268" s="66"/>
      <c r="D268" s="66"/>
      <c r="E268" s="66"/>
      <c r="F268" s="67"/>
      <c r="G268" s="45" t="s">
        <v>34</v>
      </c>
      <c r="H268" s="45"/>
      <c r="I268" s="45"/>
      <c r="J268" s="46"/>
      <c r="K268" s="46"/>
      <c r="L268" s="45"/>
      <c r="M268" s="45" t="s">
        <v>35</v>
      </c>
      <c r="N268" s="45"/>
      <c r="S268" s="46"/>
      <c r="T268" s="229"/>
      <c r="U268" s="86"/>
    </row>
    <row r="269" spans="1:21" ht="15.75" x14ac:dyDescent="0.25">
      <c r="L269" s="174"/>
      <c r="M269" s="64"/>
      <c r="N269" s="174"/>
      <c r="O269" s="64"/>
      <c r="P269" s="307"/>
      <c r="Q269" s="228"/>
      <c r="R269" s="49"/>
      <c r="S269" s="46"/>
      <c r="T269" s="229"/>
      <c r="U269" s="86"/>
    </row>
    <row r="270" spans="1:21" ht="15.75" x14ac:dyDescent="0.25">
      <c r="L270" s="174"/>
      <c r="M270" s="64"/>
      <c r="N270" s="174"/>
      <c r="O270" s="64"/>
      <c r="P270" s="307"/>
      <c r="Q270" s="228"/>
      <c r="R270" s="49"/>
      <c r="S270" s="46"/>
      <c r="T270" s="229"/>
      <c r="U270" s="86"/>
    </row>
    <row r="271" spans="1:21" x14ac:dyDescent="0.25">
      <c r="A271" s="64"/>
      <c r="C271" s="66"/>
      <c r="D271" s="66"/>
      <c r="E271" s="66"/>
      <c r="F271" s="67"/>
      <c r="G271" s="45"/>
      <c r="H271" s="45"/>
      <c r="I271" s="45"/>
      <c r="J271" s="46"/>
      <c r="K271" s="46"/>
      <c r="L271" s="45"/>
      <c r="M271" s="45"/>
      <c r="N271" s="45"/>
    </row>
    <row r="272" spans="1:21" ht="15.75" x14ac:dyDescent="0.25">
      <c r="A272" s="64"/>
      <c r="B272" s="67"/>
      <c r="C272" s="66"/>
      <c r="D272" s="66"/>
      <c r="E272" s="66"/>
      <c r="F272" s="67"/>
      <c r="G272" s="45"/>
      <c r="H272" s="45"/>
      <c r="I272" s="45"/>
      <c r="J272" s="46"/>
      <c r="K272" s="46"/>
      <c r="L272" s="45"/>
      <c r="M272" s="45"/>
      <c r="N272" s="45"/>
      <c r="S272" s="46"/>
      <c r="T272" s="229"/>
      <c r="U272" s="86"/>
    </row>
    <row r="273" spans="1:21" ht="15.75" x14ac:dyDescent="0.25">
      <c r="A273" s="64"/>
      <c r="B273" s="67"/>
      <c r="C273" s="66"/>
      <c r="D273" s="66"/>
      <c r="E273" s="66"/>
      <c r="F273" s="67"/>
      <c r="G273" s="45"/>
      <c r="H273" s="45"/>
      <c r="I273" s="45"/>
      <c r="J273" s="46"/>
      <c r="K273" s="46"/>
      <c r="L273" s="45"/>
      <c r="M273" s="45"/>
      <c r="N273" s="45"/>
      <c r="S273" s="46"/>
      <c r="T273" s="229"/>
      <c r="U273" s="86"/>
    </row>
    <row r="274" spans="1:21" ht="15.75" x14ac:dyDescent="0.25">
      <c r="A274" s="64"/>
      <c r="B274" s="67"/>
      <c r="C274" s="66"/>
      <c r="D274" s="66"/>
      <c r="E274" s="66"/>
      <c r="F274" s="67"/>
      <c r="G274" s="45"/>
      <c r="H274" s="45"/>
      <c r="I274" s="45"/>
      <c r="J274" s="46"/>
      <c r="K274" s="46"/>
      <c r="L274" s="45"/>
      <c r="M274" s="45"/>
      <c r="N274" s="45"/>
      <c r="S274" s="46"/>
      <c r="T274" s="229"/>
      <c r="U274" s="86"/>
    </row>
    <row r="275" spans="1:21" ht="15.75" x14ac:dyDescent="0.25">
      <c r="A275" s="64"/>
      <c r="B275" s="67"/>
      <c r="C275" s="66"/>
      <c r="D275" s="66"/>
      <c r="E275" s="66"/>
      <c r="F275" s="67"/>
      <c r="G275" s="45"/>
      <c r="H275" s="45"/>
      <c r="I275" s="45"/>
      <c r="J275" s="46"/>
      <c r="K275" s="46"/>
      <c r="L275" s="45"/>
      <c r="M275" s="45"/>
      <c r="N275" s="45"/>
      <c r="S275" s="46"/>
      <c r="T275" s="229"/>
      <c r="U275" s="86"/>
    </row>
    <row r="276" spans="1:21" x14ac:dyDescent="0.25">
      <c r="A276" s="64"/>
      <c r="C276" s="66"/>
      <c r="D276" s="66"/>
      <c r="E276" s="66"/>
      <c r="F276" s="67"/>
      <c r="G276" s="45"/>
      <c r="H276" s="45"/>
      <c r="I276" s="45"/>
      <c r="J276" s="46"/>
      <c r="K276" s="46"/>
      <c r="L276" s="45"/>
      <c r="M276" s="45"/>
      <c r="N276" s="45"/>
    </row>
    <row r="277" spans="1:21" ht="15.75" x14ac:dyDescent="0.25">
      <c r="A277" s="66"/>
      <c r="B277" s="66"/>
      <c r="C277" s="299"/>
      <c r="D277" s="299"/>
      <c r="E277" s="85"/>
      <c r="F277" s="85"/>
      <c r="G277" s="299"/>
      <c r="H277" s="299"/>
      <c r="I277" s="299"/>
      <c r="J277" s="299"/>
      <c r="K277" s="67"/>
      <c r="L277" s="46"/>
      <c r="M277" s="46"/>
      <c r="N277" s="46"/>
      <c r="O277" s="46"/>
      <c r="P277" s="277"/>
      <c r="Q277" s="277"/>
      <c r="R277" s="93"/>
      <c r="S277" s="66"/>
      <c r="T277" s="66"/>
      <c r="U277" s="86"/>
    </row>
    <row r="278" spans="1:21" ht="15.75" x14ac:dyDescent="0.25">
      <c r="A278" s="66"/>
      <c r="B278" s="66"/>
      <c r="C278" s="299"/>
      <c r="D278" s="299"/>
      <c r="E278" s="85"/>
      <c r="F278" s="85"/>
      <c r="G278" s="299"/>
      <c r="H278" s="299"/>
      <c r="I278" s="299"/>
      <c r="J278" s="299"/>
      <c r="K278" s="67"/>
      <c r="L278" s="46"/>
      <c r="M278" s="46"/>
      <c r="N278" s="46"/>
      <c r="O278" s="46"/>
      <c r="P278" s="277"/>
      <c r="Q278" s="277"/>
      <c r="R278" s="93"/>
      <c r="S278" s="66"/>
      <c r="T278" s="66"/>
      <c r="U278" s="86"/>
    </row>
    <row r="279" spans="1:21" ht="15.75" x14ac:dyDescent="0.25">
      <c r="A279" s="66"/>
      <c r="B279" s="66"/>
      <c r="C279" s="299"/>
      <c r="D279" s="299"/>
      <c r="E279" s="85"/>
      <c r="F279" s="85"/>
      <c r="G279" s="299"/>
      <c r="H279" s="299"/>
      <c r="I279" s="299"/>
      <c r="J279" s="299"/>
      <c r="K279" s="67"/>
      <c r="L279" s="46"/>
      <c r="M279" s="46"/>
      <c r="N279" s="46"/>
      <c r="O279" s="46"/>
      <c r="P279" s="277"/>
      <c r="Q279" s="277"/>
      <c r="R279" s="93"/>
      <c r="S279" s="66"/>
      <c r="T279" s="66"/>
      <c r="U279" s="86"/>
    </row>
    <row r="280" spans="1:21" ht="15.75" x14ac:dyDescent="0.25">
      <c r="A280" s="66"/>
      <c r="B280" s="66"/>
      <c r="C280" s="299"/>
      <c r="D280" s="299"/>
      <c r="E280" s="85"/>
      <c r="F280" s="85"/>
      <c r="G280" s="299"/>
      <c r="H280" s="299"/>
      <c r="I280" s="299"/>
      <c r="J280" s="299"/>
      <c r="K280" s="67"/>
      <c r="L280" s="46"/>
      <c r="M280" s="46"/>
      <c r="N280" s="46"/>
      <c r="O280" s="46"/>
      <c r="P280" s="277"/>
      <c r="Q280" s="277"/>
      <c r="R280" s="93"/>
      <c r="S280" s="66"/>
      <c r="T280" s="66"/>
      <c r="U280" s="86"/>
    </row>
    <row r="281" spans="1:21" ht="15.75" x14ac:dyDescent="0.25">
      <c r="A281" s="66"/>
      <c r="B281" s="66"/>
      <c r="C281" s="299"/>
      <c r="D281" s="299"/>
      <c r="E281" s="85"/>
      <c r="F281" s="85"/>
      <c r="G281" s="299"/>
      <c r="H281" s="299"/>
      <c r="I281" s="299"/>
      <c r="J281" s="299"/>
      <c r="K281" s="67"/>
      <c r="L281" s="46"/>
      <c r="M281" s="46"/>
      <c r="N281" s="46"/>
      <c r="O281" s="46"/>
      <c r="P281" s="277"/>
      <c r="Q281" s="277"/>
      <c r="R281" s="93"/>
      <c r="S281" s="66"/>
      <c r="T281" s="66"/>
      <c r="U281" s="86"/>
    </row>
    <row r="282" spans="1:21" ht="15.75" x14ac:dyDescent="0.25">
      <c r="A282" s="66"/>
      <c r="B282" s="66"/>
      <c r="C282" s="299"/>
      <c r="D282" s="299"/>
      <c r="E282" s="85"/>
      <c r="F282" s="85"/>
      <c r="G282" s="299"/>
      <c r="H282" s="299"/>
      <c r="I282" s="299"/>
      <c r="J282" s="299"/>
      <c r="K282" s="67"/>
      <c r="L282" s="46"/>
      <c r="M282" s="46"/>
      <c r="N282" s="46"/>
      <c r="O282" s="46"/>
      <c r="P282" s="277"/>
      <c r="Q282" s="277"/>
      <c r="R282" s="93"/>
      <c r="S282" s="66"/>
      <c r="T282" s="66"/>
      <c r="U282" s="86"/>
    </row>
    <row r="283" spans="1:21" ht="15.75" x14ac:dyDescent="0.25">
      <c r="A283" s="66"/>
      <c r="B283" s="66"/>
      <c r="C283" s="299"/>
      <c r="D283" s="299"/>
      <c r="E283" s="85"/>
      <c r="F283" s="85"/>
      <c r="G283" s="299"/>
      <c r="H283" s="299"/>
      <c r="I283" s="299"/>
      <c r="J283" s="299"/>
      <c r="K283" s="67"/>
      <c r="L283" s="46"/>
      <c r="M283" s="46"/>
      <c r="N283" s="46"/>
      <c r="O283" s="46"/>
      <c r="P283" s="277"/>
      <c r="Q283" s="277"/>
      <c r="R283" s="93"/>
      <c r="S283" s="66"/>
      <c r="T283" s="66"/>
      <c r="U283" s="86"/>
    </row>
    <row r="284" spans="1:21" ht="15.75" x14ac:dyDescent="0.25">
      <c r="A284" s="66"/>
      <c r="B284" s="66"/>
      <c r="C284" s="299"/>
      <c r="D284" s="299"/>
      <c r="E284" s="85"/>
      <c r="F284" s="85"/>
      <c r="G284" s="299"/>
      <c r="H284" s="299"/>
      <c r="I284" s="299"/>
      <c r="J284" s="299"/>
      <c r="K284" s="67"/>
      <c r="L284" s="46"/>
      <c r="M284" s="46"/>
      <c r="N284" s="46"/>
      <c r="O284" s="46"/>
      <c r="P284" s="277"/>
      <c r="Q284" s="277"/>
      <c r="R284" s="93"/>
      <c r="S284" s="66"/>
      <c r="T284" s="66"/>
      <c r="U284" s="86"/>
    </row>
    <row r="285" spans="1:21" ht="15.75" x14ac:dyDescent="0.25">
      <c r="A285" s="66"/>
      <c r="B285" s="66"/>
      <c r="C285" s="299"/>
      <c r="D285" s="299"/>
      <c r="E285" s="85"/>
      <c r="F285" s="85"/>
      <c r="G285" s="299"/>
      <c r="H285" s="299"/>
      <c r="I285" s="299"/>
      <c r="J285" s="299"/>
      <c r="K285" s="67"/>
      <c r="L285" s="46"/>
      <c r="M285" s="46"/>
      <c r="N285" s="46"/>
      <c r="O285" s="46"/>
      <c r="P285" s="277"/>
      <c r="Q285" s="277"/>
      <c r="R285" s="93"/>
      <c r="S285" s="66"/>
      <c r="T285" s="66"/>
      <c r="U285" s="86"/>
    </row>
    <row r="286" spans="1:21" ht="15.75" x14ac:dyDescent="0.25">
      <c r="A286" s="66"/>
      <c r="B286" s="66"/>
      <c r="C286" s="299"/>
      <c r="D286" s="299"/>
      <c r="E286" s="85"/>
      <c r="F286" s="85"/>
      <c r="G286" s="299"/>
      <c r="H286" s="299"/>
      <c r="I286" s="299"/>
      <c r="J286" s="299"/>
      <c r="K286" s="67"/>
      <c r="L286" s="46"/>
      <c r="M286" s="46"/>
      <c r="N286" s="46"/>
      <c r="O286" s="46"/>
      <c r="P286" s="277"/>
      <c r="Q286" s="277"/>
      <c r="R286" s="93"/>
      <c r="S286" s="66"/>
      <c r="T286" s="66"/>
      <c r="U286" s="86"/>
    </row>
    <row r="287" spans="1:21" ht="15.75" x14ac:dyDescent="0.25">
      <c r="A287" s="66"/>
      <c r="B287" s="66"/>
      <c r="C287" s="299"/>
      <c r="D287" s="299"/>
      <c r="E287" s="85"/>
      <c r="F287" s="85"/>
      <c r="G287" s="299"/>
      <c r="H287" s="299"/>
      <c r="I287" s="299"/>
      <c r="J287" s="299"/>
      <c r="K287" s="67"/>
      <c r="L287" s="46"/>
      <c r="M287" s="46"/>
      <c r="N287" s="46"/>
      <c r="O287" s="46"/>
      <c r="P287" s="277"/>
      <c r="Q287" s="277"/>
      <c r="R287" s="93"/>
      <c r="S287" s="66"/>
      <c r="T287" s="66"/>
      <c r="U287" s="86"/>
    </row>
    <row r="288" spans="1:21" ht="15.75" x14ac:dyDescent="0.25">
      <c r="A288" s="66"/>
      <c r="B288" s="66"/>
      <c r="C288" s="299"/>
      <c r="D288" s="299"/>
      <c r="E288" s="85"/>
      <c r="F288" s="85"/>
      <c r="G288" s="299"/>
      <c r="H288" s="299"/>
      <c r="I288" s="299"/>
      <c r="J288" s="299"/>
      <c r="K288" s="67"/>
      <c r="L288" s="46"/>
      <c r="M288" s="46"/>
      <c r="N288" s="46"/>
      <c r="O288" s="46"/>
      <c r="P288" s="277"/>
      <c r="Q288" s="277"/>
      <c r="R288" s="93"/>
      <c r="S288" s="66"/>
      <c r="T288" s="66"/>
      <c r="U288" s="86"/>
    </row>
    <row r="289" spans="1:21" ht="15.75" x14ac:dyDescent="0.25">
      <c r="A289" s="66"/>
      <c r="B289" s="66"/>
      <c r="C289" s="299"/>
      <c r="D289" s="299"/>
      <c r="E289" s="85"/>
      <c r="F289" s="85"/>
      <c r="G289" s="299"/>
      <c r="H289" s="299"/>
      <c r="I289" s="299"/>
      <c r="J289" s="299"/>
      <c r="K289" s="67"/>
      <c r="L289" s="46"/>
      <c r="M289" s="46"/>
      <c r="N289" s="46"/>
      <c r="O289" s="46"/>
      <c r="P289" s="277"/>
      <c r="Q289" s="277"/>
      <c r="R289" s="93"/>
      <c r="S289" s="66"/>
      <c r="T289" s="66"/>
      <c r="U289" s="86"/>
    </row>
  </sheetData>
  <mergeCells count="168">
    <mergeCell ref="C13:C15"/>
    <mergeCell ref="D13:D15"/>
    <mergeCell ref="E13:E15"/>
    <mergeCell ref="F13:F15"/>
    <mergeCell ref="A1:U1"/>
    <mergeCell ref="A2:U2"/>
    <mergeCell ref="A3:U3"/>
    <mergeCell ref="A4:U4"/>
    <mergeCell ref="A5:U5"/>
    <mergeCell ref="A6:U6"/>
    <mergeCell ref="A45:U45"/>
    <mergeCell ref="A46:U46"/>
    <mergeCell ref="A47:U47"/>
    <mergeCell ref="A48:U48"/>
    <mergeCell ref="A49:U49"/>
    <mergeCell ref="A51:U51"/>
    <mergeCell ref="S13:S15"/>
    <mergeCell ref="T13:T15"/>
    <mergeCell ref="U13:U15"/>
    <mergeCell ref="K14:K15"/>
    <mergeCell ref="L14:L15"/>
    <mergeCell ref="M14:M15"/>
    <mergeCell ref="N14:N15"/>
    <mergeCell ref="O14:O15"/>
    <mergeCell ref="P14:P15"/>
    <mergeCell ref="Q14:Q15"/>
    <mergeCell ref="G13:G15"/>
    <mergeCell ref="H13:H15"/>
    <mergeCell ref="I13:I15"/>
    <mergeCell ref="J13:J15"/>
    <mergeCell ref="K13:Q13"/>
    <mergeCell ref="R13:R15"/>
    <mergeCell ref="A13:A15"/>
    <mergeCell ref="B13:B15"/>
    <mergeCell ref="G58:G60"/>
    <mergeCell ref="H58:H60"/>
    <mergeCell ref="I58:I60"/>
    <mergeCell ref="J58:J60"/>
    <mergeCell ref="K58:Q58"/>
    <mergeCell ref="R58:R60"/>
    <mergeCell ref="A58:A60"/>
    <mergeCell ref="B58:B60"/>
    <mergeCell ref="C58:C60"/>
    <mergeCell ref="D58:D60"/>
    <mergeCell ref="E58:E60"/>
    <mergeCell ref="F58:F60"/>
    <mergeCell ref="S58:S60"/>
    <mergeCell ref="T58:T60"/>
    <mergeCell ref="U58:U60"/>
    <mergeCell ref="K59:K60"/>
    <mergeCell ref="L59:L60"/>
    <mergeCell ref="M59:M60"/>
    <mergeCell ref="N59:N60"/>
    <mergeCell ref="O59:O60"/>
    <mergeCell ref="P59:P60"/>
    <mergeCell ref="Q59:Q60"/>
    <mergeCell ref="C110:C112"/>
    <mergeCell ref="D110:D112"/>
    <mergeCell ref="E110:E112"/>
    <mergeCell ref="F110:F112"/>
    <mergeCell ref="A98:U98"/>
    <mergeCell ref="A99:U99"/>
    <mergeCell ref="A100:U100"/>
    <mergeCell ref="A101:U101"/>
    <mergeCell ref="A102:U102"/>
    <mergeCell ref="A103:U103"/>
    <mergeCell ref="A148:U148"/>
    <mergeCell ref="A149:U149"/>
    <mergeCell ref="A150:U150"/>
    <mergeCell ref="A151:U151"/>
    <mergeCell ref="A152:U152"/>
    <mergeCell ref="A153:U153"/>
    <mergeCell ref="S110:S112"/>
    <mergeCell ref="T110:T112"/>
    <mergeCell ref="U110:U112"/>
    <mergeCell ref="K111:K112"/>
    <mergeCell ref="L111:L112"/>
    <mergeCell ref="M111:M112"/>
    <mergeCell ref="N111:N112"/>
    <mergeCell ref="O111:O112"/>
    <mergeCell ref="P111:P112"/>
    <mergeCell ref="Q111:Q112"/>
    <mergeCell ref="G110:G112"/>
    <mergeCell ref="H110:H112"/>
    <mergeCell ref="I110:I112"/>
    <mergeCell ref="J110:J112"/>
    <mergeCell ref="K110:Q110"/>
    <mergeCell ref="R110:R112"/>
    <mergeCell ref="A110:A112"/>
    <mergeCell ref="B110:B112"/>
    <mergeCell ref="G160:G162"/>
    <mergeCell ref="H160:H162"/>
    <mergeCell ref="I160:I162"/>
    <mergeCell ref="J160:J162"/>
    <mergeCell ref="K160:Q160"/>
    <mergeCell ref="R160:R162"/>
    <mergeCell ref="A160:A162"/>
    <mergeCell ref="B160:B162"/>
    <mergeCell ref="C160:C162"/>
    <mergeCell ref="D160:D162"/>
    <mergeCell ref="E160:E162"/>
    <mergeCell ref="F160:F162"/>
    <mergeCell ref="S160:S162"/>
    <mergeCell ref="T160:T162"/>
    <mergeCell ref="U160:U162"/>
    <mergeCell ref="K161:K162"/>
    <mergeCell ref="L161:L162"/>
    <mergeCell ref="M161:M162"/>
    <mergeCell ref="N161:N162"/>
    <mergeCell ref="O161:O162"/>
    <mergeCell ref="P161:P162"/>
    <mergeCell ref="Q161:Q162"/>
    <mergeCell ref="C210:C212"/>
    <mergeCell ref="D210:D212"/>
    <mergeCell ref="E210:E212"/>
    <mergeCell ref="F210:F212"/>
    <mergeCell ref="A198:U198"/>
    <mergeCell ref="A199:U199"/>
    <mergeCell ref="A200:U200"/>
    <mergeCell ref="A201:U201"/>
    <mergeCell ref="A202:U202"/>
    <mergeCell ref="A203:U203"/>
    <mergeCell ref="A243:U243"/>
    <mergeCell ref="A244:U244"/>
    <mergeCell ref="A245:U245"/>
    <mergeCell ref="A246:U246"/>
    <mergeCell ref="A247:U247"/>
    <mergeCell ref="A248:U248"/>
    <mergeCell ref="S210:S212"/>
    <mergeCell ref="T210:T212"/>
    <mergeCell ref="U210:U212"/>
    <mergeCell ref="K211:K212"/>
    <mergeCell ref="L211:L212"/>
    <mergeCell ref="M211:M212"/>
    <mergeCell ref="N211:N212"/>
    <mergeCell ref="O211:O212"/>
    <mergeCell ref="P211:P212"/>
    <mergeCell ref="Q211:Q212"/>
    <mergeCell ref="G210:G212"/>
    <mergeCell ref="H210:H212"/>
    <mergeCell ref="I210:I212"/>
    <mergeCell ref="J210:J212"/>
    <mergeCell ref="K210:Q210"/>
    <mergeCell ref="R210:R212"/>
    <mergeCell ref="A210:A212"/>
    <mergeCell ref="B210:B212"/>
    <mergeCell ref="G255:G257"/>
    <mergeCell ref="H255:H257"/>
    <mergeCell ref="I255:I257"/>
    <mergeCell ref="J255:J257"/>
    <mergeCell ref="K255:Q255"/>
    <mergeCell ref="R255:R257"/>
    <mergeCell ref="A255:A257"/>
    <mergeCell ref="B255:B257"/>
    <mergeCell ref="C255:C257"/>
    <mergeCell ref="D255:D257"/>
    <mergeCell ref="E255:E257"/>
    <mergeCell ref="F255:F257"/>
    <mergeCell ref="S255:S257"/>
    <mergeCell ref="T255:T257"/>
    <mergeCell ref="U255:U257"/>
    <mergeCell ref="K256:K257"/>
    <mergeCell ref="L256:L257"/>
    <mergeCell ref="M256:M257"/>
    <mergeCell ref="N256:N257"/>
    <mergeCell ref="O256:O257"/>
    <mergeCell ref="P256:P257"/>
    <mergeCell ref="Q256:Q25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8"/>
  <sheetViews>
    <sheetView zoomScale="80" zoomScaleNormal="80" workbookViewId="0">
      <selection activeCell="I18" sqref="I18"/>
    </sheetView>
  </sheetViews>
  <sheetFormatPr defaultRowHeight="15" x14ac:dyDescent="0.25"/>
  <cols>
    <col min="1" max="1" width="4" style="44" customWidth="1"/>
    <col min="2" max="2" width="5.5703125" style="65" bestFit="1" customWidth="1"/>
    <col min="3" max="3" width="14.28515625" style="65" customWidth="1"/>
    <col min="4" max="4" width="15.7109375" style="65" customWidth="1"/>
    <col min="5" max="5" width="10.85546875" style="65" customWidth="1"/>
    <col min="6" max="6" width="6.85546875" style="65" customWidth="1"/>
    <col min="7" max="7" width="24.85546875" style="65" customWidth="1"/>
    <col min="8" max="8" width="11.85546875" style="65" customWidth="1"/>
    <col min="9" max="9" width="10.7109375" style="65" customWidth="1"/>
    <col min="10" max="10" width="26" style="306" customWidth="1"/>
    <col min="11" max="11" width="5.5703125" style="65" customWidth="1"/>
    <col min="12" max="12" width="5.7109375" style="65" customWidth="1"/>
    <col min="13" max="13" width="6.28515625" customWidth="1"/>
    <col min="14" max="14" width="3" customWidth="1"/>
    <col min="15" max="15" width="5.7109375" customWidth="1"/>
    <col min="16" max="16" width="6.140625" customWidth="1"/>
    <col min="17" max="17" width="5.7109375" customWidth="1"/>
    <col min="18" max="18" width="7" customWidth="1"/>
    <col min="19" max="19" width="6.5703125" customWidth="1"/>
    <col min="20" max="20" width="6.7109375" customWidth="1"/>
    <col min="21" max="21" width="20" customWidth="1"/>
  </cols>
  <sheetData>
    <row r="1" spans="1:21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</row>
    <row r="3" spans="1:21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</row>
    <row r="4" spans="1:21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</row>
    <row r="5" spans="1:21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1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1" ht="21" x14ac:dyDescent="0.35">
      <c r="A7" s="8"/>
      <c r="B7" s="8"/>
      <c r="C7" s="8"/>
      <c r="D7" s="8"/>
      <c r="E7" s="8"/>
      <c r="F7" s="8"/>
      <c r="G7" s="8"/>
      <c r="H7" s="8"/>
      <c r="I7" s="8"/>
      <c r="J7"/>
      <c r="K7" s="8"/>
      <c r="L7" s="8"/>
      <c r="M7" s="8"/>
      <c r="N7" s="8"/>
      <c r="P7" s="8"/>
      <c r="Q7" s="8"/>
      <c r="R7" s="8"/>
      <c r="S7" s="8"/>
      <c r="U7" s="1" t="s">
        <v>6</v>
      </c>
    </row>
    <row r="8" spans="1:21" ht="21" x14ac:dyDescent="0.35">
      <c r="A8" s="3"/>
      <c r="B8" s="4"/>
      <c r="C8" s="4"/>
      <c r="D8" s="4"/>
      <c r="E8" s="5"/>
      <c r="F8"/>
      <c r="G8" s="263"/>
      <c r="H8" s="50"/>
      <c r="I8" s="50"/>
      <c r="J8"/>
      <c r="K8" s="50"/>
      <c r="L8" s="50"/>
      <c r="M8" s="50"/>
      <c r="P8" s="50"/>
      <c r="Q8" s="50"/>
      <c r="R8" s="50"/>
      <c r="U8" s="2" t="s">
        <v>7</v>
      </c>
    </row>
    <row r="9" spans="1:21" ht="15.75" x14ac:dyDescent="0.25">
      <c r="A9" s="3"/>
      <c r="B9" s="4"/>
      <c r="C9" s="4"/>
      <c r="D9" s="4"/>
      <c r="E9" s="5"/>
      <c r="F9"/>
      <c r="G9" s="6"/>
      <c r="H9" s="6"/>
      <c r="I9" s="6"/>
      <c r="J9"/>
      <c r="K9" s="6"/>
      <c r="L9"/>
      <c r="P9" s="6"/>
      <c r="U9" s="2" t="s">
        <v>8</v>
      </c>
    </row>
    <row r="10" spans="1:21" ht="21" x14ac:dyDescent="0.35">
      <c r="A10" s="7"/>
      <c r="B10"/>
      <c r="C10"/>
      <c r="D10"/>
      <c r="E10"/>
      <c r="F10"/>
      <c r="G10"/>
      <c r="H10"/>
      <c r="I10"/>
      <c r="J10"/>
      <c r="K10" s="7"/>
      <c r="L10"/>
      <c r="M10" s="8"/>
      <c r="N10" s="8"/>
      <c r="P10" s="7"/>
      <c r="R10" s="8"/>
      <c r="S10" s="8"/>
      <c r="U10" s="8" t="s">
        <v>9</v>
      </c>
    </row>
    <row r="11" spans="1:21" ht="18.75" x14ac:dyDescent="0.3">
      <c r="A11" s="308"/>
      <c r="B11" s="309"/>
      <c r="C11" s="310"/>
      <c r="D11" s="310"/>
      <c r="E11" s="9" t="s">
        <v>10</v>
      </c>
      <c r="F11" s="311">
        <v>0.4861111111111111</v>
      </c>
      <c r="G11" s="166" t="s">
        <v>12</v>
      </c>
      <c r="H11" s="11"/>
      <c r="I11" s="11"/>
      <c r="J11"/>
      <c r="K11" s="13"/>
      <c r="L11" s="13"/>
      <c r="M11" s="14"/>
      <c r="P11" s="64"/>
      <c r="Q11" s="64"/>
      <c r="R11" s="16"/>
      <c r="S11" s="64"/>
      <c r="T11" s="64"/>
    </row>
    <row r="12" spans="1:21" ht="16.5" thickBot="1" x14ac:dyDescent="0.3">
      <c r="A12" s="15" t="s">
        <v>127</v>
      </c>
      <c r="B12" s="16"/>
      <c r="C12"/>
      <c r="D12"/>
      <c r="F12" s="18"/>
      <c r="G12" s="17" t="s">
        <v>139</v>
      </c>
      <c r="H12"/>
      <c r="I12"/>
      <c r="J12" s="3"/>
      <c r="K12" s="11"/>
      <c r="L12" s="11"/>
      <c r="M12" s="14"/>
      <c r="P12" s="64"/>
      <c r="Q12" s="64"/>
      <c r="R12" s="16"/>
      <c r="S12" s="64"/>
      <c r="T12" s="64"/>
    </row>
    <row r="13" spans="1:21" ht="15.75" thickBot="1" x14ac:dyDescent="0.3">
      <c r="A13" s="485" t="s">
        <v>66</v>
      </c>
      <c r="B13" s="489" t="s">
        <v>16</v>
      </c>
      <c r="C13" s="490" t="s">
        <v>17</v>
      </c>
      <c r="D13" s="490" t="s">
        <v>18</v>
      </c>
      <c r="E13" s="489" t="s">
        <v>19</v>
      </c>
      <c r="F13" s="489" t="s">
        <v>20</v>
      </c>
      <c r="G13" s="489" t="s">
        <v>21</v>
      </c>
      <c r="H13" s="489" t="s">
        <v>22</v>
      </c>
      <c r="I13" s="489" t="s">
        <v>23</v>
      </c>
      <c r="J13" s="474" t="s">
        <v>24</v>
      </c>
      <c r="K13" s="553" t="s">
        <v>130</v>
      </c>
      <c r="L13" s="553"/>
      <c r="M13" s="553"/>
      <c r="N13" s="553"/>
      <c r="O13" s="553"/>
      <c r="P13" s="553"/>
      <c r="Q13" s="553"/>
      <c r="R13" s="474" t="s">
        <v>25</v>
      </c>
      <c r="S13" s="474" t="s">
        <v>26</v>
      </c>
      <c r="T13" s="474" t="s">
        <v>27</v>
      </c>
      <c r="U13" s="475" t="s">
        <v>28</v>
      </c>
    </row>
    <row r="14" spans="1:21" ht="15.75" thickBot="1" x14ac:dyDescent="0.3">
      <c r="A14" s="554"/>
      <c r="B14" s="489"/>
      <c r="C14" s="490"/>
      <c r="D14" s="490"/>
      <c r="E14" s="489"/>
      <c r="F14" s="489"/>
      <c r="G14" s="489"/>
      <c r="H14" s="489"/>
      <c r="I14" s="489"/>
      <c r="J14" s="474"/>
      <c r="K14" s="475">
        <v>1</v>
      </c>
      <c r="L14" s="475">
        <v>2</v>
      </c>
      <c r="M14" s="475">
        <v>3</v>
      </c>
      <c r="N14" s="551"/>
      <c r="O14" s="475">
        <v>4</v>
      </c>
      <c r="P14" s="475">
        <v>5</v>
      </c>
      <c r="Q14" s="475">
        <v>6</v>
      </c>
      <c r="R14" s="474"/>
      <c r="S14" s="474"/>
      <c r="T14" s="474"/>
      <c r="U14" s="475"/>
    </row>
    <row r="15" spans="1:21" ht="15.75" thickBot="1" x14ac:dyDescent="0.3">
      <c r="A15" s="486"/>
      <c r="B15" s="489"/>
      <c r="C15" s="490"/>
      <c r="D15" s="490"/>
      <c r="E15" s="489"/>
      <c r="F15" s="489"/>
      <c r="G15" s="489"/>
      <c r="H15" s="489"/>
      <c r="I15" s="489"/>
      <c r="J15" s="474"/>
      <c r="K15" s="475"/>
      <c r="L15" s="475"/>
      <c r="M15" s="475"/>
      <c r="N15" s="552"/>
      <c r="O15" s="475"/>
      <c r="P15" s="475"/>
      <c r="Q15" s="475"/>
      <c r="R15" s="474"/>
      <c r="S15" s="474"/>
      <c r="T15" s="474"/>
      <c r="U15" s="475"/>
    </row>
    <row r="16" spans="1:21" x14ac:dyDescent="0.25">
      <c r="A16" s="189">
        <v>1</v>
      </c>
      <c r="B16" s="78">
        <v>280</v>
      </c>
      <c r="C16" s="69" t="str">
        <f>IF(B16=0," ",VLOOKUP(B16,[1]Спортсмены!B$1:K$65536,2,FALSE))</f>
        <v>Йетна Иконг</v>
      </c>
      <c r="D16" s="70" t="str">
        <f>IF(B16=0," ",VLOOKUP($B16,[1]Спортсмены!$B$1:$K$65536,3,FALSE))</f>
        <v>Жозеф Стефан</v>
      </c>
      <c r="E16" s="71" t="str">
        <f>IF(B16=0," ",IF(VLOOKUP($B16,[1]Спортсмены!$B$1:$K$65536,4,FALSE)=0," ",VLOOKUP($B16,[1]Спортсмены!$B$1:$K$65536,4,FALSE)))</f>
        <v>19.07.2004</v>
      </c>
      <c r="F16" s="71" t="str">
        <f>IF(B16=0," ",VLOOKUP($B16,[1]Спортсмены!$B$1:$K$65536,5,FALSE))</f>
        <v>2</v>
      </c>
      <c r="G16" s="69" t="str">
        <f>IF(B16=0," ",VLOOKUP($B16,[1]Спортсмены!$B$1:$K$65536,6,FALSE))</f>
        <v>Ивановская область</v>
      </c>
      <c r="H16" s="69" t="str">
        <f>IF(C16=0," ",VLOOKUP($B16,[1]Спортсмены!$B$1:$K$65536,7,FALSE))</f>
        <v/>
      </c>
      <c r="I16" s="69" t="str">
        <f>IF(D16=0," ",VLOOKUP($B16,[1]Спортсмены!$B$1:$K$65536,8,FALSE))</f>
        <v/>
      </c>
      <c r="J16" s="106" t="str">
        <f>IF(B16=0," ",VLOOKUP($B16,[1]Спортсмены!$B$1:$K$65536,9,FALSE))</f>
        <v>ОГБУ СШОР №8 "Спартак"</v>
      </c>
      <c r="K16" s="264">
        <v>6.8</v>
      </c>
      <c r="L16" s="264">
        <v>6.66</v>
      </c>
      <c r="M16" s="264">
        <v>6.65</v>
      </c>
      <c r="N16" s="265">
        <v>7</v>
      </c>
      <c r="O16" s="264">
        <v>6.73</v>
      </c>
      <c r="P16" s="264">
        <v>6.94</v>
      </c>
      <c r="Q16" s="264">
        <v>6.9</v>
      </c>
      <c r="R16" s="266">
        <v>6.94</v>
      </c>
      <c r="S16" s="79" t="s">
        <v>40</v>
      </c>
      <c r="T16" s="80">
        <v>20</v>
      </c>
      <c r="U16" s="58" t="str">
        <f>IF(B16=0," ",VLOOKUP($B16,[1]Спортсмены!$B$1:$K$65536,10,FALSE))</f>
        <v xml:space="preserve">Белов А.С. </v>
      </c>
    </row>
    <row r="17" spans="1:21" ht="22.5" x14ac:dyDescent="0.25">
      <c r="A17" s="21">
        <v>2</v>
      </c>
      <c r="B17" s="78">
        <v>324</v>
      </c>
      <c r="C17" s="69" t="str">
        <f>IF(B17=0," ",VLOOKUP(B17,[1]Спортсмены!B$1:K$65536,2,FALSE))</f>
        <v>Шамсутдинов</v>
      </c>
      <c r="D17" s="70" t="str">
        <f>IF(B17=0," ",VLOOKUP($B17,[1]Спортсмены!$B$1:$K$65536,3,FALSE))</f>
        <v>Артём</v>
      </c>
      <c r="E17" s="71" t="str">
        <f>IF(B17=0," ",IF(VLOOKUP($B17,[1]Спортсмены!$B$1:$K$65536,4,FALSE)=0," ",VLOOKUP($B17,[1]Спортсмены!$B$1:$K$65536,4,FALSE)))</f>
        <v>04.06.2003</v>
      </c>
      <c r="F17" s="71" t="str">
        <f>IF(B17=0," ",VLOOKUP($B17,[1]Спортсмены!$B$1:$K$65536,5,FALSE))</f>
        <v>2</v>
      </c>
      <c r="G17" s="69" t="str">
        <f>IF(B17=0," ",VLOOKUP($B17,[1]Спортсмены!$B$1:$K$65536,6,FALSE))</f>
        <v>Калининградская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106" t="str">
        <f>IF(B17=0," ",VLOOKUP($B17,[1]Спортсмены!$B$1:$K$65536,9,FALSE))</f>
        <v>ГБПОУ КО УОР</v>
      </c>
      <c r="K17" s="267">
        <v>6.43</v>
      </c>
      <c r="L17" s="267" t="s">
        <v>131</v>
      </c>
      <c r="M17" s="267">
        <v>6.82</v>
      </c>
      <c r="N17" s="265">
        <v>8</v>
      </c>
      <c r="O17" s="267" t="s">
        <v>131</v>
      </c>
      <c r="P17" s="267" t="s">
        <v>131</v>
      </c>
      <c r="Q17" s="267" t="s">
        <v>131</v>
      </c>
      <c r="R17" s="268">
        <v>6.82</v>
      </c>
      <c r="S17" s="79" t="s">
        <v>40</v>
      </c>
      <c r="T17" s="78">
        <v>17</v>
      </c>
      <c r="U17" s="58" t="str">
        <f>IF(B17=0," ",VLOOKUP($B17,[1]Спортсмены!$B$1:$K$65536,10,FALSE))</f>
        <v>Балашов С.Г., Балашова В.А.</v>
      </c>
    </row>
    <row r="18" spans="1:21" x14ac:dyDescent="0.25">
      <c r="A18" s="175">
        <v>3</v>
      </c>
      <c r="B18" s="31">
        <v>385</v>
      </c>
      <c r="C18" s="69" t="str">
        <f>IF(B18=0," ",VLOOKUP(B18,[1]Спортсмены!B$1:K$65536,2,FALSE))</f>
        <v>Агапов</v>
      </c>
      <c r="D18" s="70" t="str">
        <f>IF(B18=0," ",VLOOKUP($B18,[1]Спортсмены!$B$1:$K$65536,3,FALSE))</f>
        <v>Михаил</v>
      </c>
      <c r="E18" s="71" t="str">
        <f>IF(B18=0," ",IF(VLOOKUP($B18,[1]Спортсмены!$B$1:$K$65536,4,FALSE)=0," ",VLOOKUP($B18,[1]Спортсмены!$B$1:$K$65536,4,FALSE)))</f>
        <v>27.05.2004</v>
      </c>
      <c r="F18" s="71" t="str">
        <f>IF(B18=0," ",VLOOKUP($B18,[1]Спортсмены!$B$1:$K$65536,5,FALSE))</f>
        <v>1</v>
      </c>
      <c r="G18" s="69" t="str">
        <f>IF(B18=0," ",VLOOKUP($B18,[1]Спортсмены!$B$1:$K$65536,6,FALSE))</f>
        <v>Новгородская область</v>
      </c>
      <c r="H18" s="69" t="str">
        <f>IF(C18=0," ",VLOOKUP($B18,[1]Спортсмены!$B$1:$K$65536,7,FALSE))</f>
        <v/>
      </c>
      <c r="I18" s="69" t="str">
        <f>IF(D18=0," ",VLOOKUP($B18,[1]Спортсмены!$B$1:$K$65536,8,FALSE))</f>
        <v/>
      </c>
      <c r="J18" s="106" t="str">
        <f>IF(B18=0," ",VLOOKUP($B18,[1]Спортсмены!$B$1:$K$65536,9,FALSE))</f>
        <v>МАУ ДО "ДЮСШ" г.Чудово</v>
      </c>
      <c r="K18" s="267">
        <v>4.5599999999999996</v>
      </c>
      <c r="L18" s="267">
        <v>6.18</v>
      </c>
      <c r="M18" s="267">
        <v>6.54</v>
      </c>
      <c r="N18" s="265">
        <v>6</v>
      </c>
      <c r="O18" s="267">
        <v>6</v>
      </c>
      <c r="P18" s="267">
        <v>6.7</v>
      </c>
      <c r="Q18" s="267" t="s">
        <v>131</v>
      </c>
      <c r="R18" s="268">
        <v>6.7</v>
      </c>
      <c r="S18" s="79" t="s">
        <v>40</v>
      </c>
      <c r="T18" s="78">
        <v>15</v>
      </c>
      <c r="U18" s="58" t="str">
        <f>IF(B18=0," ",VLOOKUP($B18,[1]Спортсмены!$B$1:$K$65536,10,FALSE))</f>
        <v>Петров В.Г.</v>
      </c>
    </row>
    <row r="19" spans="1:21" x14ac:dyDescent="0.25">
      <c r="A19" s="78">
        <v>4</v>
      </c>
      <c r="B19" s="154">
        <v>410</v>
      </c>
      <c r="C19" s="69" t="str">
        <f>IF(B19=0," ",VLOOKUP(B19,[1]Спортсмены!B$1:K$65536,2,FALSE))</f>
        <v>Петров</v>
      </c>
      <c r="D19" s="70" t="str">
        <f>IF(B19=0," ",VLOOKUP($B19,[1]Спортсмены!$B$1:$K$65536,3,FALSE))</f>
        <v>Владислав</v>
      </c>
      <c r="E19" s="71" t="str">
        <f>IF(B19=0," ",IF(VLOOKUP($B19,[1]Спортсмены!$B$1:$K$65536,4,FALSE)=0," ",VLOOKUP($B19,[1]Спортсмены!$B$1:$K$65536,4,FALSE)))</f>
        <v>12.01.2003</v>
      </c>
      <c r="F19" s="71" t="str">
        <f>IF(B19=0," ",VLOOKUP($B19,[1]Спортсмены!$B$1:$K$65536,5,FALSE))</f>
        <v>2</v>
      </c>
      <c r="G19" s="69" t="str">
        <f>IF(B19=0," ",VLOOKUP($B19,[1]Спортсмены!$B$1:$K$65536,6,FALSE))</f>
        <v>Псковская область</v>
      </c>
      <c r="H19" s="69" t="str">
        <f>IF(C19=0," ",VLOOKUP($B19,[1]Спортсмены!$B$1:$K$65536,7,FALSE))</f>
        <v/>
      </c>
      <c r="I19" s="69" t="str">
        <f>IF(D19=0," ",VLOOKUP($B19,[1]Спортсмены!$B$1:$K$65536,8,FALSE))</f>
        <v/>
      </c>
      <c r="J19" s="69" t="str">
        <f>IF(B19=0," ",VLOOKUP($B19,[1]Спортсмены!$B$1:$K$65536,9,FALSE))</f>
        <v>МБУ ДО "ДЮСШ "Надежда"</v>
      </c>
      <c r="K19" s="267">
        <v>6.31</v>
      </c>
      <c r="L19" s="267">
        <v>6.32</v>
      </c>
      <c r="M19" s="267">
        <v>6.02</v>
      </c>
      <c r="N19" s="265">
        <v>5</v>
      </c>
      <c r="O19" s="267">
        <v>6.33</v>
      </c>
      <c r="P19" s="267">
        <v>6.5</v>
      </c>
      <c r="Q19" s="267">
        <v>6.26</v>
      </c>
      <c r="R19" s="268">
        <v>6.5</v>
      </c>
      <c r="S19" s="31" t="s">
        <v>80</v>
      </c>
      <c r="T19" s="78">
        <v>14</v>
      </c>
      <c r="U19" s="58" t="str">
        <f>IF(B19=0," ",VLOOKUP($B19,[1]Спортсмены!$B$1:$K$65536,10,FALSE))</f>
        <v>Алексеева Е.С.</v>
      </c>
    </row>
    <row r="20" spans="1:21" x14ac:dyDescent="0.25">
      <c r="A20" s="172">
        <v>5</v>
      </c>
      <c r="B20" s="172">
        <v>428</v>
      </c>
      <c r="C20" s="69" t="str">
        <f>IF(B20=0," ",VLOOKUP(B20,[1]Спортсмены!B$1:K$65536,2,FALSE))</f>
        <v>Лайтинен</v>
      </c>
      <c r="D20" s="70" t="str">
        <f>IF(B20=0," ",VLOOKUP($B20,[1]Спортсмены!$B$1:$K$65536,3,FALSE))</f>
        <v>Кирилл</v>
      </c>
      <c r="E20" s="71" t="str">
        <f>IF(B20=0," ",IF(VLOOKUP($B20,[1]Спортсмены!$B$1:$K$65536,4,FALSE)=0," ",VLOOKUP($B20,[1]Спортсмены!$B$1:$K$65536,4,FALSE)))</f>
        <v>14.04.2004</v>
      </c>
      <c r="F20" s="71" t="str">
        <f>IF(B20=0," ",VLOOKUP($B20,[1]Спортсмены!$B$1:$K$65536,5,FALSE))</f>
        <v>2</v>
      </c>
      <c r="G20" s="69" t="str">
        <f>IF(B20=0," ",VLOOKUP($B20,[1]Спортсмены!$B$1:$K$65536,6,FALSE))</f>
        <v>Республика Карелия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106" t="str">
        <f>IF(B20=0," ",VLOOKUP($B20,[1]Спортсмены!$B$1:$K$65536,9,FALSE))</f>
        <v>МУ "СШОР №3"</v>
      </c>
      <c r="K20" s="267">
        <v>6.2</v>
      </c>
      <c r="L20" s="267">
        <v>5.96</v>
      </c>
      <c r="M20" s="267">
        <v>6.16</v>
      </c>
      <c r="N20" s="265">
        <v>4</v>
      </c>
      <c r="O20" s="267">
        <v>5.72</v>
      </c>
      <c r="P20" s="267">
        <v>6.08</v>
      </c>
      <c r="Q20" s="267">
        <v>6.1</v>
      </c>
      <c r="R20" s="268">
        <v>6.2</v>
      </c>
      <c r="S20" s="31" t="s">
        <v>80</v>
      </c>
      <c r="T20" s="78">
        <v>13</v>
      </c>
      <c r="U20" s="58" t="str">
        <f>IF(B20=0," ",VLOOKUP($B20,[1]Спортсмены!$B$1:$K$65536,10,FALSE))</f>
        <v>Лайтинен А.А.</v>
      </c>
    </row>
    <row r="21" spans="1:21" x14ac:dyDescent="0.25">
      <c r="A21" s="78">
        <v>6</v>
      </c>
      <c r="B21" s="172">
        <v>306</v>
      </c>
      <c r="C21" s="69" t="str">
        <f>IF(B21=0," ",VLOOKUP(B21,[1]Спортсмены!B$1:K$65536,2,FALSE))</f>
        <v>Хотулёв</v>
      </c>
      <c r="D21" s="70" t="str">
        <f>IF(B21=0," ",VLOOKUP($B21,[1]Спортсмены!$B$1:$K$65536,3,FALSE))</f>
        <v>Антон</v>
      </c>
      <c r="E21" s="71" t="str">
        <f>IF(B21=0," ",IF(VLOOKUP($B21,[1]Спортсмены!$B$1:$K$65536,4,FALSE)=0," ",VLOOKUP($B21,[1]Спортсмены!$B$1:$K$65536,4,FALSE)))</f>
        <v>06.02.2003</v>
      </c>
      <c r="F21" s="71" t="str">
        <f>IF(B21=0," ",VLOOKUP($B21,[1]Спортсмены!$B$1:$K$65536,5,FALSE))</f>
        <v>2</v>
      </c>
      <c r="G21" s="69" t="str">
        <f>IF(B21=0," ",VLOOKUP($B21,[1]Спортсмены!$B$1:$K$65536,6,FALSE))</f>
        <v>Ивановская область</v>
      </c>
      <c r="H21" s="69" t="str">
        <f>IF(C21=0," ",VLOOKUP($B21,[1]Спортсмены!$B$1:$K$65536,7,FALSE))</f>
        <v/>
      </c>
      <c r="I21" s="69" t="str">
        <f>IF(D21=0," ",VLOOKUP($B21,[1]Спортсмены!$B$1:$K$65536,8,FALSE))</f>
        <v/>
      </c>
      <c r="J21" s="106" t="str">
        <f>IF(B21=0," ",VLOOKUP($B21,[1]Спортсмены!$B$1:$K$65536,9,FALSE))</f>
        <v>ОГБУ СШОР №8 "Спартак"</v>
      </c>
      <c r="K21" s="267">
        <v>5.94</v>
      </c>
      <c r="L21" s="267">
        <v>5.93</v>
      </c>
      <c r="M21" s="267">
        <v>6.15</v>
      </c>
      <c r="N21" s="265">
        <v>3</v>
      </c>
      <c r="O21" s="267">
        <v>6.12</v>
      </c>
      <c r="P21" s="267">
        <v>6.11</v>
      </c>
      <c r="Q21" s="267">
        <v>5.88</v>
      </c>
      <c r="R21" s="268">
        <v>6.15</v>
      </c>
      <c r="S21" s="31" t="s">
        <v>80</v>
      </c>
      <c r="T21" s="78">
        <v>12</v>
      </c>
      <c r="U21" s="58"/>
    </row>
    <row r="22" spans="1:21" x14ac:dyDescent="0.25">
      <c r="A22" s="172">
        <v>7</v>
      </c>
      <c r="B22" s="172">
        <v>309</v>
      </c>
      <c r="C22" s="69" t="str">
        <f>IF(B22=0," ",VLOOKUP(B22,[1]Спортсмены!B$1:K$65536,2,FALSE))</f>
        <v>Айсин</v>
      </c>
      <c r="D22" s="70" t="str">
        <f>IF(B22=0," ",VLOOKUP($B22,[1]Спортсмены!$B$1:$K$65536,3,FALSE))</f>
        <v>Роман</v>
      </c>
      <c r="E22" s="71" t="str">
        <f>IF(B22=0," ",IF(VLOOKUP($B22,[1]Спортсмены!$B$1:$K$65536,4,FALSE)=0," ",VLOOKUP($B22,[1]Спортсмены!$B$1:$K$65536,4,FALSE)))</f>
        <v>20.07.2003</v>
      </c>
      <c r="F22" s="71" t="str">
        <f>IF(B22=0," ",VLOOKUP($B22,[1]Спортсмены!$B$1:$K$65536,5,FALSE))</f>
        <v>2</v>
      </c>
      <c r="G22" s="69" t="str">
        <f>IF(B22=0," ",VLOOKUP($B22,[1]Спортсмены!$B$1:$K$65536,6,FALSE))</f>
        <v>Ивановская область</v>
      </c>
      <c r="H22" s="69" t="str">
        <f>IF(C22=0," ",VLOOKUP($B22,[1]Спортсмены!$B$1:$K$65536,7,FALSE))</f>
        <v/>
      </c>
      <c r="I22" s="69" t="str">
        <f>IF(D22=0," ",VLOOKUP($B22,[1]Спортсмены!$B$1:$K$65536,8,FALSE))</f>
        <v/>
      </c>
      <c r="J22" s="106" t="str">
        <f>IF(B22=0," ",VLOOKUP($B22,[1]Спортсмены!$B$1:$K$65536,9,FALSE))</f>
        <v>ОГБУ СШОР №8 "Спартак"</v>
      </c>
      <c r="K22" s="279">
        <v>5.92</v>
      </c>
      <c r="L22" s="279">
        <v>5.89</v>
      </c>
      <c r="M22" s="279">
        <v>5.76</v>
      </c>
      <c r="N22" s="280">
        <v>2</v>
      </c>
      <c r="O22" s="279">
        <v>5.73</v>
      </c>
      <c r="P22" s="279">
        <v>5.77</v>
      </c>
      <c r="Q22" s="279">
        <v>5.98</v>
      </c>
      <c r="R22" s="281">
        <v>5.98</v>
      </c>
      <c r="S22" s="154" t="s">
        <v>81</v>
      </c>
      <c r="T22" s="172">
        <v>11</v>
      </c>
      <c r="U22" s="58"/>
    </row>
    <row r="23" spans="1:21" ht="20.25" x14ac:dyDescent="0.25">
      <c r="A23" s="78">
        <v>8</v>
      </c>
      <c r="B23" s="172">
        <v>237</v>
      </c>
      <c r="C23" s="69" t="str">
        <f>IF(B23=0," ",VLOOKUP(B23,[1]Спортсмены!B$1:K$65536,2,FALSE))</f>
        <v>Колобаев</v>
      </c>
      <c r="D23" s="70" t="str">
        <f>IF(B23=0," ",VLOOKUP($B23,[1]Спортсмены!$B$1:$K$65536,3,FALSE))</f>
        <v>Павел</v>
      </c>
      <c r="E23" s="71" t="str">
        <f>IF(B23=0," ",IF(VLOOKUP($B23,[1]Спортсмены!$B$1:$K$65536,4,FALSE)=0," ",VLOOKUP($B23,[1]Спортсмены!$B$1:$K$65536,4,FALSE)))</f>
        <v>14.06.2004</v>
      </c>
      <c r="F23" s="71" t="str">
        <f>IF(B23=0," ",VLOOKUP($B23,[1]Спортсмены!$B$1:$K$65536,5,FALSE))</f>
        <v>2</v>
      </c>
      <c r="G23" s="69" t="str">
        <f>IF(B23=0," ",VLOOKUP($B23,[1]Спортсмены!$B$1:$K$65536,6,FALSE))</f>
        <v>Вологодская область</v>
      </c>
      <c r="H23" s="69" t="str">
        <f>IF(C23=0," ",VLOOKUP($B23,[1]Спортсмены!$B$1:$K$65536,7,FALSE))</f>
        <v/>
      </c>
      <c r="I23" s="69" t="str">
        <f>IF(D23=0," ",VLOOKUP($B23,[1]Спортсмены!$B$1:$K$65536,8,FALSE))</f>
        <v/>
      </c>
      <c r="J23" s="106" t="str">
        <f>IF(B23=0," ",VLOOKUP($B23,[1]Спортсмены!$B$1:$K$65536,9,FALSE))</f>
        <v>АУ ФКиС  ВО "ЦСП", МБУДО ДЮСШ "Спартак"</v>
      </c>
      <c r="K23" s="279">
        <v>5.7</v>
      </c>
      <c r="L23" s="279">
        <v>4.22</v>
      </c>
      <c r="M23" s="279">
        <v>5.8</v>
      </c>
      <c r="N23" s="280">
        <v>1</v>
      </c>
      <c r="O23" s="279">
        <v>5.48</v>
      </c>
      <c r="P23" s="279">
        <v>5.67</v>
      </c>
      <c r="Q23" s="279" t="s">
        <v>140</v>
      </c>
      <c r="R23" s="281">
        <v>5.8</v>
      </c>
      <c r="S23" s="154" t="s">
        <v>81</v>
      </c>
      <c r="T23" s="172">
        <v>10</v>
      </c>
      <c r="U23" s="58" t="str">
        <f>IF(B23=0," ",VLOOKUP($B23,[1]Спортсмены!$B$1:$K$65536,10,FALSE))</f>
        <v>Кужукина М.В.</v>
      </c>
    </row>
    <row r="24" spans="1:21" ht="20.25" x14ac:dyDescent="0.25">
      <c r="A24" s="172">
        <v>9</v>
      </c>
      <c r="B24" s="172">
        <v>246</v>
      </c>
      <c r="C24" s="69" t="str">
        <f>IF(B24=0," ",VLOOKUP(B24,[1]Спортсмены!B$1:K$65536,2,FALSE))</f>
        <v>Логинов</v>
      </c>
      <c r="D24" s="70" t="str">
        <f>IF(B24=0," ",VLOOKUP($B24,[1]Спортсмены!$B$1:$K$65536,3,FALSE))</f>
        <v>Максим</v>
      </c>
      <c r="E24" s="71" t="str">
        <f>IF(B24=0," ",IF(VLOOKUP($B24,[1]Спортсмены!$B$1:$K$65536,4,FALSE)=0," ",VLOOKUP($B24,[1]Спортсмены!$B$1:$K$65536,4,FALSE)))</f>
        <v>21.09.2003</v>
      </c>
      <c r="F24" s="71" t="str">
        <f>IF(B24=0," ",VLOOKUP($B24,[1]Спортсмены!$B$1:$K$65536,5,FALSE))</f>
        <v>1</v>
      </c>
      <c r="G24" s="69" t="str">
        <f>IF(B24=0," ",VLOOKUP($B24,[1]Спортсмены!$B$1:$K$65536,6,FALSE))</f>
        <v>Вологодская область</v>
      </c>
      <c r="H24" s="69" t="str">
        <f>IF(C24=0," ",VLOOKUP($B24,[1]Спортсмены!$B$1:$K$65536,7,FALSE))</f>
        <v/>
      </c>
      <c r="I24" s="69" t="str">
        <f>IF(D24=0," ",VLOOKUP($B24,[1]Спортсмены!$B$1:$K$65536,8,FALSE))</f>
        <v/>
      </c>
      <c r="J24" s="106" t="str">
        <f>IF(B24=0," ",VLOOKUP($B24,[1]Спортсмены!$B$1:$K$65536,9,FALSE))</f>
        <v>АУ ФКиС  ВО "ЦСП", МБУДО ДЮСШ "Спартак"</v>
      </c>
      <c r="K24" s="279">
        <v>5.53</v>
      </c>
      <c r="L24" s="279">
        <v>5.52</v>
      </c>
      <c r="M24" s="279">
        <v>5.38</v>
      </c>
      <c r="N24" s="280" t="s">
        <v>140</v>
      </c>
      <c r="O24" s="279"/>
      <c r="P24" s="279"/>
      <c r="Q24" s="279"/>
      <c r="R24" s="281">
        <v>5.53</v>
      </c>
      <c r="S24" s="154" t="s">
        <v>81</v>
      </c>
      <c r="T24" s="172">
        <v>9</v>
      </c>
      <c r="U24" s="58" t="str">
        <f>IF(B24=0," ",VLOOKUP($B24,[1]Спортсмены!$B$1:$K$65536,10,FALSE))</f>
        <v>Волков В.Н.</v>
      </c>
    </row>
    <row r="25" spans="1:21" ht="22.5" x14ac:dyDescent="0.25">
      <c r="A25" s="78">
        <v>10</v>
      </c>
      <c r="B25" s="172">
        <v>33</v>
      </c>
      <c r="C25" s="69" t="str">
        <f>IF(B25=0," ",VLOOKUP(B25,[1]Спортсмены!B$1:K$65536,2,FALSE))</f>
        <v>Дележов</v>
      </c>
      <c r="D25" s="70" t="str">
        <f>IF(B25=0," ",VLOOKUP($B25,[1]Спортсмены!$B$1:$K$65536,3,FALSE))</f>
        <v>Никита</v>
      </c>
      <c r="E25" s="71" t="str">
        <f>IF(B25=0," ",IF(VLOOKUP($B25,[1]Спортсмены!$B$1:$K$65536,4,FALSE)=0," ",VLOOKUP($B25,[1]Спортсмены!$B$1:$K$65536,4,FALSE)))</f>
        <v>19.02.2004</v>
      </c>
      <c r="F25" s="71" t="str">
        <f>IF(B25=0," ",VLOOKUP($B25,[1]Спортсмены!$B$1:$K$65536,5,FALSE))</f>
        <v>3</v>
      </c>
      <c r="G25" s="69" t="str">
        <f>IF(B25=0," ",VLOOKUP($B25,[1]Спортсмены!$B$1:$K$65536,6,FALSE))</f>
        <v>Ярославская область</v>
      </c>
      <c r="H25" s="69" t="str">
        <f>IF(C25=0," ",VLOOKUP($B25,[1]Спортсмены!$B$1:$K$65536,7,FALSE))</f>
        <v/>
      </c>
      <c r="I25" s="69" t="str">
        <f>IF(D25=0," ",VLOOKUP($B25,[1]Спортсмены!$B$1:$K$65536,8,FALSE))</f>
        <v/>
      </c>
      <c r="J25" s="106" t="str">
        <f>IF(B25=0," ",VLOOKUP($B25,[1]Спортсмены!$B$1:$K$65536,9,FALSE))</f>
        <v>ГУ ЯО "СШОР по лёгкой атлетике и адаптивному спорту"</v>
      </c>
      <c r="K25" s="279">
        <v>5.36</v>
      </c>
      <c r="L25" s="279">
        <v>4.93</v>
      </c>
      <c r="M25" s="279">
        <v>5.01</v>
      </c>
      <c r="N25" s="280" t="s">
        <v>140</v>
      </c>
      <c r="O25" s="279"/>
      <c r="P25" s="279"/>
      <c r="Q25" s="279"/>
      <c r="R25" s="281">
        <v>5.36</v>
      </c>
      <c r="S25" s="172" t="s">
        <v>82</v>
      </c>
      <c r="T25" s="172" t="s">
        <v>31</v>
      </c>
      <c r="U25" s="58" t="str">
        <f>IF(B25=0," ",VLOOKUP($B25,[1]Спортсмены!$B$1:$K$65536,10,FALSE))</f>
        <v>Филинова С.К., Лыкова О.В.</v>
      </c>
    </row>
    <row r="26" spans="1:21" x14ac:dyDescent="0.25">
      <c r="A26" s="172">
        <v>11</v>
      </c>
      <c r="B26" s="172">
        <v>449</v>
      </c>
      <c r="C26" s="69" t="str">
        <f>IF(B26=0," ",VLOOKUP(B26,[1]Спортсмены!B$1:K$65536,2,FALSE))</f>
        <v>Ермолович</v>
      </c>
      <c r="D26" s="70" t="str">
        <f>IF(B26=0," ",VLOOKUP($B26,[1]Спортсмены!$B$1:$K$65536,3,FALSE))</f>
        <v>Владислав</v>
      </c>
      <c r="E26" s="71" t="str">
        <f>IF(B26=0," ",IF(VLOOKUP($B26,[1]Спортсмены!$B$1:$K$65536,4,FALSE)=0," ",VLOOKUP($B26,[1]Спортсмены!$B$1:$K$65536,4,FALSE)))</f>
        <v>13.04.2005</v>
      </c>
      <c r="F26" s="71" t="str">
        <f>IF(B26=0," ",VLOOKUP($B26,[1]Спортсмены!$B$1:$K$65536,5,FALSE))</f>
        <v>2</v>
      </c>
      <c r="G26" s="69" t="str">
        <f>IF(B26=0," ",VLOOKUP($B26,[1]Спортсмены!$B$1:$K$65536,6,FALSE))</f>
        <v>Республика Коми</v>
      </c>
      <c r="H26" s="69" t="str">
        <f>IF(C26=0," ",VLOOKUP($B26,[1]Спортсмены!$B$1:$K$65536,7,FALSE))</f>
        <v/>
      </c>
      <c r="I26" s="69" t="str">
        <f>IF(D26=0," ",VLOOKUP($B26,[1]Спортсмены!$B$1:$K$65536,8,FALSE))</f>
        <v/>
      </c>
      <c r="J26" s="106" t="str">
        <f>IF(B26=0," ",VLOOKUP($B26,[1]Спортсмены!$B$1:$K$65536,9,FALSE))</f>
        <v>ГБУ РК "СШОР №1"</v>
      </c>
      <c r="K26" s="279">
        <v>5.13</v>
      </c>
      <c r="L26" s="279" t="s">
        <v>131</v>
      </c>
      <c r="M26" s="279">
        <v>5.14</v>
      </c>
      <c r="N26" s="280" t="s">
        <v>140</v>
      </c>
      <c r="O26" s="279"/>
      <c r="P26" s="279"/>
      <c r="Q26" s="279"/>
      <c r="R26" s="281">
        <v>5.14</v>
      </c>
      <c r="S26" s="172" t="s">
        <v>82</v>
      </c>
      <c r="T26" s="172">
        <v>0</v>
      </c>
      <c r="U26" s="58" t="str">
        <f>IF(B26=0," ",VLOOKUP($B26,[1]Спортсмены!$B$1:$K$65536,10,FALSE))</f>
        <v>Филиппов М.И.</v>
      </c>
    </row>
    <row r="27" spans="1:21" ht="33.75" x14ac:dyDescent="0.25">
      <c r="A27" s="78">
        <v>12</v>
      </c>
      <c r="B27" s="172">
        <v>114</v>
      </c>
      <c r="C27" s="69" t="str">
        <f>IF(B27=0," ",VLOOKUP(B27,[1]Спортсмены!B$1:K$65536,2,FALSE))</f>
        <v>Рощин</v>
      </c>
      <c r="D27" s="70" t="str">
        <f>IF(B27=0," ",VLOOKUP($B27,[1]Спортсмены!$B$1:$K$65536,3,FALSE))</f>
        <v>Андрей</v>
      </c>
      <c r="E27" s="71" t="str">
        <f>IF(B27=0," ",IF(VLOOKUP($B27,[1]Спортсмены!$B$1:$K$65536,4,FALSE)=0," ",VLOOKUP($B27,[1]Спортсмены!$B$1:$K$65536,4,FALSE)))</f>
        <v>30.10.2005</v>
      </c>
      <c r="F27" s="71" t="str">
        <f>IF(B27=0," ",VLOOKUP($B27,[1]Спортсмены!$B$1:$K$65536,5,FALSE))</f>
        <v>3</v>
      </c>
      <c r="G27" s="69" t="str">
        <f>IF(B27=0," ",VLOOKUP($B27,[1]Спортсмены!$B$1:$K$65536,6,FALSE))</f>
        <v>Ярославская область</v>
      </c>
      <c r="H27" s="69" t="str">
        <f>IF(C27=0," ",VLOOKUP($B27,[1]Спортсмены!$B$1:$K$65536,7,FALSE))</f>
        <v/>
      </c>
      <c r="I27" s="69" t="str">
        <f>IF(D27=0," ",VLOOKUP($B27,[1]Спортсмены!$B$1:$K$65536,8,FALSE))</f>
        <v/>
      </c>
      <c r="J27" s="106" t="str">
        <f>IF(B27=0," ",VLOOKUP($B27,[1]Спортсмены!$B$1:$K$65536,9,FALSE))</f>
        <v>МАУ СШОР №2</v>
      </c>
      <c r="K27" s="279">
        <v>5.0999999999999996</v>
      </c>
      <c r="L27" s="279">
        <v>4.8</v>
      </c>
      <c r="M27" s="279">
        <v>4.2300000000000004</v>
      </c>
      <c r="N27" s="280" t="s">
        <v>140</v>
      </c>
      <c r="O27" s="279"/>
      <c r="P27" s="279"/>
      <c r="Q27" s="279"/>
      <c r="R27" s="281">
        <v>5.0999999999999996</v>
      </c>
      <c r="S27" s="172" t="s">
        <v>82</v>
      </c>
      <c r="T27" s="172" t="s">
        <v>31</v>
      </c>
      <c r="U27" s="58" t="str">
        <f>IF(B27=0," ",VLOOKUP($B27,[1]Спортсмены!$B$1:$K$65536,10,FALSE))</f>
        <v>Дорожкин В.В., Дорожкин В.К., Дорожкина О.Н.</v>
      </c>
    </row>
    <row r="28" spans="1:21" ht="15.75" thickBot="1" x14ac:dyDescent="0.3">
      <c r="A28" s="269"/>
      <c r="B28" s="40"/>
      <c r="C28" s="39" t="str">
        <f>IF(B28=0," ",VLOOKUP(B28,[1]Спортсмены!B$1:K$65536,2,FALSE))</f>
        <v xml:space="preserve"> </v>
      </c>
      <c r="D28" s="39"/>
      <c r="E28" s="270" t="str">
        <f>IF(B28=0," ",VLOOKUP($B28,[1]Спортсмены!$B$1:$K$65536,3,FALSE))</f>
        <v xml:space="preserve"> </v>
      </c>
      <c r="F28" s="40" t="str">
        <f>IF(B28=0," ",IF(VLOOKUP($B28,[1]Спортсмены!$B$1:$K$65536,4,FALSE)=0," ",VLOOKUP($B28,[1]Спортсмены!$B$1:$K$65536,4,FALSE)))</f>
        <v xml:space="preserve"> </v>
      </c>
      <c r="G28" s="39" t="str">
        <f>IF(B28=0," ",VLOOKUP($B28,[1]Спортсмены!$B$1:$K$65536,5,FALSE))</f>
        <v xml:space="preserve"> </v>
      </c>
      <c r="H28" s="39"/>
      <c r="I28" s="39"/>
      <c r="J28" s="227" t="str">
        <f>IF(B28=0," ",VLOOKUP($B28,[1]Спортсмены!$B$1:$K$65536,6,FALSE))</f>
        <v xml:space="preserve"> </v>
      </c>
      <c r="K28" s="271"/>
      <c r="L28" s="271"/>
      <c r="M28" s="271"/>
      <c r="N28" s="272"/>
      <c r="O28" s="273"/>
      <c r="P28" s="273"/>
      <c r="Q28" s="273"/>
      <c r="R28" s="274"/>
      <c r="S28" s="38" t="str">
        <f>IF(R28=0," ",IF(R28&gt;=[1]Разряды!$D$27,[1]Разряды!$D$3,IF(R28&gt;=[1]Разряды!$E$27,[1]Разряды!$E$3,IF(R28&gt;=[1]Разряды!$F$27,[1]Разряды!$F$3,IF(R28&gt;=[1]Разряды!$G$27,[1]Разряды!$G$3,IF(R28&gt;=[1]Разряды!$H$27,[1]Разряды!$H$3,IF(R28&gt;=[1]Разряды!$I$27,[1]Разряды!$I$3,"б/р")))))))</f>
        <v xml:space="preserve"> </v>
      </c>
      <c r="T28" s="179"/>
      <c r="U28" s="227" t="str">
        <f>IF(B28=0," ",VLOOKUP($B28,[1]Спортсмены!$B$1:$K$65536,7,FALSE))</f>
        <v xml:space="preserve"> </v>
      </c>
    </row>
    <row r="29" spans="1:21" ht="15.75" thickTop="1" x14ac:dyDescent="0.25">
      <c r="A29" s="189"/>
      <c r="B29" s="46"/>
      <c r="C29" s="45"/>
      <c r="D29" s="45"/>
      <c r="E29" s="275"/>
      <c r="F29" s="46"/>
      <c r="G29" s="45"/>
      <c r="H29" s="45"/>
      <c r="I29" s="45"/>
      <c r="J29" s="229"/>
      <c r="K29" s="276"/>
      <c r="L29" s="276"/>
      <c r="M29" s="277"/>
      <c r="N29" s="277"/>
      <c r="O29" s="277"/>
      <c r="P29" s="277"/>
      <c r="Q29" s="277"/>
      <c r="R29" s="278"/>
      <c r="S29" s="44"/>
      <c r="T29" s="67"/>
      <c r="U29" s="229"/>
    </row>
    <row r="30" spans="1:21" x14ac:dyDescent="0.25">
      <c r="A30" s="189"/>
      <c r="B30" s="46"/>
      <c r="C30" s="45"/>
      <c r="D30" s="45"/>
      <c r="E30" s="275"/>
      <c r="F30" s="46"/>
      <c r="G30" s="45"/>
      <c r="H30" s="45"/>
      <c r="I30" s="45"/>
      <c r="J30" s="229"/>
      <c r="K30" s="276"/>
      <c r="L30" s="276"/>
      <c r="M30" s="277"/>
      <c r="N30" s="277"/>
      <c r="O30" s="277"/>
      <c r="P30" s="277"/>
      <c r="Q30" s="277"/>
      <c r="R30" s="278"/>
      <c r="S30" s="44"/>
      <c r="T30" s="67"/>
      <c r="U30" s="229"/>
    </row>
    <row r="31" spans="1:21" ht="15.75" x14ac:dyDescent="0.25">
      <c r="A31" s="189"/>
      <c r="B31" s="46"/>
      <c r="C31" s="66"/>
      <c r="D31" s="66"/>
      <c r="E31" s="49"/>
      <c r="F31"/>
      <c r="G31"/>
      <c r="H31"/>
      <c r="I31"/>
      <c r="J31" s="85"/>
      <c r="K31" s="85"/>
      <c r="L31" s="86"/>
      <c r="M31" s="85"/>
      <c r="N31" s="85"/>
      <c r="O31" s="87"/>
      <c r="P31" s="86"/>
      <c r="Q31" s="88"/>
      <c r="R31" s="67"/>
      <c r="S31" s="67"/>
      <c r="T31" s="67"/>
      <c r="U31" s="229"/>
    </row>
    <row r="32" spans="1:21" ht="15.75" x14ac:dyDescent="0.25">
      <c r="A32" s="189"/>
      <c r="B32" s="46"/>
      <c r="C32" s="66"/>
      <c r="D32" s="66"/>
      <c r="E32" s="49"/>
      <c r="F32"/>
      <c r="G32"/>
      <c r="H32"/>
      <c r="I32"/>
      <c r="J32" s="85"/>
      <c r="K32" s="85"/>
      <c r="L32" s="86"/>
      <c r="M32" s="85"/>
      <c r="N32" s="85"/>
      <c r="O32" s="85"/>
      <c r="P32" s="86"/>
      <c r="Q32" s="88"/>
      <c r="R32" s="67"/>
      <c r="S32" s="67"/>
      <c r="T32" s="67"/>
      <c r="U32" s="229"/>
    </row>
    <row r="33" spans="1:21" ht="15.75" x14ac:dyDescent="0.25">
      <c r="A33" s="64"/>
      <c r="C33" s="44"/>
      <c r="E33"/>
      <c r="F33"/>
      <c r="G33"/>
      <c r="H33" s="85"/>
      <c r="I33" s="85"/>
      <c r="J33" s="85"/>
      <c r="K33" s="85"/>
      <c r="L33" s="86"/>
      <c r="M33" s="85"/>
      <c r="N33" s="85"/>
      <c r="O33" s="87"/>
      <c r="P33" s="86"/>
      <c r="Q33" s="88"/>
      <c r="R33" s="67"/>
      <c r="S33" s="67"/>
    </row>
    <row r="34" spans="1:21" x14ac:dyDescent="0.25">
      <c r="A34" s="64"/>
      <c r="C34" s="66"/>
      <c r="D34" s="66"/>
      <c r="E34" s="66"/>
      <c r="F34" s="67"/>
      <c r="G34" s="45" t="s">
        <v>32</v>
      </c>
      <c r="H34" s="45"/>
      <c r="I34" s="45"/>
      <c r="J34" s="46"/>
      <c r="K34" s="46"/>
      <c r="L34" s="45"/>
      <c r="M34" s="45" t="s">
        <v>33</v>
      </c>
      <c r="N34" s="45"/>
    </row>
    <row r="35" spans="1:21" ht="15.75" x14ac:dyDescent="0.25">
      <c r="A35" s="64"/>
      <c r="B35" s="67"/>
      <c r="C35" s="66"/>
      <c r="D35" s="66"/>
      <c r="E35" s="66"/>
      <c r="F35" s="67"/>
      <c r="G35" s="45"/>
      <c r="H35" s="45"/>
      <c r="I35" s="45"/>
      <c r="J35" s="46"/>
      <c r="K35" s="46"/>
      <c r="L35" s="45"/>
      <c r="M35" s="45"/>
      <c r="N35" s="45"/>
      <c r="S35" s="46"/>
      <c r="T35" s="229"/>
      <c r="U35" s="86"/>
    </row>
    <row r="36" spans="1:21" ht="15.75" x14ac:dyDescent="0.25">
      <c r="A36" s="64"/>
      <c r="B36" s="67"/>
      <c r="C36" s="66"/>
      <c r="D36" s="66"/>
      <c r="E36" s="66"/>
      <c r="F36" s="67"/>
      <c r="G36" s="45"/>
      <c r="H36" s="45"/>
      <c r="I36" s="45"/>
      <c r="J36" s="46"/>
      <c r="K36" s="46"/>
      <c r="L36" s="45"/>
      <c r="M36" s="45"/>
      <c r="N36" s="45"/>
      <c r="S36" s="46"/>
      <c r="T36" s="229"/>
      <c r="U36" s="86"/>
    </row>
    <row r="37" spans="1:21" ht="15.75" x14ac:dyDescent="0.25">
      <c r="A37" s="64"/>
      <c r="B37" s="67"/>
      <c r="C37" s="66"/>
      <c r="D37" s="66"/>
      <c r="E37" s="66"/>
      <c r="F37" s="67"/>
      <c r="G37" s="45"/>
      <c r="H37" s="45"/>
      <c r="I37" s="45"/>
      <c r="J37" s="46"/>
      <c r="K37" s="46"/>
      <c r="L37" s="45"/>
      <c r="M37" s="45"/>
      <c r="N37" s="45"/>
      <c r="S37" s="46"/>
      <c r="T37" s="229"/>
      <c r="U37" s="86"/>
    </row>
    <row r="38" spans="1:21" ht="15.75" x14ac:dyDescent="0.25">
      <c r="A38" s="64"/>
      <c r="B38" s="67"/>
      <c r="C38" s="66"/>
      <c r="D38" s="66"/>
      <c r="E38" s="66"/>
      <c r="F38" s="67"/>
      <c r="G38" s="45" t="s">
        <v>34</v>
      </c>
      <c r="H38" s="45"/>
      <c r="I38" s="45"/>
      <c r="J38" s="46"/>
      <c r="K38" s="46"/>
      <c r="L38" s="45"/>
      <c r="M38" s="45" t="s">
        <v>35</v>
      </c>
      <c r="N38" s="45"/>
      <c r="S38" s="46"/>
      <c r="T38" s="229"/>
      <c r="U38" s="86"/>
    </row>
    <row r="39" spans="1:21" ht="15.75" x14ac:dyDescent="0.25">
      <c r="A39" s="67"/>
      <c r="B39" s="49"/>
      <c r="C39" s="45"/>
      <c r="D39" s="85"/>
      <c r="E39" s="85"/>
      <c r="F39" s="85"/>
      <c r="G39" s="86"/>
      <c r="H39" s="85"/>
      <c r="I39" s="85"/>
      <c r="J39" s="85"/>
      <c r="K39" s="85"/>
      <c r="L39" s="87"/>
      <c r="M39" s="86"/>
      <c r="N39" s="88"/>
      <c r="P39" s="86"/>
      <c r="Q39" s="88"/>
      <c r="R39" s="67"/>
      <c r="S39" s="67"/>
    </row>
    <row r="40" spans="1:21" ht="15.75" x14ac:dyDescent="0.25">
      <c r="A40" s="67"/>
      <c r="B40" s="49"/>
      <c r="C40" s="45"/>
      <c r="D40" s="85"/>
      <c r="E40" s="85"/>
      <c r="F40" s="85"/>
      <c r="G40" s="86"/>
      <c r="H40" s="85"/>
      <c r="I40" s="85"/>
      <c r="J40" s="85"/>
      <c r="K40" s="85"/>
      <c r="L40" s="85"/>
      <c r="M40" s="86"/>
      <c r="N40" s="88"/>
      <c r="P40" s="86"/>
      <c r="Q40" s="88"/>
      <c r="R40" s="67"/>
      <c r="S40" s="67"/>
    </row>
    <row r="41" spans="1:21" ht="15.75" x14ac:dyDescent="0.25">
      <c r="A41" s="64"/>
      <c r="B41" s="67"/>
      <c r="C41" s="44"/>
      <c r="E41"/>
      <c r="F41"/>
      <c r="G41"/>
      <c r="H41" s="85"/>
      <c r="I41" s="85"/>
      <c r="J41" s="85"/>
      <c r="K41" s="85"/>
      <c r="L41" s="86"/>
      <c r="M41" s="85"/>
      <c r="N41" s="85"/>
      <c r="O41" s="85"/>
      <c r="P41" s="86"/>
      <c r="Q41" s="88"/>
      <c r="R41" s="67"/>
      <c r="S41" s="67"/>
    </row>
    <row r="42" spans="1:21" ht="15.75" x14ac:dyDescent="0.25">
      <c r="A42" s="64"/>
      <c r="B42" s="67"/>
      <c r="C42" s="44"/>
      <c r="E42"/>
      <c r="F42"/>
      <c r="G42"/>
      <c r="H42" s="85"/>
      <c r="I42" s="85"/>
      <c r="J42" s="85"/>
      <c r="K42" s="85"/>
      <c r="L42" s="86"/>
      <c r="M42" s="85"/>
      <c r="N42" s="85"/>
      <c r="O42" s="85"/>
      <c r="P42" s="86"/>
      <c r="Q42" s="88"/>
      <c r="R42" s="67"/>
      <c r="S42" s="67"/>
    </row>
    <row r="43" spans="1:21" ht="15.75" x14ac:dyDescent="0.25">
      <c r="A43" s="64"/>
      <c r="B43" s="67"/>
      <c r="C43" s="44"/>
      <c r="E43"/>
      <c r="F43"/>
      <c r="G43"/>
      <c r="H43" s="85"/>
      <c r="I43" s="85"/>
      <c r="J43" s="85"/>
      <c r="K43" s="85"/>
      <c r="L43" s="86"/>
      <c r="M43" s="85"/>
      <c r="N43" s="85"/>
      <c r="O43" s="85"/>
      <c r="P43" s="86"/>
      <c r="Q43" s="88"/>
      <c r="R43" s="67"/>
      <c r="S43" s="67"/>
    </row>
    <row r="44" spans="1:21" ht="15.75" x14ac:dyDescent="0.25">
      <c r="A44" s="64"/>
      <c r="B44" s="67"/>
      <c r="C44" s="44"/>
      <c r="E44"/>
      <c r="F44"/>
      <c r="G44"/>
      <c r="H44" s="85"/>
      <c r="I44" s="85"/>
      <c r="J44" s="85"/>
      <c r="K44" s="85"/>
      <c r="L44" s="86"/>
      <c r="M44" s="85"/>
      <c r="N44" s="85"/>
      <c r="O44" s="85"/>
      <c r="P44" s="86"/>
      <c r="Q44" s="88"/>
      <c r="R44" s="67"/>
      <c r="S44" s="67"/>
    </row>
    <row r="45" spans="1:21" ht="15.75" x14ac:dyDescent="0.25">
      <c r="A45" s="64"/>
      <c r="B45" s="67"/>
      <c r="C45" s="44"/>
      <c r="E45"/>
      <c r="F45"/>
      <c r="G45"/>
      <c r="H45" s="85"/>
      <c r="I45" s="85"/>
      <c r="J45" s="85"/>
      <c r="K45" s="85"/>
      <c r="L45" s="86"/>
      <c r="M45" s="85"/>
      <c r="N45" s="85"/>
      <c r="O45" s="85"/>
      <c r="P45" s="86"/>
      <c r="Q45" s="88"/>
      <c r="R45" s="67"/>
      <c r="S45" s="67"/>
    </row>
    <row r="46" spans="1:21" ht="15.75" x14ac:dyDescent="0.25">
      <c r="A46" s="64"/>
      <c r="B46" s="67"/>
      <c r="C46" s="44"/>
      <c r="E46"/>
      <c r="F46"/>
      <c r="G46"/>
      <c r="H46" s="85"/>
      <c r="I46" s="85"/>
      <c r="J46" s="85"/>
      <c r="K46" s="85"/>
      <c r="L46" s="86"/>
      <c r="M46" s="85"/>
      <c r="N46" s="85"/>
      <c r="O46" s="85"/>
      <c r="P46" s="86"/>
      <c r="Q46" s="88"/>
      <c r="R46" s="67"/>
      <c r="S46" s="67"/>
    </row>
    <row r="47" spans="1:21" ht="15.75" x14ac:dyDescent="0.25">
      <c r="A47" s="64"/>
      <c r="B47" s="67"/>
      <c r="C47" s="44"/>
      <c r="E47"/>
      <c r="F47"/>
      <c r="G47"/>
      <c r="H47" s="85"/>
      <c r="I47" s="85"/>
      <c r="J47" s="85"/>
      <c r="K47" s="85"/>
      <c r="L47" s="86"/>
      <c r="M47" s="85"/>
      <c r="N47" s="85"/>
      <c r="O47" s="85"/>
      <c r="P47" s="86"/>
      <c r="Q47" s="88"/>
      <c r="R47" s="67"/>
      <c r="S47" s="67"/>
    </row>
    <row r="48" spans="1:21" ht="15.75" x14ac:dyDescent="0.25">
      <c r="A48" s="64"/>
      <c r="B48" s="67"/>
      <c r="C48" s="44"/>
      <c r="E48"/>
      <c r="F48"/>
      <c r="G48"/>
      <c r="H48" s="85"/>
      <c r="I48" s="85"/>
      <c r="J48" s="85"/>
      <c r="K48" s="85"/>
      <c r="L48" s="86"/>
      <c r="M48" s="85"/>
      <c r="N48" s="85"/>
      <c r="O48" s="85"/>
      <c r="P48" s="86"/>
      <c r="Q48" s="88"/>
      <c r="R48" s="67"/>
      <c r="S48" s="67"/>
    </row>
    <row r="49" spans="1:21" ht="15.75" x14ac:dyDescent="0.25">
      <c r="A49" s="64"/>
      <c r="B49" s="67"/>
      <c r="C49" s="44"/>
      <c r="E49"/>
      <c r="F49"/>
      <c r="G49"/>
      <c r="H49" s="85"/>
      <c r="I49" s="85"/>
      <c r="J49" s="85"/>
      <c r="K49" s="85"/>
      <c r="L49" s="86"/>
      <c r="M49" s="85"/>
      <c r="N49" s="85"/>
      <c r="O49" s="85"/>
      <c r="P49" s="86"/>
      <c r="Q49" s="88"/>
      <c r="R49" s="67"/>
      <c r="S49" s="67"/>
    </row>
    <row r="50" spans="1:21" ht="15.75" x14ac:dyDescent="0.25">
      <c r="A50" s="64"/>
      <c r="B50" s="67"/>
      <c r="C50" s="44"/>
      <c r="E50"/>
      <c r="F50"/>
      <c r="G50"/>
      <c r="H50" s="85"/>
      <c r="I50" s="85"/>
      <c r="J50" s="85"/>
      <c r="K50" s="85"/>
      <c r="L50" s="86"/>
      <c r="M50" s="85"/>
      <c r="N50" s="85"/>
      <c r="O50" s="85"/>
      <c r="P50" s="86"/>
      <c r="Q50" s="88"/>
      <c r="R50" s="67"/>
      <c r="S50" s="67"/>
    </row>
    <row r="51" spans="1:21" ht="15.75" x14ac:dyDescent="0.25">
      <c r="A51" s="64"/>
      <c r="B51" s="67"/>
      <c r="C51" s="44"/>
      <c r="E51"/>
      <c r="F51"/>
      <c r="G51"/>
      <c r="H51" s="85"/>
      <c r="I51" s="85"/>
      <c r="J51" s="85"/>
      <c r="K51" s="85"/>
      <c r="L51" s="86"/>
      <c r="M51" s="85"/>
      <c r="N51" s="85"/>
      <c r="O51" s="85"/>
      <c r="P51" s="86"/>
      <c r="Q51" s="88"/>
      <c r="R51" s="67"/>
      <c r="S51" s="67"/>
    </row>
    <row r="52" spans="1:21" ht="17.25" x14ac:dyDescent="0.3">
      <c r="A52" s="459" t="s">
        <v>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</row>
    <row r="53" spans="1:21" ht="17.25" x14ac:dyDescent="0.3">
      <c r="A53" s="459" t="s">
        <v>1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</row>
    <row r="54" spans="1:21" ht="17.25" x14ac:dyDescent="0.3">
      <c r="A54" s="459" t="s">
        <v>2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</row>
    <row r="55" spans="1:21" ht="17.25" x14ac:dyDescent="0.3">
      <c r="A55" s="459" t="s">
        <v>3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</row>
    <row r="56" spans="1:21" ht="17.25" x14ac:dyDescent="0.3">
      <c r="A56" s="459" t="s">
        <v>4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</row>
    <row r="57" spans="1:21" ht="17.25" x14ac:dyDescent="0.3">
      <c r="A57" s="460" t="s">
        <v>58</v>
      </c>
      <c r="B57" s="460"/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</row>
    <row r="58" spans="1:21" ht="21" x14ac:dyDescent="0.35">
      <c r="A58" s="8"/>
      <c r="B58" s="8"/>
      <c r="C58" s="8"/>
      <c r="D58" s="8"/>
      <c r="E58" s="8"/>
      <c r="F58" s="8"/>
      <c r="G58" s="8"/>
      <c r="H58" s="8"/>
      <c r="I58" s="8"/>
      <c r="J58"/>
      <c r="K58" s="8"/>
      <c r="L58" s="8"/>
      <c r="M58" s="8"/>
      <c r="N58" s="8"/>
      <c r="P58" s="8"/>
      <c r="Q58" s="8"/>
      <c r="R58" s="8"/>
      <c r="S58" s="8"/>
      <c r="U58" s="1" t="s">
        <v>6</v>
      </c>
    </row>
    <row r="59" spans="1:21" ht="21" x14ac:dyDescent="0.35">
      <c r="A59" s="3"/>
      <c r="B59" s="4"/>
      <c r="C59" s="4"/>
      <c r="D59" s="4"/>
      <c r="E59" s="5"/>
      <c r="F59"/>
      <c r="G59" s="263"/>
      <c r="H59" s="50"/>
      <c r="I59" s="50"/>
      <c r="J59"/>
      <c r="K59" s="50"/>
      <c r="L59" s="50"/>
      <c r="M59" s="50"/>
      <c r="P59" s="50"/>
      <c r="Q59" s="50"/>
      <c r="R59" s="50"/>
      <c r="U59" s="2" t="s">
        <v>7</v>
      </c>
    </row>
    <row r="60" spans="1:21" ht="15.75" x14ac:dyDescent="0.25">
      <c r="A60" s="3"/>
      <c r="B60" s="4"/>
      <c r="C60" s="4"/>
      <c r="D60" s="4"/>
      <c r="E60" s="5"/>
      <c r="F60"/>
      <c r="G60" s="6"/>
      <c r="H60" s="6"/>
      <c r="I60" s="6"/>
      <c r="J60"/>
      <c r="K60" s="6"/>
      <c r="L60"/>
      <c r="P60" s="6"/>
      <c r="U60" s="2" t="s">
        <v>8</v>
      </c>
    </row>
    <row r="61" spans="1:21" ht="21" x14ac:dyDescent="0.35">
      <c r="A61" s="7"/>
      <c r="B61"/>
      <c r="C61"/>
      <c r="D61"/>
      <c r="E61"/>
      <c r="F61"/>
      <c r="G61"/>
      <c r="H61"/>
      <c r="I61"/>
      <c r="J61"/>
      <c r="K61" s="7"/>
      <c r="L61"/>
      <c r="M61" s="8"/>
      <c r="N61" s="8"/>
      <c r="P61" s="7"/>
      <c r="R61" s="8"/>
      <c r="S61" s="8"/>
      <c r="U61" s="8" t="s">
        <v>9</v>
      </c>
    </row>
    <row r="62" spans="1:21" ht="18.75" x14ac:dyDescent="0.3">
      <c r="A62" s="3"/>
      <c r="B62" s="12"/>
      <c r="C62" s="4"/>
      <c r="D62" s="4"/>
      <c r="E62" s="9" t="s">
        <v>10</v>
      </c>
      <c r="F62" s="311">
        <v>0.4861111111111111</v>
      </c>
      <c r="G62" s="11" t="s">
        <v>12</v>
      </c>
      <c r="H62" s="11"/>
      <c r="I62" s="11"/>
      <c r="J62"/>
      <c r="K62" s="13"/>
      <c r="L62" s="13"/>
      <c r="M62" s="14"/>
      <c r="P62" s="64"/>
      <c r="Q62" s="64"/>
      <c r="R62" s="16"/>
      <c r="S62" s="64"/>
      <c r="T62" s="64"/>
    </row>
    <row r="63" spans="1:21" ht="16.5" thickBot="1" x14ac:dyDescent="0.3">
      <c r="A63" s="15" t="s">
        <v>132</v>
      </c>
      <c r="B63" s="16"/>
      <c r="C63"/>
      <c r="D63"/>
      <c r="F63" s="18"/>
      <c r="G63" s="17" t="s">
        <v>139</v>
      </c>
      <c r="H63"/>
      <c r="I63"/>
      <c r="J63" s="3"/>
      <c r="K63" s="11"/>
      <c r="L63" s="11"/>
      <c r="M63" s="14"/>
      <c r="P63" s="64"/>
      <c r="Q63" s="64"/>
      <c r="R63" s="16"/>
      <c r="S63" s="64"/>
      <c r="T63" s="64"/>
    </row>
    <row r="64" spans="1:21" ht="15.75" thickBot="1" x14ac:dyDescent="0.3">
      <c r="A64" s="485" t="s">
        <v>66</v>
      </c>
      <c r="B64" s="489" t="s">
        <v>16</v>
      </c>
      <c r="C64" s="490" t="s">
        <v>17</v>
      </c>
      <c r="D64" s="490" t="s">
        <v>18</v>
      </c>
      <c r="E64" s="489" t="s">
        <v>19</v>
      </c>
      <c r="F64" s="489" t="s">
        <v>20</v>
      </c>
      <c r="G64" s="489" t="s">
        <v>21</v>
      </c>
      <c r="H64" s="489" t="s">
        <v>22</v>
      </c>
      <c r="I64" s="489" t="s">
        <v>23</v>
      </c>
      <c r="J64" s="474" t="s">
        <v>24</v>
      </c>
      <c r="K64" s="553" t="s">
        <v>130</v>
      </c>
      <c r="L64" s="553"/>
      <c r="M64" s="553"/>
      <c r="N64" s="553"/>
      <c r="O64" s="553"/>
      <c r="P64" s="553"/>
      <c r="Q64" s="553"/>
      <c r="R64" s="474" t="s">
        <v>25</v>
      </c>
      <c r="S64" s="474" t="s">
        <v>26</v>
      </c>
      <c r="T64" s="474" t="s">
        <v>27</v>
      </c>
      <c r="U64" s="475" t="s">
        <v>28</v>
      </c>
    </row>
    <row r="65" spans="1:21" ht="15.75" thickBot="1" x14ac:dyDescent="0.3">
      <c r="A65" s="554"/>
      <c r="B65" s="489"/>
      <c r="C65" s="490"/>
      <c r="D65" s="490"/>
      <c r="E65" s="489"/>
      <c r="F65" s="489"/>
      <c r="G65" s="489"/>
      <c r="H65" s="489"/>
      <c r="I65" s="489"/>
      <c r="J65" s="474"/>
      <c r="K65" s="475">
        <v>1</v>
      </c>
      <c r="L65" s="475">
        <v>2</v>
      </c>
      <c r="M65" s="475">
        <v>3</v>
      </c>
      <c r="N65" s="555"/>
      <c r="O65" s="475">
        <v>4</v>
      </c>
      <c r="P65" s="475">
        <v>5</v>
      </c>
      <c r="Q65" s="475">
        <v>6</v>
      </c>
      <c r="R65" s="474"/>
      <c r="S65" s="474"/>
      <c r="T65" s="474"/>
      <c r="U65" s="475"/>
    </row>
    <row r="66" spans="1:21" ht="15.75" thickBot="1" x14ac:dyDescent="0.3">
      <c r="A66" s="486"/>
      <c r="B66" s="489"/>
      <c r="C66" s="490"/>
      <c r="D66" s="490"/>
      <c r="E66" s="489"/>
      <c r="F66" s="489"/>
      <c r="G66" s="489"/>
      <c r="H66" s="489"/>
      <c r="I66" s="489"/>
      <c r="J66" s="474"/>
      <c r="K66" s="475"/>
      <c r="L66" s="475"/>
      <c r="M66" s="475"/>
      <c r="N66" s="556"/>
      <c r="O66" s="475"/>
      <c r="P66" s="475"/>
      <c r="Q66" s="475"/>
      <c r="R66" s="474"/>
      <c r="S66" s="474"/>
      <c r="T66" s="474"/>
      <c r="U66" s="475"/>
    </row>
    <row r="67" spans="1:21" x14ac:dyDescent="0.25">
      <c r="A67" s="189">
        <v>1</v>
      </c>
      <c r="B67" s="78">
        <v>398</v>
      </c>
      <c r="C67" s="76" t="str">
        <f>IF(B67=0," ",VLOOKUP(B67,[1]Спортсмены!B$1:K$65536,2,FALSE))</f>
        <v>Черноус</v>
      </c>
      <c r="D67" s="77" t="str">
        <f>IF(B67=0," ",VLOOKUP($B67,[1]Спортсмены!$B$1:$K$65536,3,FALSE))</f>
        <v>Александр</v>
      </c>
      <c r="E67" s="78" t="str">
        <f>IF(B67=0," ",IF(VLOOKUP($B67,[1]Спортсмены!$B$1:$K$65536,4,FALSE)=0," ",VLOOKUP($B67,[1]Спортсмены!$B$1:$K$65536,4,FALSE)))</f>
        <v>09.03.2001</v>
      </c>
      <c r="F67" s="78" t="str">
        <f>IF(B67=0," ",VLOOKUP($B67,[1]Спортсмены!$B$1:$K$65536,5,FALSE))</f>
        <v>1</v>
      </c>
      <c r="G67" s="76" t="str">
        <f>IF(B67=0," ",VLOOKUP($B67,[1]Спортсмены!$B$1:$K$65536,6,FALSE))</f>
        <v>Новгородская область</v>
      </c>
      <c r="H67" s="76" t="str">
        <f>IF(C67=0," ",VLOOKUP($B67,[1]Спортсмены!$B$1:$K$65536,7,FALSE))</f>
        <v/>
      </c>
      <c r="I67" s="76" t="str">
        <f>IF(D67=0," ",VLOOKUP($B67,[1]Спортсмены!$B$1:$K$65536,8,FALSE))</f>
        <v/>
      </c>
      <c r="J67" s="76" t="str">
        <f>IF(B67=0," ",VLOOKUP($B67,[1]Спортсмены!$B$1:$K$65536,9,FALSE))</f>
        <v>МАУДО "ДЮСШ "ЦФР"</v>
      </c>
      <c r="K67" s="264" t="s">
        <v>131</v>
      </c>
      <c r="L67" s="264">
        <v>6.44</v>
      </c>
      <c r="M67" s="264">
        <v>6.31</v>
      </c>
      <c r="N67" s="265"/>
      <c r="O67" s="264" t="s">
        <v>131</v>
      </c>
      <c r="P67" s="264">
        <v>6.44</v>
      </c>
      <c r="Q67" s="264" t="s">
        <v>131</v>
      </c>
      <c r="R67" s="266">
        <v>6.44</v>
      </c>
      <c r="S67" s="80" t="s">
        <v>80</v>
      </c>
      <c r="T67" s="80">
        <v>20</v>
      </c>
      <c r="U67" s="58" t="str">
        <f>IF(B67=0," ",VLOOKUP($B67,[1]Спортсмены!$B$1:$K$65536,10,FALSE))</f>
        <v>Семенов А.В.</v>
      </c>
    </row>
    <row r="68" spans="1:21" ht="22.5" x14ac:dyDescent="0.25">
      <c r="A68" s="175"/>
      <c r="B68" s="31">
        <v>146</v>
      </c>
      <c r="C68" s="76" t="str">
        <f>IF(B68=0," ",VLOOKUP(B68,[1]Спортсмены!B$1:K$65536,2,FALSE))</f>
        <v>Федоров</v>
      </c>
      <c r="D68" s="77" t="str">
        <f>IF(B68=0," ",VLOOKUP($B68,[1]Спортсмены!$B$1:$K$65536,3,FALSE))</f>
        <v>Евгений</v>
      </c>
      <c r="E68" s="78" t="str">
        <f>IF(B68=0," ",IF(VLOOKUP($B68,[1]Спортсмены!$B$1:$K$65536,4,FALSE)=0," ",VLOOKUP($B68,[1]Спортсмены!$B$1:$K$65536,4,FALSE)))</f>
        <v>04.05.2002</v>
      </c>
      <c r="F68" s="78" t="str">
        <f>IF(B68=0," ",VLOOKUP($B68,[1]Спортсмены!$B$1:$K$65536,5,FALSE))</f>
        <v>2</v>
      </c>
      <c r="G68" s="76" t="str">
        <f>IF(B68=0," ",VLOOKUP($B68,[1]Спортсмены!$B$1:$K$65536,6,FALSE))</f>
        <v>Ярославская область</v>
      </c>
      <c r="H68" s="76" t="str">
        <f>IF(C68=0," ",VLOOKUP($B68,[1]Спортсмены!$B$1:$K$65536,7,FALSE))</f>
        <v/>
      </c>
      <c r="I68" s="76" t="str">
        <f>IF(D68=0," ",VLOOKUP($B68,[1]Спортсмены!$B$1:$K$65536,8,FALSE))</f>
        <v/>
      </c>
      <c r="J68" s="90" t="str">
        <f>IF(B68=0," ",VLOOKUP($B68,[1]Спортсмены!$B$1:$K$65536,9,FALSE))</f>
        <v>ГУ ЯО "СШОР по лёгкой атлетике и адаптивному спорту"</v>
      </c>
      <c r="K68" s="267"/>
      <c r="L68" s="267"/>
      <c r="M68" s="267"/>
      <c r="N68" s="265"/>
      <c r="O68" s="267"/>
      <c r="P68" s="267"/>
      <c r="Q68" s="267"/>
      <c r="R68" s="312" t="s">
        <v>57</v>
      </c>
      <c r="S68" s="31"/>
      <c r="T68" s="78">
        <v>0</v>
      </c>
      <c r="U68" s="58" t="str">
        <f>IF(B68=0," ",VLOOKUP($B68,[1]Спортсмены!$B$1:$K$65536,10,FALSE))</f>
        <v>Рыбаков В.Ю., Бабашкин В.М.</v>
      </c>
    </row>
    <row r="69" spans="1:21" ht="15.75" thickBot="1" x14ac:dyDescent="0.3">
      <c r="A69" s="179"/>
      <c r="B69" s="43"/>
      <c r="C69" s="39" t="str">
        <f>IF(B69=0," ",VLOOKUP(B69,[1]Спортсмены!B$1:K$65536,2,FALSE))</f>
        <v xml:space="preserve"> </v>
      </c>
      <c r="D69" s="39"/>
      <c r="E69" s="282" t="str">
        <f>IF(B69=0," ",VLOOKUP($B69,[1]Спортсмены!$B$1:$K$65536,3,FALSE))</f>
        <v xml:space="preserve"> </v>
      </c>
      <c r="F69" s="40" t="str">
        <f>IF(B69=0," ",IF(VLOOKUP($B69,[1]Спортсмены!$B$1:$K$65536,4,FALSE)=0," ",VLOOKUP($B69,[1]Спортсмены!$B$1:$K$65536,4,FALSE)))</f>
        <v xml:space="preserve"> </v>
      </c>
      <c r="G69" s="39" t="str">
        <f>IF(B69=0," ",VLOOKUP($B69,[1]Спортсмены!$B$1:$K$65536,5,FALSE))</f>
        <v xml:space="preserve"> </v>
      </c>
      <c r="H69" s="39"/>
      <c r="I69" s="39"/>
      <c r="J69" s="227" t="str">
        <f>IF(B69=0," ",VLOOKUP($B69,[1]Спортсмены!$B$1:$K$65536,6,FALSE))</f>
        <v xml:space="preserve"> </v>
      </c>
      <c r="K69" s="271"/>
      <c r="L69" s="271"/>
      <c r="M69" s="271"/>
      <c r="N69" s="272"/>
      <c r="O69" s="273"/>
      <c r="P69" s="273"/>
      <c r="Q69" s="273"/>
      <c r="R69" s="274"/>
      <c r="S69" s="38" t="str">
        <f>IF(R69=0," ",IF(R69&gt;=[1]Разряды!$D$25,[1]Разряды!$D$3,IF(R69&gt;=[1]Разряды!$E$25,[1]Разряды!$E$3,IF(R69&gt;=[1]Разряды!$F$25,[1]Разряды!$F$3,IF(R69&gt;=[1]Разряды!$G$25,[1]Разряды!$G$3,IF(R69&gt;=[1]Разряды!$H$25,[1]Разряды!$H$3,IF(R69&gt;=[1]Разряды!$I$25,[1]Разряды!$I$3,"б/р")))))))</f>
        <v xml:space="preserve"> </v>
      </c>
      <c r="T69" s="179"/>
      <c r="U69" s="39" t="str">
        <f>IF(B69=0," ",VLOOKUP($B69,[1]Спортсмены!$B$1:$K$65536,7,FALSE))</f>
        <v xml:space="preserve"> </v>
      </c>
    </row>
    <row r="70" spans="1:21" ht="15.75" thickTop="1" x14ac:dyDescent="0.25">
      <c r="A70" s="67"/>
      <c r="B70" s="49"/>
      <c r="C70" s="45"/>
      <c r="D70" s="45"/>
      <c r="E70" s="283"/>
      <c r="F70" s="46"/>
      <c r="G70" s="45"/>
      <c r="H70" s="45"/>
      <c r="I70" s="45"/>
      <c r="J70" s="229"/>
      <c r="K70" s="276"/>
      <c r="L70" s="277"/>
      <c r="M70" s="277"/>
      <c r="N70" s="277"/>
      <c r="O70" s="277"/>
      <c r="P70" s="277"/>
      <c r="Q70" s="277"/>
      <c r="R70" s="278"/>
      <c r="S70" s="44"/>
      <c r="T70" s="67"/>
      <c r="U70" s="45"/>
    </row>
    <row r="71" spans="1:21" x14ac:dyDescent="0.25">
      <c r="A71" s="67"/>
      <c r="B71" s="49"/>
      <c r="C71" s="45"/>
      <c r="D71" s="45"/>
      <c r="E71" s="283"/>
      <c r="F71" s="46"/>
      <c r="G71" s="45"/>
      <c r="H71" s="45"/>
      <c r="I71" s="45"/>
      <c r="J71" s="229"/>
      <c r="K71" s="276"/>
      <c r="L71" s="277"/>
      <c r="M71" s="277"/>
      <c r="N71" s="277"/>
      <c r="O71" s="277"/>
      <c r="P71" s="277"/>
      <c r="Q71" s="277"/>
      <c r="R71" s="278"/>
      <c r="S71" s="44"/>
      <c r="T71" s="67"/>
      <c r="U71" s="45"/>
    </row>
    <row r="72" spans="1:21" x14ac:dyDescent="0.25">
      <c r="A72" s="67"/>
      <c r="B72" s="49"/>
      <c r="C72" s="45"/>
      <c r="D72" s="45"/>
      <c r="E72" s="283"/>
      <c r="F72" s="46"/>
      <c r="G72" s="45"/>
      <c r="H72" s="45"/>
      <c r="I72" s="45"/>
      <c r="J72" s="229"/>
      <c r="K72" s="276"/>
      <c r="L72" s="277"/>
      <c r="M72" s="277"/>
      <c r="N72" s="277"/>
      <c r="O72" s="277"/>
      <c r="P72" s="277"/>
      <c r="Q72" s="277"/>
      <c r="R72" s="278"/>
      <c r="S72" s="44"/>
      <c r="T72" s="67"/>
      <c r="U72" s="45"/>
    </row>
    <row r="73" spans="1:21" ht="15.75" x14ac:dyDescent="0.25">
      <c r="A73" s="67"/>
      <c r="B73" s="49"/>
      <c r="C73" s="66"/>
      <c r="D73" s="66"/>
      <c r="E73" s="49"/>
      <c r="F73"/>
      <c r="G73"/>
      <c r="H73"/>
      <c r="I73"/>
      <c r="J73" s="85"/>
      <c r="K73" s="85"/>
      <c r="L73" s="86"/>
      <c r="M73" s="85"/>
      <c r="N73" s="85"/>
      <c r="O73" s="87"/>
      <c r="P73" s="86"/>
      <c r="Q73" s="88"/>
      <c r="R73" s="67"/>
      <c r="S73" s="67"/>
      <c r="T73" s="67"/>
      <c r="U73" s="45"/>
    </row>
    <row r="74" spans="1:21" ht="15.75" x14ac:dyDescent="0.25">
      <c r="A74" s="67"/>
      <c r="B74" s="49"/>
      <c r="C74" s="66"/>
      <c r="D74" s="66"/>
      <c r="E74" s="49"/>
      <c r="F74"/>
      <c r="G74"/>
      <c r="H74"/>
      <c r="I74"/>
      <c r="J74" s="85"/>
      <c r="K74" s="85"/>
      <c r="L74" s="86"/>
      <c r="M74" s="85"/>
      <c r="N74" s="85"/>
      <c r="O74" s="85"/>
      <c r="P74" s="86"/>
      <c r="Q74" s="88"/>
      <c r="R74" s="67"/>
      <c r="S74" s="67"/>
      <c r="T74" s="67"/>
      <c r="U74" s="45"/>
    </row>
    <row r="75" spans="1:21" ht="15.75" x14ac:dyDescent="0.25">
      <c r="A75" s="64"/>
      <c r="C75" s="44"/>
      <c r="E75"/>
      <c r="F75"/>
      <c r="G75"/>
      <c r="H75" s="85"/>
      <c r="I75" s="85"/>
      <c r="J75" s="85"/>
      <c r="K75" s="85"/>
      <c r="L75" s="86"/>
      <c r="M75" s="85"/>
      <c r="N75" s="85"/>
      <c r="O75" s="87"/>
      <c r="P75" s="86"/>
      <c r="Q75" s="88"/>
      <c r="R75" s="67"/>
    </row>
    <row r="76" spans="1:21" ht="15.75" x14ac:dyDescent="0.25">
      <c r="A76" s="64"/>
      <c r="B76" s="67"/>
      <c r="C76" s="44"/>
      <c r="E76"/>
      <c r="F76"/>
      <c r="G76"/>
      <c r="H76" s="85"/>
      <c r="I76" s="85"/>
      <c r="J76" s="85"/>
      <c r="K76" s="85"/>
      <c r="L76" s="86"/>
      <c r="M76" s="85"/>
      <c r="N76" s="85"/>
      <c r="O76" s="85"/>
      <c r="P76" s="86"/>
      <c r="Q76" s="88"/>
      <c r="R76" s="67"/>
      <c r="S76" s="46"/>
      <c r="T76" s="229"/>
      <c r="U76" s="86"/>
    </row>
    <row r="77" spans="1:21" ht="15.75" x14ac:dyDescent="0.25">
      <c r="A77" s="64"/>
      <c r="B77" s="67"/>
      <c r="C77" s="44"/>
      <c r="E77"/>
      <c r="F77"/>
      <c r="G77"/>
      <c r="H77" s="85"/>
      <c r="I77" s="85"/>
      <c r="J77" s="85"/>
      <c r="K77" s="85"/>
      <c r="L77" s="86"/>
      <c r="M77" s="85"/>
      <c r="N77" s="85"/>
      <c r="O77" s="85"/>
      <c r="P77" s="86"/>
      <c r="Q77" s="88"/>
      <c r="R77" s="67"/>
      <c r="S77" s="46"/>
      <c r="T77" s="229"/>
      <c r="U77" s="86"/>
    </row>
    <row r="78" spans="1:21" x14ac:dyDescent="0.25">
      <c r="A78" s="64"/>
      <c r="C78" s="66"/>
      <c r="D78" s="66"/>
      <c r="E78" s="66"/>
      <c r="F78" s="67"/>
      <c r="G78" s="45" t="s">
        <v>32</v>
      </c>
      <c r="H78" s="45"/>
      <c r="I78" s="45"/>
      <c r="J78" s="46"/>
      <c r="K78" s="46"/>
      <c r="L78" s="45"/>
      <c r="M78" s="45" t="s">
        <v>33</v>
      </c>
      <c r="N78" s="45"/>
    </row>
    <row r="79" spans="1:21" ht="15.75" x14ac:dyDescent="0.25">
      <c r="A79" s="64"/>
      <c r="B79" s="67"/>
      <c r="C79" s="66"/>
      <c r="D79" s="66"/>
      <c r="E79" s="66"/>
      <c r="F79" s="67"/>
      <c r="G79" s="45"/>
      <c r="H79" s="45"/>
      <c r="I79" s="45"/>
      <c r="J79" s="46"/>
      <c r="K79" s="46"/>
      <c r="L79" s="45"/>
      <c r="M79" s="45"/>
      <c r="N79" s="45"/>
      <c r="S79" s="46"/>
      <c r="T79" s="229"/>
      <c r="U79" s="86"/>
    </row>
    <row r="80" spans="1:21" ht="15.75" x14ac:dyDescent="0.25">
      <c r="A80" s="64"/>
      <c r="B80" s="67"/>
      <c r="C80" s="66"/>
      <c r="D80" s="66"/>
      <c r="E80" s="66"/>
      <c r="F80" s="67"/>
      <c r="G80" s="45"/>
      <c r="H80" s="45"/>
      <c r="I80" s="45"/>
      <c r="J80" s="46"/>
      <c r="K80" s="46"/>
      <c r="L80" s="45"/>
      <c r="M80" s="45"/>
      <c r="N80" s="45"/>
      <c r="S80" s="46"/>
      <c r="T80" s="229"/>
      <c r="U80" s="86"/>
    </row>
    <row r="81" spans="1:21" ht="15.75" x14ac:dyDescent="0.25">
      <c r="A81" s="64"/>
      <c r="B81" s="67"/>
      <c r="C81" s="66"/>
      <c r="D81" s="66"/>
      <c r="E81" s="66"/>
      <c r="F81" s="67"/>
      <c r="G81" s="45"/>
      <c r="H81" s="45"/>
      <c r="I81" s="45"/>
      <c r="J81" s="46"/>
      <c r="K81" s="46"/>
      <c r="L81" s="45"/>
      <c r="M81" s="45"/>
      <c r="N81" s="45"/>
      <c r="S81" s="46"/>
      <c r="T81" s="229"/>
      <c r="U81" s="86"/>
    </row>
    <row r="82" spans="1:21" ht="15.75" x14ac:dyDescent="0.25">
      <c r="A82" s="64"/>
      <c r="B82" s="67"/>
      <c r="C82" s="66"/>
      <c r="D82" s="66"/>
      <c r="E82" s="66"/>
      <c r="F82" s="67"/>
      <c r="G82" s="45" t="s">
        <v>34</v>
      </c>
      <c r="H82" s="45"/>
      <c r="I82" s="45"/>
      <c r="J82" s="46"/>
      <c r="K82" s="46"/>
      <c r="L82" s="45"/>
      <c r="M82" s="45" t="s">
        <v>35</v>
      </c>
      <c r="N82" s="45"/>
      <c r="S82" s="46"/>
      <c r="T82" s="229"/>
      <c r="U82" s="86"/>
    </row>
    <row r="83" spans="1:21" ht="15.75" x14ac:dyDescent="0.25">
      <c r="A83" s="67"/>
      <c r="B83" s="49"/>
      <c r="C83" s="45"/>
      <c r="D83" s="85"/>
      <c r="E83" s="85"/>
      <c r="F83" s="85"/>
      <c r="G83" s="86"/>
      <c r="H83" s="85"/>
      <c r="I83" s="85"/>
      <c r="J83" s="85"/>
      <c r="K83" s="85"/>
      <c r="L83" s="87"/>
      <c r="M83" s="86"/>
      <c r="N83" s="88"/>
      <c r="P83" s="86"/>
      <c r="Q83" s="88"/>
      <c r="R83" s="67"/>
      <c r="S83" s="67"/>
    </row>
    <row r="84" spans="1:21" x14ac:dyDescent="0.25">
      <c r="A84" s="67"/>
      <c r="B84" s="49"/>
      <c r="C84" s="45"/>
      <c r="D84" s="45"/>
      <c r="E84" s="283"/>
      <c r="F84" s="46"/>
      <c r="G84" s="45"/>
      <c r="H84" s="45"/>
      <c r="I84" s="45"/>
      <c r="J84" s="229"/>
      <c r="K84" s="276"/>
      <c r="L84" s="277"/>
      <c r="M84" s="277"/>
      <c r="N84" s="277"/>
      <c r="O84" s="277"/>
      <c r="P84" s="277"/>
      <c r="Q84" s="277"/>
      <c r="R84" s="278"/>
      <c r="S84" s="44"/>
      <c r="T84" s="67"/>
      <c r="U84" s="45"/>
    </row>
    <row r="85" spans="1:21" x14ac:dyDescent="0.25">
      <c r="A85" s="67"/>
      <c r="B85" s="49"/>
      <c r="C85" s="45"/>
      <c r="D85" s="45"/>
      <c r="E85" s="283"/>
      <c r="F85" s="46"/>
      <c r="G85" s="45"/>
      <c r="H85" s="45"/>
      <c r="I85" s="45"/>
      <c r="J85" s="229"/>
      <c r="K85" s="276"/>
      <c r="L85" s="277"/>
      <c r="M85" s="277"/>
      <c r="N85" s="277"/>
      <c r="O85" s="277"/>
      <c r="P85" s="277"/>
      <c r="Q85" s="277"/>
      <c r="R85" s="278"/>
      <c r="S85" s="44"/>
      <c r="T85" s="67"/>
      <c r="U85" s="45"/>
    </row>
    <row r="86" spans="1:21" x14ac:dyDescent="0.25">
      <c r="A86" s="67"/>
      <c r="B86" s="49"/>
      <c r="C86" s="45"/>
      <c r="D86" s="45"/>
      <c r="E86" s="283"/>
      <c r="F86" s="46"/>
      <c r="G86" s="45"/>
      <c r="H86" s="45"/>
      <c r="I86" s="45"/>
      <c r="J86" s="229"/>
      <c r="K86" s="276"/>
      <c r="L86" s="277"/>
      <c r="M86" s="277"/>
      <c r="N86" s="277"/>
      <c r="O86" s="277"/>
      <c r="P86" s="277"/>
      <c r="Q86" s="277"/>
      <c r="R86" s="278"/>
      <c r="S86" s="44"/>
      <c r="T86" s="67"/>
      <c r="U86" s="45"/>
    </row>
    <row r="87" spans="1:21" x14ac:dyDescent="0.25">
      <c r="A87" s="67"/>
      <c r="B87" s="49"/>
      <c r="C87" s="45"/>
      <c r="D87" s="45"/>
      <c r="E87" s="283"/>
      <c r="F87" s="46"/>
      <c r="G87" s="45"/>
      <c r="H87" s="45"/>
      <c r="I87" s="45"/>
      <c r="J87" s="229"/>
      <c r="K87" s="276"/>
      <c r="L87" s="277"/>
      <c r="M87" s="277"/>
      <c r="N87" s="277"/>
      <c r="O87" s="277"/>
      <c r="P87" s="277"/>
      <c r="Q87" s="277"/>
      <c r="R87" s="278"/>
      <c r="S87" s="44"/>
      <c r="T87" s="67"/>
      <c r="U87" s="45"/>
    </row>
    <row r="88" spans="1:21" x14ac:dyDescent="0.25">
      <c r="A88" s="67"/>
      <c r="B88" s="49"/>
      <c r="C88" s="45"/>
      <c r="D88" s="45"/>
      <c r="E88" s="283"/>
      <c r="F88" s="46"/>
      <c r="G88" s="45"/>
      <c r="H88" s="45"/>
      <c r="I88" s="45"/>
      <c r="J88" s="229"/>
      <c r="K88" s="276"/>
      <c r="L88" s="277"/>
      <c r="M88" s="277"/>
      <c r="N88" s="277"/>
      <c r="O88" s="277"/>
      <c r="P88" s="277"/>
      <c r="Q88" s="277"/>
      <c r="R88" s="278"/>
      <c r="S88" s="44"/>
      <c r="T88" s="67"/>
      <c r="U88" s="45"/>
    </row>
    <row r="89" spans="1:21" x14ac:dyDescent="0.25">
      <c r="A89" s="67"/>
      <c r="B89" s="49"/>
      <c r="C89" s="45"/>
      <c r="D89" s="45"/>
      <c r="E89" s="283"/>
      <c r="F89" s="46"/>
      <c r="G89" s="45"/>
      <c r="H89" s="45"/>
      <c r="I89" s="45"/>
      <c r="J89" s="229"/>
      <c r="K89" s="276"/>
      <c r="L89" s="277"/>
      <c r="M89" s="277"/>
      <c r="N89" s="277"/>
      <c r="O89" s="277"/>
      <c r="P89" s="277"/>
      <c r="Q89" s="277"/>
      <c r="R89" s="278"/>
      <c r="S89" s="44"/>
      <c r="T89" s="67"/>
      <c r="U89" s="45"/>
    </row>
    <row r="90" spans="1:21" x14ac:dyDescent="0.25">
      <c r="A90" s="67"/>
      <c r="B90" s="49"/>
      <c r="C90" s="45"/>
      <c r="D90" s="45"/>
      <c r="E90" s="283"/>
      <c r="F90" s="46"/>
      <c r="G90" s="45"/>
      <c r="H90" s="45"/>
      <c r="I90" s="45"/>
      <c r="J90" s="229"/>
      <c r="K90" s="276"/>
      <c r="L90" s="277"/>
      <c r="M90" s="277"/>
      <c r="N90" s="277"/>
      <c r="O90" s="277"/>
      <c r="P90" s="277"/>
      <c r="Q90" s="277"/>
      <c r="R90" s="278"/>
      <c r="S90" s="44"/>
      <c r="T90" s="67"/>
      <c r="U90" s="45"/>
    </row>
    <row r="91" spans="1:21" x14ac:dyDescent="0.25">
      <c r="A91" s="67"/>
      <c r="B91" s="49"/>
      <c r="C91" s="45"/>
      <c r="D91" s="45"/>
      <c r="E91" s="283"/>
      <c r="F91" s="46"/>
      <c r="G91" s="45"/>
      <c r="H91" s="45"/>
      <c r="I91" s="45"/>
      <c r="J91" s="229"/>
      <c r="K91" s="276"/>
      <c r="L91" s="277"/>
      <c r="M91" s="277"/>
      <c r="N91" s="277"/>
      <c r="O91" s="277"/>
      <c r="P91" s="277"/>
      <c r="Q91" s="277"/>
      <c r="R91" s="278"/>
      <c r="S91" s="44"/>
      <c r="T91" s="67"/>
      <c r="U91" s="45"/>
    </row>
    <row r="92" spans="1:21" x14ac:dyDescent="0.25">
      <c r="A92" s="67"/>
      <c r="B92" s="49"/>
      <c r="C92" s="45"/>
      <c r="D92" s="45"/>
      <c r="E92" s="283"/>
      <c r="F92" s="46"/>
      <c r="G92" s="45"/>
      <c r="H92" s="45"/>
      <c r="I92" s="45"/>
      <c r="J92" s="229"/>
      <c r="K92" s="276"/>
      <c r="L92" s="277"/>
      <c r="M92" s="277"/>
      <c r="N92" s="277"/>
      <c r="O92" s="277"/>
      <c r="P92" s="277"/>
      <c r="Q92" s="277"/>
      <c r="R92" s="278"/>
      <c r="S92" s="44"/>
      <c r="T92" s="67"/>
      <c r="U92" s="45"/>
    </row>
    <row r="93" spans="1:21" x14ac:dyDescent="0.25">
      <c r="A93" s="67"/>
      <c r="B93" s="49"/>
      <c r="C93" s="45"/>
      <c r="D93" s="45"/>
      <c r="E93" s="283"/>
      <c r="F93" s="46"/>
      <c r="G93" s="45"/>
      <c r="H93" s="45"/>
      <c r="I93" s="45"/>
      <c r="J93" s="229"/>
      <c r="K93" s="276"/>
      <c r="L93" s="277"/>
      <c r="M93" s="277"/>
      <c r="N93" s="277"/>
      <c r="O93" s="277"/>
      <c r="P93" s="277"/>
      <c r="Q93" s="277"/>
      <c r="R93" s="278"/>
      <c r="S93" s="44"/>
      <c r="T93" s="67"/>
      <c r="U93" s="45"/>
    </row>
    <row r="94" spans="1:21" x14ac:dyDescent="0.25">
      <c r="A94" s="67"/>
      <c r="B94" s="49"/>
      <c r="C94" s="45"/>
      <c r="D94" s="45"/>
      <c r="E94" s="283"/>
      <c r="F94" s="46"/>
      <c r="G94" s="45"/>
      <c r="H94" s="45"/>
      <c r="I94" s="45"/>
      <c r="J94" s="229"/>
      <c r="K94" s="276"/>
      <c r="L94" s="277"/>
      <c r="M94" s="277"/>
      <c r="N94" s="277"/>
      <c r="O94" s="277"/>
      <c r="P94" s="277"/>
      <c r="Q94" s="277"/>
      <c r="R94" s="278"/>
      <c r="S94" s="44"/>
      <c r="T94" s="67"/>
      <c r="U94" s="45"/>
    </row>
    <row r="95" spans="1:21" x14ac:dyDescent="0.25">
      <c r="A95" s="67"/>
      <c r="B95" s="49"/>
      <c r="C95" s="45"/>
      <c r="D95" s="45"/>
      <c r="E95" s="283"/>
      <c r="F95" s="46"/>
      <c r="G95" s="45"/>
      <c r="H95" s="45"/>
      <c r="I95" s="45"/>
      <c r="J95" s="229"/>
      <c r="K95" s="276"/>
      <c r="L95" s="277"/>
      <c r="M95" s="277"/>
      <c r="N95" s="277"/>
      <c r="O95" s="277"/>
      <c r="P95" s="277"/>
      <c r="Q95" s="277"/>
      <c r="R95" s="278"/>
      <c r="S95" s="44"/>
      <c r="T95" s="67"/>
      <c r="U95" s="45"/>
    </row>
    <row r="96" spans="1:21" x14ac:dyDescent="0.25">
      <c r="A96" s="67"/>
      <c r="B96" s="49"/>
      <c r="C96" s="45"/>
      <c r="D96" s="45"/>
      <c r="E96" s="283"/>
      <c r="F96" s="46"/>
      <c r="G96" s="45"/>
      <c r="H96" s="45"/>
      <c r="I96" s="45"/>
      <c r="J96" s="229"/>
      <c r="K96" s="276"/>
      <c r="L96" s="277"/>
      <c r="M96" s="277"/>
      <c r="N96" s="277"/>
      <c r="O96" s="277"/>
      <c r="P96" s="277"/>
      <c r="Q96" s="277"/>
      <c r="R96" s="278"/>
      <c r="S96" s="44"/>
      <c r="T96" s="67"/>
      <c r="U96" s="45"/>
    </row>
    <row r="97" spans="1:21" x14ac:dyDescent="0.25">
      <c r="A97" s="67"/>
      <c r="B97" s="49"/>
      <c r="C97" s="45"/>
      <c r="D97" s="45"/>
      <c r="E97" s="283"/>
      <c r="F97" s="46"/>
      <c r="G97" s="45"/>
      <c r="H97" s="45"/>
      <c r="I97" s="45"/>
      <c r="J97" s="229"/>
      <c r="K97" s="276"/>
      <c r="L97" s="277"/>
      <c r="M97" s="277"/>
      <c r="N97" s="277"/>
      <c r="O97" s="277"/>
      <c r="P97" s="277"/>
      <c r="Q97" s="277"/>
      <c r="R97" s="278"/>
      <c r="S97" s="44"/>
      <c r="T97" s="67"/>
      <c r="U97" s="45"/>
    </row>
    <row r="98" spans="1:21" x14ac:dyDescent="0.25">
      <c r="A98" s="67"/>
      <c r="B98" s="49"/>
      <c r="C98" s="45"/>
      <c r="D98" s="45"/>
      <c r="E98" s="283"/>
      <c r="F98" s="46"/>
      <c r="G98" s="45"/>
      <c r="H98" s="45"/>
      <c r="I98" s="45"/>
      <c r="J98" s="229"/>
      <c r="K98" s="276"/>
      <c r="L98" s="277"/>
      <c r="M98" s="277"/>
      <c r="N98" s="277"/>
      <c r="O98" s="277"/>
      <c r="P98" s="277"/>
      <c r="Q98" s="277"/>
      <c r="R98" s="278"/>
      <c r="S98" s="44"/>
      <c r="T98" s="67"/>
      <c r="U98" s="45"/>
    </row>
    <row r="99" spans="1:21" x14ac:dyDescent="0.25">
      <c r="A99" s="67"/>
      <c r="B99" s="49"/>
      <c r="C99" s="45"/>
      <c r="D99" s="45"/>
      <c r="E99" s="283"/>
      <c r="F99" s="46"/>
      <c r="G99" s="45"/>
      <c r="H99" s="45"/>
      <c r="I99" s="45"/>
      <c r="J99" s="229"/>
      <c r="K99" s="276"/>
      <c r="L99" s="277"/>
      <c r="M99" s="277"/>
      <c r="N99" s="277"/>
      <c r="O99" s="277"/>
      <c r="P99" s="277"/>
      <c r="Q99" s="277"/>
      <c r="R99" s="278"/>
      <c r="S99" s="44"/>
      <c r="T99" s="67"/>
      <c r="U99" s="45"/>
    </row>
    <row r="100" spans="1:21" x14ac:dyDescent="0.25">
      <c r="A100" s="67"/>
      <c r="B100" s="49"/>
      <c r="C100" s="45"/>
      <c r="D100" s="45"/>
      <c r="E100" s="283"/>
      <c r="F100" s="46"/>
      <c r="G100" s="45"/>
      <c r="H100" s="45"/>
      <c r="I100" s="45"/>
      <c r="J100" s="229"/>
      <c r="K100" s="276"/>
      <c r="L100" s="277"/>
      <c r="M100" s="277"/>
      <c r="N100" s="277"/>
      <c r="O100" s="277"/>
      <c r="P100" s="277"/>
      <c r="Q100" s="277"/>
      <c r="R100" s="278"/>
      <c r="S100" s="44"/>
      <c r="T100" s="67"/>
      <c r="U100" s="45"/>
    </row>
    <row r="101" spans="1:21" x14ac:dyDescent="0.25">
      <c r="A101" s="67"/>
      <c r="B101" s="49"/>
      <c r="C101" s="45"/>
      <c r="D101" s="45"/>
      <c r="E101" s="283"/>
      <c r="F101" s="46"/>
      <c r="G101" s="45"/>
      <c r="H101" s="45"/>
      <c r="I101" s="45"/>
      <c r="J101" s="229"/>
      <c r="K101" s="276"/>
      <c r="L101" s="277"/>
      <c r="M101" s="277"/>
      <c r="N101" s="277"/>
      <c r="O101" s="277"/>
      <c r="P101" s="277"/>
      <c r="Q101" s="277"/>
      <c r="R101" s="278"/>
      <c r="S101" s="44"/>
      <c r="T101" s="67"/>
      <c r="U101" s="45"/>
    </row>
    <row r="102" spans="1:21" x14ac:dyDescent="0.25">
      <c r="A102" s="67"/>
      <c r="B102" s="49"/>
      <c r="C102" s="45"/>
      <c r="D102" s="45"/>
      <c r="E102" s="283"/>
      <c r="F102" s="46"/>
      <c r="G102" s="45"/>
      <c r="H102" s="45"/>
      <c r="I102" s="45"/>
      <c r="J102" s="229"/>
      <c r="K102" s="276"/>
      <c r="L102" s="277"/>
      <c r="M102" s="277"/>
      <c r="N102" s="277"/>
      <c r="O102" s="277"/>
      <c r="P102" s="277"/>
      <c r="Q102" s="277"/>
      <c r="R102" s="278"/>
      <c r="S102" s="44"/>
      <c r="T102" s="67"/>
      <c r="U102" s="45"/>
    </row>
    <row r="103" spans="1:21" x14ac:dyDescent="0.25">
      <c r="A103" s="67"/>
      <c r="B103" s="49"/>
      <c r="C103" s="45"/>
      <c r="D103" s="45"/>
      <c r="E103" s="283"/>
      <c r="F103" s="46"/>
      <c r="G103" s="45"/>
      <c r="H103" s="45"/>
      <c r="I103" s="45"/>
      <c r="J103" s="229"/>
      <c r="K103" s="276"/>
      <c r="L103" s="277"/>
      <c r="M103" s="277"/>
      <c r="N103" s="277"/>
      <c r="O103" s="277"/>
      <c r="P103" s="277"/>
      <c r="Q103" s="277"/>
      <c r="R103" s="278"/>
      <c r="S103" s="44"/>
      <c r="T103" s="67"/>
      <c r="U103" s="45"/>
    </row>
    <row r="104" spans="1:21" x14ac:dyDescent="0.25">
      <c r="A104" s="67"/>
      <c r="B104" s="49"/>
      <c r="C104" s="45"/>
      <c r="D104" s="45"/>
      <c r="E104" s="283"/>
      <c r="F104" s="46"/>
      <c r="G104" s="45"/>
      <c r="H104" s="45"/>
      <c r="I104" s="45"/>
      <c r="J104" s="229"/>
      <c r="K104" s="276"/>
      <c r="L104" s="277"/>
      <c r="M104" s="277"/>
      <c r="N104" s="277"/>
      <c r="O104" s="277"/>
      <c r="P104" s="277"/>
      <c r="Q104" s="277"/>
      <c r="R104" s="278"/>
      <c r="S104" s="44"/>
      <c r="T104" s="67"/>
      <c r="U104" s="45"/>
    </row>
    <row r="105" spans="1:21" x14ac:dyDescent="0.25">
      <c r="A105" s="67"/>
      <c r="B105" s="49"/>
      <c r="C105" s="45"/>
      <c r="D105" s="45"/>
      <c r="E105" s="283"/>
      <c r="F105" s="46"/>
      <c r="G105" s="45"/>
      <c r="H105" s="45"/>
      <c r="I105" s="45"/>
      <c r="J105" s="229"/>
      <c r="K105" s="276"/>
      <c r="L105" s="277"/>
      <c r="M105" s="277"/>
      <c r="N105" s="277"/>
      <c r="O105" s="277"/>
      <c r="P105" s="277"/>
      <c r="Q105" s="277"/>
      <c r="R105" s="278"/>
      <c r="S105" s="44"/>
      <c r="T105" s="67"/>
      <c r="U105" s="45"/>
    </row>
    <row r="106" spans="1:21" x14ac:dyDescent="0.25">
      <c r="A106" s="67"/>
      <c r="B106" s="49"/>
      <c r="C106" s="45"/>
      <c r="D106" s="45"/>
      <c r="E106" s="283"/>
      <c r="F106" s="46"/>
      <c r="G106" s="45"/>
      <c r="H106" s="45"/>
      <c r="I106" s="45"/>
      <c r="J106" s="229"/>
      <c r="K106" s="276"/>
      <c r="L106" s="277"/>
      <c r="M106" s="277"/>
      <c r="N106" s="277"/>
      <c r="O106" s="277"/>
      <c r="P106" s="277"/>
      <c r="Q106" s="277"/>
      <c r="R106" s="278"/>
      <c r="S106" s="44"/>
      <c r="T106" s="67"/>
      <c r="U106" s="45"/>
    </row>
    <row r="107" spans="1:21" x14ac:dyDescent="0.25">
      <c r="A107" s="67"/>
      <c r="B107" s="49"/>
      <c r="C107" s="45"/>
      <c r="D107" s="45"/>
      <c r="E107" s="283"/>
      <c r="F107" s="46"/>
      <c r="G107" s="45"/>
      <c r="H107" s="45"/>
      <c r="I107" s="45"/>
      <c r="J107" s="229"/>
      <c r="K107" s="276"/>
      <c r="L107" s="277"/>
      <c r="M107" s="277"/>
      <c r="N107" s="277"/>
      <c r="O107" s="277"/>
      <c r="P107" s="277"/>
      <c r="Q107" s="277"/>
      <c r="R107" s="278"/>
      <c r="S107" s="44"/>
      <c r="T107" s="67"/>
      <c r="U107" s="45"/>
    </row>
    <row r="108" spans="1:21" x14ac:dyDescent="0.25">
      <c r="A108" s="67"/>
      <c r="B108" s="49"/>
      <c r="C108" s="45"/>
      <c r="D108" s="45"/>
      <c r="E108" s="283"/>
      <c r="F108" s="46"/>
      <c r="G108" s="45"/>
      <c r="H108" s="45"/>
      <c r="I108" s="45"/>
      <c r="J108" s="229"/>
      <c r="K108" s="276"/>
      <c r="L108" s="277"/>
      <c r="M108" s="277"/>
      <c r="N108" s="277"/>
      <c r="O108" s="277"/>
      <c r="P108" s="277"/>
      <c r="Q108" s="277"/>
      <c r="R108" s="278"/>
      <c r="S108" s="44"/>
      <c r="T108" s="67"/>
      <c r="U108" s="45"/>
    </row>
    <row r="109" spans="1:21" ht="17.25" x14ac:dyDescent="0.3">
      <c r="A109" s="459" t="s">
        <v>0</v>
      </c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</row>
    <row r="110" spans="1:21" ht="17.25" x14ac:dyDescent="0.3">
      <c r="A110" s="459" t="s">
        <v>1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</row>
    <row r="111" spans="1:21" ht="17.25" x14ac:dyDescent="0.3">
      <c r="A111" s="459" t="s">
        <v>2</v>
      </c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</row>
    <row r="112" spans="1:21" ht="17.25" x14ac:dyDescent="0.3">
      <c r="A112" s="459" t="s">
        <v>3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</row>
    <row r="113" spans="1:21" ht="17.25" x14ac:dyDescent="0.3">
      <c r="A113" s="459" t="s">
        <v>4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</row>
    <row r="114" spans="1:21" ht="17.25" x14ac:dyDescent="0.3">
      <c r="A114" s="460" t="s">
        <v>59</v>
      </c>
      <c r="B114" s="460"/>
      <c r="C114" s="460"/>
      <c r="D114" s="460"/>
      <c r="E114" s="460"/>
      <c r="F114" s="460"/>
      <c r="G114" s="460"/>
      <c r="H114" s="460"/>
      <c r="I114" s="460"/>
      <c r="J114" s="460"/>
      <c r="K114" s="460"/>
      <c r="L114" s="460"/>
      <c r="M114" s="460"/>
      <c r="N114" s="460"/>
      <c r="O114" s="460"/>
      <c r="P114" s="460"/>
      <c r="Q114" s="460"/>
      <c r="R114" s="460"/>
      <c r="S114" s="460"/>
      <c r="T114" s="460"/>
      <c r="U114" s="460"/>
    </row>
    <row r="115" spans="1:21" ht="21" x14ac:dyDescent="0.35">
      <c r="A115" s="8"/>
      <c r="B115" s="8"/>
      <c r="C115" s="8"/>
      <c r="D115" s="8"/>
      <c r="E115" s="8"/>
      <c r="F115" s="8"/>
      <c r="G115" s="8"/>
      <c r="H115" s="8"/>
      <c r="I115" s="8"/>
      <c r="J115"/>
      <c r="K115" s="8"/>
      <c r="L115" s="8"/>
      <c r="M115" s="8"/>
      <c r="N115" s="8"/>
      <c r="P115" s="8"/>
      <c r="Q115" s="8"/>
      <c r="R115" s="8"/>
      <c r="S115" s="8"/>
      <c r="U115" s="1" t="s">
        <v>6</v>
      </c>
    </row>
    <row r="116" spans="1:21" ht="21" x14ac:dyDescent="0.35">
      <c r="A116" s="3"/>
      <c r="B116" s="4"/>
      <c r="C116" s="4"/>
      <c r="D116" s="4"/>
      <c r="E116" s="5"/>
      <c r="F116"/>
      <c r="G116" s="263"/>
      <c r="H116" s="50"/>
      <c r="I116" s="50"/>
      <c r="J116"/>
      <c r="K116" s="50"/>
      <c r="L116" s="50"/>
      <c r="M116" s="50"/>
      <c r="P116" s="50"/>
      <c r="Q116" s="50"/>
      <c r="R116" s="50"/>
      <c r="U116" s="2" t="s">
        <v>7</v>
      </c>
    </row>
    <row r="117" spans="1:21" ht="15.75" x14ac:dyDescent="0.25">
      <c r="A117" s="3"/>
      <c r="B117" s="4"/>
      <c r="C117" s="4"/>
      <c r="D117" s="4"/>
      <c r="E117" s="5"/>
      <c r="F117"/>
      <c r="G117" s="6"/>
      <c r="H117" s="6"/>
      <c r="I117" s="6"/>
      <c r="J117"/>
      <c r="K117" s="6"/>
      <c r="L117"/>
      <c r="P117" s="6"/>
      <c r="U117" s="2" t="s">
        <v>8</v>
      </c>
    </row>
    <row r="118" spans="1:21" ht="21" x14ac:dyDescent="0.35">
      <c r="A118" s="7"/>
      <c r="B118"/>
      <c r="C118"/>
      <c r="D118"/>
      <c r="E118"/>
      <c r="F118"/>
      <c r="G118"/>
      <c r="H118"/>
      <c r="I118"/>
      <c r="J118"/>
      <c r="K118" s="7"/>
      <c r="L118"/>
      <c r="M118" s="8"/>
      <c r="N118" s="8"/>
      <c r="P118" s="7"/>
      <c r="R118" s="8"/>
      <c r="S118" s="8"/>
      <c r="U118" s="8" t="s">
        <v>9</v>
      </c>
    </row>
    <row r="119" spans="1:21" ht="18.75" x14ac:dyDescent="0.3">
      <c r="A119" s="3"/>
      <c r="B119" s="12"/>
      <c r="C119" s="4"/>
      <c r="D119" s="4"/>
      <c r="E119" s="9" t="s">
        <v>10</v>
      </c>
      <c r="F119" s="311">
        <v>0.4861111111111111</v>
      </c>
      <c r="G119" s="11" t="s">
        <v>12</v>
      </c>
      <c r="H119" s="11"/>
      <c r="I119" s="11"/>
      <c r="J119"/>
      <c r="K119" s="13"/>
      <c r="L119" s="13"/>
      <c r="M119" s="14"/>
      <c r="P119" s="64"/>
      <c r="Q119" s="64"/>
      <c r="R119" s="16"/>
      <c r="S119" s="64"/>
      <c r="T119" s="64"/>
    </row>
    <row r="120" spans="1:21" ht="16.5" thickBot="1" x14ac:dyDescent="0.3">
      <c r="A120" s="15" t="s">
        <v>134</v>
      </c>
      <c r="B120" s="16"/>
      <c r="C120"/>
      <c r="D120"/>
      <c r="F120" s="18"/>
      <c r="G120" s="17" t="s">
        <v>139</v>
      </c>
      <c r="H120"/>
      <c r="I120"/>
      <c r="J120" s="3"/>
      <c r="K120" s="11"/>
      <c r="L120" s="11"/>
      <c r="M120" s="14"/>
      <c r="P120" s="64"/>
      <c r="Q120" s="64"/>
      <c r="R120" s="16"/>
      <c r="S120" s="64"/>
      <c r="T120" s="64"/>
    </row>
    <row r="121" spans="1:21" ht="15.75" thickBot="1" x14ac:dyDescent="0.3">
      <c r="A121" s="485" t="s">
        <v>66</v>
      </c>
      <c r="B121" s="489" t="s">
        <v>16</v>
      </c>
      <c r="C121" s="490" t="s">
        <v>17</v>
      </c>
      <c r="D121" s="490" t="s">
        <v>18</v>
      </c>
      <c r="E121" s="489" t="s">
        <v>19</v>
      </c>
      <c r="F121" s="489" t="s">
        <v>20</v>
      </c>
      <c r="G121" s="489" t="s">
        <v>21</v>
      </c>
      <c r="H121" s="489" t="s">
        <v>22</v>
      </c>
      <c r="I121" s="489" t="s">
        <v>23</v>
      </c>
      <c r="J121" s="474" t="s">
        <v>24</v>
      </c>
      <c r="K121" s="553" t="s">
        <v>130</v>
      </c>
      <c r="L121" s="553"/>
      <c r="M121" s="553"/>
      <c r="N121" s="553"/>
      <c r="O121" s="553"/>
      <c r="P121" s="553"/>
      <c r="Q121" s="553"/>
      <c r="R121" s="474" t="s">
        <v>25</v>
      </c>
      <c r="S121" s="474" t="s">
        <v>26</v>
      </c>
      <c r="T121" s="474" t="s">
        <v>27</v>
      </c>
      <c r="U121" s="475" t="s">
        <v>28</v>
      </c>
    </row>
    <row r="122" spans="1:21" ht="15.75" thickBot="1" x14ac:dyDescent="0.3">
      <c r="A122" s="554"/>
      <c r="B122" s="489"/>
      <c r="C122" s="490"/>
      <c r="D122" s="490"/>
      <c r="E122" s="489"/>
      <c r="F122" s="489"/>
      <c r="G122" s="489"/>
      <c r="H122" s="489"/>
      <c r="I122" s="489"/>
      <c r="J122" s="474"/>
      <c r="K122" s="475">
        <v>1</v>
      </c>
      <c r="L122" s="475">
        <v>2</v>
      </c>
      <c r="M122" s="475">
        <v>3</v>
      </c>
      <c r="N122" s="551"/>
      <c r="O122" s="475">
        <v>4</v>
      </c>
      <c r="P122" s="475">
        <v>5</v>
      </c>
      <c r="Q122" s="475">
        <v>6</v>
      </c>
      <c r="R122" s="474"/>
      <c r="S122" s="474"/>
      <c r="T122" s="474"/>
      <c r="U122" s="475"/>
    </row>
    <row r="123" spans="1:21" ht="15.75" thickBot="1" x14ac:dyDescent="0.3">
      <c r="A123" s="486"/>
      <c r="B123" s="489"/>
      <c r="C123" s="490"/>
      <c r="D123" s="490"/>
      <c r="E123" s="489"/>
      <c r="F123" s="489"/>
      <c r="G123" s="489"/>
      <c r="H123" s="489"/>
      <c r="I123" s="489"/>
      <c r="J123" s="474"/>
      <c r="K123" s="475"/>
      <c r="L123" s="475"/>
      <c r="M123" s="475"/>
      <c r="N123" s="552"/>
      <c r="O123" s="475"/>
      <c r="P123" s="475"/>
      <c r="Q123" s="475"/>
      <c r="R123" s="474"/>
      <c r="S123" s="474"/>
      <c r="T123" s="474"/>
      <c r="U123" s="475"/>
    </row>
    <row r="124" spans="1:21" x14ac:dyDescent="0.25">
      <c r="A124" s="189">
        <v>1</v>
      </c>
      <c r="B124" s="31">
        <v>299</v>
      </c>
      <c r="C124" s="76" t="str">
        <f>IF(B124=0," ",VLOOKUP(B124,[1]Спортсмены!B$1:K$65536,2,FALSE))</f>
        <v>Родионов</v>
      </c>
      <c r="D124" s="77" t="str">
        <f>IF(B124=0," ",VLOOKUP($B124,[1]Спортсмены!$B$1:$K$65536,3,FALSE))</f>
        <v>Даниил</v>
      </c>
      <c r="E124" s="78" t="str">
        <f>IF(B124=0," ",IF(VLOOKUP($B124,[1]Спортсмены!$B$1:$K$65536,4,FALSE)=0," ",VLOOKUP($B124,[1]Спортсмены!$B$1:$K$65536,4,FALSE)))</f>
        <v>12.07.2000</v>
      </c>
      <c r="F124" s="78" t="str">
        <f>IF(B124=0," ",VLOOKUP($B124,[1]Спортсмены!$B$1:$K$65536,5,FALSE))</f>
        <v>1</v>
      </c>
      <c r="G124" s="76" t="str">
        <f>IF(B124=0," ",VLOOKUP($B124,[1]Спортсмены!$B$1:$K$65536,6,FALSE))</f>
        <v>Ивановская область</v>
      </c>
      <c r="H124" s="109" t="str">
        <f>IF(C124=0," ",VLOOKUP($B124,[1]Спортсмены!$B$1:$K$65536,7,FALSE))</f>
        <v/>
      </c>
      <c r="I124" s="76" t="str">
        <f>IF(D124=0," ",VLOOKUP($B124,[1]Спортсмены!$B$1:$K$65536,8,FALSE))</f>
        <v/>
      </c>
      <c r="J124" s="109" t="str">
        <f>IF(B124=0," ",VLOOKUP($B124,[1]Спортсмены!$B$1:$K$65536,9,FALSE))</f>
        <v>ОГБУ СШОР №8 "Спартак"</v>
      </c>
      <c r="K124" s="264">
        <v>6.7</v>
      </c>
      <c r="L124" s="264" t="s">
        <v>131</v>
      </c>
      <c r="M124" s="264" t="s">
        <v>131</v>
      </c>
      <c r="N124" s="265">
        <v>2</v>
      </c>
      <c r="O124" s="264">
        <v>6.94</v>
      </c>
      <c r="P124" s="264" t="s">
        <v>131</v>
      </c>
      <c r="Q124" s="264">
        <v>7.08</v>
      </c>
      <c r="R124" s="266">
        <v>7.08</v>
      </c>
      <c r="S124" s="80" t="s">
        <v>40</v>
      </c>
      <c r="T124" s="80">
        <v>20</v>
      </c>
      <c r="U124" s="58"/>
    </row>
    <row r="125" spans="1:21" ht="33.75" x14ac:dyDescent="0.25">
      <c r="A125" s="175">
        <v>2</v>
      </c>
      <c r="B125" s="78">
        <v>17</v>
      </c>
      <c r="C125" s="76" t="str">
        <f>IF(B125=0," ",VLOOKUP(B125,[1]Спортсмены!B$1:K$65536,2,FALSE))</f>
        <v>Васильев</v>
      </c>
      <c r="D125" s="77" t="str">
        <f>IF(B125=0," ",VLOOKUP($B125,[1]Спортсмены!$B$1:$K$65536,3,FALSE))</f>
        <v>Антон</v>
      </c>
      <c r="E125" s="78" t="str">
        <f>IF(B125=0," ",IF(VLOOKUP($B125,[1]Спортсмены!$B$1:$K$65536,4,FALSE)=0," ",VLOOKUP($B125,[1]Спортсмены!$B$1:$K$65536,4,FALSE)))</f>
        <v>20.07.1998</v>
      </c>
      <c r="F125" s="78" t="str">
        <f>IF(B125=0," ",VLOOKUP($B125,[1]Спортсмены!$B$1:$K$65536,5,FALSE))</f>
        <v>2</v>
      </c>
      <c r="G125" s="76" t="str">
        <f>IF(B125=0," ",VLOOKUP($B125,[1]Спортсмены!$B$1:$K$65536,6,FALSE))</f>
        <v>Ярославская область</v>
      </c>
      <c r="H125" s="109" t="str">
        <f>IF(C125=0," ",VLOOKUP($B125,[1]Спортсмены!$B$1:$K$65536,7,FALSE))</f>
        <v/>
      </c>
      <c r="I125" s="76" t="str">
        <f>IF(D125=0," ",VLOOKUP($B125,[1]Спортсмены!$B$1:$K$65536,8,FALSE))</f>
        <v/>
      </c>
      <c r="J125" s="109" t="str">
        <f>IF(B125=0," ",VLOOKUP($B125,[1]Спортсмены!$B$1:$K$65536,9,FALSE))</f>
        <v>ГУ ЯО "СШОР по лёгкой атлетике и адаптивному спорту"</v>
      </c>
      <c r="K125" s="267">
        <v>5.26</v>
      </c>
      <c r="L125" s="267">
        <v>5.32</v>
      </c>
      <c r="M125" s="267">
        <v>5.41</v>
      </c>
      <c r="N125" s="265">
        <v>1</v>
      </c>
      <c r="O125" s="267">
        <v>5.59</v>
      </c>
      <c r="P125" s="267">
        <v>5.53</v>
      </c>
      <c r="Q125" s="267">
        <v>5.46</v>
      </c>
      <c r="R125" s="268">
        <v>5.59</v>
      </c>
      <c r="S125" s="78" t="s">
        <v>81</v>
      </c>
      <c r="T125" s="78">
        <v>0</v>
      </c>
      <c r="U125" s="58" t="str">
        <f>IF(B125=0," ",VLOOKUP($B125,[1]Спортсмены!$B$1:$K$65536,10,FALSE))</f>
        <v xml:space="preserve">Филинова С.К., Иванова И.М. </v>
      </c>
    </row>
    <row r="126" spans="1:21" x14ac:dyDescent="0.25">
      <c r="A126" s="175"/>
      <c r="B126" s="172">
        <v>228</v>
      </c>
      <c r="C126" s="76" t="str">
        <f>IF(B126=0," ",VLOOKUP(B126,[1]Спортсмены!B$1:K$65536,2,FALSE))</f>
        <v>Догадаев</v>
      </c>
      <c r="D126" s="77" t="str">
        <f>IF(B126=0," ",VLOOKUP($B126,[1]Спортсмены!$B$1:$K$65536,3,FALSE))</f>
        <v>Виталий</v>
      </c>
      <c r="E126" s="78" t="str">
        <f>IF(B126=0," ",IF(VLOOKUP($B126,[1]Спортсмены!$B$1:$K$65536,4,FALSE)=0," ",VLOOKUP($B126,[1]Спортсмены!$B$1:$K$65536,4,FALSE)))</f>
        <v>25.04.1999</v>
      </c>
      <c r="F126" s="78" t="str">
        <f>IF(B126=0," ",VLOOKUP($B126,[1]Спортсмены!$B$1:$K$65536,5,FALSE))</f>
        <v>2</v>
      </c>
      <c r="G126" s="76" t="str">
        <f>IF(B126=0," ",VLOOKUP($B126,[1]Спортсмены!$B$1:$K$65536,6,FALSE))</f>
        <v>Вологодская область</v>
      </c>
      <c r="H126" s="109" t="str">
        <f>IF(C126=0," ",VLOOKUP($B126,[1]Спортсмены!$B$1:$K$65536,7,FALSE))</f>
        <v/>
      </c>
      <c r="I126" s="76" t="str">
        <f>IF(D126=0," ",VLOOKUP($B126,[1]Спортсмены!$B$1:$K$65536,8,FALSE))</f>
        <v/>
      </c>
      <c r="J126" s="109" t="str">
        <f>IF(B126=0," ",VLOOKUP($B126,[1]Спортсмены!$B$1:$K$65536,9,FALSE))</f>
        <v>ЛК "Вологда"</v>
      </c>
      <c r="K126" s="279"/>
      <c r="L126" s="279"/>
      <c r="M126" s="279"/>
      <c r="N126" s="280"/>
      <c r="O126" s="279"/>
      <c r="P126" s="279"/>
      <c r="Q126" s="279"/>
      <c r="R126" s="313" t="s">
        <v>57</v>
      </c>
      <c r="S126" s="154"/>
      <c r="T126" s="172" t="s">
        <v>31</v>
      </c>
      <c r="U126" s="58" t="str">
        <f>IF(B126=0," ",VLOOKUP($B126,[1]Спортсмены!$B$1:$K$65536,10,FALSE))</f>
        <v>Груздев А.А.</v>
      </c>
    </row>
    <row r="127" spans="1:21" ht="15.75" thickBot="1" x14ac:dyDescent="0.3">
      <c r="A127" s="179"/>
      <c r="B127" s="43"/>
      <c r="C127" s="39" t="str">
        <f>IF(B127=0," ",VLOOKUP(B127,[1]Спортсмены!B$1:K$65536,2,FALSE))</f>
        <v xml:space="preserve"> </v>
      </c>
      <c r="D127" s="39"/>
      <c r="E127" s="282" t="str">
        <f>IF(B127=0," ",VLOOKUP($B127,[1]Спортсмены!$B$1:$K$65536,3,FALSE))</f>
        <v xml:space="preserve"> </v>
      </c>
      <c r="F127" s="40" t="str">
        <f>IF(B127=0," ",IF(VLOOKUP($B127,[1]Спортсмены!$B$1:$K$65536,4,FALSE)=0," ",VLOOKUP($B127,[1]Спортсмены!$B$1:$K$65536,4,FALSE)))</f>
        <v xml:space="preserve"> </v>
      </c>
      <c r="G127" s="39" t="str">
        <f>IF(B127=0," ",VLOOKUP($B127,[1]Спортсмены!$B$1:$K$65536,5,FALSE))</f>
        <v xml:space="preserve"> </v>
      </c>
      <c r="H127" s="39"/>
      <c r="I127" s="39"/>
      <c r="J127" s="227" t="str">
        <f>IF(B127=0," ",VLOOKUP($B127,[1]Спортсмены!$B$1:$K$65536,6,FALSE))</f>
        <v xml:space="preserve"> </v>
      </c>
      <c r="K127" s="271"/>
      <c r="L127" s="271"/>
      <c r="M127" s="271"/>
      <c r="N127" s="272"/>
      <c r="O127" s="273"/>
      <c r="P127" s="273"/>
      <c r="Q127" s="273"/>
      <c r="R127" s="274"/>
      <c r="S127" s="38" t="str">
        <f>IF(R127=0," ",IF(R127&gt;=[1]Разряды!$D$25,[1]Разряды!$D$3,IF(R127&gt;=[1]Разряды!$E$25,[1]Разряды!$E$3,IF(R127&gt;=[1]Разряды!$F$25,[1]Разряды!$F$3,IF(R127&gt;=[1]Разряды!$G$25,[1]Разряды!$G$3,IF(R127&gt;=[1]Разряды!$H$25,[1]Разряды!$H$3,IF(R127&gt;=[1]Разряды!$I$25,[1]Разряды!$I$3,"б/р")))))))</f>
        <v xml:space="preserve"> </v>
      </c>
      <c r="T127" s="179"/>
      <c r="U127" s="39" t="str">
        <f>IF(B127=0," ",VLOOKUP($B127,[1]Спортсмены!$B$1:$K$65536,7,FALSE))</f>
        <v xml:space="preserve"> </v>
      </c>
    </row>
    <row r="128" spans="1:21" ht="15.75" thickTop="1" x14ac:dyDescent="0.25">
      <c r="A128" s="189"/>
      <c r="B128" s="49"/>
      <c r="C128" s="45"/>
      <c r="D128" s="45"/>
      <c r="E128" s="84"/>
      <c r="F128" s="46"/>
      <c r="G128" s="45"/>
      <c r="H128" s="45"/>
      <c r="I128" s="45"/>
      <c r="J128" s="45"/>
      <c r="K128" s="277"/>
      <c r="L128" s="277"/>
      <c r="M128" s="277"/>
      <c r="N128" s="277"/>
      <c r="O128" s="277"/>
      <c r="P128" s="277"/>
      <c r="Q128" s="277"/>
      <c r="R128" s="278"/>
      <c r="S128" s="44"/>
      <c r="T128" s="67"/>
      <c r="U128" s="45"/>
    </row>
    <row r="129" spans="1:21" ht="15.75" x14ac:dyDescent="0.25">
      <c r="A129" s="66"/>
      <c r="B129" s="49"/>
      <c r="C129"/>
      <c r="D129"/>
      <c r="E129"/>
      <c r="F129" s="85"/>
      <c r="G129" s="85"/>
      <c r="H129" s="85"/>
      <c r="I129" s="85"/>
      <c r="J129" s="86"/>
      <c r="K129" s="85"/>
      <c r="L129" s="85"/>
      <c r="M129" s="87"/>
      <c r="N129" s="86"/>
      <c r="O129" s="88"/>
      <c r="P129" s="67"/>
      <c r="Q129" s="67"/>
      <c r="R129" s="93"/>
      <c r="S129" s="66"/>
      <c r="T129" s="67"/>
      <c r="U129" s="45"/>
    </row>
    <row r="130" spans="1:21" ht="15.75" x14ac:dyDescent="0.25">
      <c r="A130" s="66"/>
      <c r="B130" s="49"/>
      <c r="C130"/>
      <c r="D130"/>
      <c r="E130"/>
      <c r="F130" s="85"/>
      <c r="G130" s="85"/>
      <c r="H130" s="85"/>
      <c r="I130" s="85"/>
      <c r="J130" s="86"/>
      <c r="K130" s="85"/>
      <c r="L130" s="85"/>
      <c r="M130" s="87"/>
      <c r="N130" s="86"/>
      <c r="O130" s="88"/>
      <c r="P130" s="67"/>
      <c r="Q130" s="67"/>
      <c r="R130" s="93"/>
      <c r="S130" s="66"/>
      <c r="T130" s="67"/>
      <c r="U130" s="45"/>
    </row>
    <row r="131" spans="1:21" ht="15.75" x14ac:dyDescent="0.25">
      <c r="A131" s="66"/>
      <c r="B131" s="49"/>
      <c r="C131"/>
      <c r="D131"/>
      <c r="E131"/>
      <c r="F131" s="85"/>
      <c r="G131" s="85"/>
      <c r="H131" s="85"/>
      <c r="I131" s="85"/>
      <c r="J131" s="86"/>
      <c r="K131" s="85"/>
      <c r="L131" s="85"/>
      <c r="M131" s="87"/>
      <c r="N131" s="86"/>
      <c r="O131" s="88"/>
      <c r="P131" s="67"/>
      <c r="Q131" s="67"/>
      <c r="R131" s="93"/>
      <c r="S131" s="66"/>
      <c r="T131" s="67"/>
      <c r="U131" s="45"/>
    </row>
    <row r="132" spans="1:21" ht="15.75" x14ac:dyDescent="0.25">
      <c r="A132" s="66"/>
      <c r="B132" s="49"/>
      <c r="C132"/>
      <c r="D132"/>
      <c r="E132"/>
      <c r="F132" s="85"/>
      <c r="G132" s="85"/>
      <c r="H132" s="85"/>
      <c r="I132" s="85"/>
      <c r="J132" s="86"/>
      <c r="K132" s="85"/>
      <c r="L132" s="85"/>
      <c r="M132" s="87"/>
      <c r="N132" s="86"/>
      <c r="O132" s="88"/>
      <c r="P132" s="67"/>
      <c r="Q132" s="67"/>
      <c r="R132" s="93"/>
      <c r="S132" s="66"/>
      <c r="T132" s="67"/>
      <c r="U132" s="45"/>
    </row>
    <row r="133" spans="1:21" ht="15.75" x14ac:dyDescent="0.25">
      <c r="A133" s="66"/>
      <c r="B133" s="49"/>
      <c r="C133"/>
      <c r="D133"/>
      <c r="E133"/>
      <c r="F133" s="85"/>
      <c r="G133" s="85"/>
      <c r="H133" s="85"/>
      <c r="I133" s="85"/>
      <c r="J133" s="86"/>
      <c r="K133" s="85"/>
      <c r="L133" s="85"/>
      <c r="M133" s="87"/>
      <c r="N133" s="86"/>
      <c r="O133" s="88"/>
      <c r="P133" s="67"/>
      <c r="Q133" s="67"/>
      <c r="R133" s="93"/>
      <c r="S133" s="66"/>
      <c r="T133" s="67"/>
      <c r="U133" s="45"/>
    </row>
    <row r="134" spans="1:21" x14ac:dyDescent="0.25">
      <c r="A134" s="64"/>
      <c r="C134" s="66"/>
      <c r="D134" s="66"/>
      <c r="E134" s="66"/>
      <c r="F134" s="67"/>
      <c r="G134" s="45" t="s">
        <v>32</v>
      </c>
      <c r="H134" s="45"/>
      <c r="I134" s="45"/>
      <c r="J134" s="46"/>
      <c r="K134" s="46"/>
      <c r="L134" s="45"/>
      <c r="M134" s="45" t="s">
        <v>33</v>
      </c>
      <c r="N134" s="45"/>
    </row>
    <row r="135" spans="1:21" ht="15.75" x14ac:dyDescent="0.25">
      <c r="A135" s="64"/>
      <c r="B135" s="67"/>
      <c r="C135" s="66"/>
      <c r="D135" s="66"/>
      <c r="E135" s="66"/>
      <c r="F135" s="67"/>
      <c r="G135" s="45"/>
      <c r="H135" s="45"/>
      <c r="I135" s="45"/>
      <c r="J135" s="46"/>
      <c r="K135" s="46"/>
      <c r="L135" s="45"/>
      <c r="M135" s="45"/>
      <c r="N135" s="45"/>
      <c r="S135" s="46"/>
      <c r="T135" s="229"/>
      <c r="U135" s="86"/>
    </row>
    <row r="136" spans="1:21" ht="15.75" x14ac:dyDescent="0.25">
      <c r="A136" s="64"/>
      <c r="B136" s="67"/>
      <c r="C136" s="66"/>
      <c r="D136" s="66"/>
      <c r="E136" s="66"/>
      <c r="F136" s="67"/>
      <c r="G136" s="45"/>
      <c r="H136" s="45"/>
      <c r="I136" s="45"/>
      <c r="J136" s="46"/>
      <c r="K136" s="46"/>
      <c r="L136" s="45"/>
      <c r="M136" s="45"/>
      <c r="N136" s="45"/>
      <c r="S136" s="46"/>
      <c r="T136" s="229"/>
      <c r="U136" s="86"/>
    </row>
    <row r="137" spans="1:21" ht="15.75" x14ac:dyDescent="0.25">
      <c r="A137" s="64"/>
      <c r="B137" s="67"/>
      <c r="C137" s="66"/>
      <c r="D137" s="66"/>
      <c r="E137" s="66"/>
      <c r="F137" s="67"/>
      <c r="G137" s="45"/>
      <c r="H137" s="45"/>
      <c r="I137" s="45"/>
      <c r="J137" s="46"/>
      <c r="K137" s="46"/>
      <c r="L137" s="45"/>
      <c r="M137" s="45"/>
      <c r="N137" s="45"/>
      <c r="S137" s="46"/>
      <c r="T137" s="229"/>
      <c r="U137" s="86"/>
    </row>
    <row r="138" spans="1:21" ht="15.75" x14ac:dyDescent="0.25">
      <c r="A138" s="64"/>
      <c r="B138" s="67"/>
      <c r="C138" s="66"/>
      <c r="D138" s="66"/>
      <c r="E138" s="66"/>
      <c r="F138" s="67"/>
      <c r="G138" s="45" t="s">
        <v>34</v>
      </c>
      <c r="H138" s="45"/>
      <c r="I138" s="45"/>
      <c r="J138" s="46"/>
      <c r="K138" s="46"/>
      <c r="L138" s="45"/>
      <c r="M138" s="45" t="s">
        <v>35</v>
      </c>
      <c r="N138" s="45"/>
      <c r="S138" s="46"/>
      <c r="T138" s="229"/>
      <c r="U138" s="86"/>
    </row>
    <row r="139" spans="1:21" ht="15.75" x14ac:dyDescent="0.25">
      <c r="A139" s="66"/>
      <c r="B139" s="49"/>
      <c r="C139"/>
      <c r="D139"/>
      <c r="E139"/>
      <c r="F139" s="85"/>
      <c r="G139" s="85"/>
      <c r="H139" s="85"/>
      <c r="I139" s="85"/>
      <c r="J139" s="86"/>
      <c r="K139" s="85"/>
      <c r="L139" s="85"/>
      <c r="M139" s="87"/>
      <c r="N139" s="86"/>
      <c r="O139" s="88"/>
      <c r="P139" s="67"/>
      <c r="Q139" s="67"/>
      <c r="R139" s="93"/>
      <c r="S139" s="66"/>
      <c r="T139" s="67"/>
      <c r="U139" s="45"/>
    </row>
    <row r="140" spans="1:21" ht="15.75" x14ac:dyDescent="0.25">
      <c r="A140" s="66"/>
      <c r="B140" s="49"/>
      <c r="C140"/>
      <c r="D140"/>
      <c r="E140"/>
      <c r="F140" s="85"/>
      <c r="G140" s="85"/>
      <c r="H140" s="85"/>
      <c r="I140" s="85"/>
      <c r="J140" s="86"/>
      <c r="K140" s="85"/>
      <c r="L140" s="85"/>
      <c r="M140" s="87"/>
      <c r="N140" s="86"/>
      <c r="O140" s="88"/>
      <c r="P140" s="67"/>
      <c r="Q140" s="67"/>
      <c r="R140" s="93"/>
      <c r="S140" s="66"/>
      <c r="T140" s="67"/>
      <c r="U140" s="45"/>
    </row>
    <row r="141" spans="1:21" ht="15.75" x14ac:dyDescent="0.25">
      <c r="A141" s="66"/>
      <c r="B141" s="49"/>
      <c r="C141"/>
      <c r="D141"/>
      <c r="E141"/>
      <c r="F141" s="85"/>
      <c r="G141" s="85"/>
      <c r="H141" s="85"/>
      <c r="I141" s="85"/>
      <c r="J141" s="86"/>
      <c r="K141" s="85"/>
      <c r="L141" s="85"/>
      <c r="M141" s="87"/>
      <c r="N141" s="86"/>
      <c r="O141" s="88"/>
      <c r="P141" s="67"/>
      <c r="Q141" s="67"/>
      <c r="R141" s="93"/>
      <c r="S141" s="66"/>
      <c r="T141" s="67"/>
      <c r="U141" s="45"/>
    </row>
    <row r="142" spans="1:21" ht="15.75" x14ac:dyDescent="0.25">
      <c r="A142" s="66"/>
      <c r="B142" s="49"/>
      <c r="C142"/>
      <c r="D142"/>
      <c r="E142"/>
      <c r="F142" s="85"/>
      <c r="G142" s="85"/>
      <c r="H142" s="85"/>
      <c r="I142" s="85"/>
      <c r="J142" s="86"/>
      <c r="K142" s="85"/>
      <c r="L142" s="85"/>
      <c r="M142" s="87"/>
      <c r="N142" s="86"/>
      <c r="O142" s="88"/>
      <c r="P142" s="67"/>
      <c r="Q142" s="67"/>
      <c r="R142" s="93"/>
      <c r="S142" s="66"/>
      <c r="T142" s="67"/>
      <c r="U142" s="45"/>
    </row>
    <row r="143" spans="1:21" ht="15.75" x14ac:dyDescent="0.25">
      <c r="A143" s="66"/>
      <c r="B143" s="49"/>
      <c r="C143"/>
      <c r="D143"/>
      <c r="E143"/>
      <c r="F143" s="85"/>
      <c r="G143" s="85"/>
      <c r="H143" s="85"/>
      <c r="I143" s="85"/>
      <c r="J143" s="86"/>
      <c r="K143" s="85"/>
      <c r="L143" s="85"/>
      <c r="M143" s="87"/>
      <c r="N143" s="86"/>
      <c r="O143" s="88"/>
      <c r="P143" s="67"/>
      <c r="Q143" s="67"/>
      <c r="R143" s="93"/>
      <c r="S143" s="66"/>
      <c r="T143" s="67"/>
      <c r="U143" s="45"/>
    </row>
    <row r="144" spans="1:21" ht="15.75" x14ac:dyDescent="0.25">
      <c r="A144" s="66"/>
      <c r="B144" s="49"/>
      <c r="C144"/>
      <c r="D144"/>
      <c r="E144"/>
      <c r="F144" s="85"/>
      <c r="G144" s="85"/>
      <c r="H144" s="85"/>
      <c r="I144" s="85"/>
      <c r="J144" s="86"/>
      <c r="K144" s="85"/>
      <c r="L144" s="85"/>
      <c r="M144" s="87"/>
      <c r="N144" s="86"/>
      <c r="O144" s="88"/>
      <c r="P144" s="67"/>
      <c r="Q144" s="67"/>
      <c r="R144" s="93"/>
      <c r="S144" s="66"/>
      <c r="T144" s="67"/>
      <c r="U144" s="45"/>
    </row>
    <row r="145" spans="1:21" ht="15.75" x14ac:dyDescent="0.25">
      <c r="A145" s="66"/>
      <c r="B145" s="49"/>
      <c r="C145"/>
      <c r="D145"/>
      <c r="E145"/>
      <c r="F145" s="85"/>
      <c r="G145" s="85"/>
      <c r="H145" s="85"/>
      <c r="I145" s="85"/>
      <c r="J145" s="86"/>
      <c r="K145" s="85"/>
      <c r="L145" s="85"/>
      <c r="M145" s="87"/>
      <c r="N145" s="86"/>
      <c r="O145" s="88"/>
      <c r="P145" s="67"/>
      <c r="Q145" s="67"/>
      <c r="R145" s="93"/>
      <c r="S145" s="66"/>
      <c r="T145" s="67"/>
      <c r="U145" s="45"/>
    </row>
    <row r="146" spans="1:21" ht="15.75" x14ac:dyDescent="0.25">
      <c r="A146" s="66"/>
      <c r="B146" s="49"/>
      <c r="C146"/>
      <c r="D146"/>
      <c r="E146"/>
      <c r="F146" s="85"/>
      <c r="G146" s="85"/>
      <c r="H146" s="85"/>
      <c r="I146" s="85"/>
      <c r="J146" s="86"/>
      <c r="K146" s="85"/>
      <c r="L146" s="85"/>
      <c r="M146" s="87"/>
      <c r="N146" s="86"/>
      <c r="O146" s="88"/>
      <c r="P146" s="67"/>
      <c r="Q146" s="67"/>
      <c r="R146" s="93"/>
      <c r="S146" s="66"/>
      <c r="T146" s="67"/>
      <c r="U146" s="45"/>
    </row>
    <row r="147" spans="1:21" ht="15.75" x14ac:dyDescent="0.25">
      <c r="A147" s="66"/>
      <c r="B147" s="49"/>
      <c r="C147"/>
      <c r="D147"/>
      <c r="E147"/>
      <c r="F147" s="85"/>
      <c r="G147" s="85"/>
      <c r="H147" s="85"/>
      <c r="I147" s="85"/>
      <c r="J147" s="86"/>
      <c r="K147" s="85"/>
      <c r="L147" s="85"/>
      <c r="M147" s="87"/>
      <c r="N147" s="86"/>
      <c r="O147" s="88"/>
      <c r="P147" s="67"/>
      <c r="Q147" s="67"/>
      <c r="R147" s="93"/>
      <c r="S147" s="66"/>
      <c r="T147" s="67"/>
      <c r="U147" s="45"/>
    </row>
    <row r="148" spans="1:21" ht="15.75" x14ac:dyDescent="0.25">
      <c r="A148" s="66"/>
      <c r="B148" s="49"/>
      <c r="C148"/>
      <c r="D148"/>
      <c r="E148"/>
      <c r="F148" s="85"/>
      <c r="G148" s="85"/>
      <c r="H148" s="85"/>
      <c r="I148" s="85"/>
      <c r="J148" s="86"/>
      <c r="K148" s="85"/>
      <c r="L148" s="85"/>
      <c r="M148" s="87"/>
      <c r="N148" s="86"/>
      <c r="O148" s="88"/>
      <c r="P148" s="67"/>
      <c r="Q148" s="67"/>
      <c r="R148" s="93"/>
      <c r="S148" s="66"/>
      <c r="T148" s="67"/>
      <c r="U148" s="45"/>
    </row>
    <row r="149" spans="1:21" ht="15.75" x14ac:dyDescent="0.25">
      <c r="A149" s="66"/>
      <c r="B149" s="49"/>
      <c r="C149"/>
      <c r="D149"/>
      <c r="E149"/>
      <c r="F149" s="85"/>
      <c r="G149" s="85"/>
      <c r="H149" s="85"/>
      <c r="I149" s="85"/>
      <c r="J149" s="86"/>
      <c r="K149" s="85"/>
      <c r="L149" s="85"/>
      <c r="M149" s="87"/>
      <c r="N149" s="86"/>
      <c r="O149" s="88"/>
      <c r="P149" s="67"/>
      <c r="Q149" s="67"/>
      <c r="R149" s="93"/>
      <c r="S149" s="66"/>
      <c r="T149" s="67"/>
      <c r="U149" s="45"/>
    </row>
    <row r="150" spans="1:21" ht="15.75" x14ac:dyDescent="0.25">
      <c r="A150" s="66"/>
      <c r="B150" s="49"/>
      <c r="C150"/>
      <c r="D150"/>
      <c r="E150"/>
      <c r="F150" s="85"/>
      <c r="G150" s="85"/>
      <c r="H150" s="85"/>
      <c r="I150" s="85"/>
      <c r="J150" s="86"/>
      <c r="K150" s="85"/>
      <c r="L150" s="85"/>
      <c r="M150" s="87"/>
      <c r="N150" s="86"/>
      <c r="O150" s="88"/>
      <c r="P150" s="67"/>
      <c r="Q150" s="67"/>
      <c r="R150" s="93"/>
      <c r="S150" s="66"/>
      <c r="T150" s="67"/>
      <c r="U150" s="45"/>
    </row>
    <row r="151" spans="1:21" ht="15.75" x14ac:dyDescent="0.25">
      <c r="A151" s="66"/>
      <c r="B151" s="49"/>
      <c r="C151"/>
      <c r="D151"/>
      <c r="E151"/>
      <c r="F151" s="85"/>
      <c r="G151" s="85"/>
      <c r="H151" s="85"/>
      <c r="I151" s="85"/>
      <c r="J151" s="86"/>
      <c r="K151" s="85"/>
      <c r="L151" s="85"/>
      <c r="M151" s="87"/>
      <c r="N151" s="86"/>
      <c r="O151" s="88"/>
      <c r="P151" s="67"/>
      <c r="Q151" s="67"/>
      <c r="R151" s="93"/>
      <c r="S151" s="66"/>
      <c r="T151" s="67"/>
      <c r="U151" s="45"/>
    </row>
    <row r="152" spans="1:21" ht="15.75" x14ac:dyDescent="0.25">
      <c r="A152" s="66"/>
      <c r="B152" s="49"/>
      <c r="C152"/>
      <c r="D152"/>
      <c r="E152"/>
      <c r="F152" s="85"/>
      <c r="G152" s="85"/>
      <c r="H152" s="85"/>
      <c r="I152" s="85"/>
      <c r="J152" s="86"/>
      <c r="K152" s="85"/>
      <c r="L152" s="85"/>
      <c r="M152" s="87"/>
      <c r="N152" s="86"/>
      <c r="O152" s="88"/>
      <c r="P152" s="67"/>
      <c r="Q152" s="67"/>
      <c r="R152" s="93"/>
      <c r="S152" s="66"/>
      <c r="T152" s="67"/>
      <c r="U152" s="45"/>
    </row>
    <row r="153" spans="1:21" ht="15.75" x14ac:dyDescent="0.25">
      <c r="A153" s="66"/>
      <c r="B153" s="49"/>
      <c r="C153"/>
      <c r="D153"/>
      <c r="E153"/>
      <c r="F153" s="85"/>
      <c r="G153" s="85"/>
      <c r="H153" s="85"/>
      <c r="I153" s="85"/>
      <c r="J153" s="86"/>
      <c r="K153" s="85"/>
      <c r="L153" s="85"/>
      <c r="M153" s="87"/>
      <c r="N153" s="86"/>
      <c r="O153" s="88"/>
      <c r="P153" s="67"/>
      <c r="Q153" s="67"/>
      <c r="R153" s="93"/>
      <c r="S153" s="66"/>
      <c r="T153" s="67"/>
      <c r="U153" s="45"/>
    </row>
    <row r="154" spans="1:21" ht="15.75" x14ac:dyDescent="0.25">
      <c r="A154" s="66"/>
      <c r="B154" s="49"/>
      <c r="C154"/>
      <c r="D154"/>
      <c r="E154"/>
      <c r="F154" s="85"/>
      <c r="G154" s="85"/>
      <c r="H154" s="85"/>
      <c r="I154" s="85"/>
      <c r="J154" s="86"/>
      <c r="K154" s="85"/>
      <c r="L154" s="85"/>
      <c r="M154" s="87"/>
      <c r="N154" s="86"/>
      <c r="O154" s="88"/>
      <c r="P154" s="67"/>
      <c r="Q154" s="67"/>
      <c r="R154" s="93"/>
      <c r="S154" s="66"/>
      <c r="T154" s="67"/>
      <c r="U154" s="45"/>
    </row>
    <row r="155" spans="1:21" ht="15.75" x14ac:dyDescent="0.25">
      <c r="A155" s="66"/>
      <c r="B155" s="49"/>
      <c r="C155"/>
      <c r="D155"/>
      <c r="E155"/>
      <c r="F155" s="85"/>
      <c r="G155" s="85"/>
      <c r="H155" s="85"/>
      <c r="I155" s="85"/>
      <c r="J155" s="86"/>
      <c r="K155" s="85"/>
      <c r="L155" s="85"/>
      <c r="M155" s="87"/>
      <c r="N155" s="86"/>
      <c r="O155" s="88"/>
      <c r="P155" s="67"/>
      <c r="Q155" s="67"/>
      <c r="R155" s="93"/>
      <c r="S155" s="66"/>
      <c r="T155" s="67"/>
      <c r="U155" s="45"/>
    </row>
    <row r="156" spans="1:21" ht="15.75" x14ac:dyDescent="0.25">
      <c r="A156" s="66"/>
      <c r="B156" s="49"/>
      <c r="C156"/>
      <c r="D156"/>
      <c r="E156"/>
      <c r="F156" s="85"/>
      <c r="G156" s="85"/>
      <c r="H156" s="85"/>
      <c r="I156" s="85"/>
      <c r="J156" s="86"/>
      <c r="K156" s="85"/>
      <c r="L156" s="85"/>
      <c r="M156" s="87"/>
      <c r="N156" s="86"/>
      <c r="O156" s="88"/>
      <c r="P156" s="67"/>
      <c r="Q156" s="67"/>
      <c r="R156" s="93"/>
      <c r="S156" s="66"/>
      <c r="T156" s="67"/>
      <c r="U156" s="45"/>
    </row>
    <row r="157" spans="1:21" ht="15.75" x14ac:dyDescent="0.25">
      <c r="A157" s="66"/>
      <c r="B157" s="49"/>
      <c r="C157"/>
      <c r="D157"/>
      <c r="E157"/>
      <c r="F157" s="85"/>
      <c r="G157" s="85"/>
      <c r="H157" s="85"/>
      <c r="I157" s="85"/>
      <c r="J157" s="86"/>
      <c r="K157" s="85"/>
      <c r="L157" s="85"/>
      <c r="M157" s="87"/>
      <c r="N157" s="86"/>
      <c r="O157" s="88"/>
      <c r="P157" s="67"/>
      <c r="Q157" s="67"/>
      <c r="R157" s="93"/>
      <c r="S157" s="66"/>
      <c r="T157" s="67"/>
      <c r="U157" s="45"/>
    </row>
    <row r="158" spans="1:21" ht="15.75" x14ac:dyDescent="0.25">
      <c r="A158" s="66"/>
      <c r="B158" s="49"/>
      <c r="C158"/>
      <c r="D158"/>
      <c r="E158"/>
      <c r="F158" s="85"/>
      <c r="G158" s="85"/>
      <c r="H158" s="85"/>
      <c r="I158" s="85"/>
      <c r="J158" s="86"/>
      <c r="K158" s="85"/>
      <c r="L158" s="85"/>
      <c r="M158" s="87"/>
      <c r="N158" s="86"/>
      <c r="O158" s="88"/>
      <c r="P158" s="67"/>
      <c r="Q158" s="67"/>
      <c r="R158" s="93"/>
      <c r="S158" s="66"/>
      <c r="T158" s="67"/>
      <c r="U158" s="45"/>
    </row>
    <row r="159" spans="1:21" ht="15.75" x14ac:dyDescent="0.25">
      <c r="A159" s="66"/>
      <c r="B159" s="49"/>
      <c r="C159"/>
      <c r="D159"/>
      <c r="E159"/>
      <c r="F159" s="85"/>
      <c r="G159" s="85"/>
      <c r="H159" s="85"/>
      <c r="I159" s="85"/>
      <c r="J159" s="86"/>
      <c r="K159" s="85"/>
      <c r="L159" s="85"/>
      <c r="M159" s="87"/>
      <c r="N159" s="86"/>
      <c r="O159" s="88"/>
      <c r="P159" s="67"/>
      <c r="Q159" s="67"/>
      <c r="R159" s="93"/>
      <c r="S159" s="66"/>
      <c r="T159" s="67"/>
      <c r="U159" s="45"/>
    </row>
    <row r="160" spans="1:21" ht="15.75" x14ac:dyDescent="0.25">
      <c r="A160" s="66"/>
      <c r="B160" s="49"/>
      <c r="C160"/>
      <c r="D160"/>
      <c r="E160"/>
      <c r="F160" s="85"/>
      <c r="G160" s="85"/>
      <c r="H160" s="85"/>
      <c r="I160" s="85"/>
      <c r="J160" s="86"/>
      <c r="K160" s="85"/>
      <c r="L160" s="85"/>
      <c r="M160" s="87"/>
      <c r="N160" s="86"/>
      <c r="O160" s="88"/>
      <c r="P160" s="67"/>
      <c r="Q160" s="67"/>
      <c r="R160" s="93"/>
      <c r="S160" s="66"/>
      <c r="T160" s="67"/>
      <c r="U160" s="45"/>
    </row>
    <row r="161" spans="1:21" ht="15.75" x14ac:dyDescent="0.25">
      <c r="A161" s="66"/>
      <c r="B161" s="49"/>
      <c r="C161"/>
      <c r="D161"/>
      <c r="E161"/>
      <c r="F161" s="85"/>
      <c r="G161" s="85"/>
      <c r="H161" s="85"/>
      <c r="I161" s="85"/>
      <c r="J161" s="86"/>
      <c r="K161" s="85"/>
      <c r="L161" s="85"/>
      <c r="M161" s="87"/>
      <c r="N161" s="86"/>
      <c r="O161" s="88"/>
      <c r="P161" s="67"/>
      <c r="Q161" s="67"/>
      <c r="R161" s="93"/>
      <c r="S161" s="66"/>
      <c r="T161" s="67"/>
      <c r="U161" s="45"/>
    </row>
    <row r="162" spans="1:21" ht="15.75" x14ac:dyDescent="0.25">
      <c r="A162" s="66"/>
      <c r="B162" s="49"/>
      <c r="C162"/>
      <c r="D162"/>
      <c r="E162"/>
      <c r="F162" s="85"/>
      <c r="G162" s="85"/>
      <c r="H162" s="85"/>
      <c r="I162" s="85"/>
      <c r="J162" s="86"/>
      <c r="K162" s="85"/>
      <c r="L162" s="85"/>
      <c r="M162" s="87"/>
      <c r="N162" s="86"/>
      <c r="O162" s="88"/>
      <c r="P162" s="67"/>
      <c r="Q162" s="67"/>
      <c r="R162" s="93"/>
      <c r="S162" s="66"/>
      <c r="T162" s="67"/>
      <c r="U162" s="45"/>
    </row>
    <row r="163" spans="1:21" ht="15.75" x14ac:dyDescent="0.25">
      <c r="A163" s="66"/>
      <c r="B163" s="49"/>
      <c r="C163"/>
      <c r="D163"/>
      <c r="E163"/>
      <c r="F163" s="85"/>
      <c r="G163" s="85"/>
      <c r="H163" s="85"/>
      <c r="I163" s="85"/>
      <c r="J163" s="86"/>
      <c r="K163" s="85"/>
      <c r="L163" s="85"/>
      <c r="M163" s="87"/>
      <c r="N163" s="86"/>
      <c r="O163" s="88"/>
      <c r="P163" s="67"/>
      <c r="Q163" s="67"/>
      <c r="R163" s="93"/>
      <c r="S163" s="66"/>
      <c r="T163" s="67"/>
      <c r="U163" s="45"/>
    </row>
    <row r="164" spans="1:21" ht="17.25" x14ac:dyDescent="0.3">
      <c r="A164" s="459" t="s">
        <v>0</v>
      </c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</row>
    <row r="165" spans="1:21" ht="17.25" x14ac:dyDescent="0.3">
      <c r="A165" s="459" t="s">
        <v>1</v>
      </c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459"/>
      <c r="T165" s="459"/>
      <c r="U165" s="459"/>
    </row>
    <row r="166" spans="1:21" ht="17.25" x14ac:dyDescent="0.3">
      <c r="A166" s="459" t="s">
        <v>2</v>
      </c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</row>
    <row r="167" spans="1:21" ht="17.25" x14ac:dyDescent="0.3">
      <c r="A167" s="459" t="s">
        <v>3</v>
      </c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</row>
    <row r="168" spans="1:21" ht="17.25" x14ac:dyDescent="0.3">
      <c r="A168" s="459" t="s">
        <v>4</v>
      </c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</row>
    <row r="169" spans="1:21" ht="17.25" x14ac:dyDescent="0.3">
      <c r="A169" s="460" t="s">
        <v>69</v>
      </c>
      <c r="B169" s="460"/>
      <c r="C169" s="460"/>
      <c r="D169" s="460"/>
      <c r="E169" s="460"/>
      <c r="F169" s="460"/>
      <c r="G169" s="460"/>
      <c r="H169" s="460"/>
      <c r="I169" s="460"/>
      <c r="J169" s="460"/>
      <c r="K169" s="460"/>
      <c r="L169" s="460"/>
      <c r="M169" s="460"/>
      <c r="N169" s="460"/>
      <c r="O169" s="460"/>
      <c r="P169" s="460"/>
      <c r="Q169" s="460"/>
      <c r="R169" s="460"/>
      <c r="S169" s="460"/>
      <c r="T169" s="460"/>
      <c r="U169" s="460"/>
    </row>
    <row r="170" spans="1:21" ht="15.75" x14ac:dyDescent="0.25">
      <c r="A170" s="66"/>
      <c r="B170" s="49"/>
      <c r="C170"/>
      <c r="D170"/>
      <c r="E170"/>
      <c r="F170" s="85"/>
      <c r="G170" s="85"/>
      <c r="H170" s="85"/>
      <c r="I170" s="85"/>
      <c r="J170" s="86"/>
      <c r="K170" s="85"/>
      <c r="L170" s="85"/>
      <c r="M170" s="87"/>
      <c r="N170" s="86"/>
      <c r="O170" s="88"/>
      <c r="P170" s="67"/>
      <c r="Q170" s="67"/>
      <c r="R170" s="93"/>
      <c r="S170" s="66"/>
      <c r="T170" s="67"/>
      <c r="U170" s="1" t="s">
        <v>6</v>
      </c>
    </row>
    <row r="171" spans="1:21" ht="21" x14ac:dyDescent="0.35">
      <c r="A171" s="66"/>
      <c r="B171" s="49"/>
      <c r="C171"/>
      <c r="D171"/>
      <c r="E171"/>
      <c r="F171" s="85"/>
      <c r="G171" s="263"/>
      <c r="H171" s="85"/>
      <c r="I171" s="85"/>
      <c r="J171" s="86"/>
      <c r="K171" s="85"/>
      <c r="L171" s="85"/>
      <c r="M171" s="87"/>
      <c r="N171" s="86"/>
      <c r="O171" s="88"/>
      <c r="P171" s="67"/>
      <c r="Q171" s="67"/>
      <c r="R171" s="93"/>
      <c r="S171" s="66"/>
      <c r="T171" s="67"/>
      <c r="U171" s="2" t="s">
        <v>7</v>
      </c>
    </row>
    <row r="172" spans="1:21" ht="21" x14ac:dyDescent="0.35">
      <c r="A172" s="66"/>
      <c r="B172" s="49"/>
      <c r="C172"/>
      <c r="D172"/>
      <c r="E172"/>
      <c r="F172" s="85"/>
      <c r="G172" s="263"/>
      <c r="H172" s="85"/>
      <c r="I172" s="85"/>
      <c r="J172" s="86"/>
      <c r="K172" s="85"/>
      <c r="L172" s="85"/>
      <c r="M172" s="87"/>
      <c r="N172" s="86"/>
      <c r="O172" s="88"/>
      <c r="P172" s="67"/>
      <c r="Q172" s="67"/>
      <c r="R172" s="93"/>
      <c r="S172" s="66"/>
      <c r="T172" s="67"/>
      <c r="U172" s="2" t="s">
        <v>8</v>
      </c>
    </row>
    <row r="173" spans="1:21" ht="21" x14ac:dyDescent="0.35">
      <c r="A173" s="66"/>
      <c r="B173" s="49"/>
      <c r="C173"/>
      <c r="D173"/>
      <c r="E173"/>
      <c r="F173" s="85"/>
      <c r="G173" s="263"/>
      <c r="H173" s="85"/>
      <c r="I173" s="85"/>
      <c r="J173" s="86"/>
      <c r="K173" s="85"/>
      <c r="L173" s="85"/>
      <c r="M173" s="87"/>
      <c r="N173" s="86"/>
      <c r="O173" s="88"/>
      <c r="P173" s="67"/>
      <c r="Q173" s="67"/>
      <c r="R173" s="93"/>
      <c r="S173" s="66"/>
      <c r="T173" s="67"/>
      <c r="U173" s="8" t="s">
        <v>9</v>
      </c>
    </row>
    <row r="174" spans="1:21" ht="18.75" x14ac:dyDescent="0.3">
      <c r="A174" s="3"/>
      <c r="B174" s="12"/>
      <c r="C174" s="4"/>
      <c r="D174" s="4"/>
      <c r="E174" s="9" t="s">
        <v>10</v>
      </c>
      <c r="F174" s="311">
        <v>0.4861111111111111</v>
      </c>
      <c r="G174" s="11" t="s">
        <v>12</v>
      </c>
      <c r="H174" s="11"/>
      <c r="I174" s="11"/>
      <c r="J174"/>
      <c r="K174" s="13"/>
      <c r="L174" s="13"/>
      <c r="M174" s="14"/>
      <c r="P174" s="64"/>
      <c r="Q174" s="64"/>
      <c r="R174" s="16"/>
      <c r="S174" s="64"/>
      <c r="T174" s="64"/>
    </row>
    <row r="175" spans="1:21" ht="16.5" thickBot="1" x14ac:dyDescent="0.3">
      <c r="A175" s="15" t="s">
        <v>47</v>
      </c>
      <c r="B175" s="16"/>
      <c r="C175"/>
      <c r="D175"/>
      <c r="E175" s="17" t="s">
        <v>139</v>
      </c>
      <c r="F175" s="18"/>
      <c r="G175"/>
      <c r="H175"/>
      <c r="I175"/>
      <c r="J175" s="3"/>
      <c r="K175" s="11"/>
      <c r="L175" s="11"/>
      <c r="M175" s="14"/>
      <c r="P175" s="64"/>
      <c r="Q175" s="64"/>
      <c r="R175" s="16"/>
      <c r="S175" s="64"/>
      <c r="T175" s="64"/>
    </row>
    <row r="176" spans="1:21" ht="15.75" thickBot="1" x14ac:dyDescent="0.3">
      <c r="A176" s="485" t="s">
        <v>66</v>
      </c>
      <c r="B176" s="489" t="s">
        <v>16</v>
      </c>
      <c r="C176" s="490" t="s">
        <v>17</v>
      </c>
      <c r="D176" s="490" t="s">
        <v>18</v>
      </c>
      <c r="E176" s="489" t="s">
        <v>19</v>
      </c>
      <c r="F176" s="489" t="s">
        <v>20</v>
      </c>
      <c r="G176" s="489" t="s">
        <v>21</v>
      </c>
      <c r="H176" s="489" t="s">
        <v>22</v>
      </c>
      <c r="I176" s="489" t="s">
        <v>23</v>
      </c>
      <c r="J176" s="474" t="s">
        <v>24</v>
      </c>
      <c r="K176" s="553" t="s">
        <v>130</v>
      </c>
      <c r="L176" s="553"/>
      <c r="M176" s="553"/>
      <c r="N176" s="553"/>
      <c r="O176" s="553"/>
      <c r="P176" s="553"/>
      <c r="Q176" s="553"/>
      <c r="R176" s="474" t="s">
        <v>25</v>
      </c>
      <c r="S176" s="474" t="s">
        <v>26</v>
      </c>
      <c r="T176" s="474" t="s">
        <v>27</v>
      </c>
      <c r="U176" s="475" t="s">
        <v>28</v>
      </c>
    </row>
    <row r="177" spans="1:21" ht="15.75" thickBot="1" x14ac:dyDescent="0.3">
      <c r="A177" s="554"/>
      <c r="B177" s="489"/>
      <c r="C177" s="490"/>
      <c r="D177" s="490"/>
      <c r="E177" s="489"/>
      <c r="F177" s="489"/>
      <c r="G177" s="489"/>
      <c r="H177" s="489"/>
      <c r="I177" s="489"/>
      <c r="J177" s="474"/>
      <c r="K177" s="475">
        <v>1</v>
      </c>
      <c r="L177" s="475">
        <v>2</v>
      </c>
      <c r="M177" s="475">
        <v>3</v>
      </c>
      <c r="N177" s="551"/>
      <c r="O177" s="475">
        <v>4</v>
      </c>
      <c r="P177" s="475">
        <v>5</v>
      </c>
      <c r="Q177" s="475">
        <v>6</v>
      </c>
      <c r="R177" s="474"/>
      <c r="S177" s="474"/>
      <c r="T177" s="474"/>
      <c r="U177" s="475"/>
    </row>
    <row r="178" spans="1:21" ht="15.75" thickBot="1" x14ac:dyDescent="0.3">
      <c r="A178" s="486"/>
      <c r="B178" s="489"/>
      <c r="C178" s="490"/>
      <c r="D178" s="490"/>
      <c r="E178" s="489"/>
      <c r="F178" s="489"/>
      <c r="G178" s="489"/>
      <c r="H178" s="489"/>
      <c r="I178" s="489"/>
      <c r="J178" s="474"/>
      <c r="K178" s="475"/>
      <c r="L178" s="475"/>
      <c r="M178" s="475"/>
      <c r="N178" s="552"/>
      <c r="O178" s="475"/>
      <c r="P178" s="475"/>
      <c r="Q178" s="475"/>
      <c r="R178" s="474"/>
      <c r="S178" s="474"/>
      <c r="T178" s="474"/>
      <c r="U178" s="475"/>
    </row>
    <row r="179" spans="1:21" x14ac:dyDescent="0.25">
      <c r="A179" s="189">
        <v>1</v>
      </c>
      <c r="B179" s="67">
        <v>335</v>
      </c>
      <c r="C179" s="76" t="str">
        <f>IF(B179=0," ",VLOOKUP(B179,[1]Спортсмены!B$1:K$65536,2,FALSE))</f>
        <v>Кузнецов</v>
      </c>
      <c r="D179" s="111" t="str">
        <f>IF(B179=0," ",VLOOKUP($B179,[1]Спортсмены!$B$1:$K$65536,3,FALSE))</f>
        <v>Владислав</v>
      </c>
      <c r="E179" s="78" t="str">
        <f>IF(B179=0," ",IF(VLOOKUP($B179,[1]Спортсмены!$B$1:$K$65536,4,FALSE)=0," ",VLOOKUP($B179,[1]Спортсмены!$B$1:$K$65536,4,FALSE)))</f>
        <v>27.10.1997</v>
      </c>
      <c r="F179" s="78" t="str">
        <f>IF(B179=0," ",VLOOKUP($B179,[1]Спортсмены!$B$1:$K$65536,5,FALSE))</f>
        <v>КМС</v>
      </c>
      <c r="G179" s="76" t="str">
        <f>IF(B179=0," ",VLOOKUP($B179,[1]Спортсмены!$B$1:$K$65536,6,FALSE))</f>
        <v>Костромская область</v>
      </c>
      <c r="H179" s="76" t="str">
        <f>IF(C179=0," ",VLOOKUP($B179,[1]Спортсмены!$B$1:$K$65536,7,FALSE))</f>
        <v/>
      </c>
      <c r="I179" s="76" t="str">
        <f>IF(D179=0," ",VLOOKUP($B179,[1]Спортсмены!$B$1:$K$65536,8,FALSE))</f>
        <v/>
      </c>
      <c r="J179" s="76" t="str">
        <f>IF(B179=0," ",VLOOKUP($B179,[1]Спортсмены!$B$1:$K$65536,9,FALSE))</f>
        <v>МБУ СШОР г.Шарья</v>
      </c>
      <c r="K179" s="264">
        <v>6.99</v>
      </c>
      <c r="L179" s="264">
        <v>7.17</v>
      </c>
      <c r="M179" s="264">
        <v>7.08</v>
      </c>
      <c r="N179" s="265">
        <v>2</v>
      </c>
      <c r="O179" s="264">
        <v>7.24</v>
      </c>
      <c r="P179" s="264">
        <v>7.48</v>
      </c>
      <c r="Q179" s="264">
        <v>7.07</v>
      </c>
      <c r="R179" s="266">
        <v>7.48</v>
      </c>
      <c r="S179" s="80" t="s">
        <v>48</v>
      </c>
      <c r="T179" s="80">
        <v>20</v>
      </c>
      <c r="U179" s="58" t="str">
        <f>IF(B179=0," ",VLOOKUP($B179,[1]Спортсмены!$B$1:$K$65536,10,FALSE))</f>
        <v>Шалагинов А.Л.</v>
      </c>
    </row>
    <row r="180" spans="1:21" ht="22.5" x14ac:dyDescent="0.25">
      <c r="A180" s="175">
        <v>2</v>
      </c>
      <c r="B180" s="31">
        <v>323</v>
      </c>
      <c r="C180" s="76" t="str">
        <f>IF(B180=0," ",VLOOKUP(B180,[1]Спортсмены!B$1:K$65536,2,FALSE))</f>
        <v>Черноталов</v>
      </c>
      <c r="D180" s="111" t="str">
        <f>IF(B180=0," ",VLOOKUP($B180,[1]Спортсмены!$B$1:$K$65536,3,FALSE))</f>
        <v>Александр</v>
      </c>
      <c r="E180" s="78" t="str">
        <f>IF(B180=0," ",IF(VLOOKUP($B180,[1]Спортсмены!$B$1:$K$65536,4,FALSE)=0," ",VLOOKUP($B180,[1]Спортсмены!$B$1:$K$65536,4,FALSE)))</f>
        <v>31.05.1997</v>
      </c>
      <c r="F180" s="78" t="str">
        <f>IF(B180=0," ",VLOOKUP($B180,[1]Спортсмены!$B$1:$K$65536,5,FALSE))</f>
        <v>КМС</v>
      </c>
      <c r="G180" s="76" t="str">
        <f>IF(B180=0," ",VLOOKUP($B180,[1]Спортсмены!$B$1:$K$65536,6,FALSE))</f>
        <v>Калининградская область</v>
      </c>
      <c r="H180" s="76" t="str">
        <f>IF(C180=0," ",VLOOKUP($B180,[1]Спортсмены!$B$1:$K$65536,7,FALSE))</f>
        <v/>
      </c>
      <c r="I180" s="76" t="str">
        <f>IF(D180=0," ",VLOOKUP($B180,[1]Спортсмены!$B$1:$K$65536,8,FALSE))</f>
        <v/>
      </c>
      <c r="J180" s="76" t="str">
        <f>IF(B180=0," ",VLOOKUP($B180,[1]Спортсмены!$B$1:$K$65536,9,FALSE))</f>
        <v>ГБПОУ КО УОР</v>
      </c>
      <c r="K180" s="267">
        <v>7.06</v>
      </c>
      <c r="L180" s="267" t="s">
        <v>131</v>
      </c>
      <c r="M180" s="267">
        <v>4.1500000000000004</v>
      </c>
      <c r="N180" s="265">
        <v>1</v>
      </c>
      <c r="O180" s="267" t="s">
        <v>131</v>
      </c>
      <c r="P180" s="267" t="s">
        <v>131</v>
      </c>
      <c r="Q180" s="267">
        <v>6.53</v>
      </c>
      <c r="R180" s="268">
        <v>7.06</v>
      </c>
      <c r="S180" s="78" t="s">
        <v>40</v>
      </c>
      <c r="T180" s="78">
        <v>17</v>
      </c>
      <c r="U180" s="58" t="str">
        <f>IF(B180=0," ",VLOOKUP($B180,[1]Спортсмены!$B$1:$K$65536,10,FALSE))</f>
        <v>Балашов С.Г., Балашова В.А.</v>
      </c>
    </row>
    <row r="181" spans="1:21" ht="15.75" thickBot="1" x14ac:dyDescent="0.3">
      <c r="A181" s="179"/>
      <c r="B181" s="43"/>
      <c r="C181" s="39" t="str">
        <f>IF(B181=0," ",VLOOKUP(B181,[1]Спортсмены!B$1:K$65536,2,FALSE))</f>
        <v xml:space="preserve"> </v>
      </c>
      <c r="D181" s="39"/>
      <c r="E181" s="282" t="str">
        <f>IF(B181=0," ",VLOOKUP($B181,[1]Спортсмены!$B$1:$K$65536,3,FALSE))</f>
        <v xml:space="preserve"> </v>
      </c>
      <c r="F181" s="40" t="str">
        <f>IF(B181=0," ",IF(VLOOKUP($B181,[1]Спортсмены!$B$1:$K$65536,4,FALSE)=0," ",VLOOKUP($B181,[1]Спортсмены!$B$1:$K$65536,4,FALSE)))</f>
        <v xml:space="preserve"> </v>
      </c>
      <c r="G181" s="39" t="str">
        <f>IF(B181=0," ",VLOOKUP($B181,[1]Спортсмены!$B$1:$K$65536,5,FALSE))</f>
        <v xml:space="preserve"> </v>
      </c>
      <c r="H181" s="39"/>
      <c r="I181" s="39"/>
      <c r="J181" s="227" t="str">
        <f>IF(B181=0," ",VLOOKUP($B181,[1]Спортсмены!$B$1:$K$65536,6,FALSE))</f>
        <v xml:space="preserve"> </v>
      </c>
      <c r="K181" s="271"/>
      <c r="L181" s="271"/>
      <c r="M181" s="271"/>
      <c r="N181" s="272"/>
      <c r="O181" s="273"/>
      <c r="P181" s="273"/>
      <c r="Q181" s="273"/>
      <c r="R181" s="274"/>
      <c r="S181" s="38" t="str">
        <f>IF(R181=0," ",IF(R181&gt;=[1]Разряды!$D$25,[1]Разряды!$D$3,IF(R181&gt;=[1]Разряды!$E$25,[1]Разряды!$E$3,IF(R181&gt;=[1]Разряды!$F$25,[1]Разряды!$F$3,IF(R181&gt;=[1]Разряды!$G$25,[1]Разряды!$G$3,IF(R181&gt;=[1]Разряды!$H$25,[1]Разряды!$H$3,IF(R181&gt;=[1]Разряды!$I$25,[1]Разряды!$I$3,"б/р")))))))</f>
        <v xml:space="preserve"> </v>
      </c>
      <c r="T181" s="179"/>
      <c r="U181" s="39" t="str">
        <f>IF(B181=0," ",VLOOKUP($B181,[1]Спортсмены!$B$1:$K$65536,7,FALSE))</f>
        <v xml:space="preserve"> </v>
      </c>
    </row>
    <row r="182" spans="1:21" ht="16.5" thickTop="1" x14ac:dyDescent="0.25">
      <c r="A182" s="66"/>
      <c r="B182" s="49"/>
      <c r="C182"/>
      <c r="D182"/>
      <c r="E182" s="49"/>
      <c r="F182" s="49"/>
      <c r="G182"/>
      <c r="H182"/>
      <c r="I182"/>
      <c r="J182"/>
      <c r="K182" s="284"/>
      <c r="L182"/>
      <c r="R182" s="93"/>
      <c r="S182" s="66"/>
      <c r="T182" s="67"/>
      <c r="U182" s="45"/>
    </row>
    <row r="183" spans="1:21" ht="15.75" x14ac:dyDescent="0.25">
      <c r="A183" s="64"/>
      <c r="C183" s="44"/>
      <c r="E183"/>
      <c r="F183"/>
      <c r="G183"/>
      <c r="H183" s="85"/>
      <c r="I183" s="85"/>
      <c r="J183" s="85"/>
      <c r="K183" s="85"/>
      <c r="L183" s="86"/>
      <c r="M183" s="85"/>
      <c r="N183" s="85"/>
      <c r="O183" s="87"/>
      <c r="P183" s="86"/>
      <c r="Q183" s="88"/>
      <c r="R183" s="67"/>
      <c r="S183" s="66"/>
      <c r="T183" s="67"/>
      <c r="U183" s="45"/>
    </row>
    <row r="184" spans="1:21" ht="15.75" x14ac:dyDescent="0.25">
      <c r="A184" s="64"/>
      <c r="B184" s="67"/>
      <c r="C184" s="44"/>
      <c r="E184"/>
      <c r="F184"/>
      <c r="G184"/>
      <c r="H184" s="85"/>
      <c r="I184" s="85"/>
      <c r="J184" s="85"/>
      <c r="K184" s="85"/>
      <c r="L184" s="86"/>
      <c r="M184" s="85"/>
      <c r="N184" s="85"/>
      <c r="O184" s="85"/>
      <c r="P184" s="86"/>
      <c r="Q184" s="88"/>
      <c r="R184" s="67"/>
      <c r="S184" s="66"/>
      <c r="T184" s="67"/>
      <c r="U184" s="45"/>
    </row>
    <row r="185" spans="1:21" ht="15.75" x14ac:dyDescent="0.25">
      <c r="A185" s="64"/>
      <c r="B185" s="67"/>
      <c r="C185" s="44"/>
      <c r="E185"/>
      <c r="F185"/>
      <c r="G185"/>
      <c r="H185" s="85"/>
      <c r="I185" s="85"/>
      <c r="J185" s="85"/>
      <c r="K185" s="85"/>
      <c r="L185" s="86"/>
      <c r="M185" s="85"/>
      <c r="N185" s="85"/>
      <c r="O185" s="85"/>
      <c r="P185" s="86"/>
      <c r="Q185" s="88"/>
      <c r="R185" s="67"/>
      <c r="S185" s="66"/>
      <c r="T185" s="67"/>
      <c r="U185" s="45"/>
    </row>
    <row r="186" spans="1:21" ht="15.75" x14ac:dyDescent="0.25">
      <c r="A186" s="64"/>
      <c r="B186" s="67"/>
      <c r="C186" s="44"/>
      <c r="E186"/>
      <c r="F186"/>
      <c r="G186"/>
      <c r="H186" s="85"/>
      <c r="I186" s="85"/>
      <c r="J186" s="85"/>
      <c r="K186" s="85"/>
      <c r="L186" s="86"/>
      <c r="M186" s="85"/>
      <c r="N186" s="85"/>
      <c r="O186" s="87"/>
      <c r="P186" s="86"/>
      <c r="Q186" s="88"/>
      <c r="R186" s="67"/>
      <c r="S186" s="66"/>
      <c r="T186" s="67"/>
      <c r="U186" s="45"/>
    </row>
    <row r="187" spans="1:21" x14ac:dyDescent="0.25">
      <c r="A187" s="64"/>
      <c r="C187" s="66"/>
      <c r="D187" s="66"/>
      <c r="E187" s="66"/>
      <c r="F187" s="67"/>
      <c r="G187" s="45" t="s">
        <v>32</v>
      </c>
      <c r="H187" s="45"/>
      <c r="I187" s="45"/>
      <c r="J187" s="46"/>
      <c r="K187" s="46"/>
      <c r="L187" s="45"/>
      <c r="M187" s="45" t="s">
        <v>33</v>
      </c>
      <c r="N187" s="45"/>
    </row>
    <row r="188" spans="1:21" ht="15.75" x14ac:dyDescent="0.25">
      <c r="A188" s="64"/>
      <c r="B188" s="67"/>
      <c r="C188" s="66"/>
      <c r="D188" s="66"/>
      <c r="E188" s="66"/>
      <c r="F188" s="67"/>
      <c r="G188" s="45"/>
      <c r="H188" s="45"/>
      <c r="I188" s="45"/>
      <c r="J188" s="46"/>
      <c r="K188" s="46"/>
      <c r="L188" s="45"/>
      <c r="M188" s="45"/>
      <c r="N188" s="45"/>
      <c r="S188" s="46"/>
      <c r="T188" s="229"/>
      <c r="U188" s="86"/>
    </row>
    <row r="189" spans="1:21" ht="15.75" x14ac:dyDescent="0.25">
      <c r="A189" s="64"/>
      <c r="B189" s="67"/>
      <c r="C189" s="66"/>
      <c r="D189" s="66"/>
      <c r="E189" s="66"/>
      <c r="F189" s="67"/>
      <c r="G189" s="45"/>
      <c r="H189" s="45"/>
      <c r="I189" s="45"/>
      <c r="J189" s="46"/>
      <c r="K189" s="46"/>
      <c r="L189" s="45"/>
      <c r="M189" s="45"/>
      <c r="N189" s="45"/>
      <c r="S189" s="46"/>
      <c r="T189" s="229"/>
      <c r="U189" s="86"/>
    </row>
    <row r="190" spans="1:21" ht="15.75" x14ac:dyDescent="0.25">
      <c r="A190" s="64"/>
      <c r="B190" s="67"/>
      <c r="C190" s="66"/>
      <c r="D190" s="66"/>
      <c r="E190" s="66"/>
      <c r="F190" s="67"/>
      <c r="G190" s="45"/>
      <c r="H190" s="45"/>
      <c r="I190" s="45"/>
      <c r="J190" s="46"/>
      <c r="K190" s="46"/>
      <c r="L190" s="45"/>
      <c r="M190" s="45"/>
      <c r="N190" s="45"/>
      <c r="S190" s="46"/>
      <c r="T190" s="229"/>
      <c r="U190" s="86"/>
    </row>
    <row r="191" spans="1:21" ht="15.75" x14ac:dyDescent="0.25">
      <c r="A191" s="64"/>
      <c r="B191" s="67"/>
      <c r="C191" s="66"/>
      <c r="D191" s="66"/>
      <c r="E191" s="66"/>
      <c r="F191" s="67"/>
      <c r="G191" s="45" t="s">
        <v>34</v>
      </c>
      <c r="H191" s="45"/>
      <c r="I191" s="45"/>
      <c r="J191" s="46"/>
      <c r="K191" s="46"/>
      <c r="L191" s="45"/>
      <c r="M191" s="45" t="s">
        <v>35</v>
      </c>
      <c r="N191" s="45"/>
      <c r="S191" s="46"/>
      <c r="T191" s="229"/>
      <c r="U191" s="86"/>
    </row>
    <row r="192" spans="1:21" ht="15.75" x14ac:dyDescent="0.25">
      <c r="A192" s="64"/>
      <c r="B192" s="67"/>
      <c r="C192" s="44"/>
      <c r="E192"/>
      <c r="F192"/>
      <c r="G192"/>
      <c r="H192" s="85"/>
      <c r="I192" s="85"/>
      <c r="J192" s="85"/>
      <c r="K192" s="85"/>
      <c r="L192" s="86"/>
      <c r="M192" s="85"/>
      <c r="N192" s="85"/>
      <c r="O192" s="85"/>
      <c r="P192" s="86"/>
      <c r="Q192" s="88"/>
      <c r="R192" s="67"/>
      <c r="S192" s="66"/>
      <c r="T192" s="67"/>
      <c r="U192" s="45"/>
    </row>
    <row r="193" spans="1:21" ht="15.75" x14ac:dyDescent="0.25">
      <c r="A193" s="64"/>
      <c r="B193" s="67"/>
      <c r="C193" s="44"/>
      <c r="E193"/>
      <c r="F193"/>
      <c r="G193"/>
      <c r="H193" s="85"/>
      <c r="I193" s="85"/>
      <c r="J193" s="85"/>
      <c r="K193" s="85"/>
      <c r="L193" s="86"/>
      <c r="M193" s="85"/>
      <c r="N193" s="85"/>
      <c r="O193" s="85"/>
      <c r="P193" s="86"/>
      <c r="Q193" s="88"/>
      <c r="R193" s="67"/>
      <c r="S193" s="66"/>
      <c r="T193" s="67"/>
      <c r="U193" s="45"/>
    </row>
    <row r="194" spans="1:21" ht="15.75" x14ac:dyDescent="0.25">
      <c r="A194" s="64"/>
      <c r="B194" s="67"/>
      <c r="C194" s="44"/>
      <c r="E194"/>
      <c r="F194"/>
      <c r="G194"/>
      <c r="H194" s="85"/>
      <c r="I194" s="85"/>
      <c r="J194" s="85"/>
      <c r="K194" s="85"/>
      <c r="L194" s="86"/>
      <c r="M194" s="85"/>
      <c r="N194" s="85"/>
      <c r="O194" s="85"/>
      <c r="P194" s="86"/>
      <c r="Q194" s="88"/>
      <c r="R194" s="67"/>
      <c r="S194" s="66"/>
      <c r="T194" s="67"/>
      <c r="U194" s="45"/>
    </row>
    <row r="195" spans="1:21" ht="15.75" x14ac:dyDescent="0.25">
      <c r="A195" s="64"/>
      <c r="B195" s="67"/>
      <c r="C195" s="44"/>
      <c r="E195"/>
      <c r="F195"/>
      <c r="G195"/>
      <c r="H195" s="85"/>
      <c r="I195" s="85"/>
      <c r="J195" s="85"/>
      <c r="K195" s="85"/>
      <c r="L195" s="86"/>
      <c r="M195" s="85"/>
      <c r="N195" s="85"/>
      <c r="O195" s="85"/>
      <c r="P195" s="86"/>
      <c r="Q195" s="88"/>
      <c r="R195" s="67"/>
      <c r="S195" s="66"/>
      <c r="T195" s="67"/>
      <c r="U195" s="45"/>
    </row>
    <row r="196" spans="1:21" ht="15.75" x14ac:dyDescent="0.25">
      <c r="A196" s="64"/>
      <c r="B196" s="67"/>
      <c r="C196" s="44"/>
      <c r="E196"/>
      <c r="F196"/>
      <c r="G196"/>
      <c r="H196" s="85"/>
      <c r="I196" s="85"/>
      <c r="J196" s="85"/>
      <c r="K196" s="85"/>
      <c r="L196" s="86"/>
      <c r="M196" s="85"/>
      <c r="N196" s="85"/>
      <c r="O196" s="85"/>
      <c r="P196" s="86"/>
      <c r="Q196" s="88"/>
      <c r="R196" s="67"/>
      <c r="S196" s="66"/>
      <c r="T196" s="67"/>
      <c r="U196" s="45"/>
    </row>
    <row r="197" spans="1:21" ht="15.75" x14ac:dyDescent="0.25">
      <c r="A197" s="64"/>
      <c r="B197" s="67"/>
      <c r="C197" s="44"/>
      <c r="E197"/>
      <c r="F197"/>
      <c r="G197"/>
      <c r="H197" s="85"/>
      <c r="I197" s="85"/>
      <c r="J197" s="85"/>
      <c r="K197" s="85"/>
      <c r="L197" s="86"/>
      <c r="M197" s="85"/>
      <c r="N197" s="85"/>
      <c r="O197" s="85"/>
      <c r="P197" s="86"/>
      <c r="Q197" s="88"/>
      <c r="R197" s="67"/>
      <c r="S197" s="66"/>
      <c r="T197" s="67"/>
      <c r="U197" s="45"/>
    </row>
    <row r="198" spans="1:21" ht="15.75" x14ac:dyDescent="0.25">
      <c r="A198" s="64"/>
      <c r="B198" s="67"/>
      <c r="C198" s="44"/>
      <c r="E198"/>
      <c r="F198"/>
      <c r="G198"/>
      <c r="H198" s="85"/>
      <c r="I198" s="85"/>
      <c r="J198" s="85"/>
      <c r="K198" s="85"/>
      <c r="L198" s="86"/>
      <c r="M198" s="85"/>
      <c r="N198" s="85"/>
      <c r="O198" s="85"/>
      <c r="P198" s="86"/>
      <c r="Q198" s="88"/>
      <c r="R198" s="67"/>
      <c r="S198" s="66"/>
      <c r="T198" s="67"/>
      <c r="U198" s="45"/>
    </row>
    <row r="199" spans="1:21" ht="15.75" x14ac:dyDescent="0.25">
      <c r="A199" s="64"/>
      <c r="B199" s="67"/>
      <c r="C199" s="44"/>
      <c r="E199"/>
      <c r="F199"/>
      <c r="G199"/>
      <c r="H199" s="85"/>
      <c r="I199" s="85"/>
      <c r="J199" s="85"/>
      <c r="K199" s="85"/>
      <c r="L199" s="86"/>
      <c r="M199" s="85"/>
      <c r="N199" s="85"/>
      <c r="O199" s="85"/>
      <c r="P199" s="86"/>
      <c r="Q199" s="88"/>
      <c r="R199" s="67"/>
      <c r="S199" s="66"/>
      <c r="T199" s="67"/>
      <c r="U199" s="45"/>
    </row>
    <row r="200" spans="1:21" ht="15.75" x14ac:dyDescent="0.25">
      <c r="A200" s="64"/>
      <c r="B200" s="67"/>
      <c r="C200" s="44"/>
      <c r="E200"/>
      <c r="F200"/>
      <c r="G200"/>
      <c r="H200" s="85"/>
      <c r="I200" s="85"/>
      <c r="J200" s="85"/>
      <c r="K200" s="85"/>
      <c r="L200" s="86"/>
      <c r="M200" s="85"/>
      <c r="N200" s="85"/>
      <c r="O200" s="85"/>
      <c r="P200" s="86"/>
      <c r="Q200" s="88"/>
      <c r="R200" s="67"/>
      <c r="S200" s="66"/>
      <c r="T200" s="67"/>
      <c r="U200" s="45"/>
    </row>
    <row r="201" spans="1:21" ht="15.75" x14ac:dyDescent="0.25">
      <c r="A201" s="64"/>
      <c r="B201" s="67"/>
      <c r="C201" s="44"/>
      <c r="E201"/>
      <c r="F201"/>
      <c r="G201"/>
      <c r="H201" s="85"/>
      <c r="I201" s="85"/>
      <c r="J201" s="85"/>
      <c r="K201" s="85"/>
      <c r="L201" s="86"/>
      <c r="M201" s="85"/>
      <c r="N201" s="85"/>
      <c r="O201" s="85"/>
      <c r="P201" s="86"/>
      <c r="Q201" s="88"/>
      <c r="R201" s="67"/>
      <c r="S201" s="66"/>
      <c r="T201" s="67"/>
      <c r="U201" s="45"/>
    </row>
    <row r="202" spans="1:21" ht="15.75" x14ac:dyDescent="0.25">
      <c r="A202" s="64"/>
      <c r="B202" s="67"/>
      <c r="C202" s="44"/>
      <c r="E202"/>
      <c r="F202"/>
      <c r="G202"/>
      <c r="H202" s="85"/>
      <c r="I202" s="85"/>
      <c r="J202" s="85"/>
      <c r="K202" s="85"/>
      <c r="L202" s="86"/>
      <c r="M202" s="85"/>
      <c r="N202" s="85"/>
      <c r="O202" s="85"/>
      <c r="P202" s="86"/>
      <c r="Q202" s="88"/>
      <c r="R202" s="67"/>
      <c r="S202" s="66"/>
      <c r="T202" s="67"/>
      <c r="U202" s="45"/>
    </row>
    <row r="203" spans="1:21" ht="15.75" x14ac:dyDescent="0.25">
      <c r="A203" s="64"/>
      <c r="B203" s="67"/>
      <c r="C203" s="44"/>
      <c r="E203"/>
      <c r="F203"/>
      <c r="G203"/>
      <c r="H203" s="85"/>
      <c r="I203" s="85"/>
      <c r="J203" s="85"/>
      <c r="K203" s="85"/>
      <c r="L203" s="86"/>
      <c r="M203" s="85"/>
      <c r="N203" s="85"/>
      <c r="O203" s="85"/>
      <c r="P203" s="86"/>
      <c r="Q203" s="88"/>
      <c r="R203" s="67"/>
      <c r="S203" s="66"/>
      <c r="T203" s="67"/>
      <c r="U203" s="45"/>
    </row>
    <row r="204" spans="1:21" ht="15.75" x14ac:dyDescent="0.25">
      <c r="A204" s="64"/>
      <c r="B204" s="67"/>
      <c r="C204" s="44"/>
      <c r="E204"/>
      <c r="F204"/>
      <c r="G204"/>
      <c r="H204" s="85"/>
      <c r="I204" s="85"/>
      <c r="J204" s="85"/>
      <c r="K204" s="85"/>
      <c r="L204" s="86"/>
      <c r="M204" s="85"/>
      <c r="N204" s="85"/>
      <c r="O204" s="85"/>
      <c r="P204" s="86"/>
      <c r="Q204" s="88"/>
      <c r="R204" s="67"/>
      <c r="S204" s="66"/>
      <c r="T204" s="67"/>
      <c r="U204" s="45"/>
    </row>
    <row r="205" spans="1:21" ht="15.75" x14ac:dyDescent="0.25">
      <c r="A205" s="64"/>
      <c r="B205" s="67"/>
      <c r="C205" s="44"/>
      <c r="E205"/>
      <c r="F205"/>
      <c r="G205"/>
      <c r="H205" s="85"/>
      <c r="I205" s="85"/>
      <c r="J205" s="85"/>
      <c r="K205" s="85"/>
      <c r="L205" s="86"/>
      <c r="M205" s="85"/>
      <c r="N205" s="85"/>
      <c r="O205" s="85"/>
      <c r="P205" s="86"/>
      <c r="Q205" s="88"/>
      <c r="R205" s="67"/>
      <c r="S205" s="66"/>
      <c r="T205" s="67"/>
      <c r="U205" s="45"/>
    </row>
    <row r="206" spans="1:21" ht="15.75" x14ac:dyDescent="0.25">
      <c r="A206" s="64"/>
      <c r="B206" s="67"/>
      <c r="C206" s="44"/>
      <c r="E206"/>
      <c r="F206"/>
      <c r="G206"/>
      <c r="H206" s="85"/>
      <c r="I206" s="85"/>
      <c r="J206" s="85"/>
      <c r="K206" s="85"/>
      <c r="L206" s="86"/>
      <c r="M206" s="85"/>
      <c r="N206" s="85"/>
      <c r="O206" s="85"/>
      <c r="P206" s="86"/>
      <c r="Q206" s="88"/>
      <c r="R206" s="67"/>
      <c r="S206" s="66"/>
      <c r="T206" s="67"/>
      <c r="U206" s="45"/>
    </row>
    <row r="207" spans="1:21" ht="15.75" x14ac:dyDescent="0.25">
      <c r="A207" s="64"/>
      <c r="B207" s="67"/>
      <c r="C207" s="44"/>
      <c r="E207"/>
      <c r="F207"/>
      <c r="G207"/>
      <c r="H207" s="85"/>
      <c r="I207" s="85"/>
      <c r="J207" s="85"/>
      <c r="K207" s="85"/>
      <c r="L207" s="86"/>
      <c r="M207" s="85"/>
      <c r="N207" s="85"/>
      <c r="O207" s="85"/>
      <c r="P207" s="86"/>
      <c r="Q207" s="88"/>
      <c r="R207" s="67"/>
      <c r="S207" s="66"/>
      <c r="T207" s="67"/>
      <c r="U207" s="45"/>
    </row>
    <row r="208" spans="1:21" ht="15.75" x14ac:dyDescent="0.25">
      <c r="A208" s="64"/>
      <c r="B208" s="67"/>
      <c r="C208" s="44"/>
      <c r="E208"/>
      <c r="F208"/>
      <c r="G208"/>
      <c r="H208" s="85"/>
      <c r="I208" s="85"/>
      <c r="J208" s="85"/>
      <c r="K208" s="85"/>
      <c r="L208" s="86"/>
      <c r="M208" s="85"/>
      <c r="N208" s="85"/>
      <c r="O208" s="85"/>
      <c r="P208" s="86"/>
      <c r="Q208" s="88"/>
      <c r="R208" s="67"/>
      <c r="S208" s="66"/>
      <c r="T208" s="67"/>
      <c r="U208" s="45"/>
    </row>
    <row r="209" spans="1:21" ht="15.75" x14ac:dyDescent="0.25">
      <c r="A209" s="64"/>
      <c r="B209" s="67"/>
      <c r="C209" s="44"/>
      <c r="E209"/>
      <c r="F209"/>
      <c r="G209"/>
      <c r="H209" s="85"/>
      <c r="I209" s="85"/>
      <c r="J209" s="85"/>
      <c r="K209" s="85"/>
      <c r="L209" s="86"/>
      <c r="M209" s="85"/>
      <c r="N209" s="85"/>
      <c r="O209" s="85"/>
      <c r="P209" s="86"/>
      <c r="Q209" s="88"/>
      <c r="R209" s="67"/>
      <c r="S209" s="66"/>
      <c r="T209" s="67"/>
      <c r="U209" s="45"/>
    </row>
    <row r="210" spans="1:21" ht="15.75" x14ac:dyDescent="0.25">
      <c r="A210" s="64"/>
      <c r="B210" s="67"/>
      <c r="C210" s="44"/>
      <c r="E210"/>
      <c r="F210"/>
      <c r="G210"/>
      <c r="H210" s="85"/>
      <c r="I210" s="85"/>
      <c r="J210" s="85"/>
      <c r="K210" s="85"/>
      <c r="L210" s="86"/>
      <c r="M210" s="85"/>
      <c r="N210" s="85"/>
      <c r="O210" s="85"/>
      <c r="P210" s="86"/>
      <c r="Q210" s="88"/>
      <c r="R210" s="67"/>
      <c r="S210" s="66"/>
      <c r="T210" s="67"/>
      <c r="U210" s="45"/>
    </row>
    <row r="211" spans="1:21" ht="15.75" x14ac:dyDescent="0.25">
      <c r="A211" s="64"/>
      <c r="B211" s="67"/>
      <c r="C211" s="44"/>
      <c r="E211"/>
      <c r="F211"/>
      <c r="G211"/>
      <c r="H211" s="85"/>
      <c r="I211" s="85"/>
      <c r="J211" s="85"/>
      <c r="K211" s="85"/>
      <c r="L211" s="86"/>
      <c r="M211" s="85"/>
      <c r="N211" s="85"/>
      <c r="O211" s="85"/>
      <c r="P211" s="86"/>
      <c r="Q211" s="88"/>
      <c r="R211" s="67"/>
      <c r="S211" s="66"/>
      <c r="T211" s="67"/>
      <c r="U211" s="45"/>
    </row>
    <row r="212" spans="1:21" ht="15.75" x14ac:dyDescent="0.25">
      <c r="A212" s="64"/>
      <c r="B212" s="67"/>
      <c r="C212" s="44"/>
      <c r="E212"/>
      <c r="F212"/>
      <c r="G212"/>
      <c r="H212" s="85"/>
      <c r="I212" s="85"/>
      <c r="J212" s="85"/>
      <c r="K212" s="85"/>
      <c r="L212" s="86"/>
      <c r="M212" s="85"/>
      <c r="N212" s="85"/>
      <c r="O212" s="85"/>
      <c r="P212" s="86"/>
      <c r="Q212" s="88"/>
      <c r="R212" s="67"/>
      <c r="S212" s="66"/>
      <c r="T212" s="67"/>
      <c r="U212" s="45"/>
    </row>
    <row r="213" spans="1:21" ht="15.75" x14ac:dyDescent="0.25">
      <c r="A213" s="64"/>
      <c r="B213" s="67"/>
      <c r="C213" s="44"/>
      <c r="E213"/>
      <c r="F213"/>
      <c r="G213"/>
      <c r="H213" s="85"/>
      <c r="I213" s="85"/>
      <c r="J213" s="85"/>
      <c r="K213" s="85"/>
      <c r="L213" s="86"/>
      <c r="M213" s="85"/>
      <c r="N213" s="85"/>
      <c r="O213" s="85"/>
      <c r="P213" s="86"/>
      <c r="Q213" s="88"/>
      <c r="R213" s="67"/>
      <c r="S213" s="66"/>
      <c r="T213" s="67"/>
      <c r="U213" s="45"/>
    </row>
    <row r="214" spans="1:21" ht="17.25" x14ac:dyDescent="0.3">
      <c r="A214" s="459" t="s">
        <v>0</v>
      </c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</row>
    <row r="215" spans="1:21" ht="17.25" x14ac:dyDescent="0.3">
      <c r="A215" s="459" t="s">
        <v>1</v>
      </c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</row>
    <row r="216" spans="1:21" ht="17.25" x14ac:dyDescent="0.3">
      <c r="A216" s="459" t="s">
        <v>2</v>
      </c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</row>
    <row r="217" spans="1:21" ht="17.25" x14ac:dyDescent="0.3">
      <c r="A217" s="459" t="s">
        <v>3</v>
      </c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</row>
    <row r="218" spans="1:21" ht="17.25" x14ac:dyDescent="0.3">
      <c r="A218" s="459" t="s">
        <v>4</v>
      </c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</row>
    <row r="219" spans="1:21" ht="17.25" x14ac:dyDescent="0.3">
      <c r="A219" s="460" t="s">
        <v>5</v>
      </c>
      <c r="B219" s="460"/>
      <c r="C219" s="460"/>
      <c r="D219" s="460"/>
      <c r="E219" s="460"/>
      <c r="F219" s="460"/>
      <c r="G219" s="460"/>
      <c r="H219" s="460"/>
      <c r="I219" s="460"/>
      <c r="J219" s="460"/>
      <c r="K219" s="460"/>
      <c r="L219" s="460"/>
      <c r="M219" s="460"/>
      <c r="N219" s="460"/>
      <c r="O219" s="460"/>
      <c r="P219" s="460"/>
      <c r="Q219" s="460"/>
      <c r="R219" s="460"/>
      <c r="S219" s="460"/>
      <c r="T219" s="460"/>
      <c r="U219" s="460"/>
    </row>
    <row r="220" spans="1:21" ht="21" x14ac:dyDescent="0.35">
      <c r="A220" s="8"/>
      <c r="B220" s="8"/>
      <c r="C220" s="8"/>
      <c r="D220" s="8"/>
      <c r="E220" s="8"/>
      <c r="F220" s="8"/>
      <c r="G220" s="8"/>
      <c r="H220" s="8"/>
      <c r="I220" s="8"/>
      <c r="J220"/>
      <c r="K220" s="8"/>
      <c r="L220" s="8"/>
      <c r="M220" s="8"/>
      <c r="N220" s="8"/>
      <c r="P220" s="8"/>
      <c r="Q220" s="8"/>
      <c r="R220" s="8"/>
      <c r="S220" s="8"/>
      <c r="U220" s="1" t="s">
        <v>6</v>
      </c>
    </row>
    <row r="221" spans="1:21" ht="21" x14ac:dyDescent="0.35">
      <c r="A221" s="3"/>
      <c r="B221" s="4"/>
      <c r="C221" s="4"/>
      <c r="D221" s="4"/>
      <c r="E221" s="5"/>
      <c r="F221"/>
      <c r="G221" s="263"/>
      <c r="H221" s="50"/>
      <c r="I221" s="50"/>
      <c r="J221"/>
      <c r="K221" s="50"/>
      <c r="L221" s="50"/>
      <c r="M221" s="50"/>
      <c r="P221" s="50"/>
      <c r="Q221" s="50"/>
      <c r="R221" s="50"/>
      <c r="U221" s="2" t="s">
        <v>7</v>
      </c>
    </row>
    <row r="222" spans="1:21" ht="15.75" x14ac:dyDescent="0.25">
      <c r="A222" s="3"/>
      <c r="B222" s="4"/>
      <c r="C222" s="4"/>
      <c r="D222" s="4"/>
      <c r="E222" s="5"/>
      <c r="F222"/>
      <c r="G222" s="6"/>
      <c r="H222" s="6"/>
      <c r="I222" s="6"/>
      <c r="J222"/>
      <c r="K222" s="6"/>
      <c r="L222"/>
      <c r="P222" s="6"/>
      <c r="U222" s="2" t="s">
        <v>8</v>
      </c>
    </row>
    <row r="223" spans="1:21" ht="21" x14ac:dyDescent="0.35">
      <c r="A223" s="7"/>
      <c r="B223"/>
      <c r="C223"/>
      <c r="D223"/>
      <c r="E223"/>
      <c r="F223"/>
      <c r="G223"/>
      <c r="H223"/>
      <c r="I223"/>
      <c r="J223"/>
      <c r="K223" s="7"/>
      <c r="L223"/>
      <c r="M223" s="8"/>
      <c r="N223" s="8"/>
      <c r="P223" s="7"/>
      <c r="R223" s="8"/>
      <c r="S223" s="8"/>
      <c r="U223" s="8" t="s">
        <v>9</v>
      </c>
    </row>
    <row r="224" spans="1:21" ht="18.75" x14ac:dyDescent="0.3">
      <c r="A224" s="3"/>
      <c r="B224" s="12"/>
      <c r="C224" s="4"/>
      <c r="D224" s="4"/>
      <c r="E224" s="9" t="s">
        <v>136</v>
      </c>
      <c r="F224" s="10">
        <v>0.61805555555555558</v>
      </c>
      <c r="G224" s="11" t="s">
        <v>12</v>
      </c>
      <c r="H224" s="11"/>
      <c r="I224" s="11"/>
      <c r="J224"/>
      <c r="K224" s="13"/>
      <c r="L224" s="13"/>
      <c r="M224" s="14"/>
      <c r="P224" s="64"/>
      <c r="Q224" s="64"/>
      <c r="R224" s="16"/>
      <c r="S224" s="64"/>
      <c r="T224" s="64"/>
    </row>
    <row r="225" spans="1:21" ht="16.5" thickBot="1" x14ac:dyDescent="0.3">
      <c r="A225" s="15" t="s">
        <v>13</v>
      </c>
      <c r="B225" s="285"/>
      <c r="C225" s="285"/>
      <c r="D225"/>
      <c r="F225" s="18"/>
      <c r="G225" s="17" t="s">
        <v>139</v>
      </c>
      <c r="H225"/>
      <c r="I225"/>
      <c r="J225" s="3"/>
      <c r="K225" s="51"/>
      <c r="L225" s="51"/>
      <c r="M225" s="14"/>
      <c r="P225" s="64"/>
      <c r="Q225" s="64"/>
      <c r="R225" s="16"/>
      <c r="S225" s="64"/>
      <c r="T225" s="64"/>
    </row>
    <row r="226" spans="1:21" ht="15.75" thickBot="1" x14ac:dyDescent="0.3">
      <c r="A226" s="485" t="s">
        <v>66</v>
      </c>
      <c r="B226" s="489" t="s">
        <v>16</v>
      </c>
      <c r="C226" s="490" t="s">
        <v>17</v>
      </c>
      <c r="D226" s="490" t="s">
        <v>18</v>
      </c>
      <c r="E226" s="489" t="s">
        <v>19</v>
      </c>
      <c r="F226" s="489" t="s">
        <v>20</v>
      </c>
      <c r="G226" s="489" t="s">
        <v>21</v>
      </c>
      <c r="H226" s="489" t="s">
        <v>22</v>
      </c>
      <c r="I226" s="489" t="s">
        <v>23</v>
      </c>
      <c r="J226" s="474" t="s">
        <v>24</v>
      </c>
      <c r="K226" s="553" t="s">
        <v>130</v>
      </c>
      <c r="L226" s="553"/>
      <c r="M226" s="553"/>
      <c r="N226" s="553"/>
      <c r="O226" s="553"/>
      <c r="P226" s="553"/>
      <c r="Q226" s="553"/>
      <c r="R226" s="474" t="s">
        <v>25</v>
      </c>
      <c r="S226" s="474" t="s">
        <v>26</v>
      </c>
      <c r="T226" s="474" t="s">
        <v>27</v>
      </c>
      <c r="U226" s="475" t="s">
        <v>28</v>
      </c>
    </row>
    <row r="227" spans="1:21" ht="15.75" thickBot="1" x14ac:dyDescent="0.3">
      <c r="A227" s="554"/>
      <c r="B227" s="489"/>
      <c r="C227" s="490"/>
      <c r="D227" s="490"/>
      <c r="E227" s="489"/>
      <c r="F227" s="489"/>
      <c r="G227" s="489"/>
      <c r="H227" s="489"/>
      <c r="I227" s="489"/>
      <c r="J227" s="474"/>
      <c r="K227" s="475">
        <v>1</v>
      </c>
      <c r="L227" s="475">
        <v>2</v>
      </c>
      <c r="M227" s="475">
        <v>3</v>
      </c>
      <c r="N227" s="314"/>
      <c r="O227" s="475">
        <v>4</v>
      </c>
      <c r="P227" s="475">
        <v>5</v>
      </c>
      <c r="Q227" s="475">
        <v>6</v>
      </c>
      <c r="R227" s="474"/>
      <c r="S227" s="474"/>
      <c r="T227" s="474"/>
      <c r="U227" s="475"/>
    </row>
    <row r="228" spans="1:21" ht="15.75" thickBot="1" x14ac:dyDescent="0.3">
      <c r="A228" s="486"/>
      <c r="B228" s="489"/>
      <c r="C228" s="490"/>
      <c r="D228" s="490"/>
      <c r="E228" s="489"/>
      <c r="F228" s="489"/>
      <c r="G228" s="489"/>
      <c r="H228" s="489"/>
      <c r="I228" s="489"/>
      <c r="J228" s="474"/>
      <c r="K228" s="475"/>
      <c r="L228" s="475"/>
      <c r="M228" s="475"/>
      <c r="N228" s="314"/>
      <c r="O228" s="475"/>
      <c r="P228" s="475"/>
      <c r="Q228" s="475"/>
      <c r="R228" s="474"/>
      <c r="S228" s="474"/>
      <c r="T228" s="474"/>
      <c r="U228" s="475"/>
    </row>
    <row r="229" spans="1:21" ht="20.25" x14ac:dyDescent="0.25">
      <c r="A229" s="21">
        <v>1</v>
      </c>
      <c r="B229" s="78">
        <v>358</v>
      </c>
      <c r="C229" s="76" t="str">
        <f>IF(B229=0," ",VLOOKUP(B229,[1]Женщины!B$1:L$65536,2,FALSE))</f>
        <v>Бибикова</v>
      </c>
      <c r="D229" s="77" t="str">
        <f>IF(B229=0," ",VLOOKUP($B229,[1]Женщины!$B$1:$L$65536,3,FALSE))</f>
        <v>Елизавета</v>
      </c>
      <c r="E229" s="111" t="str">
        <f>IF(C229=0," ",VLOOKUP($B229,[1]Женщины!$B$1:$L$65536,4,FALSE))</f>
        <v>09.06.2004</v>
      </c>
      <c r="F229" s="111" t="str">
        <f>IF(D229=0," ",VLOOKUP($B229,[1]Женщины!$B$1:$L$65536,5,FALSE))</f>
        <v>1</v>
      </c>
      <c r="G229" s="77" t="str">
        <f>IF(E229=0," ",VLOOKUP($B229,[1]Женщины!$B$1:$L$65536,6,FALSE))</f>
        <v>Ленинградская область</v>
      </c>
      <c r="H229" s="111" t="str">
        <f>IF(F229=0," ",VLOOKUP($B229,[1]Женщины!$B$1:$L$65536,7,FALSE))</f>
        <v/>
      </c>
      <c r="I229" s="111" t="str">
        <f>IF(G229=0," ",VLOOKUP($B229,[1]Женщины!$B$1:$L$65536,8,FALSE))</f>
        <v/>
      </c>
      <c r="J229" s="315" t="str">
        <f>IF(H229=0," ",VLOOKUP($B229,[1]Женщины!$B$1:$L$65536,9,FALSE))</f>
        <v>МБОУ ДО "Гатчинская ДЮСШ № 1"</v>
      </c>
      <c r="K229" s="267">
        <v>5.32</v>
      </c>
      <c r="L229" s="267">
        <v>5.48</v>
      </c>
      <c r="M229" s="288">
        <v>5.17</v>
      </c>
      <c r="N229" s="286">
        <v>8</v>
      </c>
      <c r="O229" s="267">
        <v>5.37</v>
      </c>
      <c r="P229" s="267">
        <v>5.44</v>
      </c>
      <c r="Q229" s="267" t="s">
        <v>131</v>
      </c>
      <c r="R229" s="287">
        <v>5.48</v>
      </c>
      <c r="S229" s="78" t="s">
        <v>80</v>
      </c>
      <c r="T229" s="78">
        <v>20</v>
      </c>
      <c r="U229" s="316" t="str">
        <f>IF(B229=0," ",VLOOKUP($B229,[1]Женщины!$B$1:$L$65536,10,FALSE))</f>
        <v>Семёнов В.О., Баканов О.Д., Константинова Т.Ю.</v>
      </c>
    </row>
    <row r="230" spans="1:21" x14ac:dyDescent="0.25">
      <c r="A230" s="21">
        <v>2</v>
      </c>
      <c r="B230" s="31">
        <v>198</v>
      </c>
      <c r="C230" s="76" t="str">
        <f>IF(B230=0," ",VLOOKUP(B230,[1]Женщины!B$1:L$65536,2,FALSE))</f>
        <v>Попова</v>
      </c>
      <c r="D230" s="77" t="str">
        <f>IF(B230=0," ",VLOOKUP($B230,[1]Женщины!$B$1:$L$65536,3,FALSE))</f>
        <v>Наталья</v>
      </c>
      <c r="E230" s="111" t="str">
        <f>IF(C230=0," ",VLOOKUP($B230,[1]Женщины!$B$1:$L$65536,4,FALSE))</f>
        <v>17.08.2003</v>
      </c>
      <c r="F230" s="111" t="str">
        <f>IF(D230=0," ",VLOOKUP($B230,[1]Женщины!$B$1:$L$65536,5,FALSE))</f>
        <v>1</v>
      </c>
      <c r="G230" s="77" t="str">
        <f>IF(E230=0," ",VLOOKUP($B230,[1]Женщины!$B$1:$L$65536,6,FALSE))</f>
        <v>Архангельская область</v>
      </c>
      <c r="H230" s="111" t="str">
        <f>IF(F230=0," ",VLOOKUP($B230,[1]Женщины!$B$1:$L$65536,7,FALSE))</f>
        <v/>
      </c>
      <c r="I230" s="111" t="str">
        <f>IF(G230=0," ",VLOOKUP($B230,[1]Женщины!$B$1:$L$65536,8,FALSE))</f>
        <v/>
      </c>
      <c r="J230" s="290" t="str">
        <f>IF(H230=0," ",VLOOKUP($B230,[1]Женщины!$B$1:$L$65536,9,FALSE))</f>
        <v>МБУ ДО "ДЮСШ № 1"</v>
      </c>
      <c r="K230" s="267">
        <v>5.33</v>
      </c>
      <c r="L230" s="267" t="s">
        <v>140</v>
      </c>
      <c r="M230" s="267" t="s">
        <v>140</v>
      </c>
      <c r="N230" s="286">
        <v>7</v>
      </c>
      <c r="O230" s="267" t="s">
        <v>140</v>
      </c>
      <c r="P230" s="267" t="s">
        <v>140</v>
      </c>
      <c r="Q230" s="267" t="s">
        <v>140</v>
      </c>
      <c r="R230" s="287">
        <v>5.33</v>
      </c>
      <c r="S230" s="78" t="s">
        <v>80</v>
      </c>
      <c r="T230" s="78">
        <v>17</v>
      </c>
      <c r="U230" s="70" t="str">
        <f>IF(B230=0," ",VLOOKUP($B230,[1]Женщины!$B$1:$L$65536,10,FALSE))</f>
        <v>Ушанов С.А.</v>
      </c>
    </row>
    <row r="231" spans="1:21" x14ac:dyDescent="0.25">
      <c r="A231" s="21">
        <v>3</v>
      </c>
      <c r="B231" s="172">
        <v>328</v>
      </c>
      <c r="C231" s="76" t="str">
        <f>IF(B231=0," ",VLOOKUP(B231,[1]Женщины!B$1:L$65536,2,FALSE))</f>
        <v>Горохова</v>
      </c>
      <c r="D231" s="77" t="str">
        <f>IF(B231=0," ",VLOOKUP($B231,[1]Женщины!$B$1:$L$65536,3,FALSE))</f>
        <v>Анастасия</v>
      </c>
      <c r="E231" s="111" t="str">
        <f>IF(C231=0," ",VLOOKUP($B231,[1]Женщины!$B$1:$L$65536,4,FALSE))</f>
        <v>22.10.2003</v>
      </c>
      <c r="F231" s="111" t="str">
        <f>IF(D231=0," ",VLOOKUP($B231,[1]Женщины!$B$1:$L$65536,5,FALSE))</f>
        <v>1</v>
      </c>
      <c r="G231" s="77" t="str">
        <f>IF(E231=0," ",VLOOKUP($B231,[1]Женщины!$B$1:$L$65536,6,FALSE))</f>
        <v>Костромская область</v>
      </c>
      <c r="H231" s="111" t="str">
        <f>IF(F231=0," ",VLOOKUP($B231,[1]Женщины!$B$1:$L$65536,7,FALSE))</f>
        <v/>
      </c>
      <c r="I231" s="111" t="str">
        <f>IF(G231=0," ",VLOOKUP($B231,[1]Женщины!$B$1:$L$65536,8,FALSE))</f>
        <v/>
      </c>
      <c r="J231" s="77" t="str">
        <f>IF(H231=0," ",VLOOKUP($B231,[1]Женщины!$B$1:$L$65536,9,FALSE))</f>
        <v>МБУ СШОР г.Шарья</v>
      </c>
      <c r="K231" s="267">
        <v>5.25</v>
      </c>
      <c r="L231" s="267">
        <v>5.24</v>
      </c>
      <c r="M231" s="288">
        <v>5.08</v>
      </c>
      <c r="N231" s="286">
        <v>6</v>
      </c>
      <c r="O231" s="267">
        <v>4.87</v>
      </c>
      <c r="P231" s="267">
        <v>5.26</v>
      </c>
      <c r="Q231" s="267" t="s">
        <v>131</v>
      </c>
      <c r="R231" s="287">
        <v>5.26</v>
      </c>
      <c r="S231" s="78" t="s">
        <v>80</v>
      </c>
      <c r="T231" s="78">
        <v>15</v>
      </c>
      <c r="U231" s="70" t="str">
        <f>IF(B231=0," ",VLOOKUP($B231,[1]Женщины!$B$1:$L$65536,10,FALSE))</f>
        <v>Шалагинов А.Л.</v>
      </c>
    </row>
    <row r="232" spans="1:21" ht="22.5" x14ac:dyDescent="0.25">
      <c r="A232" s="78">
        <v>4</v>
      </c>
      <c r="B232" s="172">
        <v>74</v>
      </c>
      <c r="C232" s="76" t="str">
        <f>IF(B232=0," ",VLOOKUP(B232,[1]Женщины!B$1:L$65536,2,FALSE))</f>
        <v>Кучеровская</v>
      </c>
      <c r="D232" s="77" t="str">
        <f>IF(B232=0," ",VLOOKUP($B232,[1]Женщины!$B$1:$L$65536,3,FALSE))</f>
        <v>Ульяна</v>
      </c>
      <c r="E232" s="111" t="str">
        <f>IF(C232=0," ",VLOOKUP($B232,[1]Женщины!$B$1:$L$65536,4,FALSE))</f>
        <v>15.05.2004</v>
      </c>
      <c r="F232" s="111" t="str">
        <f>IF(D232=0," ",VLOOKUP($B232,[1]Женщины!$B$1:$L$65536,5,FALSE))</f>
        <v>1</v>
      </c>
      <c r="G232" s="77" t="str">
        <f>IF(E232=0," ",VLOOKUP($B232,[1]Женщины!$B$1:$L$65536,6,FALSE))</f>
        <v>Ярославская область</v>
      </c>
      <c r="H232" s="111" t="str">
        <f>IF(F232=0," ",VLOOKUP($B232,[1]Женщины!$B$1:$L$65536,7,FALSE))</f>
        <v/>
      </c>
      <c r="I232" s="111" t="str">
        <f>IF(G232=0," ",VLOOKUP($B232,[1]Женщины!$B$1:$L$65536,8,FALSE))</f>
        <v/>
      </c>
      <c r="J232" s="77" t="str">
        <f>IF(H232=0," ",VLOOKUP($B232,[1]Женщины!$B$1:$L$65536,9,FALSE))</f>
        <v>МАУ СШОР №2</v>
      </c>
      <c r="K232" s="267" t="s">
        <v>131</v>
      </c>
      <c r="L232" s="267" t="s">
        <v>131</v>
      </c>
      <c r="M232" s="288">
        <v>5.0199999999999996</v>
      </c>
      <c r="N232" s="286">
        <v>5</v>
      </c>
      <c r="O232" s="267">
        <v>5.13</v>
      </c>
      <c r="P232" s="267">
        <v>5.15</v>
      </c>
      <c r="Q232" s="267">
        <v>5.03</v>
      </c>
      <c r="R232" s="287">
        <v>5.15</v>
      </c>
      <c r="S232" s="78" t="s">
        <v>80</v>
      </c>
      <c r="T232" s="78" t="s">
        <v>31</v>
      </c>
      <c r="U232" s="290" t="str">
        <f>IF(B232=0," ",VLOOKUP($B232,[1]Женщины!$B$1:$L$65536,10,FALSE))</f>
        <v>Кузнецова А.Л., Степанова Е.Д.</v>
      </c>
    </row>
    <row r="233" spans="1:21" x14ac:dyDescent="0.25">
      <c r="A233" s="78">
        <v>5</v>
      </c>
      <c r="B233" s="172">
        <v>86</v>
      </c>
      <c r="C233" s="76" t="str">
        <f>IF(B233=0," ",VLOOKUP(B233,[1]Женщины!B$1:L$65536,2,FALSE))</f>
        <v>Мамедова</v>
      </c>
      <c r="D233" s="77" t="str">
        <f>IF(B233=0," ",VLOOKUP($B233,[1]Женщины!$B$1:$L$65536,3,FALSE))</f>
        <v>Амина</v>
      </c>
      <c r="E233" s="111" t="str">
        <f>IF(C233=0," ",VLOOKUP($B233,[1]Женщины!$B$1:$L$65536,4,FALSE))</f>
        <v>07.01.2003</v>
      </c>
      <c r="F233" s="111" t="str">
        <f>IF(D233=0," ",VLOOKUP($B233,[1]Женщины!$B$1:$L$65536,5,FALSE))</f>
        <v>1</v>
      </c>
      <c r="G233" s="77" t="str">
        <f>IF(E233=0," ",VLOOKUP($B233,[1]Женщины!$B$1:$L$65536,6,FALSE))</f>
        <v>Ярославская область</v>
      </c>
      <c r="H233" s="111" t="str">
        <f>IF(F233=0," ",VLOOKUP($B233,[1]Женщины!$B$1:$L$65536,7,FALSE))</f>
        <v/>
      </c>
      <c r="I233" s="111" t="str">
        <f>IF(G233=0," ",VLOOKUP($B233,[1]Женщины!$B$1:$L$65536,8,FALSE))</f>
        <v/>
      </c>
      <c r="J233" s="77" t="str">
        <f>IF(H233=0," ",VLOOKUP($B233,[1]Женщины!$B$1:$L$65536,9,FALSE))</f>
        <v>МУ СШОР №19</v>
      </c>
      <c r="K233" s="267">
        <v>4.88</v>
      </c>
      <c r="L233" s="267">
        <v>4.68</v>
      </c>
      <c r="M233" s="288">
        <v>4.8099999999999996</v>
      </c>
      <c r="N233" s="286">
        <v>4</v>
      </c>
      <c r="O233" s="267">
        <v>4.9000000000000004</v>
      </c>
      <c r="P233" s="267">
        <v>4.82</v>
      </c>
      <c r="Q233" s="267">
        <v>4.75</v>
      </c>
      <c r="R233" s="287">
        <v>4.9000000000000004</v>
      </c>
      <c r="S233" s="78" t="s">
        <v>81</v>
      </c>
      <c r="T233" s="78">
        <v>14</v>
      </c>
      <c r="U233" s="70" t="str">
        <f>IF(B233=0," ",VLOOKUP($B233,[1]Женщины!$B$1:$L$65536,10,FALSE))</f>
        <v>Воронин Е.А.</v>
      </c>
    </row>
    <row r="234" spans="1:21" x14ac:dyDescent="0.25">
      <c r="A234" s="78">
        <v>6</v>
      </c>
      <c r="B234" s="172">
        <v>152</v>
      </c>
      <c r="C234" s="76" t="str">
        <f>IF(B234=0," ",VLOOKUP(B234,[1]Женщины!B$1:L$65536,2,FALSE))</f>
        <v>Хохлова</v>
      </c>
      <c r="D234" s="77" t="str">
        <f>IF(B234=0," ",VLOOKUP($B234,[1]Женщины!$B$1:$L$65536,3,FALSE))</f>
        <v>Ольга</v>
      </c>
      <c r="E234" s="111" t="str">
        <f>IF(C234=0," ",VLOOKUP($B234,[1]Женщины!$B$1:$L$65536,4,FALSE))</f>
        <v>23.02.2003</v>
      </c>
      <c r="F234" s="111" t="str">
        <f>IF(D234=0," ",VLOOKUP($B234,[1]Женщины!$B$1:$L$65536,5,FALSE))</f>
        <v>2</v>
      </c>
      <c r="G234" s="77" t="str">
        <f>IF(E234=0," ",VLOOKUP($B234,[1]Женщины!$B$1:$L$65536,6,FALSE))</f>
        <v>Ярославская область</v>
      </c>
      <c r="H234" s="111" t="str">
        <f>IF(F234=0," ",VLOOKUP($B234,[1]Женщины!$B$1:$L$65536,7,FALSE))</f>
        <v/>
      </c>
      <c r="I234" s="111" t="str">
        <f>IF(G234=0," ",VLOOKUP($B234,[1]Женщины!$B$1:$L$65536,8,FALSE))</f>
        <v/>
      </c>
      <c r="J234" s="77" t="str">
        <f>IF(H234=0," ",VLOOKUP($B234,[1]Женщины!$B$1:$L$65536,9,FALSE))</f>
        <v>МУ СШОР №19</v>
      </c>
      <c r="K234" s="267">
        <v>4.8</v>
      </c>
      <c r="L234" s="267">
        <v>4.67</v>
      </c>
      <c r="M234" s="267">
        <v>4.8</v>
      </c>
      <c r="N234" s="286">
        <v>3</v>
      </c>
      <c r="O234" s="288">
        <v>4.79</v>
      </c>
      <c r="P234" s="267" t="s">
        <v>131</v>
      </c>
      <c r="Q234" s="267">
        <v>4.7</v>
      </c>
      <c r="R234" s="287">
        <v>4.8</v>
      </c>
      <c r="S234" s="78" t="s">
        <v>81</v>
      </c>
      <c r="T234" s="78" t="s">
        <v>31</v>
      </c>
      <c r="U234" s="70" t="str">
        <f>IF(B234=0," ",VLOOKUP($B234,[1]Женщины!$B$1:$L$65536,10,FALSE))</f>
        <v>Воронин Е.А.</v>
      </c>
    </row>
    <row r="235" spans="1:21" x14ac:dyDescent="0.25">
      <c r="A235" s="78">
        <v>7</v>
      </c>
      <c r="B235" s="172">
        <v>7</v>
      </c>
      <c r="C235" s="76" t="str">
        <f>IF(B235=0," ",VLOOKUP(B235,[1]Женщины!B$1:L$65536,2,FALSE))</f>
        <v>Байкова</v>
      </c>
      <c r="D235" s="77" t="str">
        <f>IF(B235=0," ",VLOOKUP($B235,[1]Женщины!$B$1:$L$65536,3,FALSE))</f>
        <v>Полина</v>
      </c>
      <c r="E235" s="111" t="str">
        <f>IF(C235=0," ",VLOOKUP($B235,[1]Женщины!$B$1:$L$65536,4,FALSE))</f>
        <v>03.04.2005</v>
      </c>
      <c r="F235" s="78">
        <v>1</v>
      </c>
      <c r="G235" s="77" t="str">
        <f>IF(E235=0," ",VLOOKUP($B235,[1]Женщины!$B$1:$L$65536,6,FALSE))</f>
        <v>Ярославская область</v>
      </c>
      <c r="H235" s="111" t="str">
        <f>IF(F235=0," ",VLOOKUP($B235,[1]Женщины!$B$1:$L$65536,7,FALSE))</f>
        <v/>
      </c>
      <c r="I235" s="111" t="str">
        <f>IF(G235=0," ",VLOOKUP($B235,[1]Женщины!$B$1:$L$65536,8,FALSE))</f>
        <v/>
      </c>
      <c r="J235" s="289" t="str">
        <f>IF(H235=0," ",VLOOKUP($B235,[1]Женщины!$B$1:$L$65536,9,FALSE))</f>
        <v>МУ СШОР №19</v>
      </c>
      <c r="K235" s="267">
        <v>4.6100000000000003</v>
      </c>
      <c r="L235" s="267">
        <v>4.2699999999999996</v>
      </c>
      <c r="M235" s="267">
        <v>4.6500000000000004</v>
      </c>
      <c r="N235" s="286">
        <v>2</v>
      </c>
      <c r="O235" s="267">
        <v>3.51</v>
      </c>
      <c r="P235" s="267">
        <v>4.7</v>
      </c>
      <c r="Q235" s="267">
        <v>4.5199999999999996</v>
      </c>
      <c r="R235" s="287">
        <v>4.7</v>
      </c>
      <c r="S235" s="78" t="s">
        <v>81</v>
      </c>
      <c r="T235" s="78" t="s">
        <v>31</v>
      </c>
      <c r="U235" s="70" t="str">
        <f>IF(B235=0," ",VLOOKUP($B235,[1]Женщины!$B$1:$L$65536,10,FALSE))</f>
        <v>Воронин Е.А.</v>
      </c>
    </row>
    <row r="236" spans="1:21" ht="20.25" x14ac:dyDescent="0.25">
      <c r="A236" s="78">
        <v>8</v>
      </c>
      <c r="B236" s="172">
        <v>122</v>
      </c>
      <c r="C236" s="76" t="str">
        <f>IF(B236=0," ",VLOOKUP(B236,[1]Женщины!B$1:L$65536,2,FALSE))</f>
        <v>Сенеджук</v>
      </c>
      <c r="D236" s="77" t="str">
        <f>IF(B236=0," ",VLOOKUP($B236,[1]Женщины!$B$1:$L$65536,3,FALSE))</f>
        <v>Нина</v>
      </c>
      <c r="E236" s="111" t="str">
        <f>IF(C236=0," ",VLOOKUP($B236,[1]Женщины!$B$1:$L$65536,4,FALSE))</f>
        <v>08.08.2004</v>
      </c>
      <c r="F236" s="111" t="str">
        <f>IF(D236=0," ",VLOOKUP($B236,[1]Женщины!$B$1:$L$65536,5,FALSE))</f>
        <v>1</v>
      </c>
      <c r="G236" s="77" t="str">
        <f>IF(E236=0," ",VLOOKUP($B236,[1]Женщины!$B$1:$L$65536,6,FALSE))</f>
        <v>Ярославская область</v>
      </c>
      <c r="H236" s="111" t="str">
        <f>IF(F236=0," ",VLOOKUP($B236,[1]Женщины!$B$1:$L$65536,7,FALSE))</f>
        <v/>
      </c>
      <c r="I236" s="111" t="str">
        <f>IF(G236=0," ",VLOOKUP($B236,[1]Женщины!$B$1:$L$65536,8,FALSE))</f>
        <v/>
      </c>
      <c r="J236" s="317" t="str">
        <f>IF(H236=0," ",VLOOKUP($B236,[1]Женщины!$B$1:$L$65536,9,FALSE))</f>
        <v>МАУ СШОР №2</v>
      </c>
      <c r="K236" s="267">
        <v>4.57</v>
      </c>
      <c r="L236" s="267">
        <v>4.3600000000000003</v>
      </c>
      <c r="M236" s="267" t="s">
        <v>131</v>
      </c>
      <c r="N236" s="286">
        <v>1</v>
      </c>
      <c r="O236" s="267">
        <v>4.5</v>
      </c>
      <c r="P236" s="267" t="s">
        <v>131</v>
      </c>
      <c r="Q236" s="267">
        <v>4.55</v>
      </c>
      <c r="R236" s="287">
        <v>4.57</v>
      </c>
      <c r="S236" s="78" t="s">
        <v>82</v>
      </c>
      <c r="T236" s="78" t="s">
        <v>31</v>
      </c>
      <c r="U236" s="316" t="str">
        <f>IF(B236=0," ",VLOOKUP($B236,[1]Женщины!$B$1:$L$65536,10,FALSE))</f>
        <v>Дорожкин В.В., Дорожкин В.К., Дорожкина О.Н.</v>
      </c>
    </row>
    <row r="237" spans="1:21" x14ac:dyDescent="0.25">
      <c r="A237" s="78">
        <v>9</v>
      </c>
      <c r="B237" s="172">
        <v>402</v>
      </c>
      <c r="C237" s="76" t="str">
        <f>IF(B237=0," ",VLOOKUP(B237,[1]Женщины!B$1:L$65536,2,FALSE))</f>
        <v>Ершова</v>
      </c>
      <c r="D237" s="77" t="str">
        <f>IF(B237=0," ",VLOOKUP($B237,[1]Женщины!$B$1:$L$65536,3,FALSE))</f>
        <v>Анастасия</v>
      </c>
      <c r="E237" s="111" t="str">
        <f>IF(C237=0," ",VLOOKUP($B237,[1]Женщины!$B$1:$L$65536,4,FALSE))</f>
        <v>19.11.2003</v>
      </c>
      <c r="F237" s="111" t="str">
        <f>IF(D237=0," ",VLOOKUP($B237,[1]Женщины!$B$1:$L$65536,5,FALSE))</f>
        <v>1</v>
      </c>
      <c r="G237" s="77" t="str">
        <f>IF(E237=0," ",VLOOKUP($B237,[1]Женщины!$B$1:$L$65536,6,FALSE))</f>
        <v>Псковская область</v>
      </c>
      <c r="H237" s="111" t="str">
        <f>IF(F237=0," ",VLOOKUP($B237,[1]Женщины!$B$1:$L$65536,7,FALSE))</f>
        <v/>
      </c>
      <c r="I237" s="111" t="str">
        <f>IF(G237=0," ",VLOOKUP($B237,[1]Женщины!$B$1:$L$65536,8,FALSE))</f>
        <v/>
      </c>
      <c r="J237" s="77" t="str">
        <f>IF(H237=0," ",VLOOKUP($B237,[1]Женщины!$B$1:$L$65536,9,FALSE))</f>
        <v>МБУ ДО ДООСЦ "ЮНОСТЬ"</v>
      </c>
      <c r="K237" s="279">
        <v>4.45</v>
      </c>
      <c r="L237" s="279" t="s">
        <v>131</v>
      </c>
      <c r="M237" s="318">
        <v>4.22</v>
      </c>
      <c r="N237" s="319" t="s">
        <v>140</v>
      </c>
      <c r="O237" s="279"/>
      <c r="P237" s="318"/>
      <c r="Q237" s="279"/>
      <c r="R237" s="320">
        <v>4.45</v>
      </c>
      <c r="S237" s="78" t="s">
        <v>82</v>
      </c>
      <c r="T237" s="172">
        <v>0</v>
      </c>
      <c r="U237" s="321" t="str">
        <f>IF(B237=0," ",VLOOKUP($B237,[1]Женщины!$B$1:$L$65536,10,FALSE))</f>
        <v>Нестерова И.А., Михайлов Д.А.</v>
      </c>
    </row>
    <row r="238" spans="1:21" x14ac:dyDescent="0.25">
      <c r="A238" s="78">
        <v>10</v>
      </c>
      <c r="B238" s="172">
        <v>200</v>
      </c>
      <c r="C238" s="76" t="str">
        <f>IF(B238=0," ",VLOOKUP(B238,[1]Женщины!B$1:L$65536,2,FALSE))</f>
        <v>Рассохина</v>
      </c>
      <c r="D238" s="77" t="str">
        <f>IF(B238=0," ",VLOOKUP($B238,[1]Женщины!$B$1:$L$65536,3,FALSE))</f>
        <v>Юлия</v>
      </c>
      <c r="E238" s="111" t="str">
        <f>IF(C238=0," ",VLOOKUP($B238,[1]Женщины!$B$1:$L$65536,4,FALSE))</f>
        <v>14.07.2005</v>
      </c>
      <c r="F238" s="111" t="str">
        <f>IF(D238=0," ",VLOOKUP($B238,[1]Женщины!$B$1:$L$65536,5,FALSE))</f>
        <v>2</v>
      </c>
      <c r="G238" s="77" t="str">
        <f>IF(E238=0," ",VLOOKUP($B238,[1]Женщины!$B$1:$L$65536,6,FALSE))</f>
        <v>Архангельская область</v>
      </c>
      <c r="H238" s="111" t="str">
        <f>IF(F238=0," ",VLOOKUP($B238,[1]Женщины!$B$1:$L$65536,7,FALSE))</f>
        <v/>
      </c>
      <c r="I238" s="111" t="str">
        <f>IF(G238=0," ",VLOOKUP($B238,[1]Женщины!$B$1:$L$65536,8,FALSE))</f>
        <v/>
      </c>
      <c r="J238" s="77" t="str">
        <f>IF(H238=0," ",VLOOKUP($B238,[1]Женщины!$B$1:$L$65536,9,FALSE))</f>
        <v>МБУ СШ №1</v>
      </c>
      <c r="K238" s="279" t="s">
        <v>131</v>
      </c>
      <c r="L238" s="279">
        <v>4.09</v>
      </c>
      <c r="M238" s="279" t="s">
        <v>131</v>
      </c>
      <c r="N238" s="319" t="s">
        <v>140</v>
      </c>
      <c r="O238" s="279"/>
      <c r="P238" s="279"/>
      <c r="Q238" s="279"/>
      <c r="R238" s="320">
        <v>4.09</v>
      </c>
      <c r="S238" s="172" t="s">
        <v>124</v>
      </c>
      <c r="T238" s="172">
        <v>0</v>
      </c>
      <c r="U238" s="70" t="str">
        <f>IF(B238=0," ",VLOOKUP($B238,[1]Женщины!$B$1:$L$65536,10,FALSE))</f>
        <v>Брюхова О.Б.</v>
      </c>
    </row>
    <row r="239" spans="1:21" ht="16.5" thickBot="1" x14ac:dyDescent="0.3">
      <c r="A239" s="291"/>
      <c r="B239" s="291"/>
      <c r="C239" s="292"/>
      <c r="D239" s="292"/>
      <c r="E239" s="293"/>
      <c r="F239" s="293"/>
      <c r="G239" s="292"/>
      <c r="H239" s="292"/>
      <c r="I239" s="292"/>
      <c r="J239" s="292"/>
      <c r="K239" s="294"/>
      <c r="L239" s="294"/>
      <c r="M239" s="294"/>
      <c r="N239" s="295"/>
      <c r="O239" s="296"/>
      <c r="P239" s="273"/>
      <c r="Q239" s="273"/>
      <c r="R239" s="297"/>
      <c r="S239" s="291"/>
      <c r="T239" s="291"/>
      <c r="U239" s="298"/>
    </row>
    <row r="240" spans="1:21" ht="16.5" thickTop="1" x14ac:dyDescent="0.25">
      <c r="A240" s="66"/>
      <c r="B240" s="66"/>
      <c r="C240" s="299"/>
      <c r="D240" s="299"/>
      <c r="E240" s="85"/>
      <c r="F240" s="85"/>
      <c r="G240" s="299"/>
      <c r="H240" s="299"/>
      <c r="I240" s="299"/>
      <c r="J240" s="299"/>
      <c r="K240" s="67"/>
      <c r="L240" s="46"/>
      <c r="M240" s="46"/>
      <c r="N240" s="46"/>
      <c r="O240" s="46"/>
      <c r="P240" s="277"/>
      <c r="Q240" s="277"/>
      <c r="R240" s="93"/>
      <c r="S240" s="66"/>
      <c r="T240" s="66"/>
      <c r="U240" s="86"/>
    </row>
    <row r="241" spans="1:21" ht="15.75" x14ac:dyDescent="0.25">
      <c r="A241" s="66"/>
      <c r="B241" s="66"/>
      <c r="C241" s="299"/>
      <c r="D241" s="299"/>
      <c r="E241" s="85"/>
      <c r="F241" s="85"/>
      <c r="G241" s="299"/>
      <c r="H241" s="299"/>
      <c r="I241" s="299"/>
      <c r="J241" s="299"/>
      <c r="K241" s="67"/>
      <c r="L241" s="46"/>
      <c r="M241" s="46"/>
      <c r="N241" s="46"/>
      <c r="O241" s="46"/>
      <c r="P241" s="277"/>
      <c r="Q241" s="277"/>
      <c r="R241" s="93"/>
      <c r="S241" s="66"/>
      <c r="T241" s="66"/>
      <c r="U241" s="86"/>
    </row>
    <row r="242" spans="1:21" ht="15.75" x14ac:dyDescent="0.25">
      <c r="A242" s="66"/>
      <c r="B242" s="66"/>
      <c r="C242" s="299"/>
      <c r="D242" s="299"/>
      <c r="E242" s="85"/>
      <c r="F242" s="85"/>
      <c r="G242" s="299"/>
      <c r="H242" s="299"/>
      <c r="I242" s="299"/>
      <c r="J242" s="299"/>
      <c r="K242" s="67"/>
      <c r="L242" s="46"/>
      <c r="M242" s="46"/>
      <c r="N242" s="46"/>
      <c r="O242" s="46"/>
      <c r="P242" s="277"/>
      <c r="Q242" s="277"/>
      <c r="R242" s="93"/>
      <c r="S242" s="66"/>
      <c r="T242" s="66"/>
      <c r="U242" s="86"/>
    </row>
    <row r="243" spans="1:21" ht="15.75" x14ac:dyDescent="0.25">
      <c r="A243" s="66"/>
      <c r="B243" s="66"/>
      <c r="C243" s="299"/>
      <c r="D243" s="299"/>
      <c r="E243" s="85"/>
      <c r="F243" s="85"/>
      <c r="G243" s="299"/>
      <c r="H243" s="299"/>
      <c r="I243" s="299"/>
      <c r="J243" s="299"/>
      <c r="K243" s="67"/>
      <c r="L243" s="46"/>
      <c r="M243" s="46"/>
      <c r="N243" s="46"/>
      <c r="O243" s="46"/>
      <c r="P243" s="277"/>
      <c r="Q243" s="277"/>
      <c r="R243" s="93"/>
      <c r="S243" s="66"/>
      <c r="T243" s="66"/>
      <c r="U243" s="86"/>
    </row>
    <row r="244" spans="1:21" x14ac:dyDescent="0.25">
      <c r="A244" s="64"/>
      <c r="C244" s="66"/>
      <c r="D244" s="66"/>
      <c r="E244" s="66"/>
      <c r="F244" s="67"/>
      <c r="G244" s="45"/>
      <c r="H244" s="45"/>
      <c r="I244" s="45"/>
      <c r="J244" s="46"/>
      <c r="K244" s="46"/>
      <c r="L244" s="45"/>
      <c r="M244" s="45"/>
      <c r="N244" s="45"/>
    </row>
    <row r="245" spans="1:21" x14ac:dyDescent="0.25">
      <c r="A245" s="64"/>
      <c r="C245" s="66"/>
      <c r="D245" s="66"/>
      <c r="E245" s="66"/>
      <c r="F245" s="67"/>
      <c r="G245" s="45" t="s">
        <v>32</v>
      </c>
      <c r="H245" s="45"/>
      <c r="I245" s="45"/>
      <c r="J245" s="46"/>
      <c r="K245" s="46"/>
      <c r="L245" s="45"/>
      <c r="M245" s="45" t="s">
        <v>33</v>
      </c>
      <c r="N245" s="45"/>
    </row>
    <row r="246" spans="1:21" ht="15.75" x14ac:dyDescent="0.25">
      <c r="A246" s="64"/>
      <c r="B246" s="67"/>
      <c r="C246" s="66"/>
      <c r="D246" s="66"/>
      <c r="E246" s="66"/>
      <c r="F246" s="67"/>
      <c r="G246" s="45"/>
      <c r="H246" s="45"/>
      <c r="I246" s="45"/>
      <c r="J246" s="46"/>
      <c r="K246" s="46"/>
      <c r="L246" s="45"/>
      <c r="M246" s="45"/>
      <c r="N246" s="45"/>
      <c r="S246" s="46"/>
      <c r="T246" s="229"/>
      <c r="U246" s="86"/>
    </row>
    <row r="247" spans="1:21" ht="15.75" x14ac:dyDescent="0.25">
      <c r="A247" s="64"/>
      <c r="B247" s="67"/>
      <c r="C247" s="66"/>
      <c r="D247" s="66"/>
      <c r="E247" s="66"/>
      <c r="F247" s="67"/>
      <c r="G247" s="45"/>
      <c r="H247" s="45"/>
      <c r="I247" s="45"/>
      <c r="J247" s="46"/>
      <c r="K247" s="46"/>
      <c r="L247" s="45"/>
      <c r="M247" s="45"/>
      <c r="N247" s="45"/>
      <c r="S247" s="46"/>
      <c r="T247" s="229"/>
      <c r="U247" s="86"/>
    </row>
    <row r="248" spans="1:21" ht="15.75" x14ac:dyDescent="0.25">
      <c r="A248" s="64"/>
      <c r="B248" s="67"/>
      <c r="C248" s="66"/>
      <c r="D248" s="66"/>
      <c r="E248" s="66"/>
      <c r="F248" s="67"/>
      <c r="G248" s="45"/>
      <c r="H248" s="45"/>
      <c r="I248" s="45"/>
      <c r="J248" s="46"/>
      <c r="K248" s="46"/>
      <c r="L248" s="45"/>
      <c r="M248" s="45"/>
      <c r="N248" s="45"/>
      <c r="S248" s="46"/>
      <c r="T248" s="229"/>
      <c r="U248" s="86"/>
    </row>
    <row r="249" spans="1:21" ht="15.75" x14ac:dyDescent="0.25">
      <c r="A249" s="64"/>
      <c r="B249" s="67"/>
      <c r="C249" s="66"/>
      <c r="D249" s="66"/>
      <c r="E249" s="66"/>
      <c r="F249" s="67"/>
      <c r="G249" s="45" t="s">
        <v>34</v>
      </c>
      <c r="H249" s="45"/>
      <c r="I249" s="45"/>
      <c r="J249" s="46"/>
      <c r="K249" s="46"/>
      <c r="L249" s="45"/>
      <c r="M249" s="45" t="s">
        <v>35</v>
      </c>
      <c r="N249" s="45"/>
      <c r="S249" s="46"/>
      <c r="T249" s="229"/>
      <c r="U249" s="86"/>
    </row>
    <row r="250" spans="1:21" ht="15.75" x14ac:dyDescent="0.25">
      <c r="A250" s="64"/>
      <c r="B250" s="67"/>
      <c r="C250" s="44"/>
      <c r="E250"/>
      <c r="F250"/>
      <c r="G250"/>
      <c r="H250" s="85"/>
      <c r="I250" s="85"/>
      <c r="J250" s="85"/>
      <c r="K250" s="85"/>
      <c r="L250" s="86"/>
      <c r="M250" s="85"/>
      <c r="N250" s="85"/>
      <c r="O250" s="85"/>
      <c r="P250" s="86"/>
      <c r="Q250" s="88"/>
      <c r="R250" s="67"/>
      <c r="S250" s="66"/>
      <c r="T250" s="67"/>
      <c r="U250" s="45"/>
    </row>
    <row r="251" spans="1:21" ht="15.75" x14ac:dyDescent="0.25">
      <c r="A251" s="64"/>
      <c r="B251" s="67"/>
      <c r="C251" s="44"/>
      <c r="E251"/>
      <c r="F251"/>
      <c r="G251"/>
      <c r="H251" s="85"/>
      <c r="I251" s="85"/>
      <c r="J251" s="85"/>
      <c r="K251" s="85"/>
      <c r="L251" s="86"/>
      <c r="M251" s="85"/>
      <c r="N251" s="85"/>
      <c r="O251" s="85"/>
      <c r="P251" s="86"/>
      <c r="Q251" s="88"/>
      <c r="R251" s="67"/>
      <c r="S251" s="66"/>
      <c r="T251" s="67"/>
      <c r="U251" s="45"/>
    </row>
    <row r="252" spans="1:21" ht="15.75" x14ac:dyDescent="0.25">
      <c r="A252" s="66"/>
      <c r="B252" s="66"/>
      <c r="C252" s="299"/>
      <c r="D252" s="299"/>
      <c r="E252" s="85"/>
      <c r="F252" s="85"/>
      <c r="G252" s="299"/>
      <c r="H252" s="299"/>
      <c r="I252" s="299"/>
      <c r="J252" s="299"/>
      <c r="K252" s="67"/>
      <c r="L252" s="46"/>
      <c r="M252" s="46"/>
      <c r="N252" s="46"/>
      <c r="O252" s="46"/>
      <c r="P252" s="277"/>
      <c r="Q252" s="277"/>
      <c r="R252" s="93"/>
      <c r="S252" s="66"/>
      <c r="T252" s="66"/>
      <c r="U252" s="86"/>
    </row>
    <row r="253" spans="1:21" ht="15.75" x14ac:dyDescent="0.25">
      <c r="A253" s="66"/>
      <c r="B253" s="66"/>
      <c r="C253" s="299"/>
      <c r="D253" s="299"/>
      <c r="E253" s="85"/>
      <c r="F253" s="85"/>
      <c r="G253" s="299"/>
      <c r="H253" s="299"/>
      <c r="I253" s="299"/>
      <c r="J253" s="299"/>
      <c r="K253" s="67"/>
      <c r="L253" s="46"/>
      <c r="M253" s="46"/>
      <c r="N253" s="46"/>
      <c r="O253" s="46"/>
      <c r="P253" s="277"/>
      <c r="Q253" s="277"/>
      <c r="R253" s="93"/>
      <c r="S253" s="66"/>
      <c r="T253" s="66"/>
      <c r="U253" s="86"/>
    </row>
    <row r="254" spans="1:21" ht="15.75" x14ac:dyDescent="0.25">
      <c r="A254" s="67"/>
      <c r="B254" s="49"/>
      <c r="C254" s="67"/>
      <c r="D254" s="49"/>
      <c r="E254" s="45"/>
      <c r="F254" s="85"/>
      <c r="G254" s="85"/>
      <c r="H254" s="85"/>
      <c r="I254" s="86"/>
      <c r="J254" s="85"/>
      <c r="K254" s="85"/>
      <c r="L254" s="85"/>
      <c r="M254" s="85"/>
      <c r="N254" s="87"/>
      <c r="O254" s="86"/>
      <c r="P254" s="88"/>
      <c r="R254" s="278"/>
      <c r="S254" s="66"/>
      <c r="T254" s="66"/>
      <c r="U254" s="86"/>
    </row>
    <row r="255" spans="1:21" ht="15.75" x14ac:dyDescent="0.25">
      <c r="A255" s="67"/>
      <c r="B255" s="49"/>
      <c r="C255" s="67"/>
      <c r="D255" s="49"/>
      <c r="E255" s="45"/>
      <c r="F255" s="85"/>
      <c r="G255" s="85"/>
      <c r="H255" s="85"/>
      <c r="I255" s="86"/>
      <c r="J255" s="85"/>
      <c r="K255" s="85"/>
      <c r="L255" s="85"/>
      <c r="M255" s="85"/>
      <c r="N255" s="85"/>
      <c r="O255" s="86"/>
      <c r="P255" s="88"/>
      <c r="R255" s="278"/>
      <c r="S255" s="66"/>
      <c r="T255" s="66"/>
      <c r="U255" s="86"/>
    </row>
    <row r="256" spans="1:21" ht="15.75" x14ac:dyDescent="0.25">
      <c r="A256" s="66"/>
      <c r="B256" s="66"/>
      <c r="C256" s="299"/>
      <c r="D256" s="299"/>
      <c r="E256" s="85"/>
      <c r="F256" s="85"/>
      <c r="G256" s="299"/>
      <c r="H256" s="299"/>
      <c r="I256" s="299"/>
      <c r="J256" s="299"/>
      <c r="K256" s="67"/>
      <c r="L256" s="46"/>
      <c r="M256" s="46"/>
      <c r="N256" s="46"/>
      <c r="O256" s="46"/>
      <c r="P256" s="277"/>
      <c r="Q256" s="277"/>
      <c r="R256" s="93"/>
      <c r="S256" s="66"/>
      <c r="T256" s="66"/>
      <c r="U256" s="86"/>
    </row>
    <row r="257" spans="1:21" ht="15.75" x14ac:dyDescent="0.25">
      <c r="A257" s="66"/>
      <c r="B257" s="66"/>
      <c r="C257" s="299"/>
      <c r="D257" s="299"/>
      <c r="E257" s="85"/>
      <c r="F257" s="85"/>
      <c r="G257" s="299"/>
      <c r="H257" s="299"/>
      <c r="I257" s="299"/>
      <c r="J257" s="299"/>
      <c r="K257" s="67"/>
      <c r="L257" s="46"/>
      <c r="M257" s="46"/>
      <c r="N257" s="46"/>
      <c r="O257" s="46"/>
      <c r="P257" s="277"/>
      <c r="Q257" s="277"/>
      <c r="R257" s="93"/>
      <c r="S257" s="66"/>
      <c r="T257" s="66"/>
      <c r="U257" s="86"/>
    </row>
    <row r="258" spans="1:21" ht="15.75" x14ac:dyDescent="0.25">
      <c r="A258" s="66"/>
      <c r="B258" s="66"/>
      <c r="C258" s="299"/>
      <c r="D258" s="299"/>
      <c r="E258" s="85"/>
      <c r="F258" s="85"/>
      <c r="G258" s="299"/>
      <c r="H258" s="299"/>
      <c r="I258" s="299"/>
      <c r="J258" s="299"/>
      <c r="K258" s="67"/>
      <c r="L258" s="46"/>
      <c r="M258" s="46"/>
      <c r="N258" s="46"/>
      <c r="O258" s="46"/>
      <c r="P258" s="277"/>
      <c r="Q258" s="277"/>
      <c r="R258" s="93"/>
      <c r="S258" s="66"/>
      <c r="T258" s="66"/>
      <c r="U258" s="86"/>
    </row>
    <row r="259" spans="1:21" ht="15.75" x14ac:dyDescent="0.25">
      <c r="A259" s="66"/>
      <c r="B259" s="66"/>
      <c r="C259" s="299"/>
      <c r="D259" s="299"/>
      <c r="E259" s="85"/>
      <c r="F259" s="85"/>
      <c r="G259" s="299"/>
      <c r="H259" s="299"/>
      <c r="I259" s="299"/>
      <c r="J259" s="299"/>
      <c r="K259" s="67"/>
      <c r="L259" s="46"/>
      <c r="M259" s="46"/>
      <c r="N259" s="46"/>
      <c r="O259" s="46"/>
      <c r="P259" s="277"/>
      <c r="Q259" s="277"/>
      <c r="R259" s="93"/>
      <c r="S259" s="66"/>
      <c r="T259" s="66"/>
      <c r="U259" s="86"/>
    </row>
    <row r="260" spans="1:21" ht="15.75" x14ac:dyDescent="0.25">
      <c r="A260" s="66"/>
      <c r="B260" s="66"/>
      <c r="C260" s="299"/>
      <c r="D260" s="299"/>
      <c r="E260" s="85"/>
      <c r="F260" s="85"/>
      <c r="G260" s="299"/>
      <c r="H260" s="299"/>
      <c r="I260" s="299"/>
      <c r="J260" s="299"/>
      <c r="K260" s="67"/>
      <c r="L260" s="46"/>
      <c r="M260" s="46"/>
      <c r="N260" s="46"/>
      <c r="O260" s="46"/>
      <c r="P260" s="277"/>
      <c r="Q260" s="277"/>
      <c r="R260" s="93"/>
      <c r="S260" s="66"/>
      <c r="T260" s="66"/>
      <c r="U260" s="86"/>
    </row>
    <row r="261" spans="1:21" ht="15.75" x14ac:dyDescent="0.25">
      <c r="A261" s="66"/>
      <c r="B261" s="66"/>
      <c r="C261" s="299"/>
      <c r="D261" s="299"/>
      <c r="E261" s="85"/>
      <c r="F261" s="85"/>
      <c r="G261" s="299"/>
      <c r="H261" s="299"/>
      <c r="I261" s="299"/>
      <c r="J261" s="299"/>
      <c r="K261" s="67"/>
      <c r="L261" s="46"/>
      <c r="M261" s="46"/>
      <c r="N261" s="46"/>
      <c r="O261" s="46"/>
      <c r="P261" s="277"/>
      <c r="Q261" s="277"/>
      <c r="R261" s="93"/>
      <c r="S261" s="66"/>
      <c r="T261" s="66"/>
      <c r="U261" s="86"/>
    </row>
    <row r="262" spans="1:21" ht="15.75" x14ac:dyDescent="0.25">
      <c r="A262" s="66"/>
      <c r="B262" s="66"/>
      <c r="C262" s="299"/>
      <c r="D262" s="299"/>
      <c r="E262" s="85"/>
      <c r="F262" s="85"/>
      <c r="G262" s="299"/>
      <c r="H262" s="299"/>
      <c r="I262" s="299"/>
      <c r="J262" s="299"/>
      <c r="K262" s="67"/>
      <c r="L262" s="46"/>
      <c r="M262" s="46"/>
      <c r="N262" s="46"/>
      <c r="O262" s="46"/>
      <c r="P262" s="277"/>
      <c r="Q262" s="277"/>
      <c r="R262" s="93"/>
      <c r="S262" s="66"/>
      <c r="T262" s="66"/>
      <c r="U262" s="86"/>
    </row>
    <row r="263" spans="1:21" ht="15.75" x14ac:dyDescent="0.25">
      <c r="A263" s="66"/>
      <c r="B263" s="66"/>
      <c r="C263" s="299"/>
      <c r="D263" s="299"/>
      <c r="E263" s="85"/>
      <c r="F263" s="85"/>
      <c r="G263" s="299"/>
      <c r="H263" s="299"/>
      <c r="I263" s="299"/>
      <c r="J263" s="299"/>
      <c r="K263" s="67"/>
      <c r="L263" s="46"/>
      <c r="M263" s="46"/>
      <c r="N263" s="46"/>
      <c r="O263" s="46"/>
      <c r="P263" s="277"/>
      <c r="Q263" s="277"/>
      <c r="R263" s="93"/>
      <c r="S263" s="66"/>
      <c r="T263" s="66"/>
      <c r="U263" s="86"/>
    </row>
    <row r="264" spans="1:21" ht="15.75" x14ac:dyDescent="0.25">
      <c r="A264" s="66"/>
      <c r="B264" s="66"/>
      <c r="C264" s="299"/>
      <c r="D264" s="299"/>
      <c r="E264" s="85"/>
      <c r="F264" s="85"/>
      <c r="G264" s="299"/>
      <c r="H264" s="299"/>
      <c r="I264" s="299"/>
      <c r="J264" s="299"/>
      <c r="K264" s="67"/>
      <c r="L264" s="46"/>
      <c r="M264" s="46"/>
      <c r="N264" s="46"/>
      <c r="O264" s="46"/>
      <c r="P264" s="277"/>
      <c r="Q264" s="277"/>
      <c r="R264" s="93"/>
      <c r="S264" s="66"/>
      <c r="T264" s="66"/>
      <c r="U264" s="86"/>
    </row>
    <row r="265" spans="1:21" ht="17.25" x14ac:dyDescent="0.3">
      <c r="A265" s="459" t="s">
        <v>0</v>
      </c>
      <c r="B265" s="459"/>
      <c r="C265" s="459"/>
      <c r="D265" s="459"/>
      <c r="E265" s="459"/>
      <c r="F265" s="459"/>
      <c r="G265" s="459"/>
      <c r="H265" s="459"/>
      <c r="I265" s="459"/>
      <c r="J265" s="459"/>
      <c r="K265" s="459"/>
      <c r="L265" s="459"/>
      <c r="M265" s="459"/>
      <c r="N265" s="459"/>
      <c r="O265" s="459"/>
      <c r="P265" s="459"/>
      <c r="Q265" s="459"/>
      <c r="R265" s="459"/>
      <c r="S265" s="459"/>
      <c r="T265" s="459"/>
      <c r="U265" s="459"/>
    </row>
    <row r="266" spans="1:21" ht="17.25" x14ac:dyDescent="0.3">
      <c r="A266" s="459" t="s">
        <v>1</v>
      </c>
      <c r="B266" s="459"/>
      <c r="C266" s="459"/>
      <c r="D266" s="459"/>
      <c r="E266" s="459"/>
      <c r="F266" s="459"/>
      <c r="G266" s="459"/>
      <c r="H266" s="459"/>
      <c r="I266" s="459"/>
      <c r="J266" s="459"/>
      <c r="K266" s="459"/>
      <c r="L266" s="459"/>
      <c r="M266" s="459"/>
      <c r="N266" s="459"/>
      <c r="O266" s="459"/>
      <c r="P266" s="459"/>
      <c r="Q266" s="459"/>
      <c r="R266" s="459"/>
      <c r="S266" s="459"/>
      <c r="T266" s="459"/>
      <c r="U266" s="459"/>
    </row>
    <row r="267" spans="1:21" ht="17.25" x14ac:dyDescent="0.3">
      <c r="A267" s="459" t="s">
        <v>2</v>
      </c>
      <c r="B267" s="459"/>
      <c r="C267" s="459"/>
      <c r="D267" s="459"/>
      <c r="E267" s="459"/>
      <c r="F267" s="459"/>
      <c r="G267" s="459"/>
      <c r="H267" s="459"/>
      <c r="I267" s="459"/>
      <c r="J267" s="459"/>
      <c r="K267" s="459"/>
      <c r="L267" s="459"/>
      <c r="M267" s="459"/>
      <c r="N267" s="459"/>
      <c r="O267" s="459"/>
      <c r="P267" s="459"/>
      <c r="Q267" s="459"/>
      <c r="R267" s="459"/>
      <c r="S267" s="459"/>
      <c r="T267" s="459"/>
      <c r="U267" s="459"/>
    </row>
    <row r="268" spans="1:21" ht="17.25" x14ac:dyDescent="0.3">
      <c r="A268" s="459" t="s">
        <v>3</v>
      </c>
      <c r="B268" s="459"/>
      <c r="C268" s="459"/>
      <c r="D268" s="459"/>
      <c r="E268" s="459"/>
      <c r="F268" s="459"/>
      <c r="G268" s="459"/>
      <c r="H268" s="459"/>
      <c r="I268" s="459"/>
      <c r="J268" s="459"/>
      <c r="K268" s="459"/>
      <c r="L268" s="459"/>
      <c r="M268" s="459"/>
      <c r="N268" s="459"/>
      <c r="O268" s="459"/>
      <c r="P268" s="459"/>
      <c r="Q268" s="459"/>
      <c r="R268" s="459"/>
      <c r="S268" s="459"/>
      <c r="T268" s="459"/>
      <c r="U268" s="459"/>
    </row>
    <row r="269" spans="1:21" ht="17.25" x14ac:dyDescent="0.3">
      <c r="A269" s="459" t="s">
        <v>4</v>
      </c>
      <c r="B269" s="459"/>
      <c r="C269" s="459"/>
      <c r="D269" s="459"/>
      <c r="E269" s="459"/>
      <c r="F269" s="459"/>
      <c r="G269" s="459"/>
      <c r="H269" s="459"/>
      <c r="I269" s="459"/>
      <c r="J269" s="459"/>
      <c r="K269" s="459"/>
      <c r="L269" s="459"/>
      <c r="M269" s="459"/>
      <c r="N269" s="459"/>
      <c r="O269" s="459"/>
      <c r="P269" s="459"/>
      <c r="Q269" s="459"/>
      <c r="R269" s="459"/>
      <c r="S269" s="459"/>
      <c r="T269" s="459"/>
      <c r="U269" s="459"/>
    </row>
    <row r="270" spans="1:21" ht="17.25" x14ac:dyDescent="0.3">
      <c r="A270" s="460" t="s">
        <v>58</v>
      </c>
      <c r="B270" s="460"/>
      <c r="C270" s="460"/>
      <c r="D270" s="460"/>
      <c r="E270" s="460"/>
      <c r="F270" s="460"/>
      <c r="G270" s="460"/>
      <c r="H270" s="460"/>
      <c r="I270" s="460"/>
      <c r="J270" s="460"/>
      <c r="K270" s="460"/>
      <c r="L270" s="460"/>
      <c r="M270" s="460"/>
      <c r="N270" s="460"/>
      <c r="O270" s="460"/>
      <c r="P270" s="460"/>
      <c r="Q270" s="460"/>
      <c r="R270" s="460"/>
      <c r="S270" s="460"/>
      <c r="T270" s="460"/>
      <c r="U270" s="460"/>
    </row>
    <row r="271" spans="1:21" ht="21" x14ac:dyDescent="0.35">
      <c r="A271" s="8"/>
      <c r="B271" s="8"/>
      <c r="C271" s="8"/>
      <c r="D271" s="8"/>
      <c r="E271" s="8"/>
      <c r="F271" s="8"/>
      <c r="G271" s="8"/>
      <c r="H271" s="8"/>
      <c r="I271" s="8"/>
      <c r="J271"/>
      <c r="K271" s="8"/>
      <c r="L271" s="8"/>
      <c r="M271" s="8"/>
      <c r="N271" s="8"/>
      <c r="P271" s="8"/>
      <c r="Q271" s="8"/>
      <c r="R271" s="8"/>
      <c r="S271" s="8"/>
      <c r="U271" s="1" t="s">
        <v>6</v>
      </c>
    </row>
    <row r="272" spans="1:21" ht="21" x14ac:dyDescent="0.35">
      <c r="A272" s="3"/>
      <c r="B272" s="4"/>
      <c r="C272" s="4"/>
      <c r="D272" s="4"/>
      <c r="E272" s="5"/>
      <c r="F272"/>
      <c r="G272" s="263"/>
      <c r="H272" s="50"/>
      <c r="I272" s="50"/>
      <c r="J272"/>
      <c r="K272" s="50"/>
      <c r="L272" s="50"/>
      <c r="M272" s="50"/>
      <c r="P272" s="50"/>
      <c r="Q272" s="50"/>
      <c r="R272" s="50"/>
      <c r="U272" s="2" t="s">
        <v>7</v>
      </c>
    </row>
    <row r="273" spans="1:21" ht="15.75" x14ac:dyDescent="0.25">
      <c r="A273" s="3"/>
      <c r="B273" s="4"/>
      <c r="C273" s="4"/>
      <c r="D273" s="4"/>
      <c r="E273" s="5"/>
      <c r="F273"/>
      <c r="G273" s="6"/>
      <c r="H273" s="6"/>
      <c r="I273" s="6"/>
      <c r="J273"/>
      <c r="K273" s="6"/>
      <c r="L273"/>
      <c r="P273" s="6"/>
      <c r="U273" s="2" t="s">
        <v>8</v>
      </c>
    </row>
    <row r="274" spans="1:21" ht="21" x14ac:dyDescent="0.35">
      <c r="A274" s="7"/>
      <c r="B274"/>
      <c r="C274"/>
      <c r="D274"/>
      <c r="E274"/>
      <c r="F274"/>
      <c r="G274"/>
      <c r="H274"/>
      <c r="I274"/>
      <c r="J274"/>
      <c r="K274" s="7"/>
      <c r="L274"/>
      <c r="M274" s="8"/>
      <c r="N274" s="8"/>
      <c r="P274" s="7"/>
      <c r="R274" s="8"/>
      <c r="S274" s="8"/>
      <c r="U274" s="8" t="s">
        <v>9</v>
      </c>
    </row>
    <row r="275" spans="1:21" ht="18.75" x14ac:dyDescent="0.3">
      <c r="A275" s="3"/>
      <c r="B275" s="12"/>
      <c r="C275" s="4"/>
      <c r="D275" s="4"/>
      <c r="E275" s="9" t="s">
        <v>136</v>
      </c>
      <c r="F275" s="10">
        <v>0.61805555555555558</v>
      </c>
      <c r="G275" s="11" t="s">
        <v>12</v>
      </c>
      <c r="H275" s="11"/>
      <c r="I275" s="11"/>
      <c r="J275"/>
      <c r="K275" s="13"/>
      <c r="L275" s="13"/>
      <c r="M275" s="14"/>
      <c r="P275" s="64"/>
      <c r="Q275" s="64"/>
      <c r="R275" s="16"/>
      <c r="S275" s="64"/>
      <c r="T275" s="64"/>
    </row>
    <row r="276" spans="1:21" ht="16.5" thickBot="1" x14ac:dyDescent="0.3">
      <c r="A276" s="15" t="s">
        <v>37</v>
      </c>
      <c r="B276" s="285"/>
      <c r="C276" s="285"/>
      <c r="D276"/>
      <c r="F276" s="18"/>
      <c r="G276" s="17" t="s">
        <v>139</v>
      </c>
      <c r="H276"/>
      <c r="I276"/>
      <c r="J276" s="3"/>
      <c r="K276" s="51"/>
      <c r="L276" s="51"/>
      <c r="M276" s="14"/>
      <c r="P276" s="64"/>
      <c r="Q276" s="64"/>
      <c r="R276" s="16"/>
      <c r="S276" s="64"/>
      <c r="T276" s="64"/>
    </row>
    <row r="277" spans="1:21" ht="15.75" thickBot="1" x14ac:dyDescent="0.3">
      <c r="A277" s="485" t="s">
        <v>66</v>
      </c>
      <c r="B277" s="489" t="s">
        <v>16</v>
      </c>
      <c r="C277" s="490" t="s">
        <v>17</v>
      </c>
      <c r="D277" s="490" t="s">
        <v>18</v>
      </c>
      <c r="E277" s="489" t="s">
        <v>19</v>
      </c>
      <c r="F277" s="489" t="s">
        <v>20</v>
      </c>
      <c r="G277" s="489" t="s">
        <v>21</v>
      </c>
      <c r="H277" s="489" t="s">
        <v>22</v>
      </c>
      <c r="I277" s="489" t="s">
        <v>23</v>
      </c>
      <c r="J277" s="474" t="s">
        <v>24</v>
      </c>
      <c r="K277" s="553" t="s">
        <v>130</v>
      </c>
      <c r="L277" s="553"/>
      <c r="M277" s="553"/>
      <c r="N277" s="553"/>
      <c r="O277" s="553"/>
      <c r="P277" s="553"/>
      <c r="Q277" s="553"/>
      <c r="R277" s="474" t="s">
        <v>25</v>
      </c>
      <c r="S277" s="474" t="s">
        <v>26</v>
      </c>
      <c r="T277" s="474" t="s">
        <v>27</v>
      </c>
      <c r="U277" s="475" t="s">
        <v>28</v>
      </c>
    </row>
    <row r="278" spans="1:21" ht="15.75" thickBot="1" x14ac:dyDescent="0.3">
      <c r="A278" s="554"/>
      <c r="B278" s="489"/>
      <c r="C278" s="490"/>
      <c r="D278" s="490"/>
      <c r="E278" s="489"/>
      <c r="F278" s="489"/>
      <c r="G278" s="489"/>
      <c r="H278" s="489"/>
      <c r="I278" s="489"/>
      <c r="J278" s="474"/>
      <c r="K278" s="475">
        <v>1</v>
      </c>
      <c r="L278" s="475">
        <v>2</v>
      </c>
      <c r="M278" s="475">
        <v>3</v>
      </c>
      <c r="N278" s="551"/>
      <c r="O278" s="475">
        <v>4</v>
      </c>
      <c r="P278" s="475">
        <v>5</v>
      </c>
      <c r="Q278" s="475">
        <v>6</v>
      </c>
      <c r="R278" s="474"/>
      <c r="S278" s="474"/>
      <c r="T278" s="474"/>
      <c r="U278" s="475"/>
    </row>
    <row r="279" spans="1:21" ht="15.75" thickBot="1" x14ac:dyDescent="0.3">
      <c r="A279" s="486"/>
      <c r="B279" s="489"/>
      <c r="C279" s="490"/>
      <c r="D279" s="490"/>
      <c r="E279" s="489"/>
      <c r="F279" s="489"/>
      <c r="G279" s="489"/>
      <c r="H279" s="489"/>
      <c r="I279" s="489"/>
      <c r="J279" s="474"/>
      <c r="K279" s="475"/>
      <c r="L279" s="475"/>
      <c r="M279" s="475"/>
      <c r="N279" s="552"/>
      <c r="O279" s="475"/>
      <c r="P279" s="475"/>
      <c r="Q279" s="475"/>
      <c r="R279" s="474"/>
      <c r="S279" s="474"/>
      <c r="T279" s="474"/>
      <c r="U279" s="475"/>
    </row>
    <row r="280" spans="1:21" x14ac:dyDescent="0.25">
      <c r="A280" s="21">
        <v>1</v>
      </c>
      <c r="B280" s="78">
        <v>187</v>
      </c>
      <c r="C280" s="69" t="str">
        <f>IF(B280=0," ",VLOOKUP(B280,[1]Женщины!B$1:L$65536,2,FALSE))</f>
        <v>Крюкова</v>
      </c>
      <c r="D280" s="70" t="str">
        <f>IF(B280=0," ",VLOOKUP($B280,[1]Женщины!$B$1:$L$65536,3,FALSE))</f>
        <v>Анастасия</v>
      </c>
      <c r="E280" s="81" t="str">
        <f>IF(C280=0," ",VLOOKUP($B280,[1]Женщины!$B$1:$L$65536,4,FALSE))</f>
        <v>30.04.2002</v>
      </c>
      <c r="F280" s="81" t="str">
        <f>IF(D280=0," ",VLOOKUP($B280,[1]Женщины!$B$1:$L$65536,5,FALSE))</f>
        <v>1</v>
      </c>
      <c r="G280" s="70" t="str">
        <f>IF(E280=0," ",VLOOKUP($B280,[1]Женщины!$B$1:$L$65536,6,FALSE))</f>
        <v>Архангельская область</v>
      </c>
      <c r="H280" s="81" t="str">
        <f>IF(F280=0," ",VLOOKUP($B280,[1]Женщины!$B$1:$L$65536,7,FALSE))</f>
        <v/>
      </c>
      <c r="I280" s="81" t="str">
        <f>IF(G280=0," ",VLOOKUP($B280,[1]Женщины!$B$1:$L$65536,8,FALSE))</f>
        <v/>
      </c>
      <c r="J280" s="70" t="str">
        <f>IF(H280=0," ",VLOOKUP($B280,[1]Женщины!$B$1:$L$65536,9,FALSE))</f>
        <v>ФОК "Севмаш"</v>
      </c>
      <c r="K280" s="267">
        <v>5.0199999999999996</v>
      </c>
      <c r="L280" s="267">
        <v>5.17</v>
      </c>
      <c r="M280" s="267">
        <v>4.99</v>
      </c>
      <c r="N280" s="286">
        <v>4</v>
      </c>
      <c r="O280" s="267">
        <v>5.0599999999999996</v>
      </c>
      <c r="P280" s="267">
        <v>5.1100000000000003</v>
      </c>
      <c r="Q280" s="267">
        <v>4.88</v>
      </c>
      <c r="R280" s="287">
        <v>5.17</v>
      </c>
      <c r="S280" s="78" t="s">
        <v>80</v>
      </c>
      <c r="T280" s="78">
        <v>20</v>
      </c>
      <c r="U280" s="70" t="str">
        <f>IF(B280=0," ",VLOOKUP($B280,[1]Женщины!$B$1:$L$65536,10,FALSE))</f>
        <v>Литвиненко А.И.</v>
      </c>
    </row>
    <row r="281" spans="1:21" x14ac:dyDescent="0.25">
      <c r="A281" s="21">
        <v>2</v>
      </c>
      <c r="B281" s="78">
        <v>396</v>
      </c>
      <c r="C281" s="69" t="str">
        <f>IF(B281=0," ",VLOOKUP(B281,[1]Женщины!B$1:L$65536,2,FALSE))</f>
        <v>Смирнова</v>
      </c>
      <c r="D281" s="70" t="str">
        <f>IF(B281=0," ",VLOOKUP($B281,[1]Женщины!$B$1:$L$65536,3,FALSE))</f>
        <v>Ульяна</v>
      </c>
      <c r="E281" s="81" t="str">
        <f>IF(C281=0," ",VLOOKUP($B281,[1]Женщины!$B$1:$L$65536,4,FALSE))</f>
        <v>25.10.2002</v>
      </c>
      <c r="F281" s="81" t="str">
        <f>IF(D281=0," ",VLOOKUP($B281,[1]Женщины!$B$1:$L$65536,5,FALSE))</f>
        <v>2</v>
      </c>
      <c r="G281" s="70" t="str">
        <f>IF(E281=0," ",VLOOKUP($B281,[1]Женщины!$B$1:$L$65536,6,FALSE))</f>
        <v>Новгородская область</v>
      </c>
      <c r="H281" s="81" t="str">
        <f>IF(F281=0," ",VLOOKUP($B281,[1]Женщины!$B$1:$L$65536,7,FALSE))</f>
        <v/>
      </c>
      <c r="I281" s="81" t="str">
        <f>IF(G281=0," ",VLOOKUP($B281,[1]Женщины!$B$1:$L$65536,8,FALSE))</f>
        <v/>
      </c>
      <c r="J281" s="70" t="str">
        <f>IF(H281=0," ",VLOOKUP($B281,[1]Женщины!$B$1:$L$65536,9,FALSE))</f>
        <v>МАУДО "ДЮСШ "ЦФР"</v>
      </c>
      <c r="K281" s="267">
        <v>5.12</v>
      </c>
      <c r="L281" s="267">
        <v>4.8499999999999996</v>
      </c>
      <c r="M281" s="267">
        <v>4.99</v>
      </c>
      <c r="N281" s="286">
        <v>3</v>
      </c>
      <c r="O281" s="288">
        <v>4.88</v>
      </c>
      <c r="P281" s="267">
        <v>4.95</v>
      </c>
      <c r="Q281" s="267">
        <v>5</v>
      </c>
      <c r="R281" s="287">
        <v>5.12</v>
      </c>
      <c r="S281" s="78" t="s">
        <v>80</v>
      </c>
      <c r="T281" s="78">
        <v>17</v>
      </c>
      <c r="U281" s="70" t="str">
        <f>IF(B281=0," ",VLOOKUP($B281,[1]Женщины!$B$1:$L$65536,10,FALSE))</f>
        <v>Семенов А.В.</v>
      </c>
    </row>
    <row r="282" spans="1:21" ht="20.25" x14ac:dyDescent="0.25">
      <c r="A282" s="21">
        <v>3</v>
      </c>
      <c r="B282" s="172">
        <v>150</v>
      </c>
      <c r="C282" s="69" t="str">
        <f>IF(B282=0," ",VLOOKUP(B282,[1]Женщины!B$1:L$65536,2,FALSE))</f>
        <v>Ханова</v>
      </c>
      <c r="D282" s="70" t="str">
        <f>IF(B282=0," ",VLOOKUP($B282,[1]Женщины!$B$1:$L$65536,3,FALSE))</f>
        <v>Анастасия</v>
      </c>
      <c r="E282" s="81" t="str">
        <f>IF(C282=0," ",VLOOKUP($B282,[1]Женщины!$B$1:$L$65536,4,FALSE))</f>
        <v>05.10.2002</v>
      </c>
      <c r="F282" s="81" t="str">
        <f>IF(D282=0," ",VLOOKUP($B282,[1]Женщины!$B$1:$L$65536,5,FALSE))</f>
        <v>КМС</v>
      </c>
      <c r="G282" s="70" t="str">
        <f>IF(E282=0," ",VLOOKUP($B282,[1]Женщины!$B$1:$L$65536,6,FALSE))</f>
        <v>Ярославская область</v>
      </c>
      <c r="H282" s="81" t="str">
        <f>IF(F282=0," ",VLOOKUP($B282,[1]Женщины!$B$1:$L$65536,7,FALSE))</f>
        <v/>
      </c>
      <c r="I282" s="81" t="str">
        <f>IF(G282=0," ",VLOOKUP($B282,[1]Женщины!$B$1:$L$65536,8,FALSE))</f>
        <v/>
      </c>
      <c r="J282" s="70" t="str">
        <f>IF(H282=0," ",VLOOKUP($B282,[1]Женщины!$B$1:$L$65536,9,FALSE))</f>
        <v>МАУ СШОР №2</v>
      </c>
      <c r="K282" s="267">
        <v>4.9000000000000004</v>
      </c>
      <c r="L282" s="267">
        <v>4.9000000000000004</v>
      </c>
      <c r="M282" s="267">
        <v>4.71</v>
      </c>
      <c r="N282" s="286">
        <v>2</v>
      </c>
      <c r="O282" s="288">
        <v>4.88</v>
      </c>
      <c r="P282" s="267" t="s">
        <v>131</v>
      </c>
      <c r="Q282" s="267">
        <v>4.79</v>
      </c>
      <c r="R282" s="287">
        <v>4.9000000000000004</v>
      </c>
      <c r="S282" s="78" t="s">
        <v>81</v>
      </c>
      <c r="T282" s="78">
        <v>0</v>
      </c>
      <c r="U282" s="316" t="str">
        <f>IF(B282=0," ",VLOOKUP($B282,[1]Женщины!$B$1:$L$65536,10,FALSE))</f>
        <v>Дорожкина О.Н., Дорожкин В.В., Дорожкин В.К.</v>
      </c>
    </row>
    <row r="283" spans="1:21" x14ac:dyDescent="0.25">
      <c r="A283" s="172">
        <v>4</v>
      </c>
      <c r="B283" s="154">
        <v>46</v>
      </c>
      <c r="C283" s="69" t="str">
        <f>IF(B283=0," ",VLOOKUP(B283,[1]Женщины!B$1:L$65536,2,FALSE))</f>
        <v>Зайцева</v>
      </c>
      <c r="D283" s="70" t="str">
        <f>IF(B283=0," ",VLOOKUP($B283,[1]Женщины!$B$1:$L$65536,3,FALSE))</f>
        <v>Яна</v>
      </c>
      <c r="E283" s="81" t="str">
        <f>IF(C283=0," ",VLOOKUP($B283,[1]Женщины!$B$1:$L$65536,4,FALSE))</f>
        <v>16.12.2002</v>
      </c>
      <c r="F283" s="81" t="str">
        <f>IF(D283=0," ",VLOOKUP($B283,[1]Женщины!$B$1:$L$65536,5,FALSE))</f>
        <v>3</v>
      </c>
      <c r="G283" s="70" t="str">
        <f>IF(E283=0," ",VLOOKUP($B283,[1]Женщины!$B$1:$L$65536,6,FALSE))</f>
        <v>Ярославская область</v>
      </c>
      <c r="H283" s="81" t="str">
        <f>IF(F283=0," ",VLOOKUP($B283,[1]Женщины!$B$1:$L$65536,7,FALSE))</f>
        <v/>
      </c>
      <c r="I283" s="81" t="str">
        <f>IF(G283=0," ",VLOOKUP($B283,[1]Женщины!$B$1:$L$65536,8,FALSE))</f>
        <v/>
      </c>
      <c r="J283" s="70" t="str">
        <f>IF(H283=0," ",VLOOKUP($B283,[1]Женщины!$B$1:$L$65536,9,FALSE))</f>
        <v>МАУ СШОР №2</v>
      </c>
      <c r="K283" s="279" t="s">
        <v>131</v>
      </c>
      <c r="L283" s="279" t="s">
        <v>131</v>
      </c>
      <c r="M283" s="318">
        <v>4.3899999999999997</v>
      </c>
      <c r="N283" s="319">
        <v>1</v>
      </c>
      <c r="O283" s="279">
        <v>4.0999999999999996</v>
      </c>
      <c r="P283" s="279" t="s">
        <v>131</v>
      </c>
      <c r="Q283" s="279">
        <v>4.4000000000000004</v>
      </c>
      <c r="R283" s="320">
        <v>4.4000000000000004</v>
      </c>
      <c r="S283" s="78" t="s">
        <v>82</v>
      </c>
      <c r="T283" s="172" t="s">
        <v>31</v>
      </c>
      <c r="U283" s="321" t="str">
        <f>IF(B283=0," ",VLOOKUP($B283,[1]Женщины!$B$1:$L$65536,10,FALSE))</f>
        <v>Кузнецова А.Л., Кузнецова Е.Д.</v>
      </c>
    </row>
    <row r="284" spans="1:21" ht="15.75" thickBot="1" x14ac:dyDescent="0.3">
      <c r="A284" s="179"/>
      <c r="B284" s="179"/>
      <c r="C284" s="300" t="str">
        <f>IF(B284=0," ",VLOOKUP(B284,[1]Женщины!B$1:K$65536,2,FALSE))</f>
        <v xml:space="preserve"> </v>
      </c>
      <c r="D284" s="300"/>
      <c r="E284" s="301" t="str">
        <f>IF(B284=0," ",VLOOKUP($B284,[1]Женщины!$B$1:$K$65536,3,FALSE))</f>
        <v xml:space="preserve"> </v>
      </c>
      <c r="F284" s="179" t="str">
        <f>IF(B284=0," ",IF(VLOOKUP($B284,[1]Женщины!$B$1:$K$65536,4,FALSE)=0," ",VLOOKUP($B284,[1]Женщины!$B$1:$K$65536,4,FALSE)))</f>
        <v xml:space="preserve"> </v>
      </c>
      <c r="G284" s="300" t="str">
        <f>IF(B284=0," ",VLOOKUP($B284,[1]Женщины!$B$1:$K$65536,5,FALSE))</f>
        <v xml:space="preserve"> </v>
      </c>
      <c r="H284" s="300"/>
      <c r="I284" s="300"/>
      <c r="J284" s="302" t="str">
        <f>IF(B284=0," ",VLOOKUP($B284,[1]Женщины!$B$1:$K$65536,6,FALSE))</f>
        <v xml:space="preserve"> </v>
      </c>
      <c r="K284" s="271"/>
      <c r="L284" s="271"/>
      <c r="M284" s="303"/>
      <c r="N284" s="304"/>
      <c r="O284" s="271"/>
      <c r="P284" s="271"/>
      <c r="Q284" s="271"/>
      <c r="R284" s="305"/>
      <c r="S284" s="179"/>
      <c r="T284" s="179"/>
      <c r="U284" s="300" t="str">
        <f>IF(B284=0," ",VLOOKUP($B284,[1]Женщины!$B$1:$K$65536,7,FALSE))</f>
        <v xml:space="preserve"> </v>
      </c>
    </row>
    <row r="285" spans="1:21" ht="16.5" thickTop="1" x14ac:dyDescent="0.25">
      <c r="A285" s="66"/>
      <c r="B285" s="66"/>
      <c r="C285" s="299"/>
      <c r="D285" s="299"/>
      <c r="E285" s="85"/>
      <c r="F285" s="85"/>
      <c r="G285" s="299"/>
      <c r="H285" s="299"/>
      <c r="I285" s="299"/>
      <c r="J285" s="299"/>
      <c r="K285" s="67"/>
      <c r="L285" s="46"/>
      <c r="M285" s="46"/>
      <c r="N285" s="46"/>
      <c r="O285" s="46"/>
      <c r="P285" s="277"/>
      <c r="Q285" s="277"/>
      <c r="R285" s="93"/>
      <c r="S285" s="66"/>
      <c r="T285" s="66"/>
      <c r="U285" s="86"/>
    </row>
    <row r="286" spans="1:21" ht="15.75" x14ac:dyDescent="0.25">
      <c r="L286" s="174"/>
      <c r="M286" s="64"/>
      <c r="N286" s="174"/>
      <c r="O286" s="64"/>
      <c r="P286" s="307"/>
      <c r="Q286" s="228"/>
      <c r="R286" s="49"/>
      <c r="S286" s="46"/>
      <c r="T286" s="229"/>
      <c r="U286" s="86"/>
    </row>
    <row r="287" spans="1:21" ht="15.75" x14ac:dyDescent="0.25">
      <c r="L287" s="174"/>
      <c r="M287" s="64"/>
      <c r="N287" s="174"/>
      <c r="O287" s="64"/>
      <c r="P287" s="307"/>
      <c r="Q287" s="228"/>
      <c r="R287" s="49"/>
      <c r="S287" s="46"/>
      <c r="T287" s="229"/>
      <c r="U287" s="86"/>
    </row>
    <row r="288" spans="1:21" ht="15.75" x14ac:dyDescent="0.25">
      <c r="L288" s="174"/>
      <c r="M288" s="64"/>
      <c r="N288" s="174"/>
      <c r="O288" s="64"/>
      <c r="P288" s="307"/>
      <c r="Q288" s="228"/>
      <c r="R288" s="49"/>
      <c r="S288" s="46"/>
      <c r="T288" s="229"/>
      <c r="U288" s="86"/>
    </row>
    <row r="289" spans="1:21" x14ac:dyDescent="0.25">
      <c r="A289" s="64"/>
      <c r="C289" s="66"/>
      <c r="D289" s="66"/>
      <c r="E289" s="66"/>
      <c r="F289" s="67"/>
      <c r="G289" s="45" t="s">
        <v>32</v>
      </c>
      <c r="H289" s="45"/>
      <c r="I289" s="45"/>
      <c r="J289" s="46"/>
      <c r="K289" s="46"/>
      <c r="L289" s="45"/>
      <c r="M289" s="45" t="s">
        <v>33</v>
      </c>
      <c r="N289" s="45"/>
    </row>
    <row r="290" spans="1:21" ht="15.75" x14ac:dyDescent="0.25">
      <c r="A290" s="64"/>
      <c r="B290" s="67"/>
      <c r="C290" s="66"/>
      <c r="D290" s="66"/>
      <c r="E290" s="66"/>
      <c r="F290" s="67"/>
      <c r="G290" s="45"/>
      <c r="H290" s="45"/>
      <c r="I290" s="45"/>
      <c r="J290" s="46"/>
      <c r="K290" s="46"/>
      <c r="L290" s="45"/>
      <c r="M290" s="45"/>
      <c r="N290" s="45"/>
      <c r="S290" s="46"/>
      <c r="T290" s="229"/>
      <c r="U290" s="86"/>
    </row>
    <row r="291" spans="1:21" ht="15.75" x14ac:dyDescent="0.25">
      <c r="A291" s="64"/>
      <c r="B291" s="67"/>
      <c r="C291" s="66"/>
      <c r="D291" s="66"/>
      <c r="E291" s="66"/>
      <c r="F291" s="67"/>
      <c r="G291" s="45"/>
      <c r="H291" s="45"/>
      <c r="I291" s="45"/>
      <c r="J291" s="46"/>
      <c r="K291" s="46"/>
      <c r="L291" s="45"/>
      <c r="M291" s="45"/>
      <c r="N291" s="45"/>
      <c r="S291" s="46"/>
      <c r="T291" s="229"/>
      <c r="U291" s="86"/>
    </row>
    <row r="292" spans="1:21" ht="15.75" x14ac:dyDescent="0.25">
      <c r="A292" s="64"/>
      <c r="B292" s="67"/>
      <c r="C292" s="66"/>
      <c r="D292" s="66"/>
      <c r="E292" s="66"/>
      <c r="F292" s="67"/>
      <c r="G292" s="45"/>
      <c r="H292" s="45"/>
      <c r="I292" s="45"/>
      <c r="J292" s="46"/>
      <c r="K292" s="46"/>
      <c r="L292" s="45"/>
      <c r="M292" s="45"/>
      <c r="N292" s="45"/>
      <c r="S292" s="46"/>
      <c r="T292" s="229"/>
      <c r="U292" s="86"/>
    </row>
    <row r="293" spans="1:21" ht="15.75" x14ac:dyDescent="0.25">
      <c r="A293" s="64"/>
      <c r="B293" s="67"/>
      <c r="C293" s="66"/>
      <c r="D293" s="66"/>
      <c r="E293" s="66"/>
      <c r="F293" s="67"/>
      <c r="G293" s="45" t="s">
        <v>34</v>
      </c>
      <c r="H293" s="45"/>
      <c r="I293" s="45"/>
      <c r="J293" s="46"/>
      <c r="K293" s="46"/>
      <c r="L293" s="45"/>
      <c r="M293" s="45" t="s">
        <v>35</v>
      </c>
      <c r="N293" s="45"/>
      <c r="S293" s="46"/>
      <c r="T293" s="229"/>
      <c r="U293" s="86"/>
    </row>
    <row r="294" spans="1:21" ht="15.75" x14ac:dyDescent="0.25">
      <c r="A294" s="67"/>
      <c r="B294" s="49"/>
      <c r="C294" s="45"/>
      <c r="D294" s="85"/>
      <c r="E294" s="85"/>
      <c r="F294" s="85"/>
      <c r="G294" s="86"/>
      <c r="H294" s="85"/>
      <c r="I294" s="85"/>
      <c r="J294" s="85"/>
      <c r="K294" s="85"/>
      <c r="L294" s="87"/>
      <c r="M294" s="86"/>
      <c r="N294" s="88"/>
      <c r="P294" s="86"/>
      <c r="Q294" s="88"/>
      <c r="R294" s="67"/>
      <c r="S294" s="67"/>
    </row>
    <row r="295" spans="1:21" ht="15.75" x14ac:dyDescent="0.25">
      <c r="L295" s="174"/>
      <c r="M295" s="64"/>
      <c r="N295" s="174"/>
      <c r="O295" s="64"/>
      <c r="P295" s="307"/>
      <c r="Q295" s="228"/>
      <c r="R295" s="49"/>
      <c r="S295" s="46"/>
      <c r="T295" s="229"/>
      <c r="U295" s="86"/>
    </row>
    <row r="296" spans="1:21" ht="15.75" x14ac:dyDescent="0.25">
      <c r="L296" s="174"/>
      <c r="M296" s="64"/>
      <c r="N296" s="174"/>
      <c r="O296" s="64"/>
      <c r="P296" s="307"/>
      <c r="Q296" s="228"/>
      <c r="R296" s="49"/>
      <c r="S296" s="46"/>
      <c r="T296" s="229"/>
      <c r="U296" s="86"/>
    </row>
    <row r="297" spans="1:21" ht="15.75" x14ac:dyDescent="0.25">
      <c r="L297" s="174"/>
      <c r="M297" s="64"/>
      <c r="N297" s="174"/>
      <c r="O297" s="64"/>
      <c r="P297" s="307"/>
      <c r="Q297" s="228"/>
      <c r="R297" s="49"/>
      <c r="S297" s="46"/>
      <c r="T297" s="229"/>
      <c r="U297" s="86"/>
    </row>
    <row r="298" spans="1:21" ht="15.75" x14ac:dyDescent="0.25">
      <c r="L298" s="174"/>
      <c r="M298" s="64"/>
      <c r="N298" s="174"/>
      <c r="O298" s="64"/>
      <c r="P298" s="307"/>
      <c r="Q298" s="228"/>
      <c r="R298" s="49"/>
      <c r="S298" s="46"/>
      <c r="T298" s="229"/>
      <c r="U298" s="86"/>
    </row>
    <row r="299" spans="1:21" ht="15.75" x14ac:dyDescent="0.25">
      <c r="A299" s="67"/>
      <c r="B299" s="49"/>
      <c r="C299" s="67"/>
      <c r="D299" s="49"/>
      <c r="E299" s="45"/>
      <c r="F299" s="85"/>
      <c r="G299" s="85"/>
      <c r="H299" s="85"/>
      <c r="I299" s="86"/>
      <c r="J299" s="85"/>
      <c r="K299" s="85"/>
      <c r="L299" s="85"/>
      <c r="M299" s="85"/>
      <c r="N299" s="87"/>
      <c r="O299" s="86"/>
      <c r="P299" s="88"/>
      <c r="R299" s="278"/>
      <c r="S299" s="46"/>
      <c r="T299" s="229"/>
      <c r="U299" s="86"/>
    </row>
    <row r="300" spans="1:21" ht="15.75" x14ac:dyDescent="0.25">
      <c r="A300" s="67"/>
      <c r="B300" s="49"/>
      <c r="C300" s="67"/>
      <c r="D300" s="49"/>
      <c r="E300" s="45"/>
      <c r="F300" s="85"/>
      <c r="G300" s="85"/>
      <c r="H300" s="85"/>
      <c r="I300" s="86"/>
      <c r="J300" s="85"/>
      <c r="K300" s="85"/>
      <c r="L300" s="85"/>
      <c r="M300" s="85"/>
      <c r="N300" s="85"/>
      <c r="O300" s="86"/>
      <c r="P300" s="88"/>
      <c r="R300" s="278"/>
      <c r="S300" s="46"/>
      <c r="T300" s="229"/>
      <c r="U300" s="86"/>
    </row>
    <row r="301" spans="1:21" ht="15.75" x14ac:dyDescent="0.25">
      <c r="L301" s="174"/>
      <c r="M301" s="64"/>
      <c r="N301" s="174"/>
      <c r="O301" s="64"/>
      <c r="P301" s="307"/>
      <c r="Q301" s="228"/>
      <c r="R301" s="49"/>
      <c r="S301" s="46"/>
      <c r="T301" s="229"/>
      <c r="U301" s="86"/>
    </row>
    <row r="302" spans="1:21" ht="15.75" x14ac:dyDescent="0.25">
      <c r="L302" s="174"/>
      <c r="M302" s="64"/>
      <c r="N302" s="174"/>
      <c r="O302" s="64"/>
      <c r="P302" s="307"/>
      <c r="Q302" s="228"/>
      <c r="R302" s="49"/>
      <c r="S302" s="46"/>
      <c r="T302" s="229"/>
      <c r="U302" s="86"/>
    </row>
    <row r="303" spans="1:21" ht="15.75" x14ac:dyDescent="0.25">
      <c r="L303" s="174"/>
      <c r="M303" s="64"/>
      <c r="N303" s="174"/>
      <c r="O303" s="64"/>
      <c r="P303" s="307"/>
      <c r="Q303" s="228"/>
      <c r="R303" s="49"/>
      <c r="S303" s="46"/>
      <c r="T303" s="229"/>
      <c r="U303" s="86"/>
    </row>
    <row r="304" spans="1:21" ht="15.75" x14ac:dyDescent="0.25">
      <c r="L304" s="174"/>
      <c r="M304" s="64"/>
      <c r="N304" s="174"/>
      <c r="O304" s="64"/>
      <c r="P304" s="307"/>
      <c r="Q304" s="228"/>
      <c r="R304" s="49"/>
      <c r="S304" s="46"/>
      <c r="T304" s="229"/>
      <c r="U304" s="86"/>
    </row>
    <row r="305" spans="1:21" ht="15.75" x14ac:dyDescent="0.25">
      <c r="L305" s="174"/>
      <c r="M305" s="64"/>
      <c r="N305" s="174"/>
      <c r="O305" s="64"/>
      <c r="P305" s="307"/>
      <c r="Q305" s="228"/>
      <c r="R305" s="49"/>
      <c r="S305" s="46"/>
      <c r="T305" s="229"/>
      <c r="U305" s="86"/>
    </row>
    <row r="306" spans="1:21" ht="15.75" x14ac:dyDescent="0.25">
      <c r="L306" s="174"/>
      <c r="M306" s="64"/>
      <c r="N306" s="174"/>
      <c r="O306" s="64"/>
      <c r="P306" s="307"/>
      <c r="Q306" s="228"/>
      <c r="R306" s="49"/>
      <c r="S306" s="46"/>
      <c r="T306" s="229"/>
      <c r="U306" s="86"/>
    </row>
    <row r="307" spans="1:21" ht="15.75" x14ac:dyDescent="0.25">
      <c r="L307" s="174"/>
      <c r="M307" s="64"/>
      <c r="N307" s="174"/>
      <c r="O307" s="64"/>
      <c r="P307" s="307"/>
      <c r="Q307" s="228"/>
      <c r="R307" s="49"/>
      <c r="S307" s="46"/>
      <c r="T307" s="229"/>
      <c r="U307" s="86"/>
    </row>
    <row r="308" spans="1:21" ht="15.75" x14ac:dyDescent="0.25">
      <c r="L308" s="174"/>
      <c r="M308" s="64"/>
      <c r="N308" s="174"/>
      <c r="O308" s="64"/>
      <c r="P308" s="307"/>
      <c r="Q308" s="228"/>
      <c r="R308" s="49"/>
      <c r="S308" s="46"/>
      <c r="T308" s="229"/>
      <c r="U308" s="86"/>
    </row>
    <row r="309" spans="1:21" ht="15.75" x14ac:dyDescent="0.25">
      <c r="L309" s="174"/>
      <c r="M309" s="64"/>
      <c r="N309" s="174"/>
      <c r="O309" s="64"/>
      <c r="P309" s="307"/>
      <c r="Q309" s="228"/>
      <c r="R309" s="49"/>
      <c r="S309" s="46"/>
      <c r="T309" s="229"/>
      <c r="U309" s="86"/>
    </row>
    <row r="310" spans="1:21" ht="15.75" x14ac:dyDescent="0.25">
      <c r="L310" s="174"/>
      <c r="M310" s="64"/>
      <c r="N310" s="174"/>
      <c r="O310" s="64"/>
      <c r="P310" s="307"/>
      <c r="Q310" s="228"/>
      <c r="R310" s="49"/>
      <c r="S310" s="46"/>
      <c r="T310" s="229"/>
      <c r="U310" s="86"/>
    </row>
    <row r="311" spans="1:21" ht="15.75" x14ac:dyDescent="0.25">
      <c r="L311" s="174"/>
      <c r="M311" s="64"/>
      <c r="N311" s="174"/>
      <c r="O311" s="64"/>
      <c r="P311" s="307"/>
      <c r="Q311" s="228"/>
      <c r="R311" s="49"/>
      <c r="S311" s="46"/>
      <c r="T311" s="229"/>
      <c r="U311" s="86"/>
    </row>
    <row r="312" spans="1:21" ht="15.75" x14ac:dyDescent="0.25">
      <c r="L312" s="174"/>
      <c r="M312" s="64"/>
      <c r="N312" s="174"/>
      <c r="O312" s="64"/>
      <c r="P312" s="307"/>
      <c r="Q312" s="228"/>
      <c r="R312" s="49"/>
      <c r="S312" s="46"/>
      <c r="T312" s="229"/>
      <c r="U312" s="86"/>
    </row>
    <row r="313" spans="1:21" ht="15.75" x14ac:dyDescent="0.25">
      <c r="L313" s="174"/>
      <c r="M313" s="64"/>
      <c r="N313" s="174"/>
      <c r="O313" s="64"/>
      <c r="P313" s="307"/>
      <c r="Q313" s="228"/>
      <c r="R313" s="49"/>
      <c r="S313" s="46"/>
      <c r="T313" s="229"/>
      <c r="U313" s="86"/>
    </row>
    <row r="314" spans="1:21" ht="15.75" x14ac:dyDescent="0.25">
      <c r="L314" s="174"/>
      <c r="M314" s="64"/>
      <c r="N314" s="174"/>
      <c r="O314" s="64"/>
      <c r="P314" s="307"/>
      <c r="Q314" s="228"/>
      <c r="R314" s="49"/>
      <c r="S314" s="46"/>
      <c r="T314" s="229"/>
      <c r="U314" s="86"/>
    </row>
    <row r="315" spans="1:21" ht="15.75" x14ac:dyDescent="0.25">
      <c r="L315" s="174"/>
      <c r="M315" s="64"/>
      <c r="N315" s="174"/>
      <c r="O315" s="64"/>
      <c r="P315" s="307"/>
      <c r="Q315" s="228"/>
      <c r="R315" s="49"/>
      <c r="S315" s="46"/>
      <c r="T315" s="229"/>
      <c r="U315" s="86"/>
    </row>
    <row r="316" spans="1:21" ht="15.75" x14ac:dyDescent="0.25">
      <c r="L316" s="174"/>
      <c r="M316" s="64"/>
      <c r="N316" s="174"/>
      <c r="O316" s="64"/>
      <c r="P316" s="307"/>
      <c r="Q316" s="228"/>
      <c r="R316" s="49"/>
      <c r="S316" s="46"/>
      <c r="T316" s="229"/>
      <c r="U316" s="86"/>
    </row>
    <row r="317" spans="1:21" ht="17.25" x14ac:dyDescent="0.3">
      <c r="A317" s="459" t="s">
        <v>0</v>
      </c>
      <c r="B317" s="459"/>
      <c r="C317" s="459"/>
      <c r="D317" s="459"/>
      <c r="E317" s="459"/>
      <c r="F317" s="459"/>
      <c r="G317" s="459"/>
      <c r="H317" s="459"/>
      <c r="I317" s="459"/>
      <c r="J317" s="459"/>
      <c r="K317" s="459"/>
      <c r="L317" s="459"/>
      <c r="M317" s="459"/>
      <c r="N317" s="459"/>
      <c r="O317" s="459"/>
      <c r="P317" s="459"/>
      <c r="Q317" s="459"/>
      <c r="R317" s="459"/>
      <c r="S317" s="459"/>
      <c r="T317" s="459"/>
      <c r="U317" s="459"/>
    </row>
    <row r="318" spans="1:21" ht="17.25" x14ac:dyDescent="0.3">
      <c r="A318" s="459" t="s">
        <v>1</v>
      </c>
      <c r="B318" s="459"/>
      <c r="C318" s="459"/>
      <c r="D318" s="459"/>
      <c r="E318" s="459"/>
      <c r="F318" s="459"/>
      <c r="G318" s="459"/>
      <c r="H318" s="459"/>
      <c r="I318" s="459"/>
      <c r="J318" s="459"/>
      <c r="K318" s="459"/>
      <c r="L318" s="459"/>
      <c r="M318" s="459"/>
      <c r="N318" s="459"/>
      <c r="O318" s="459"/>
      <c r="P318" s="459"/>
      <c r="Q318" s="459"/>
      <c r="R318" s="459"/>
      <c r="S318" s="459"/>
      <c r="T318" s="459"/>
      <c r="U318" s="459"/>
    </row>
    <row r="319" spans="1:21" ht="17.25" x14ac:dyDescent="0.3">
      <c r="A319" s="459" t="s">
        <v>2</v>
      </c>
      <c r="B319" s="459"/>
      <c r="C319" s="459"/>
      <c r="D319" s="459"/>
      <c r="E319" s="459"/>
      <c r="F319" s="459"/>
      <c r="G319" s="459"/>
      <c r="H319" s="459"/>
      <c r="I319" s="459"/>
      <c r="J319" s="459"/>
      <c r="K319" s="459"/>
      <c r="L319" s="459"/>
      <c r="M319" s="459"/>
      <c r="N319" s="459"/>
      <c r="O319" s="459"/>
      <c r="P319" s="459"/>
      <c r="Q319" s="459"/>
      <c r="R319" s="459"/>
      <c r="S319" s="459"/>
      <c r="T319" s="459"/>
      <c r="U319" s="459"/>
    </row>
    <row r="320" spans="1:21" ht="17.25" x14ac:dyDescent="0.3">
      <c r="A320" s="459" t="s">
        <v>3</v>
      </c>
      <c r="B320" s="459"/>
      <c r="C320" s="459"/>
      <c r="D320" s="459"/>
      <c r="E320" s="459"/>
      <c r="F320" s="459"/>
      <c r="G320" s="459"/>
      <c r="H320" s="459"/>
      <c r="I320" s="459"/>
      <c r="J320" s="459"/>
      <c r="K320" s="459"/>
      <c r="L320" s="459"/>
      <c r="M320" s="459"/>
      <c r="N320" s="459"/>
      <c r="O320" s="459"/>
      <c r="P320" s="459"/>
      <c r="Q320" s="459"/>
      <c r="R320" s="459"/>
      <c r="S320" s="459"/>
      <c r="T320" s="459"/>
      <c r="U320" s="459"/>
    </row>
    <row r="321" spans="1:21" ht="17.25" x14ac:dyDescent="0.3">
      <c r="A321" s="459" t="s">
        <v>4</v>
      </c>
      <c r="B321" s="459"/>
      <c r="C321" s="459"/>
      <c r="D321" s="459"/>
      <c r="E321" s="459"/>
      <c r="F321" s="459"/>
      <c r="G321" s="459"/>
      <c r="H321" s="459"/>
      <c r="I321" s="459"/>
      <c r="J321" s="459"/>
      <c r="K321" s="459"/>
      <c r="L321" s="459"/>
      <c r="M321" s="459"/>
      <c r="N321" s="459"/>
      <c r="O321" s="459"/>
      <c r="P321" s="459"/>
      <c r="Q321" s="459"/>
      <c r="R321" s="459"/>
      <c r="S321" s="459"/>
      <c r="T321" s="459"/>
      <c r="U321" s="459"/>
    </row>
    <row r="322" spans="1:21" ht="17.25" x14ac:dyDescent="0.3">
      <c r="A322" s="460" t="s">
        <v>59</v>
      </c>
      <c r="B322" s="460"/>
      <c r="C322" s="460"/>
      <c r="D322" s="460"/>
      <c r="E322" s="460"/>
      <c r="F322" s="460"/>
      <c r="G322" s="460"/>
      <c r="H322" s="460"/>
      <c r="I322" s="460"/>
      <c r="J322" s="460"/>
      <c r="K322" s="460"/>
      <c r="L322" s="460"/>
      <c r="M322" s="460"/>
      <c r="N322" s="460"/>
      <c r="O322" s="460"/>
      <c r="P322" s="460"/>
      <c r="Q322" s="460"/>
      <c r="R322" s="460"/>
      <c r="S322" s="460"/>
      <c r="T322" s="460"/>
      <c r="U322" s="460"/>
    </row>
    <row r="323" spans="1:21" ht="21" x14ac:dyDescent="0.35">
      <c r="A323" s="8"/>
      <c r="B323" s="8"/>
      <c r="C323" s="8"/>
      <c r="D323" s="8"/>
      <c r="E323" s="8"/>
      <c r="F323" s="8"/>
      <c r="G323" s="8"/>
      <c r="H323" s="8"/>
      <c r="I323" s="8"/>
      <c r="J323"/>
      <c r="K323" s="8"/>
      <c r="L323" s="8"/>
      <c r="M323" s="8"/>
      <c r="N323" s="8"/>
      <c r="P323" s="8"/>
      <c r="Q323" s="8"/>
      <c r="R323" s="8"/>
      <c r="S323" s="8"/>
      <c r="U323" s="1" t="s">
        <v>6</v>
      </c>
    </row>
    <row r="324" spans="1:21" ht="21" x14ac:dyDescent="0.35">
      <c r="A324" s="3"/>
      <c r="B324" s="4"/>
      <c r="C324" s="4"/>
      <c r="D324" s="4"/>
      <c r="E324" s="5"/>
      <c r="F324"/>
      <c r="G324" s="263"/>
      <c r="H324" s="50"/>
      <c r="I324" s="50"/>
      <c r="J324"/>
      <c r="K324" s="50"/>
      <c r="L324" s="50"/>
      <c r="M324" s="50"/>
      <c r="P324" s="50"/>
      <c r="Q324" s="50"/>
      <c r="R324" s="50"/>
      <c r="U324" s="2" t="s">
        <v>7</v>
      </c>
    </row>
    <row r="325" spans="1:21" ht="15.75" x14ac:dyDescent="0.25">
      <c r="A325" s="3"/>
      <c r="B325" s="4"/>
      <c r="C325" s="4"/>
      <c r="D325" s="4"/>
      <c r="E325" s="5"/>
      <c r="F325"/>
      <c r="G325" s="6"/>
      <c r="H325" s="6"/>
      <c r="I325" s="6"/>
      <c r="J325"/>
      <c r="K325" s="6"/>
      <c r="L325"/>
      <c r="P325" s="6"/>
      <c r="U325" s="2" t="s">
        <v>8</v>
      </c>
    </row>
    <row r="326" spans="1:21" ht="21" x14ac:dyDescent="0.35">
      <c r="A326" s="7"/>
      <c r="B326"/>
      <c r="C326"/>
      <c r="D326"/>
      <c r="E326"/>
      <c r="F326"/>
      <c r="G326"/>
      <c r="H326"/>
      <c r="I326"/>
      <c r="J326"/>
      <c r="K326" s="7"/>
      <c r="L326"/>
      <c r="M326" s="8"/>
      <c r="N326" s="8"/>
      <c r="P326" s="7"/>
      <c r="R326" s="8"/>
      <c r="S326" s="8"/>
      <c r="U326" s="8" t="s">
        <v>9</v>
      </c>
    </row>
    <row r="327" spans="1:21" ht="18.75" x14ac:dyDescent="0.3">
      <c r="A327" s="3"/>
      <c r="B327" s="12"/>
      <c r="C327" s="4"/>
      <c r="D327" s="4"/>
      <c r="E327" s="9" t="s">
        <v>136</v>
      </c>
      <c r="F327" s="10">
        <v>0.61805555555555558</v>
      </c>
      <c r="G327" s="11" t="s">
        <v>12</v>
      </c>
      <c r="H327" s="11"/>
      <c r="I327" s="11"/>
      <c r="J327"/>
      <c r="K327" s="13"/>
      <c r="L327" s="13"/>
      <c r="M327" s="14"/>
      <c r="P327" s="64"/>
      <c r="Q327" s="64"/>
      <c r="R327" s="16"/>
      <c r="S327" s="64"/>
      <c r="T327" s="64"/>
    </row>
    <row r="328" spans="1:21" ht="16.5" thickBot="1" x14ac:dyDescent="0.3">
      <c r="A328" s="15" t="s">
        <v>39</v>
      </c>
      <c r="B328" s="285"/>
      <c r="C328" s="285"/>
      <c r="D328"/>
      <c r="F328" s="18"/>
      <c r="G328" s="17" t="s">
        <v>139</v>
      </c>
      <c r="H328"/>
      <c r="I328"/>
      <c r="J328" s="3"/>
      <c r="K328" s="51"/>
      <c r="L328" s="51"/>
      <c r="M328" s="14"/>
      <c r="P328" s="64"/>
      <c r="Q328" s="64"/>
      <c r="R328" s="16"/>
      <c r="S328" s="64"/>
      <c r="T328" s="64"/>
    </row>
    <row r="329" spans="1:21" ht="15.75" thickBot="1" x14ac:dyDescent="0.3">
      <c r="A329" s="485" t="s">
        <v>66</v>
      </c>
      <c r="B329" s="489" t="s">
        <v>16</v>
      </c>
      <c r="C329" s="490" t="s">
        <v>17</v>
      </c>
      <c r="D329" s="490" t="s">
        <v>18</v>
      </c>
      <c r="E329" s="489" t="s">
        <v>19</v>
      </c>
      <c r="F329" s="489" t="s">
        <v>20</v>
      </c>
      <c r="G329" s="489" t="s">
        <v>21</v>
      </c>
      <c r="H329" s="489" t="s">
        <v>22</v>
      </c>
      <c r="I329" s="489" t="s">
        <v>23</v>
      </c>
      <c r="J329" s="474" t="s">
        <v>24</v>
      </c>
      <c r="K329" s="553" t="s">
        <v>130</v>
      </c>
      <c r="L329" s="553"/>
      <c r="M329" s="553"/>
      <c r="N329" s="553"/>
      <c r="O329" s="553"/>
      <c r="P329" s="553"/>
      <c r="Q329" s="553"/>
      <c r="R329" s="474" t="s">
        <v>25</v>
      </c>
      <c r="S329" s="474" t="s">
        <v>26</v>
      </c>
      <c r="T329" s="474" t="s">
        <v>27</v>
      </c>
      <c r="U329" s="475" t="s">
        <v>28</v>
      </c>
    </row>
    <row r="330" spans="1:21" ht="15.75" thickBot="1" x14ac:dyDescent="0.3">
      <c r="A330" s="554"/>
      <c r="B330" s="489"/>
      <c r="C330" s="490"/>
      <c r="D330" s="490"/>
      <c r="E330" s="489"/>
      <c r="F330" s="489"/>
      <c r="G330" s="489"/>
      <c r="H330" s="489"/>
      <c r="I330" s="489"/>
      <c r="J330" s="474"/>
      <c r="K330" s="475">
        <v>1</v>
      </c>
      <c r="L330" s="475">
        <v>2</v>
      </c>
      <c r="M330" s="475">
        <v>3</v>
      </c>
      <c r="N330" s="314"/>
      <c r="O330" s="475">
        <v>4</v>
      </c>
      <c r="P330" s="475">
        <v>5</v>
      </c>
      <c r="Q330" s="475">
        <v>6</v>
      </c>
      <c r="R330" s="474"/>
      <c r="S330" s="474"/>
      <c r="T330" s="474"/>
      <c r="U330" s="475"/>
    </row>
    <row r="331" spans="1:21" ht="15.75" thickBot="1" x14ac:dyDescent="0.3">
      <c r="A331" s="486"/>
      <c r="B331" s="489"/>
      <c r="C331" s="490"/>
      <c r="D331" s="490"/>
      <c r="E331" s="489"/>
      <c r="F331" s="489"/>
      <c r="G331" s="489"/>
      <c r="H331" s="489"/>
      <c r="I331" s="489"/>
      <c r="J331" s="474"/>
      <c r="K331" s="475"/>
      <c r="L331" s="475"/>
      <c r="M331" s="475"/>
      <c r="N331" s="314"/>
      <c r="O331" s="475"/>
      <c r="P331" s="475"/>
      <c r="Q331" s="475"/>
      <c r="R331" s="474"/>
      <c r="S331" s="474"/>
      <c r="T331" s="474"/>
      <c r="U331" s="475"/>
    </row>
    <row r="332" spans="1:21" x14ac:dyDescent="0.25">
      <c r="A332" s="21">
        <v>1</v>
      </c>
      <c r="B332" s="31">
        <v>301</v>
      </c>
      <c r="C332" s="76" t="str">
        <f>IF(B332=0," ",VLOOKUP(B332,[1]Женщины!B$1:L$65536,2,FALSE))</f>
        <v>Сергеян</v>
      </c>
      <c r="D332" s="77" t="str">
        <f>IF(B332=0," ",VLOOKUP($B332,[1]Женщины!$B$1:$L$65536,3,FALSE))</f>
        <v>Диана</v>
      </c>
      <c r="E332" s="111" t="str">
        <f>IF(C332=0," ",VLOOKUP($B332,[1]Женщины!$B$1:$L$65536,4,FALSE))</f>
        <v>23.09.1999</v>
      </c>
      <c r="F332" s="111" t="str">
        <f>IF(D332=0," ",VLOOKUP($B332,[1]Женщины!$B$1:$L$65536,5,FALSE))</f>
        <v>1</v>
      </c>
      <c r="G332" s="77" t="str">
        <f>IF(E332=0," ",VLOOKUP($B332,[1]Женщины!$B$1:$L$65536,6,FALSE))</f>
        <v>Ивановская область</v>
      </c>
      <c r="H332" s="111" t="str">
        <f>IF(F332=0," ",VLOOKUP($B332,[1]Женщины!$B$1:$L$65536,7,FALSE))</f>
        <v/>
      </c>
      <c r="I332" s="211" t="str">
        <f>IF(G332=0," ",VLOOKUP($B332,[1]Женщины!$B$1:$L$65536,8,FALSE))</f>
        <v>ИРО РССС</v>
      </c>
      <c r="J332" s="315" t="str">
        <f>IF(H332=0," ",VLOOKUP($B332,[1]Женщины!$B$1:$L$65536,9,FALSE))</f>
        <v>ФГБОУ ВО "ИГХТУ", МБУ ДО ДЮСШ №1</v>
      </c>
      <c r="K332" s="267">
        <v>5.59</v>
      </c>
      <c r="L332" s="267" t="s">
        <v>131</v>
      </c>
      <c r="M332" s="288">
        <v>5.5</v>
      </c>
      <c r="N332" s="286"/>
      <c r="O332" s="267" t="s">
        <v>131</v>
      </c>
      <c r="P332" s="267" t="s">
        <v>131</v>
      </c>
      <c r="Q332" s="267" t="s">
        <v>131</v>
      </c>
      <c r="R332" s="287">
        <v>5.59</v>
      </c>
      <c r="S332" s="78" t="s">
        <v>40</v>
      </c>
      <c r="T332" s="78">
        <v>20</v>
      </c>
      <c r="U332" s="315"/>
    </row>
    <row r="333" spans="1:21" ht="15.75" thickBot="1" x14ac:dyDescent="0.3">
      <c r="A333" s="179"/>
      <c r="B333" s="179"/>
      <c r="C333" s="300" t="str">
        <f>IF(B333=0," ",VLOOKUP(B333,[1]Женщины!B$1:K$65536,2,FALSE))</f>
        <v xml:space="preserve"> </v>
      </c>
      <c r="D333" s="300"/>
      <c r="E333" s="301" t="str">
        <f>IF(B333=0," ",VLOOKUP($B333,[1]Женщины!$B$1:$K$65536,3,FALSE))</f>
        <v xml:space="preserve"> </v>
      </c>
      <c r="F333" s="179" t="str">
        <f>IF(B333=0," ",IF(VLOOKUP($B333,[1]Женщины!$B$1:$K$65536,4,FALSE)=0," ",VLOOKUP($B333,[1]Женщины!$B$1:$K$65536,4,FALSE)))</f>
        <v xml:space="preserve"> </v>
      </c>
      <c r="G333" s="300" t="str">
        <f>IF(B333=0," ",VLOOKUP($B333,[1]Женщины!$B$1:$K$65536,5,FALSE))</f>
        <v xml:space="preserve"> </v>
      </c>
      <c r="H333" s="300"/>
      <c r="I333" s="300"/>
      <c r="J333" s="302" t="str">
        <f>IF(B333=0," ",VLOOKUP($B333,[1]Женщины!$B$1:$K$65536,6,FALSE))</f>
        <v xml:space="preserve"> </v>
      </c>
      <c r="K333" s="271"/>
      <c r="L333" s="271"/>
      <c r="M333" s="303"/>
      <c r="N333" s="304"/>
      <c r="O333" s="271"/>
      <c r="P333" s="271"/>
      <c r="Q333" s="271"/>
      <c r="R333" s="305"/>
      <c r="S333" s="179"/>
      <c r="T333" s="179"/>
      <c r="U333" s="300" t="str">
        <f>IF(B333=0," ",VLOOKUP($B333,[1]Женщины!$B$1:$K$65536,7,FALSE))</f>
        <v xml:space="preserve"> </v>
      </c>
    </row>
    <row r="334" spans="1:21" ht="15.75" thickTop="1" x14ac:dyDescent="0.25"/>
    <row r="342" spans="1:21" x14ac:dyDescent="0.25">
      <c r="A342" s="64"/>
      <c r="C342" s="66"/>
      <c r="D342" s="66"/>
      <c r="E342" s="66"/>
      <c r="F342" s="67"/>
      <c r="G342" s="45" t="s">
        <v>32</v>
      </c>
      <c r="H342" s="45"/>
      <c r="I342" s="45"/>
      <c r="J342" s="46"/>
      <c r="K342" s="46"/>
      <c r="L342" s="45"/>
      <c r="M342" s="45" t="s">
        <v>33</v>
      </c>
      <c r="N342" s="45"/>
    </row>
    <row r="343" spans="1:21" ht="15.75" x14ac:dyDescent="0.25">
      <c r="A343" s="64"/>
      <c r="B343" s="67"/>
      <c r="C343" s="66"/>
      <c r="D343" s="66"/>
      <c r="E343" s="66"/>
      <c r="F343" s="67"/>
      <c r="G343" s="45"/>
      <c r="H343" s="45"/>
      <c r="I343" s="45"/>
      <c r="J343" s="46"/>
      <c r="K343" s="46"/>
      <c r="L343" s="45"/>
      <c r="M343" s="45"/>
      <c r="N343" s="45"/>
      <c r="S343" s="46"/>
      <c r="T343" s="229"/>
      <c r="U343" s="86"/>
    </row>
    <row r="344" spans="1:21" ht="15.75" x14ac:dyDescent="0.25">
      <c r="A344" s="64"/>
      <c r="B344" s="67"/>
      <c r="C344" s="66"/>
      <c r="D344" s="66"/>
      <c r="E344" s="66"/>
      <c r="F344" s="67"/>
      <c r="G344" s="45"/>
      <c r="H344" s="45"/>
      <c r="I344" s="45"/>
      <c r="J344" s="46"/>
      <c r="K344" s="46"/>
      <c r="L344" s="45"/>
      <c r="M344" s="45"/>
      <c r="N344" s="45"/>
      <c r="S344" s="46"/>
      <c r="T344" s="229"/>
      <c r="U344" s="86"/>
    </row>
    <row r="345" spans="1:21" ht="15.75" x14ac:dyDescent="0.25">
      <c r="A345" s="64"/>
      <c r="B345" s="67"/>
      <c r="C345" s="66"/>
      <c r="D345" s="66"/>
      <c r="E345" s="66"/>
      <c r="F345" s="67"/>
      <c r="G345" s="45"/>
      <c r="H345" s="45"/>
      <c r="I345" s="45"/>
      <c r="J345" s="46"/>
      <c r="K345" s="46"/>
      <c r="L345" s="45"/>
      <c r="M345" s="45"/>
      <c r="N345" s="45"/>
      <c r="S345" s="46"/>
      <c r="T345" s="229"/>
      <c r="U345" s="86"/>
    </row>
    <row r="346" spans="1:21" ht="15.75" x14ac:dyDescent="0.25">
      <c r="A346" s="64"/>
      <c r="B346" s="67"/>
      <c r="C346" s="66"/>
      <c r="D346" s="66"/>
      <c r="E346" s="66"/>
      <c r="F346" s="67"/>
      <c r="G346" s="45" t="s">
        <v>34</v>
      </c>
      <c r="H346" s="45"/>
      <c r="I346" s="45"/>
      <c r="J346" s="46"/>
      <c r="K346" s="46"/>
      <c r="L346" s="45"/>
      <c r="M346" s="45" t="s">
        <v>35</v>
      </c>
      <c r="N346" s="45"/>
      <c r="S346" s="46"/>
      <c r="T346" s="229"/>
      <c r="U346" s="86"/>
    </row>
    <row r="347" spans="1:21" ht="15.75" x14ac:dyDescent="0.25">
      <c r="A347" s="67"/>
      <c r="B347" s="49"/>
      <c r="C347" s="45"/>
      <c r="D347" s="85"/>
      <c r="E347" s="85"/>
      <c r="F347" s="85"/>
      <c r="G347" s="86"/>
      <c r="H347" s="85"/>
      <c r="I347" s="85"/>
      <c r="J347" s="85"/>
      <c r="K347" s="85"/>
      <c r="L347" s="87"/>
      <c r="M347" s="86"/>
      <c r="N347" s="88"/>
      <c r="P347" s="86"/>
      <c r="Q347" s="88"/>
      <c r="R347" s="67"/>
      <c r="S347" s="67"/>
    </row>
    <row r="370" spans="1:21" ht="17.25" x14ac:dyDescent="0.3">
      <c r="A370" s="459" t="s">
        <v>0</v>
      </c>
      <c r="B370" s="459"/>
      <c r="C370" s="459"/>
      <c r="D370" s="459"/>
      <c r="E370" s="459"/>
      <c r="F370" s="459"/>
      <c r="G370" s="459"/>
      <c r="H370" s="459"/>
      <c r="I370" s="459"/>
      <c r="J370" s="459"/>
      <c r="K370" s="459"/>
      <c r="L370" s="459"/>
      <c r="M370" s="459"/>
      <c r="N370" s="459"/>
      <c r="O370" s="459"/>
      <c r="P370" s="459"/>
      <c r="Q370" s="459"/>
      <c r="R370" s="459"/>
      <c r="S370" s="459"/>
      <c r="T370" s="459"/>
      <c r="U370" s="459"/>
    </row>
    <row r="371" spans="1:21" ht="17.25" x14ac:dyDescent="0.3">
      <c r="A371" s="459" t="s">
        <v>1</v>
      </c>
      <c r="B371" s="459"/>
      <c r="C371" s="459"/>
      <c r="D371" s="459"/>
      <c r="E371" s="459"/>
      <c r="F371" s="459"/>
      <c r="G371" s="459"/>
      <c r="H371" s="459"/>
      <c r="I371" s="459"/>
      <c r="J371" s="459"/>
      <c r="K371" s="459"/>
      <c r="L371" s="459"/>
      <c r="M371" s="459"/>
      <c r="N371" s="459"/>
      <c r="O371" s="459"/>
      <c r="P371" s="459"/>
      <c r="Q371" s="459"/>
      <c r="R371" s="459"/>
      <c r="S371" s="459"/>
      <c r="T371" s="459"/>
      <c r="U371" s="459"/>
    </row>
    <row r="372" spans="1:21" ht="17.25" x14ac:dyDescent="0.3">
      <c r="A372" s="459" t="s">
        <v>2</v>
      </c>
      <c r="B372" s="459"/>
      <c r="C372" s="459"/>
      <c r="D372" s="459"/>
      <c r="E372" s="459"/>
      <c r="F372" s="459"/>
      <c r="G372" s="459"/>
      <c r="H372" s="459"/>
      <c r="I372" s="459"/>
      <c r="J372" s="459"/>
      <c r="K372" s="459"/>
      <c r="L372" s="459"/>
      <c r="M372" s="459"/>
      <c r="N372" s="459"/>
      <c r="O372" s="459"/>
      <c r="P372" s="459"/>
      <c r="Q372" s="459"/>
      <c r="R372" s="459"/>
      <c r="S372" s="459"/>
      <c r="T372" s="459"/>
      <c r="U372" s="459"/>
    </row>
    <row r="373" spans="1:21" ht="17.25" x14ac:dyDescent="0.3">
      <c r="A373" s="459" t="s">
        <v>3</v>
      </c>
      <c r="B373" s="459"/>
      <c r="C373" s="459"/>
      <c r="D373" s="459"/>
      <c r="E373" s="459"/>
      <c r="F373" s="459"/>
      <c r="G373" s="459"/>
      <c r="H373" s="459"/>
      <c r="I373" s="459"/>
      <c r="J373" s="459"/>
      <c r="K373" s="459"/>
      <c r="L373" s="459"/>
      <c r="M373" s="459"/>
      <c r="N373" s="459"/>
      <c r="O373" s="459"/>
      <c r="P373" s="459"/>
      <c r="Q373" s="459"/>
      <c r="R373" s="459"/>
      <c r="S373" s="459"/>
      <c r="T373" s="459"/>
      <c r="U373" s="459"/>
    </row>
    <row r="374" spans="1:21" ht="17.25" x14ac:dyDescent="0.3">
      <c r="A374" s="459" t="s">
        <v>4</v>
      </c>
      <c r="B374" s="459"/>
      <c r="C374" s="459"/>
      <c r="D374" s="459"/>
      <c r="E374" s="459"/>
      <c r="F374" s="459"/>
      <c r="G374" s="459"/>
      <c r="H374" s="459"/>
      <c r="I374" s="459"/>
      <c r="J374" s="459"/>
      <c r="K374" s="459"/>
      <c r="L374" s="459"/>
      <c r="M374" s="459"/>
      <c r="N374" s="459"/>
      <c r="O374" s="459"/>
      <c r="P374" s="459"/>
      <c r="Q374" s="459"/>
      <c r="R374" s="459"/>
      <c r="S374" s="459"/>
      <c r="T374" s="459"/>
      <c r="U374" s="459"/>
    </row>
    <row r="375" spans="1:21" ht="17.25" x14ac:dyDescent="0.3">
      <c r="A375" s="460" t="s">
        <v>69</v>
      </c>
      <c r="B375" s="460"/>
      <c r="C375" s="460"/>
      <c r="D375" s="460"/>
      <c r="E375" s="460"/>
      <c r="F375" s="460"/>
      <c r="G375" s="460"/>
      <c r="H375" s="460"/>
      <c r="I375" s="460"/>
      <c r="J375" s="460"/>
      <c r="K375" s="460"/>
      <c r="L375" s="460"/>
      <c r="M375" s="460"/>
      <c r="N375" s="460"/>
      <c r="O375" s="460"/>
      <c r="P375" s="460"/>
      <c r="Q375" s="460"/>
      <c r="R375" s="460"/>
      <c r="S375" s="460"/>
      <c r="T375" s="460"/>
      <c r="U375" s="460"/>
    </row>
    <row r="376" spans="1:21" ht="17.25" x14ac:dyDescent="0.3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</row>
    <row r="377" spans="1:21" ht="21" x14ac:dyDescent="0.35">
      <c r="A377" s="8"/>
      <c r="B377" s="8"/>
      <c r="C377" s="8"/>
      <c r="D377" s="8"/>
      <c r="E377" s="8"/>
      <c r="F377" s="8"/>
      <c r="G377" s="8"/>
      <c r="H377" s="8"/>
      <c r="I377" s="8"/>
      <c r="J377"/>
      <c r="K377" s="8"/>
      <c r="L377" s="8"/>
      <c r="M377" s="8"/>
      <c r="N377" s="8"/>
      <c r="P377" s="8"/>
      <c r="Q377" s="8"/>
      <c r="R377" s="8"/>
      <c r="S377" s="8"/>
      <c r="U377" s="1" t="s">
        <v>6</v>
      </c>
    </row>
    <row r="378" spans="1:21" ht="18.75" x14ac:dyDescent="0.3">
      <c r="A378" s="3"/>
      <c r="B378" s="4"/>
      <c r="C378" s="4"/>
      <c r="D378" s="4"/>
      <c r="E378" s="5"/>
      <c r="F378"/>
      <c r="G378" s="50"/>
      <c r="H378" s="50"/>
      <c r="I378" s="50"/>
      <c r="J378"/>
      <c r="K378" s="50"/>
      <c r="L378" s="50"/>
      <c r="M378" s="50"/>
      <c r="P378" s="50"/>
      <c r="Q378" s="50"/>
      <c r="R378" s="50"/>
      <c r="U378" s="2" t="s">
        <v>7</v>
      </c>
    </row>
    <row r="379" spans="1:21" ht="15.75" x14ac:dyDescent="0.25">
      <c r="A379" s="3"/>
      <c r="B379" s="4"/>
      <c r="C379" s="4"/>
      <c r="D379" s="4"/>
      <c r="E379" s="5"/>
      <c r="F379"/>
      <c r="G379" s="6"/>
      <c r="H379" s="6"/>
      <c r="I379" s="6"/>
      <c r="J379"/>
      <c r="K379" s="6"/>
      <c r="L379"/>
      <c r="P379" s="6"/>
      <c r="U379" s="2" t="s">
        <v>8</v>
      </c>
    </row>
    <row r="380" spans="1:21" ht="21" x14ac:dyDescent="0.35">
      <c r="A380" s="7"/>
      <c r="B380"/>
      <c r="C380"/>
      <c r="D380"/>
      <c r="E380"/>
      <c r="F380"/>
      <c r="G380"/>
      <c r="H380"/>
      <c r="I380"/>
      <c r="J380"/>
      <c r="K380" s="7"/>
      <c r="L380"/>
      <c r="M380" s="8"/>
      <c r="N380" s="8"/>
      <c r="P380" s="7"/>
      <c r="R380" s="8"/>
      <c r="S380" s="8"/>
      <c r="U380" s="8" t="s">
        <v>9</v>
      </c>
    </row>
    <row r="381" spans="1:21" ht="18.75" x14ac:dyDescent="0.3">
      <c r="A381" s="3"/>
      <c r="B381" s="12"/>
      <c r="C381" s="4"/>
      <c r="D381" s="4"/>
      <c r="E381" s="9" t="s">
        <v>136</v>
      </c>
      <c r="F381" s="10">
        <v>0.61805555555555558</v>
      </c>
      <c r="G381" s="11" t="s">
        <v>12</v>
      </c>
      <c r="H381" s="11"/>
      <c r="I381" s="11"/>
      <c r="J381"/>
      <c r="K381" s="13"/>
      <c r="L381" s="13"/>
      <c r="M381" s="14"/>
      <c r="P381" s="64"/>
      <c r="Q381" s="64"/>
      <c r="R381" s="16"/>
      <c r="S381" s="64"/>
      <c r="T381" s="64"/>
    </row>
    <row r="382" spans="1:21" ht="16.5" thickBot="1" x14ac:dyDescent="0.3">
      <c r="A382" s="15" t="s">
        <v>42</v>
      </c>
      <c r="B382" s="285"/>
      <c r="C382" s="285"/>
      <c r="D382"/>
      <c r="E382" s="17" t="s">
        <v>139</v>
      </c>
      <c r="F382" s="18"/>
      <c r="G382"/>
      <c r="H382"/>
      <c r="I382"/>
      <c r="J382" s="3"/>
      <c r="K382" s="51"/>
      <c r="L382" s="51"/>
      <c r="M382" s="14"/>
      <c r="P382" s="64"/>
      <c r="Q382" s="64"/>
      <c r="R382" s="16"/>
      <c r="S382" s="64"/>
      <c r="T382" s="64"/>
    </row>
    <row r="383" spans="1:21" ht="15.75" thickBot="1" x14ac:dyDescent="0.3">
      <c r="A383" s="485" t="s">
        <v>66</v>
      </c>
      <c r="B383" s="489" t="s">
        <v>16</v>
      </c>
      <c r="C383" s="490" t="s">
        <v>17</v>
      </c>
      <c r="D383" s="490" t="s">
        <v>18</v>
      </c>
      <c r="E383" s="489" t="s">
        <v>19</v>
      </c>
      <c r="F383" s="489" t="s">
        <v>20</v>
      </c>
      <c r="G383" s="489" t="s">
        <v>21</v>
      </c>
      <c r="H383" s="489" t="s">
        <v>22</v>
      </c>
      <c r="I383" s="489" t="s">
        <v>23</v>
      </c>
      <c r="J383" s="474" t="s">
        <v>24</v>
      </c>
      <c r="K383" s="553" t="s">
        <v>130</v>
      </c>
      <c r="L383" s="553"/>
      <c r="M383" s="553"/>
      <c r="N383" s="553"/>
      <c r="O383" s="553"/>
      <c r="P383" s="553"/>
      <c r="Q383" s="553"/>
      <c r="R383" s="474" t="s">
        <v>25</v>
      </c>
      <c r="S383" s="474" t="s">
        <v>26</v>
      </c>
      <c r="T383" s="474" t="s">
        <v>27</v>
      </c>
      <c r="U383" s="475" t="s">
        <v>28</v>
      </c>
    </row>
    <row r="384" spans="1:21" ht="15.75" thickBot="1" x14ac:dyDescent="0.3">
      <c r="A384" s="554"/>
      <c r="B384" s="489"/>
      <c r="C384" s="490"/>
      <c r="D384" s="490"/>
      <c r="E384" s="489"/>
      <c r="F384" s="489"/>
      <c r="G384" s="489"/>
      <c r="H384" s="489"/>
      <c r="I384" s="489"/>
      <c r="J384" s="474"/>
      <c r="K384" s="475">
        <v>1</v>
      </c>
      <c r="L384" s="475">
        <v>2</v>
      </c>
      <c r="M384" s="475">
        <v>3</v>
      </c>
      <c r="N384" s="314"/>
      <c r="O384" s="475">
        <v>4</v>
      </c>
      <c r="P384" s="475">
        <v>5</v>
      </c>
      <c r="Q384" s="475">
        <v>6</v>
      </c>
      <c r="R384" s="474"/>
      <c r="S384" s="474"/>
      <c r="T384" s="474"/>
      <c r="U384" s="475"/>
    </row>
    <row r="385" spans="1:21" ht="15.75" thickBot="1" x14ac:dyDescent="0.3">
      <c r="A385" s="486"/>
      <c r="B385" s="489"/>
      <c r="C385" s="490"/>
      <c r="D385" s="490"/>
      <c r="E385" s="489"/>
      <c r="F385" s="489"/>
      <c r="G385" s="489"/>
      <c r="H385" s="489"/>
      <c r="I385" s="489"/>
      <c r="J385" s="474"/>
      <c r="K385" s="475"/>
      <c r="L385" s="475"/>
      <c r="M385" s="475"/>
      <c r="N385" s="314"/>
      <c r="O385" s="475"/>
      <c r="P385" s="475"/>
      <c r="Q385" s="475"/>
      <c r="R385" s="474"/>
      <c r="S385" s="474"/>
      <c r="T385" s="474"/>
      <c r="U385" s="475"/>
    </row>
    <row r="386" spans="1:21" x14ac:dyDescent="0.25">
      <c r="A386" s="21">
        <v>1</v>
      </c>
      <c r="B386" s="31">
        <v>284</v>
      </c>
      <c r="C386" s="69" t="str">
        <f>IF(B386=0," ",VLOOKUP(B386,[1]Женщины!B$1:L$65536,2,FALSE))</f>
        <v>Кучина</v>
      </c>
      <c r="D386" s="70" t="str">
        <f>IF(B386=0," ",VLOOKUP($B386,[1]Женщины!$B$1:$L$65536,3,FALSE))</f>
        <v>Анна</v>
      </c>
      <c r="E386" s="81" t="str">
        <f>IF(C386=0," ",VLOOKUP($B386,[1]Женщины!$B$1:$L$65536,4,FALSE))</f>
        <v>04.06.1997</v>
      </c>
      <c r="F386" s="81" t="str">
        <f>IF(D386=0," ",VLOOKUP($B386,[1]Женщины!$B$1:$L$65536,5,FALSE))</f>
        <v>1</v>
      </c>
      <c r="G386" s="70" t="str">
        <f>IF(E386=0," ",VLOOKUP($B386,[1]Женщины!$B$1:$L$65536,6,FALSE))</f>
        <v>Ивановская область</v>
      </c>
      <c r="H386" s="81" t="str">
        <f>IF(F386=0," ",VLOOKUP($B386,[1]Женщины!$B$1:$L$65536,7,FALSE))</f>
        <v/>
      </c>
      <c r="I386" s="81" t="str">
        <f>IF(G386=0," ",VLOOKUP($B386,[1]Женщины!$B$1:$L$65536,8,FALSE))</f>
        <v/>
      </c>
      <c r="J386" s="321" t="str">
        <f>IF(H386=0," ",VLOOKUP($B386,[1]Женщины!$B$1:$L$65536,9,FALSE))</f>
        <v>ФГБОУ ВО ИГСХА им. Д.К. Беляева</v>
      </c>
      <c r="K386" s="267">
        <v>4.59</v>
      </c>
      <c r="L386" s="267">
        <v>4.59</v>
      </c>
      <c r="M386" s="288">
        <v>4.8</v>
      </c>
      <c r="N386" s="286"/>
      <c r="O386" s="267">
        <v>4.88</v>
      </c>
      <c r="P386" s="267">
        <v>4.9000000000000004</v>
      </c>
      <c r="Q386" s="267">
        <v>5.15</v>
      </c>
      <c r="R386" s="287">
        <v>5.15</v>
      </c>
      <c r="S386" s="78" t="s">
        <v>80</v>
      </c>
      <c r="T386" s="78">
        <v>0</v>
      </c>
      <c r="U386" s="321" t="str">
        <f>IF(B386=0," ",VLOOKUP($B386,[1]Женщины!$B$1:$L$65536,10,FALSE))</f>
        <v>Левичева М., Дряннов В.А.</v>
      </c>
    </row>
    <row r="387" spans="1:21" ht="15.75" thickBot="1" x14ac:dyDescent="0.3">
      <c r="A387" s="179"/>
      <c r="B387" s="179"/>
      <c r="C387" s="300" t="str">
        <f>IF(B387=0," ",VLOOKUP(B387,[1]Женщины!B$1:K$65536,2,FALSE))</f>
        <v xml:space="preserve"> </v>
      </c>
      <c r="D387" s="300"/>
      <c r="E387" s="301" t="str">
        <f>IF(B387=0," ",VLOOKUP($B387,[1]Женщины!$B$1:$K$65536,3,FALSE))</f>
        <v xml:space="preserve"> </v>
      </c>
      <c r="F387" s="179" t="str">
        <f>IF(B387=0," ",IF(VLOOKUP($B387,[1]Женщины!$B$1:$K$65536,4,FALSE)=0," ",VLOOKUP($B387,[1]Женщины!$B$1:$K$65536,4,FALSE)))</f>
        <v xml:space="preserve"> </v>
      </c>
      <c r="G387" s="300" t="str">
        <f>IF(B387=0," ",VLOOKUP($B387,[1]Женщины!$B$1:$K$65536,5,FALSE))</f>
        <v xml:space="preserve"> </v>
      </c>
      <c r="H387" s="300"/>
      <c r="I387" s="300"/>
      <c r="J387" s="302" t="str">
        <f>IF(B387=0," ",VLOOKUP($B387,[1]Женщины!$B$1:$K$65536,6,FALSE))</f>
        <v xml:space="preserve"> </v>
      </c>
      <c r="K387" s="271"/>
      <c r="L387" s="271"/>
      <c r="M387" s="303"/>
      <c r="N387" s="304"/>
      <c r="O387" s="271"/>
      <c r="P387" s="271"/>
      <c r="Q387" s="271"/>
      <c r="R387" s="305"/>
      <c r="S387" s="179"/>
      <c r="T387" s="179"/>
      <c r="U387" s="300" t="str">
        <f>IF(B387=0," ",VLOOKUP($B387,[1]Женщины!$B$1:$K$65536,7,FALSE))</f>
        <v xml:space="preserve"> </v>
      </c>
    </row>
    <row r="388" spans="1:21" ht="15.75" thickTop="1" x14ac:dyDescent="0.25"/>
    <row r="390" spans="1:21" ht="15.75" x14ac:dyDescent="0.25">
      <c r="A390" s="64"/>
      <c r="C390" s="44"/>
      <c r="E390"/>
      <c r="F390"/>
      <c r="G390"/>
      <c r="H390" s="85"/>
      <c r="I390" s="85"/>
      <c r="J390" s="85"/>
      <c r="K390" s="85"/>
      <c r="L390" s="86"/>
      <c r="M390" s="85"/>
      <c r="N390" s="85"/>
      <c r="O390" s="87"/>
      <c r="P390" s="86"/>
      <c r="Q390" s="88"/>
      <c r="R390" s="67"/>
    </row>
    <row r="391" spans="1:21" ht="15.75" x14ac:dyDescent="0.25">
      <c r="A391" s="64"/>
      <c r="B391" s="67"/>
      <c r="C391" s="44"/>
      <c r="E391"/>
      <c r="F391"/>
      <c r="G391"/>
      <c r="H391" s="85"/>
      <c r="I391" s="85"/>
      <c r="J391" s="85"/>
      <c r="K391" s="85"/>
      <c r="L391" s="86"/>
      <c r="M391" s="85"/>
      <c r="N391" s="85"/>
      <c r="O391" s="85"/>
      <c r="P391" s="86"/>
      <c r="Q391" s="88"/>
      <c r="R391" s="67"/>
    </row>
    <row r="392" spans="1:21" ht="15.75" x14ac:dyDescent="0.25">
      <c r="A392" s="64"/>
      <c r="B392" s="67"/>
      <c r="C392" s="44"/>
      <c r="E392"/>
      <c r="F392"/>
      <c r="G392"/>
      <c r="H392" s="85"/>
      <c r="I392" s="85"/>
      <c r="J392" s="85"/>
      <c r="K392" s="85"/>
      <c r="L392" s="86"/>
      <c r="M392" s="85"/>
      <c r="N392" s="85"/>
      <c r="O392" s="85"/>
      <c r="P392" s="86"/>
      <c r="Q392" s="88"/>
      <c r="R392" s="67"/>
    </row>
    <row r="393" spans="1:21" x14ac:dyDescent="0.25">
      <c r="A393" s="64"/>
      <c r="C393" s="66"/>
      <c r="D393" s="66"/>
      <c r="E393" s="66"/>
      <c r="F393" s="67"/>
      <c r="G393" s="45" t="s">
        <v>32</v>
      </c>
      <c r="H393" s="45"/>
      <c r="I393" s="45"/>
      <c r="J393" s="46"/>
      <c r="K393" s="46"/>
      <c r="L393" s="45"/>
      <c r="M393" s="45" t="s">
        <v>33</v>
      </c>
      <c r="N393" s="45"/>
    </row>
    <row r="394" spans="1:21" ht="15.75" x14ac:dyDescent="0.25">
      <c r="A394" s="64"/>
      <c r="B394" s="67"/>
      <c r="C394" s="66"/>
      <c r="D394" s="66"/>
      <c r="E394" s="66"/>
      <c r="F394" s="67"/>
      <c r="G394" s="45"/>
      <c r="H394" s="45"/>
      <c r="I394" s="45"/>
      <c r="J394" s="46"/>
      <c r="K394" s="46"/>
      <c r="L394" s="45"/>
      <c r="M394" s="45"/>
      <c r="N394" s="45"/>
      <c r="S394" s="46"/>
      <c r="T394" s="229"/>
      <c r="U394" s="86"/>
    </row>
    <row r="395" spans="1:21" ht="15.75" x14ac:dyDescent="0.25">
      <c r="A395" s="64"/>
      <c r="B395" s="67"/>
      <c r="C395" s="66"/>
      <c r="D395" s="66"/>
      <c r="E395" s="66"/>
      <c r="F395" s="67"/>
      <c r="G395" s="45"/>
      <c r="H395" s="45"/>
      <c r="I395" s="45"/>
      <c r="J395" s="46"/>
      <c r="K395" s="46"/>
      <c r="L395" s="45"/>
      <c r="M395" s="45"/>
      <c r="N395" s="45"/>
      <c r="S395" s="46"/>
      <c r="T395" s="229"/>
      <c r="U395" s="86"/>
    </row>
    <row r="396" spans="1:21" ht="15.75" x14ac:dyDescent="0.25">
      <c r="A396" s="64"/>
      <c r="B396" s="67"/>
      <c r="C396" s="66"/>
      <c r="D396" s="66"/>
      <c r="E396" s="66"/>
      <c r="F396" s="67"/>
      <c r="G396" s="45"/>
      <c r="H396" s="45"/>
      <c r="I396" s="45"/>
      <c r="J396" s="46"/>
      <c r="K396" s="46"/>
      <c r="L396" s="45"/>
      <c r="M396" s="45"/>
      <c r="N396" s="45"/>
      <c r="S396" s="46"/>
      <c r="T396" s="229"/>
      <c r="U396" s="86"/>
    </row>
    <row r="397" spans="1:21" ht="15.75" x14ac:dyDescent="0.25">
      <c r="A397" s="64"/>
      <c r="B397" s="67"/>
      <c r="C397" s="66"/>
      <c r="D397" s="66"/>
      <c r="E397" s="66"/>
      <c r="F397" s="67"/>
      <c r="G397" s="45" t="s">
        <v>34</v>
      </c>
      <c r="H397" s="45"/>
      <c r="I397" s="45"/>
      <c r="J397" s="46"/>
      <c r="K397" s="46"/>
      <c r="L397" s="45"/>
      <c r="M397" s="45" t="s">
        <v>35</v>
      </c>
      <c r="N397" s="45"/>
      <c r="S397" s="46"/>
      <c r="T397" s="229"/>
      <c r="U397" s="86"/>
    </row>
    <row r="398" spans="1:21" ht="15.75" x14ac:dyDescent="0.25">
      <c r="A398" s="67"/>
      <c r="B398" s="49"/>
      <c r="C398" s="45"/>
      <c r="D398" s="85"/>
      <c r="E398" s="85"/>
      <c r="F398" s="85"/>
      <c r="G398" s="86"/>
      <c r="H398" s="85"/>
      <c r="I398" s="85"/>
      <c r="J398" s="85"/>
      <c r="K398" s="85"/>
      <c r="L398" s="87"/>
      <c r="M398" s="86"/>
      <c r="N398" s="88"/>
      <c r="P398" s="86"/>
      <c r="Q398" s="88"/>
      <c r="R398" s="67"/>
      <c r="S398" s="67"/>
    </row>
  </sheetData>
  <mergeCells count="221">
    <mergeCell ref="C13:C15"/>
    <mergeCell ref="D13:D15"/>
    <mergeCell ref="E13:E15"/>
    <mergeCell ref="F13:F15"/>
    <mergeCell ref="A1:U1"/>
    <mergeCell ref="A2:U2"/>
    <mergeCell ref="A3:U3"/>
    <mergeCell ref="A4:U4"/>
    <mergeCell ref="A5:U5"/>
    <mergeCell ref="A6:U6"/>
    <mergeCell ref="A52:U52"/>
    <mergeCell ref="A53:U53"/>
    <mergeCell ref="A54:U54"/>
    <mergeCell ref="A55:U55"/>
    <mergeCell ref="A56:U56"/>
    <mergeCell ref="A57:U57"/>
    <mergeCell ref="S13:S15"/>
    <mergeCell ref="T13:T15"/>
    <mergeCell ref="U13:U15"/>
    <mergeCell ref="K14:K15"/>
    <mergeCell ref="L14:L15"/>
    <mergeCell ref="M14:M15"/>
    <mergeCell ref="N14:N15"/>
    <mergeCell ref="O14:O15"/>
    <mergeCell ref="P14:P15"/>
    <mergeCell ref="Q14:Q15"/>
    <mergeCell ref="G13:G15"/>
    <mergeCell ref="H13:H15"/>
    <mergeCell ref="I13:I15"/>
    <mergeCell ref="J13:J15"/>
    <mergeCell ref="K13:Q13"/>
    <mergeCell ref="R13:R15"/>
    <mergeCell ref="A13:A15"/>
    <mergeCell ref="B13:B15"/>
    <mergeCell ref="G64:G66"/>
    <mergeCell ref="H64:H66"/>
    <mergeCell ref="I64:I66"/>
    <mergeCell ref="J64:J66"/>
    <mergeCell ref="K64:Q64"/>
    <mergeCell ref="R64:R66"/>
    <mergeCell ref="A64:A66"/>
    <mergeCell ref="B64:B66"/>
    <mergeCell ref="C64:C66"/>
    <mergeCell ref="D64:D66"/>
    <mergeCell ref="E64:E66"/>
    <mergeCell ref="F64:F66"/>
    <mergeCell ref="S64:S66"/>
    <mergeCell ref="T64:T66"/>
    <mergeCell ref="U64:U66"/>
    <mergeCell ref="K65:K66"/>
    <mergeCell ref="L65:L66"/>
    <mergeCell ref="M65:M66"/>
    <mergeCell ref="N65:N66"/>
    <mergeCell ref="O65:O66"/>
    <mergeCell ref="P65:P66"/>
    <mergeCell ref="Q65:Q66"/>
    <mergeCell ref="C121:C123"/>
    <mergeCell ref="D121:D123"/>
    <mergeCell ref="E121:E123"/>
    <mergeCell ref="F121:F123"/>
    <mergeCell ref="A109:U109"/>
    <mergeCell ref="A110:U110"/>
    <mergeCell ref="A111:U111"/>
    <mergeCell ref="A112:U112"/>
    <mergeCell ref="A113:U113"/>
    <mergeCell ref="A114:U114"/>
    <mergeCell ref="A164:U164"/>
    <mergeCell ref="A165:U165"/>
    <mergeCell ref="A166:U166"/>
    <mergeCell ref="A167:U167"/>
    <mergeCell ref="A168:U168"/>
    <mergeCell ref="A169:U169"/>
    <mergeCell ref="S121:S123"/>
    <mergeCell ref="T121:T123"/>
    <mergeCell ref="U121:U123"/>
    <mergeCell ref="K122:K123"/>
    <mergeCell ref="L122:L123"/>
    <mergeCell ref="M122:M123"/>
    <mergeCell ref="N122:N123"/>
    <mergeCell ref="O122:O123"/>
    <mergeCell ref="P122:P123"/>
    <mergeCell ref="Q122:Q123"/>
    <mergeCell ref="G121:G123"/>
    <mergeCell ref="H121:H123"/>
    <mergeCell ref="I121:I123"/>
    <mergeCell ref="J121:J123"/>
    <mergeCell ref="K121:Q121"/>
    <mergeCell ref="R121:R123"/>
    <mergeCell ref="A121:A123"/>
    <mergeCell ref="B121:B123"/>
    <mergeCell ref="G176:G178"/>
    <mergeCell ref="H176:H178"/>
    <mergeCell ref="I176:I178"/>
    <mergeCell ref="J176:J178"/>
    <mergeCell ref="K176:Q176"/>
    <mergeCell ref="R176:R178"/>
    <mergeCell ref="A176:A178"/>
    <mergeCell ref="B176:B178"/>
    <mergeCell ref="C176:C178"/>
    <mergeCell ref="D176:D178"/>
    <mergeCell ref="E176:E178"/>
    <mergeCell ref="F176:F178"/>
    <mergeCell ref="S176:S178"/>
    <mergeCell ref="T176:T178"/>
    <mergeCell ref="U176:U178"/>
    <mergeCell ref="K177:K178"/>
    <mergeCell ref="L177:L178"/>
    <mergeCell ref="M177:M178"/>
    <mergeCell ref="N177:N178"/>
    <mergeCell ref="O177:O178"/>
    <mergeCell ref="P177:P178"/>
    <mergeCell ref="Q177:Q178"/>
    <mergeCell ref="D226:D228"/>
    <mergeCell ref="E226:E228"/>
    <mergeCell ref="F226:F228"/>
    <mergeCell ref="A214:U214"/>
    <mergeCell ref="A215:U215"/>
    <mergeCell ref="A216:U216"/>
    <mergeCell ref="A217:U217"/>
    <mergeCell ref="A218:U218"/>
    <mergeCell ref="A219:U219"/>
    <mergeCell ref="A265:U265"/>
    <mergeCell ref="A266:U266"/>
    <mergeCell ref="A267:U267"/>
    <mergeCell ref="A268:U268"/>
    <mergeCell ref="A269:U269"/>
    <mergeCell ref="A270:U270"/>
    <mergeCell ref="S226:S228"/>
    <mergeCell ref="T226:T228"/>
    <mergeCell ref="U226:U228"/>
    <mergeCell ref="K227:K228"/>
    <mergeCell ref="L227:L228"/>
    <mergeCell ref="M227:M228"/>
    <mergeCell ref="O227:O228"/>
    <mergeCell ref="P227:P228"/>
    <mergeCell ref="Q227:Q228"/>
    <mergeCell ref="G226:G228"/>
    <mergeCell ref="H226:H228"/>
    <mergeCell ref="I226:I228"/>
    <mergeCell ref="J226:J228"/>
    <mergeCell ref="K226:Q226"/>
    <mergeCell ref="R226:R228"/>
    <mergeCell ref="A226:A228"/>
    <mergeCell ref="B226:B228"/>
    <mergeCell ref="C226:C228"/>
    <mergeCell ref="G277:G279"/>
    <mergeCell ref="H277:H279"/>
    <mergeCell ref="I277:I279"/>
    <mergeCell ref="J277:J279"/>
    <mergeCell ref="K277:Q277"/>
    <mergeCell ref="R277:R279"/>
    <mergeCell ref="A277:A279"/>
    <mergeCell ref="B277:B279"/>
    <mergeCell ref="C277:C279"/>
    <mergeCell ref="D277:D279"/>
    <mergeCell ref="E277:E279"/>
    <mergeCell ref="F277:F279"/>
    <mergeCell ref="S277:S279"/>
    <mergeCell ref="T277:T279"/>
    <mergeCell ref="U277:U279"/>
    <mergeCell ref="K278:K279"/>
    <mergeCell ref="L278:L279"/>
    <mergeCell ref="M278:M279"/>
    <mergeCell ref="N278:N279"/>
    <mergeCell ref="O278:O279"/>
    <mergeCell ref="P278:P279"/>
    <mergeCell ref="Q278:Q279"/>
    <mergeCell ref="D329:D331"/>
    <mergeCell ref="E329:E331"/>
    <mergeCell ref="F329:F331"/>
    <mergeCell ref="A317:U317"/>
    <mergeCell ref="A318:U318"/>
    <mergeCell ref="A319:U319"/>
    <mergeCell ref="A320:U320"/>
    <mergeCell ref="A321:U321"/>
    <mergeCell ref="A322:U322"/>
    <mergeCell ref="A370:U370"/>
    <mergeCell ref="A371:U371"/>
    <mergeCell ref="A372:U372"/>
    <mergeCell ref="A373:U373"/>
    <mergeCell ref="A374:U374"/>
    <mergeCell ref="A375:U375"/>
    <mergeCell ref="S329:S331"/>
    <mergeCell ref="T329:T331"/>
    <mergeCell ref="U329:U331"/>
    <mergeCell ref="K330:K331"/>
    <mergeCell ref="L330:L331"/>
    <mergeCell ref="M330:M331"/>
    <mergeCell ref="O330:O331"/>
    <mergeCell ref="P330:P331"/>
    <mergeCell ref="Q330:Q331"/>
    <mergeCell ref="G329:G331"/>
    <mergeCell ref="H329:H331"/>
    <mergeCell ref="I329:I331"/>
    <mergeCell ref="J329:J331"/>
    <mergeCell ref="K329:Q329"/>
    <mergeCell ref="R329:R331"/>
    <mergeCell ref="A329:A331"/>
    <mergeCell ref="B329:B331"/>
    <mergeCell ref="C329:C331"/>
    <mergeCell ref="G383:G385"/>
    <mergeCell ref="H383:H385"/>
    <mergeCell ref="I383:I385"/>
    <mergeCell ref="J383:J385"/>
    <mergeCell ref="K383:Q383"/>
    <mergeCell ref="R383:R385"/>
    <mergeCell ref="A383:A385"/>
    <mergeCell ref="B383:B385"/>
    <mergeCell ref="C383:C385"/>
    <mergeCell ref="D383:D385"/>
    <mergeCell ref="E383:E385"/>
    <mergeCell ref="F383:F385"/>
    <mergeCell ref="S383:S385"/>
    <mergeCell ref="T383:T385"/>
    <mergeCell ref="U383:U385"/>
    <mergeCell ref="K384:K385"/>
    <mergeCell ref="L384:L385"/>
    <mergeCell ref="M384:M385"/>
    <mergeCell ref="O384:O385"/>
    <mergeCell ref="P384:P385"/>
    <mergeCell ref="Q384:Q38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5"/>
  <sheetViews>
    <sheetView zoomScale="80" zoomScaleNormal="80" workbookViewId="0">
      <selection activeCell="A306" sqref="A306:XFD348"/>
    </sheetView>
  </sheetViews>
  <sheetFormatPr defaultRowHeight="15" x14ac:dyDescent="0.25"/>
  <cols>
    <col min="1" max="1" width="4" style="44" customWidth="1"/>
    <col min="2" max="2" width="5.5703125" style="65" bestFit="1" customWidth="1"/>
    <col min="3" max="3" width="14.28515625" style="65" customWidth="1"/>
    <col min="4" max="4" width="14.85546875" style="65" customWidth="1"/>
    <col min="5" max="5" width="10.85546875" style="65" customWidth="1"/>
    <col min="6" max="6" width="6.85546875" style="65" customWidth="1"/>
    <col min="7" max="7" width="24.85546875" style="65" customWidth="1"/>
    <col min="8" max="8" width="11.85546875" style="65" customWidth="1"/>
    <col min="9" max="9" width="10.7109375" style="65" customWidth="1"/>
    <col min="10" max="10" width="22.7109375" style="306" customWidth="1"/>
    <col min="11" max="12" width="5.7109375" style="65" customWidth="1"/>
    <col min="13" max="13" width="6.28515625" customWidth="1"/>
    <col min="14" max="14" width="3.42578125" customWidth="1"/>
    <col min="15" max="15" width="5.7109375" customWidth="1"/>
    <col min="16" max="16" width="6.140625" customWidth="1"/>
    <col min="17" max="17" width="5.7109375" customWidth="1"/>
    <col min="18" max="18" width="7" customWidth="1"/>
    <col min="19" max="19" width="6" customWidth="1"/>
    <col min="20" max="20" width="8.5703125" customWidth="1"/>
    <col min="21" max="21" width="20.85546875" customWidth="1"/>
  </cols>
  <sheetData>
    <row r="1" spans="1:21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</row>
    <row r="3" spans="1:21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</row>
    <row r="4" spans="1:21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</row>
    <row r="5" spans="1:21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1" ht="17.25" x14ac:dyDescent="0.3">
      <c r="A6" s="460" t="s">
        <v>141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1" ht="21" x14ac:dyDescent="0.35">
      <c r="A7" s="8"/>
      <c r="B7" s="8"/>
      <c r="C7" s="8"/>
      <c r="D7" s="8"/>
      <c r="E7" s="8"/>
      <c r="F7" s="8"/>
      <c r="G7" s="263"/>
      <c r="H7" s="8"/>
      <c r="I7" s="8"/>
      <c r="J7"/>
      <c r="K7" s="8"/>
      <c r="L7" s="8"/>
      <c r="M7" s="8"/>
      <c r="N7" s="8"/>
      <c r="P7" s="8"/>
      <c r="Q7" s="8"/>
      <c r="R7" s="8"/>
      <c r="S7" s="8"/>
      <c r="U7" s="1" t="s">
        <v>6</v>
      </c>
    </row>
    <row r="8" spans="1:21" ht="21" x14ac:dyDescent="0.35">
      <c r="A8" s="3"/>
      <c r="B8" s="4"/>
      <c r="C8" s="4"/>
      <c r="D8" s="4"/>
      <c r="E8" s="5"/>
      <c r="F8"/>
      <c r="G8" s="263"/>
      <c r="H8" s="50"/>
      <c r="I8" s="50"/>
      <c r="J8"/>
      <c r="K8" s="50"/>
      <c r="L8" s="50"/>
      <c r="M8" s="50"/>
      <c r="P8" s="50"/>
      <c r="Q8" s="50"/>
      <c r="R8" s="50"/>
      <c r="U8" s="2" t="s">
        <v>7</v>
      </c>
    </row>
    <row r="9" spans="1:21" ht="15.75" x14ac:dyDescent="0.25">
      <c r="A9" s="3"/>
      <c r="B9" s="4"/>
      <c r="C9" s="4"/>
      <c r="D9" s="4"/>
      <c r="E9" s="5"/>
      <c r="F9"/>
      <c r="G9" s="6"/>
      <c r="H9" s="6"/>
      <c r="I9" s="6"/>
      <c r="J9"/>
      <c r="K9" s="6"/>
      <c r="L9"/>
      <c r="P9" s="6"/>
      <c r="U9" s="2" t="s">
        <v>8</v>
      </c>
    </row>
    <row r="10" spans="1:21" ht="21" x14ac:dyDescent="0.35">
      <c r="A10" s="7"/>
      <c r="B10"/>
      <c r="C10"/>
      <c r="D10"/>
      <c r="E10"/>
      <c r="F10"/>
      <c r="G10"/>
      <c r="H10"/>
      <c r="I10"/>
      <c r="J10"/>
      <c r="K10" s="7"/>
      <c r="L10"/>
      <c r="M10" s="8"/>
      <c r="N10" s="8"/>
      <c r="P10" s="7"/>
      <c r="R10" s="8"/>
      <c r="S10" s="8"/>
      <c r="U10" s="8" t="s">
        <v>9</v>
      </c>
    </row>
    <row r="11" spans="1:21" ht="18.75" x14ac:dyDescent="0.3">
      <c r="A11" s="308"/>
      <c r="B11" s="309"/>
      <c r="C11" s="310"/>
      <c r="D11" s="310"/>
      <c r="E11" s="9" t="s">
        <v>50</v>
      </c>
      <c r="F11" s="311">
        <v>0.52777777777777779</v>
      </c>
      <c r="G11" s="166" t="s">
        <v>12</v>
      </c>
      <c r="H11" s="11"/>
      <c r="I11" s="11"/>
      <c r="J11"/>
      <c r="K11" s="13"/>
      <c r="L11" s="13"/>
      <c r="M11" s="14"/>
      <c r="P11" s="64"/>
      <c r="Q11" s="64"/>
      <c r="R11" s="16"/>
      <c r="S11" s="64"/>
      <c r="T11" s="64"/>
    </row>
    <row r="12" spans="1:21" ht="16.5" thickBot="1" x14ac:dyDescent="0.3">
      <c r="A12" s="15" t="s">
        <v>127</v>
      </c>
      <c r="B12" s="16"/>
      <c r="C12"/>
      <c r="D12"/>
      <c r="F12" s="18"/>
      <c r="G12" s="17" t="s">
        <v>142</v>
      </c>
      <c r="H12"/>
      <c r="I12"/>
      <c r="J12" s="3" t="s">
        <v>143</v>
      </c>
      <c r="K12" s="11"/>
      <c r="L12" s="11"/>
      <c r="M12" s="14"/>
      <c r="P12" s="64"/>
      <c r="Q12" s="64"/>
      <c r="R12" s="16"/>
      <c r="S12" s="64"/>
      <c r="T12" s="64"/>
    </row>
    <row r="13" spans="1:21" ht="15.75" thickBot="1" x14ac:dyDescent="0.3">
      <c r="A13" s="485" t="s">
        <v>66</v>
      </c>
      <c r="B13" s="489" t="s">
        <v>16</v>
      </c>
      <c r="C13" s="490" t="s">
        <v>17</v>
      </c>
      <c r="D13" s="490" t="s">
        <v>18</v>
      </c>
      <c r="E13" s="489" t="s">
        <v>19</v>
      </c>
      <c r="F13" s="489" t="s">
        <v>20</v>
      </c>
      <c r="G13" s="489" t="s">
        <v>21</v>
      </c>
      <c r="H13" s="489" t="s">
        <v>22</v>
      </c>
      <c r="I13" s="489" t="s">
        <v>23</v>
      </c>
      <c r="J13" s="474" t="s">
        <v>24</v>
      </c>
      <c r="K13" s="553" t="s">
        <v>130</v>
      </c>
      <c r="L13" s="553"/>
      <c r="M13" s="553"/>
      <c r="N13" s="553"/>
      <c r="O13" s="553"/>
      <c r="P13" s="553"/>
      <c r="Q13" s="553"/>
      <c r="R13" s="474" t="s">
        <v>25</v>
      </c>
      <c r="S13" s="474" t="s">
        <v>26</v>
      </c>
      <c r="T13" s="474" t="s">
        <v>27</v>
      </c>
      <c r="U13" s="475" t="s">
        <v>28</v>
      </c>
    </row>
    <row r="14" spans="1:21" ht="15.75" thickBot="1" x14ac:dyDescent="0.3">
      <c r="A14" s="554"/>
      <c r="B14" s="489"/>
      <c r="C14" s="490"/>
      <c r="D14" s="490"/>
      <c r="E14" s="489"/>
      <c r="F14" s="489"/>
      <c r="G14" s="489"/>
      <c r="H14" s="489"/>
      <c r="I14" s="489"/>
      <c r="J14" s="474"/>
      <c r="K14" s="475">
        <v>1</v>
      </c>
      <c r="L14" s="475">
        <v>2</v>
      </c>
      <c r="M14" s="475">
        <v>3</v>
      </c>
      <c r="N14" s="551"/>
      <c r="O14" s="475">
        <v>4</v>
      </c>
      <c r="P14" s="475">
        <v>5</v>
      </c>
      <c r="Q14" s="475">
        <v>6</v>
      </c>
      <c r="R14" s="474"/>
      <c r="S14" s="474"/>
      <c r="T14" s="474"/>
      <c r="U14" s="475"/>
    </row>
    <row r="15" spans="1:21" ht="15.75" thickBot="1" x14ac:dyDescent="0.3">
      <c r="A15" s="486"/>
      <c r="B15" s="489"/>
      <c r="C15" s="490"/>
      <c r="D15" s="490"/>
      <c r="E15" s="489"/>
      <c r="F15" s="489"/>
      <c r="G15" s="489"/>
      <c r="H15" s="489"/>
      <c r="I15" s="489"/>
      <c r="J15" s="474"/>
      <c r="K15" s="475"/>
      <c r="L15" s="475"/>
      <c r="M15" s="475"/>
      <c r="N15" s="552"/>
      <c r="O15" s="475"/>
      <c r="P15" s="475"/>
      <c r="Q15" s="475"/>
      <c r="R15" s="474"/>
      <c r="S15" s="474"/>
      <c r="T15" s="474"/>
      <c r="U15" s="475"/>
    </row>
    <row r="16" spans="1:21" x14ac:dyDescent="0.25">
      <c r="A16" s="189">
        <v>1</v>
      </c>
      <c r="B16" s="78">
        <v>118</v>
      </c>
      <c r="C16" s="76" t="str">
        <f>IF(B16=0," ",VLOOKUP(B16,[1]Спортсмены!B$1:K$65536,2,FALSE))</f>
        <v>Сапсай</v>
      </c>
      <c r="D16" s="77" t="str">
        <f>IF(B16=0," ",VLOOKUP($B16,[1]Спортсмены!$B$1:$K$65536,3,FALSE))</f>
        <v>Максим</v>
      </c>
      <c r="E16" s="78" t="str">
        <f>IF(B16=0," ",IF(VLOOKUP($B16,[1]Спортсмены!$B$1:$K$65536,4,FALSE)=0," ",VLOOKUP($B16,[1]Спортсмены!$B$1:$K$65536,4,FALSE)))</f>
        <v>29.07.2003</v>
      </c>
      <c r="F16" s="78" t="str">
        <f>IF(B16=0," ",VLOOKUP($B16,[1]Спортсмены!$B$1:$K$65536,5,FALSE))</f>
        <v>1</v>
      </c>
      <c r="G16" s="76" t="str">
        <f>IF(B16=0," ",VLOOKUP($B16,[1]Спортсмены!$B$1:$K$65536,6,FALSE))</f>
        <v>Ярославская область</v>
      </c>
      <c r="H16" s="76" t="str">
        <f>IF(C16=0," ",VLOOKUP($B16,[1]Спортсмены!$B$1:$K$65536,7,FALSE))</f>
        <v/>
      </c>
      <c r="I16" s="76" t="str">
        <f>IF(D16=0," ",VLOOKUP($B16,[1]Спортсмены!$B$1:$K$65536,8,FALSE))</f>
        <v/>
      </c>
      <c r="J16" s="90" t="str">
        <f>IF(B16=0," ",VLOOKUP($B16,[1]Спортсмены!$B$1:$K$65536,9,FALSE))</f>
        <v>МУ СШОР №19</v>
      </c>
      <c r="K16" s="264">
        <v>13.98</v>
      </c>
      <c r="L16" s="264">
        <v>14.18</v>
      </c>
      <c r="M16" s="264">
        <v>13.97</v>
      </c>
      <c r="N16" s="322">
        <v>5</v>
      </c>
      <c r="O16" s="264">
        <v>14.05</v>
      </c>
      <c r="P16" s="264">
        <v>14.2</v>
      </c>
      <c r="Q16" s="264">
        <v>14</v>
      </c>
      <c r="R16" s="266">
        <v>14.2</v>
      </c>
      <c r="S16" s="80" t="s">
        <v>40</v>
      </c>
      <c r="T16" s="80">
        <v>20</v>
      </c>
      <c r="U16" s="58" t="str">
        <f>IF(B16=0," ",VLOOKUP($B16,[1]Спортсмены!$B$1:$K$65536,10,FALSE))</f>
        <v>Воронин Е.А.</v>
      </c>
    </row>
    <row r="17" spans="1:21" ht="22.5" x14ac:dyDescent="0.25">
      <c r="A17" s="21">
        <v>2</v>
      </c>
      <c r="B17" s="78">
        <v>324</v>
      </c>
      <c r="C17" s="76" t="str">
        <f>IF(B17=0," ",VLOOKUP(B17,[1]Спортсмены!B$1:K$65536,2,FALSE))</f>
        <v>Шамсутдинов</v>
      </c>
      <c r="D17" s="77" t="str">
        <f>IF(B17=0," ",VLOOKUP($B17,[1]Спортсмены!$B$1:$K$65536,3,FALSE))</f>
        <v>Артём</v>
      </c>
      <c r="E17" s="78" t="str">
        <f>IF(B17=0," ",IF(VLOOKUP($B17,[1]Спортсмены!$B$1:$K$65536,4,FALSE)=0," ",VLOOKUP($B17,[1]Спортсмены!$B$1:$K$65536,4,FALSE)))</f>
        <v>04.06.2003</v>
      </c>
      <c r="F17" s="78" t="str">
        <f>IF(B17=0," ",VLOOKUP($B17,[1]Спортсмены!$B$1:$K$65536,5,FALSE))</f>
        <v>2</v>
      </c>
      <c r="G17" s="76" t="str">
        <f>IF(B17=0," ",VLOOKUP($B17,[1]Спортсмены!$B$1:$K$65536,6,FALSE))</f>
        <v>Калининградская область</v>
      </c>
      <c r="H17" s="76" t="str">
        <f>IF(C17=0," ",VLOOKUP($B17,[1]Спортсмены!$B$1:$K$65536,7,FALSE))</f>
        <v/>
      </c>
      <c r="I17" s="76" t="str">
        <f>IF(D17=0," ",VLOOKUP($B17,[1]Спортсмены!$B$1:$K$65536,8,FALSE))</f>
        <v/>
      </c>
      <c r="J17" s="90" t="str">
        <f>IF(B17=0," ",VLOOKUP($B17,[1]Спортсмены!$B$1:$K$65536,9,FALSE))</f>
        <v>ГБПОУ КО УОР</v>
      </c>
      <c r="K17" s="267">
        <v>12.99</v>
      </c>
      <c r="L17" s="267">
        <v>13.36</v>
      </c>
      <c r="M17" s="267">
        <v>13.33</v>
      </c>
      <c r="N17" s="322">
        <v>4</v>
      </c>
      <c r="O17" s="267">
        <v>13.31</v>
      </c>
      <c r="P17" s="267">
        <v>13.86</v>
      </c>
      <c r="Q17" s="267">
        <v>13.85</v>
      </c>
      <c r="R17" s="268">
        <v>13.86</v>
      </c>
      <c r="S17" s="80" t="s">
        <v>80</v>
      </c>
      <c r="T17" s="78">
        <v>17</v>
      </c>
      <c r="U17" s="58" t="str">
        <f>IF(B17=0," ",VLOOKUP($B17,[1]Спортсмены!$B$1:$K$65536,10,FALSE))</f>
        <v>Балашов С.Г., Балашова В.А.</v>
      </c>
    </row>
    <row r="18" spans="1:21" x14ac:dyDescent="0.25">
      <c r="A18" s="175">
        <v>3</v>
      </c>
      <c r="B18" s="31">
        <v>389</v>
      </c>
      <c r="C18" s="76" t="str">
        <f>IF(B18=0," ",VLOOKUP(B18,[1]Спортсмены!B$1:K$65536,2,FALSE))</f>
        <v>Добында</v>
      </c>
      <c r="D18" s="77" t="str">
        <f>IF(B18=0," ",VLOOKUP($B18,[1]Спортсмены!$B$1:$K$65536,3,FALSE))</f>
        <v>Артем</v>
      </c>
      <c r="E18" s="78" t="str">
        <f>IF(B18=0," ",IF(VLOOKUP($B18,[1]Спортсмены!$B$1:$K$65536,4,FALSE)=0," ",VLOOKUP($B18,[1]Спортсмены!$B$1:$K$65536,4,FALSE)))</f>
        <v>14.04.2004</v>
      </c>
      <c r="F18" s="78" t="str">
        <f>IF(B18=0," ",VLOOKUP($B18,[1]Спортсмены!$B$1:$K$65536,5,FALSE))</f>
        <v>2</v>
      </c>
      <c r="G18" s="76" t="str">
        <f>IF(B18=0," ",VLOOKUP($B18,[1]Спортсмены!$B$1:$K$65536,6,FALSE))</f>
        <v>Новгородская область</v>
      </c>
      <c r="H18" s="76" t="str">
        <f>IF(C18=0," ",VLOOKUP($B18,[1]Спортсмены!$B$1:$K$65536,7,FALSE))</f>
        <v/>
      </c>
      <c r="I18" s="76" t="str">
        <f>IF(D18=0," ",VLOOKUP($B18,[1]Спортсмены!$B$1:$K$65536,8,FALSE))</f>
        <v/>
      </c>
      <c r="J18" s="76" t="str">
        <f>IF(B18=0," ",VLOOKUP($B18,[1]Спортсмены!$B$1:$K$65536,9,FALSE))</f>
        <v>МАУ "СШ №2"</v>
      </c>
      <c r="K18" s="267">
        <v>12.18</v>
      </c>
      <c r="L18" s="267">
        <v>13.11</v>
      </c>
      <c r="M18" s="267">
        <v>12.77</v>
      </c>
      <c r="N18" s="322">
        <v>3</v>
      </c>
      <c r="O18" s="267">
        <v>13.16</v>
      </c>
      <c r="P18" s="267" t="s">
        <v>140</v>
      </c>
      <c r="Q18" s="267">
        <v>12.39</v>
      </c>
      <c r="R18" s="268">
        <v>13.16</v>
      </c>
      <c r="S18" s="80" t="s">
        <v>80</v>
      </c>
      <c r="T18" s="78">
        <v>15</v>
      </c>
      <c r="U18" s="58"/>
    </row>
    <row r="19" spans="1:21" x14ac:dyDescent="0.25">
      <c r="A19" s="78">
        <v>4</v>
      </c>
      <c r="B19" s="172">
        <v>410</v>
      </c>
      <c r="C19" s="76" t="str">
        <f>IF(B19=0," ",VLOOKUP(B19,[1]Спортсмены!B$1:K$65536,2,FALSE))</f>
        <v>Петров</v>
      </c>
      <c r="D19" s="77" t="str">
        <f>IF(B19=0," ",VLOOKUP($B19,[1]Спортсмены!$B$1:$K$65536,3,FALSE))</f>
        <v>Владислав</v>
      </c>
      <c r="E19" s="78" t="str">
        <f>IF(B19=0," ",IF(VLOOKUP($B19,[1]Спортсмены!$B$1:$K$65536,4,FALSE)=0," ",VLOOKUP($B19,[1]Спортсмены!$B$1:$K$65536,4,FALSE)))</f>
        <v>12.01.2003</v>
      </c>
      <c r="F19" s="78" t="str">
        <f>IF(B19=0," ",VLOOKUP($B19,[1]Спортсмены!$B$1:$K$65536,5,FALSE))</f>
        <v>2</v>
      </c>
      <c r="G19" s="76" t="str">
        <f>IF(B19=0," ",VLOOKUP($B19,[1]Спортсмены!$B$1:$K$65536,6,FALSE))</f>
        <v>Псковская область</v>
      </c>
      <c r="H19" s="76" t="str">
        <f>IF(C19=0," ",VLOOKUP($B19,[1]Спортсмены!$B$1:$K$65536,7,FALSE))</f>
        <v/>
      </c>
      <c r="I19" s="76" t="str">
        <f>IF(D19=0," ",VLOOKUP($B19,[1]Спортсмены!$B$1:$K$65536,8,FALSE))</f>
        <v/>
      </c>
      <c r="J19" s="90" t="str">
        <f>IF(B19=0," ",VLOOKUP($B19,[1]Спортсмены!$B$1:$K$65536,9,FALSE))</f>
        <v>МБУ ДО "ДЮСШ "Надежда"</v>
      </c>
      <c r="K19" s="267">
        <v>12.85</v>
      </c>
      <c r="L19" s="267">
        <v>12.85</v>
      </c>
      <c r="M19" s="267">
        <v>12.97</v>
      </c>
      <c r="N19" s="322">
        <v>2</v>
      </c>
      <c r="O19" s="267">
        <v>12.8</v>
      </c>
      <c r="P19" s="267">
        <v>12.7</v>
      </c>
      <c r="Q19" s="267">
        <v>12.78</v>
      </c>
      <c r="R19" s="268">
        <v>12.97</v>
      </c>
      <c r="S19" s="80" t="s">
        <v>80</v>
      </c>
      <c r="T19" s="78">
        <v>14</v>
      </c>
      <c r="U19" s="58" t="str">
        <f>IF(B19=0," ",VLOOKUP($B19,[1]Спортсмены!$B$1:$K$65536,10,FALSE))</f>
        <v>Алексеева Е.С.</v>
      </c>
    </row>
    <row r="20" spans="1:21" ht="22.5" x14ac:dyDescent="0.25">
      <c r="A20" s="172">
        <v>5</v>
      </c>
      <c r="B20" s="154">
        <v>109</v>
      </c>
      <c r="C20" s="76" t="str">
        <f>IF(B20=0," ",VLOOKUP(B20,[1]Спортсмены!B$1:K$65536,2,FALSE))</f>
        <v>Пудиков</v>
      </c>
      <c r="D20" s="77" t="str">
        <f>IF(B20=0," ",VLOOKUP($B20,[1]Спортсмены!$B$1:$K$65536,3,FALSE))</f>
        <v>Илья</v>
      </c>
      <c r="E20" s="78" t="str">
        <f>IF(B20=0," ",IF(VLOOKUP($B20,[1]Спортсмены!$B$1:$K$65536,4,FALSE)=0," ",VLOOKUP($B20,[1]Спортсмены!$B$1:$K$65536,4,FALSE)))</f>
        <v>06.05.2004</v>
      </c>
      <c r="F20" s="78" t="str">
        <f>IF(B20=0," ",VLOOKUP($B20,[1]Спортсмены!$B$1:$K$65536,5,FALSE))</f>
        <v>2</v>
      </c>
      <c r="G20" s="76" t="str">
        <f>IF(B20=0," ",VLOOKUP($B20,[1]Спортсмены!$B$1:$K$65536,6,FALSE))</f>
        <v>Ярославская область</v>
      </c>
      <c r="H20" s="76" t="str">
        <f>IF(C20=0," ",VLOOKUP($B20,[1]Спортсмены!$B$1:$K$65536,7,FALSE))</f>
        <v/>
      </c>
      <c r="I20" s="76" t="str">
        <f>IF(D20=0," ",VLOOKUP($B20,[1]Спортсмены!$B$1:$K$65536,8,FALSE))</f>
        <v/>
      </c>
      <c r="J20" s="90" t="str">
        <f>IF(B20=0," ",VLOOKUP($B20,[1]Спортсмены!$B$1:$K$65536,9,FALSE))</f>
        <v>ГУ ЯО "СШОР по лёгкой атлетике и адаптивному спорту"</v>
      </c>
      <c r="K20" s="267">
        <v>11.75</v>
      </c>
      <c r="L20" s="267">
        <v>11.94</v>
      </c>
      <c r="M20" s="267" t="s">
        <v>131</v>
      </c>
      <c r="N20" s="322">
        <v>1</v>
      </c>
      <c r="O20" s="267">
        <v>11.67</v>
      </c>
      <c r="P20" s="267">
        <v>11.62</v>
      </c>
      <c r="Q20" s="267">
        <v>11.97</v>
      </c>
      <c r="R20" s="268">
        <v>11.97</v>
      </c>
      <c r="S20" s="78" t="s">
        <v>81</v>
      </c>
      <c r="T20" s="78">
        <v>13</v>
      </c>
      <c r="U20" s="58" t="str">
        <f>IF(B20=0," ",VLOOKUP($B20,[1]Спортсмены!$B$1:$K$65536,10,FALSE))</f>
        <v>Лыкова О.В., Филинова С.К.</v>
      </c>
    </row>
    <row r="21" spans="1:21" ht="15.75" thickBot="1" x14ac:dyDescent="0.3">
      <c r="A21" s="269"/>
      <c r="B21" s="40"/>
      <c r="C21" s="39" t="str">
        <f>IF(B21=0," ",VLOOKUP(B21,[1]Спортсмены!B$1:K$65536,2,FALSE))</f>
        <v xml:space="preserve"> </v>
      </c>
      <c r="D21" s="39"/>
      <c r="E21" s="270" t="str">
        <f>IF(B21=0," ",VLOOKUP($B21,[1]Спортсмены!$B$1:$K$65536,3,FALSE))</f>
        <v xml:space="preserve"> </v>
      </c>
      <c r="F21" s="40" t="str">
        <f>IF(B21=0," ",IF(VLOOKUP($B21,[1]Спортсмены!$B$1:$K$65536,4,FALSE)=0," ",VLOOKUP($B21,[1]Спортсмены!$B$1:$K$65536,4,FALSE)))</f>
        <v xml:space="preserve"> </v>
      </c>
      <c r="G21" s="39" t="str">
        <f>IF(B21=0," ",VLOOKUP($B21,[1]Спортсмены!$B$1:$K$65536,5,FALSE))</f>
        <v xml:space="preserve"> </v>
      </c>
      <c r="H21" s="39"/>
      <c r="I21" s="39"/>
      <c r="J21" s="227" t="str">
        <f>IF(B21=0," ",VLOOKUP($B21,[1]Спортсмены!$B$1:$K$65536,6,FALSE))</f>
        <v xml:space="preserve"> </v>
      </c>
      <c r="K21" s="271"/>
      <c r="L21" s="271"/>
      <c r="M21" s="271"/>
      <c r="N21" s="272"/>
      <c r="O21" s="273"/>
      <c r="P21" s="273"/>
      <c r="Q21" s="273"/>
      <c r="R21" s="274"/>
      <c r="S21" s="38" t="str">
        <f>IF(R21=0," ",IF(R21&gt;=[1]Разряды!$D$27,[1]Разряды!$D$3,IF(R21&gt;=[1]Разряды!$E$27,[1]Разряды!$E$3,IF(R21&gt;=[1]Разряды!$F$27,[1]Разряды!$F$3,IF(R21&gt;=[1]Разряды!$G$27,[1]Разряды!$G$3,IF(R21&gt;=[1]Разряды!$H$27,[1]Разряды!$H$3,IF(R21&gt;=[1]Разряды!$I$27,[1]Разряды!$I$3,"б/р")))))))</f>
        <v xml:space="preserve"> </v>
      </c>
      <c r="T21" s="179"/>
      <c r="U21" s="227" t="str">
        <f>IF(B21=0," ",VLOOKUP($B21,[1]Спортсмены!$B$1:$K$65536,7,FALSE))</f>
        <v xml:space="preserve"> </v>
      </c>
    </row>
    <row r="22" spans="1:21" ht="15.75" thickTop="1" x14ac:dyDescent="0.25">
      <c r="A22" s="189"/>
      <c r="B22" s="46"/>
      <c r="C22" s="45"/>
      <c r="D22" s="45"/>
      <c r="E22" s="275"/>
      <c r="F22" s="46"/>
      <c r="G22" s="45"/>
      <c r="H22" s="45"/>
      <c r="I22" s="45"/>
      <c r="J22" s="229"/>
      <c r="K22" s="276"/>
      <c r="L22" s="276"/>
      <c r="M22" s="277"/>
      <c r="N22" s="277"/>
      <c r="O22" s="277"/>
      <c r="P22" s="277"/>
      <c r="Q22" s="277"/>
      <c r="R22" s="278"/>
      <c r="S22" s="44"/>
      <c r="T22" s="67"/>
      <c r="U22" s="229"/>
    </row>
    <row r="23" spans="1:21" x14ac:dyDescent="0.25">
      <c r="A23" s="189"/>
      <c r="B23" s="46"/>
      <c r="C23" s="45"/>
      <c r="D23" s="45"/>
      <c r="E23" s="275"/>
      <c r="F23" s="46"/>
      <c r="G23" s="45"/>
      <c r="H23" s="45"/>
      <c r="I23" s="45"/>
      <c r="J23" s="229"/>
      <c r="K23" s="276"/>
      <c r="L23" s="276"/>
      <c r="M23" s="277"/>
      <c r="N23" s="277"/>
      <c r="O23" s="277"/>
      <c r="P23" s="277"/>
      <c r="Q23" s="277"/>
      <c r="R23" s="278"/>
      <c r="S23" s="44"/>
      <c r="T23" s="67"/>
      <c r="U23" s="229"/>
    </row>
    <row r="24" spans="1:21" x14ac:dyDescent="0.25">
      <c r="A24" s="189"/>
      <c r="B24" s="46"/>
      <c r="C24" s="45"/>
      <c r="D24" s="45"/>
      <c r="E24" s="275"/>
      <c r="F24" s="46"/>
      <c r="G24" s="45"/>
      <c r="H24" s="45"/>
      <c r="I24" s="45"/>
      <c r="J24" s="229"/>
      <c r="K24" s="276"/>
      <c r="L24" s="276"/>
      <c r="M24" s="277"/>
      <c r="N24" s="277"/>
      <c r="O24" s="277"/>
      <c r="P24" s="277"/>
      <c r="Q24" s="277"/>
      <c r="R24" s="278"/>
      <c r="S24" s="44"/>
      <c r="T24" s="67"/>
      <c r="U24" s="229"/>
    </row>
    <row r="25" spans="1:21" x14ac:dyDescent="0.25">
      <c r="A25" s="189"/>
      <c r="B25" s="46"/>
      <c r="C25" s="45"/>
      <c r="D25" s="45"/>
      <c r="E25" s="275"/>
      <c r="F25" s="46"/>
      <c r="G25" s="45"/>
      <c r="H25" s="45"/>
      <c r="I25" s="45"/>
      <c r="J25" s="229"/>
      <c r="K25" s="276"/>
      <c r="L25" s="276"/>
      <c r="M25" s="277"/>
      <c r="N25" s="277"/>
      <c r="O25" s="277"/>
      <c r="P25" s="277"/>
      <c r="Q25" s="277"/>
      <c r="R25" s="278"/>
      <c r="S25" s="44"/>
      <c r="T25" s="67"/>
      <c r="U25" s="229"/>
    </row>
    <row r="26" spans="1:21" x14ac:dyDescent="0.25">
      <c r="A26" s="189"/>
      <c r="B26" s="46"/>
      <c r="C26" s="45"/>
      <c r="D26" s="45"/>
      <c r="E26" s="275"/>
      <c r="F26" s="46"/>
      <c r="G26" s="45"/>
      <c r="H26" s="45"/>
      <c r="I26" s="45"/>
      <c r="J26" s="229"/>
      <c r="K26" s="276"/>
      <c r="L26" s="276"/>
      <c r="M26" s="277"/>
      <c r="N26" s="277"/>
      <c r="O26" s="277"/>
      <c r="P26" s="277"/>
      <c r="Q26" s="277"/>
      <c r="R26" s="278"/>
      <c r="S26" s="44"/>
      <c r="T26" s="67"/>
      <c r="U26" s="229"/>
    </row>
    <row r="27" spans="1:21" x14ac:dyDescent="0.25">
      <c r="A27" s="189"/>
      <c r="B27" s="46"/>
      <c r="C27" s="45"/>
      <c r="D27" s="45"/>
      <c r="E27" s="275"/>
      <c r="F27" s="46"/>
      <c r="G27" s="45"/>
      <c r="H27" s="45"/>
      <c r="I27" s="45"/>
      <c r="J27" s="229"/>
      <c r="K27" s="276"/>
      <c r="L27" s="276"/>
      <c r="M27" s="277"/>
      <c r="N27" s="277"/>
      <c r="O27" s="277"/>
      <c r="P27" s="277"/>
      <c r="Q27" s="277"/>
      <c r="R27" s="278"/>
      <c r="S27" s="44"/>
      <c r="T27" s="67"/>
      <c r="U27" s="229"/>
    </row>
    <row r="28" spans="1:21" x14ac:dyDescent="0.25">
      <c r="A28" s="189"/>
      <c r="B28" s="46"/>
      <c r="C28" s="45"/>
      <c r="D28" s="45"/>
      <c r="E28" s="275"/>
      <c r="F28" s="46"/>
      <c r="G28" s="45"/>
      <c r="H28" s="45"/>
      <c r="I28" s="45"/>
      <c r="J28" s="229"/>
      <c r="K28" s="276"/>
      <c r="L28" s="276"/>
      <c r="M28" s="277"/>
      <c r="N28" s="277"/>
      <c r="O28" s="277"/>
      <c r="P28" s="277"/>
      <c r="Q28" s="277"/>
      <c r="R28" s="278"/>
      <c r="S28" s="44"/>
      <c r="T28" s="67"/>
      <c r="U28" s="229"/>
    </row>
    <row r="29" spans="1:21" x14ac:dyDescent="0.25">
      <c r="A29" s="189"/>
      <c r="B29" s="46"/>
      <c r="C29" s="45"/>
      <c r="D29" s="45"/>
      <c r="E29" s="275"/>
      <c r="F29" s="46"/>
      <c r="G29" s="45"/>
      <c r="H29" s="45"/>
      <c r="I29" s="45"/>
      <c r="J29" s="229"/>
      <c r="K29" s="276"/>
      <c r="L29" s="276"/>
      <c r="M29" s="277"/>
      <c r="N29" s="277"/>
      <c r="O29" s="277"/>
      <c r="P29" s="277"/>
      <c r="Q29" s="277"/>
      <c r="R29" s="278"/>
      <c r="S29" s="44"/>
      <c r="T29" s="67"/>
      <c r="U29" s="229"/>
    </row>
    <row r="30" spans="1:21" x14ac:dyDescent="0.25">
      <c r="A30" s="64"/>
      <c r="C30" s="66"/>
      <c r="D30" s="66"/>
      <c r="E30" s="66"/>
      <c r="F30" s="67"/>
      <c r="G30" s="45" t="s">
        <v>32</v>
      </c>
      <c r="H30" s="45"/>
      <c r="I30" s="45"/>
      <c r="J30" s="46"/>
      <c r="K30" s="46"/>
      <c r="L30" s="45"/>
      <c r="M30" s="45" t="s">
        <v>33</v>
      </c>
      <c r="N30" s="45"/>
      <c r="O30" s="277"/>
      <c r="P30" s="277"/>
      <c r="Q30" s="277"/>
      <c r="R30" s="278"/>
      <c r="S30" s="44"/>
      <c r="T30" s="67"/>
      <c r="U30" s="229"/>
    </row>
    <row r="31" spans="1:21" x14ac:dyDescent="0.25">
      <c r="A31" s="64"/>
      <c r="B31" s="67"/>
      <c r="C31" s="66"/>
      <c r="D31" s="66"/>
      <c r="E31" s="66"/>
      <c r="F31" s="67"/>
      <c r="G31" s="45"/>
      <c r="H31" s="45"/>
      <c r="I31" s="45"/>
      <c r="J31" s="46"/>
      <c r="K31" s="46"/>
      <c r="L31" s="45"/>
      <c r="M31" s="45"/>
      <c r="N31" s="45"/>
      <c r="O31" s="277"/>
      <c r="P31" s="277"/>
      <c r="Q31" s="277"/>
      <c r="R31" s="278"/>
      <c r="S31" s="44"/>
      <c r="T31" s="67"/>
      <c r="U31" s="229"/>
    </row>
    <row r="32" spans="1:21" x14ac:dyDescent="0.25">
      <c r="A32" s="64"/>
      <c r="B32" s="67"/>
      <c r="C32" s="66"/>
      <c r="D32" s="66"/>
      <c r="E32" s="66"/>
      <c r="F32" s="67"/>
      <c r="G32" s="45"/>
      <c r="H32" s="45"/>
      <c r="I32" s="45"/>
      <c r="J32" s="46"/>
      <c r="K32" s="46"/>
      <c r="L32" s="45"/>
      <c r="M32" s="45"/>
      <c r="N32" s="45"/>
      <c r="O32" s="277"/>
      <c r="P32" s="277"/>
      <c r="Q32" s="277"/>
      <c r="R32" s="278"/>
      <c r="S32" s="44"/>
      <c r="T32" s="67"/>
      <c r="U32" s="229"/>
    </row>
    <row r="33" spans="1:21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  <c r="O33" s="277"/>
      <c r="P33" s="277"/>
      <c r="Q33" s="277"/>
      <c r="R33" s="278"/>
      <c r="S33" s="44"/>
      <c r="T33" s="67"/>
      <c r="U33" s="229"/>
    </row>
    <row r="34" spans="1:21" x14ac:dyDescent="0.25">
      <c r="A34" s="64"/>
      <c r="B34" s="67"/>
      <c r="C34" s="66"/>
      <c r="D34" s="66"/>
      <c r="E34" s="66"/>
      <c r="F34" s="67"/>
      <c r="G34" s="45" t="s">
        <v>34</v>
      </c>
      <c r="H34" s="45"/>
      <c r="I34" s="45"/>
      <c r="J34" s="46"/>
      <c r="K34" s="46"/>
      <c r="L34" s="45"/>
      <c r="M34" s="45" t="s">
        <v>35</v>
      </c>
      <c r="N34" s="45"/>
      <c r="O34" s="277"/>
      <c r="P34" s="277"/>
      <c r="Q34" s="277"/>
      <c r="R34" s="278"/>
      <c r="S34" s="44"/>
      <c r="T34" s="67"/>
      <c r="U34" s="229"/>
    </row>
    <row r="35" spans="1:21" ht="15.75" x14ac:dyDescent="0.25">
      <c r="A35" s="49"/>
      <c r="B35" s="86"/>
      <c r="C35" s="85"/>
      <c r="D35" s="85"/>
      <c r="E35" s="85"/>
      <c r="F35" s="89"/>
      <c r="G35" s="89"/>
      <c r="H35" s="89"/>
      <c r="I35" s="89"/>
      <c r="J35" s="89"/>
      <c r="K35" s="323"/>
      <c r="L35" s="66"/>
      <c r="M35" s="66"/>
      <c r="N35" s="86"/>
      <c r="O35" s="277"/>
      <c r="P35" s="277"/>
      <c r="Q35" s="277"/>
      <c r="R35" s="278"/>
      <c r="S35" s="44"/>
      <c r="T35" s="67"/>
      <c r="U35" s="229"/>
    </row>
    <row r="36" spans="1:21" x14ac:dyDescent="0.25">
      <c r="A36" s="189"/>
      <c r="B36" s="46"/>
      <c r="C36" s="45"/>
      <c r="D36" s="45"/>
      <c r="E36" s="275"/>
      <c r="F36" s="46"/>
      <c r="G36" s="45"/>
      <c r="H36" s="45"/>
      <c r="I36" s="45"/>
      <c r="J36" s="229"/>
      <c r="K36" s="276"/>
      <c r="L36" s="276"/>
      <c r="M36" s="277"/>
      <c r="N36" s="277"/>
      <c r="O36" s="277"/>
      <c r="P36" s="277"/>
      <c r="Q36" s="277"/>
      <c r="R36" s="278"/>
      <c r="S36" s="44"/>
      <c r="T36" s="67"/>
      <c r="U36" s="229"/>
    </row>
    <row r="37" spans="1:21" x14ac:dyDescent="0.25">
      <c r="A37" s="189"/>
      <c r="B37" s="46"/>
      <c r="C37" s="45"/>
      <c r="D37" s="45"/>
      <c r="E37" s="275"/>
      <c r="F37" s="46"/>
      <c r="G37" s="45"/>
      <c r="H37" s="45"/>
      <c r="I37" s="45"/>
      <c r="J37" s="229"/>
      <c r="K37" s="276"/>
      <c r="L37" s="276"/>
      <c r="M37" s="277"/>
      <c r="N37" s="277"/>
      <c r="O37" s="277"/>
      <c r="P37" s="277"/>
      <c r="Q37" s="277"/>
      <c r="R37" s="278"/>
      <c r="S37" s="44"/>
      <c r="T37" s="67"/>
      <c r="U37" s="229"/>
    </row>
    <row r="38" spans="1:21" x14ac:dyDescent="0.25">
      <c r="A38" s="189"/>
      <c r="B38" s="46"/>
      <c r="C38" s="45"/>
      <c r="D38" s="45"/>
      <c r="E38" s="275"/>
      <c r="F38" s="46"/>
      <c r="G38" s="45"/>
      <c r="H38" s="45"/>
      <c r="I38" s="45"/>
      <c r="J38" s="229"/>
      <c r="K38" s="276"/>
      <c r="L38" s="276"/>
      <c r="M38" s="277"/>
      <c r="N38" s="277"/>
      <c r="O38" s="277"/>
      <c r="P38" s="277"/>
      <c r="Q38" s="277"/>
      <c r="R38" s="278"/>
      <c r="S38" s="44"/>
      <c r="T38" s="67"/>
      <c r="U38" s="229"/>
    </row>
    <row r="39" spans="1:21" x14ac:dyDescent="0.25">
      <c r="A39" s="189"/>
      <c r="B39" s="46"/>
      <c r="C39" s="45"/>
      <c r="D39" s="45"/>
      <c r="E39" s="275"/>
      <c r="F39" s="46"/>
      <c r="G39" s="45"/>
      <c r="H39" s="45"/>
      <c r="I39" s="45"/>
      <c r="J39" s="229"/>
      <c r="K39" s="276"/>
      <c r="L39" s="276"/>
      <c r="M39" s="277"/>
      <c r="N39" s="277"/>
      <c r="O39" s="277"/>
      <c r="P39" s="277"/>
      <c r="Q39" s="277"/>
      <c r="R39" s="278"/>
      <c r="S39" s="44"/>
      <c r="T39" s="67"/>
      <c r="U39" s="229"/>
    </row>
    <row r="40" spans="1:21" x14ac:dyDescent="0.25">
      <c r="A40" s="189"/>
      <c r="B40" s="46"/>
      <c r="C40" s="45"/>
      <c r="D40" s="45"/>
      <c r="E40" s="275"/>
      <c r="F40" s="46"/>
      <c r="G40" s="45"/>
      <c r="H40" s="45"/>
      <c r="I40" s="45"/>
      <c r="J40" s="229"/>
      <c r="K40" s="276"/>
      <c r="L40" s="276"/>
      <c r="M40" s="277"/>
      <c r="N40" s="277"/>
      <c r="O40" s="277"/>
      <c r="P40" s="277"/>
      <c r="Q40" s="277"/>
      <c r="R40" s="278"/>
      <c r="S40" s="44"/>
      <c r="T40" s="67"/>
      <c r="U40" s="229"/>
    </row>
    <row r="41" spans="1:21" x14ac:dyDescent="0.25">
      <c r="A41" s="189"/>
      <c r="B41" s="46"/>
      <c r="C41" s="45"/>
      <c r="D41" s="45"/>
      <c r="E41" s="275"/>
      <c r="F41" s="46"/>
      <c r="G41" s="45"/>
      <c r="H41" s="45"/>
      <c r="I41" s="45"/>
      <c r="J41" s="229"/>
      <c r="K41" s="276"/>
      <c r="L41" s="276"/>
      <c r="M41" s="277"/>
      <c r="N41" s="277"/>
      <c r="O41" s="277"/>
      <c r="P41" s="277"/>
      <c r="Q41" s="277"/>
      <c r="R41" s="278"/>
      <c r="S41" s="44"/>
      <c r="T41" s="67"/>
      <c r="U41" s="229"/>
    </row>
    <row r="42" spans="1:21" x14ac:dyDescent="0.25">
      <c r="A42" s="189"/>
      <c r="B42" s="46"/>
      <c r="C42" s="45"/>
      <c r="D42" s="45"/>
      <c r="E42" s="275"/>
      <c r="F42" s="46"/>
      <c r="G42" s="45"/>
      <c r="H42" s="45"/>
      <c r="I42" s="45"/>
      <c r="J42" s="229"/>
      <c r="K42" s="276"/>
      <c r="L42" s="276"/>
      <c r="M42" s="277"/>
      <c r="N42" s="277"/>
      <c r="O42" s="277"/>
      <c r="P42" s="277"/>
      <c r="Q42" s="277"/>
      <c r="R42" s="278"/>
      <c r="S42" s="44"/>
      <c r="T42" s="67"/>
      <c r="U42" s="229"/>
    </row>
    <row r="43" spans="1:21" x14ac:dyDescent="0.25">
      <c r="A43" s="189"/>
      <c r="B43" s="46"/>
      <c r="C43" s="45"/>
      <c r="D43" s="45"/>
      <c r="E43" s="275"/>
      <c r="F43" s="46"/>
      <c r="G43" s="45"/>
      <c r="H43" s="45"/>
      <c r="I43" s="45"/>
      <c r="J43" s="229"/>
      <c r="K43" s="276"/>
      <c r="L43" s="276"/>
      <c r="M43" s="277"/>
      <c r="N43" s="277"/>
      <c r="O43" s="277"/>
      <c r="P43" s="277"/>
      <c r="Q43" s="277"/>
      <c r="R43" s="278"/>
      <c r="S43" s="44"/>
      <c r="T43" s="67"/>
      <c r="U43" s="229"/>
    </row>
    <row r="44" spans="1:21" x14ac:dyDescent="0.25">
      <c r="A44" s="189"/>
      <c r="B44" s="46"/>
      <c r="C44" s="45"/>
      <c r="D44" s="45"/>
      <c r="E44" s="275"/>
      <c r="F44" s="46"/>
      <c r="G44" s="45"/>
      <c r="H44" s="45"/>
      <c r="I44" s="45"/>
      <c r="J44" s="229"/>
      <c r="K44" s="276"/>
      <c r="L44" s="276"/>
      <c r="M44" s="277"/>
      <c r="N44" s="277"/>
      <c r="O44" s="277"/>
      <c r="P44" s="277"/>
      <c r="Q44" s="277"/>
      <c r="R44" s="278"/>
      <c r="S44" s="44"/>
      <c r="T44" s="67"/>
      <c r="U44" s="229"/>
    </row>
    <row r="45" spans="1:21" x14ac:dyDescent="0.25">
      <c r="A45" s="189"/>
      <c r="B45" s="46"/>
      <c r="C45" s="45"/>
      <c r="D45" s="45"/>
      <c r="E45" s="275"/>
      <c r="F45" s="46"/>
      <c r="G45" s="45"/>
      <c r="H45" s="45"/>
      <c r="I45" s="45"/>
      <c r="J45" s="229"/>
      <c r="K45" s="276"/>
      <c r="L45" s="276"/>
      <c r="M45" s="277"/>
      <c r="N45" s="277"/>
      <c r="O45" s="277"/>
      <c r="P45" s="277"/>
      <c r="Q45" s="277"/>
      <c r="R45" s="278"/>
      <c r="S45" s="44"/>
      <c r="T45" s="67"/>
      <c r="U45" s="229"/>
    </row>
    <row r="46" spans="1:21" x14ac:dyDescent="0.25">
      <c r="A46" s="189"/>
      <c r="B46" s="46"/>
      <c r="C46" s="45"/>
      <c r="D46" s="45"/>
      <c r="E46" s="275"/>
      <c r="F46" s="46"/>
      <c r="G46" s="45"/>
      <c r="H46" s="45"/>
      <c r="I46" s="45"/>
      <c r="J46" s="229"/>
      <c r="K46" s="276"/>
      <c r="L46" s="276"/>
      <c r="M46" s="277"/>
      <c r="N46" s="277"/>
      <c r="O46" s="277"/>
      <c r="P46" s="277"/>
      <c r="Q46" s="277"/>
      <c r="R46" s="278"/>
      <c r="S46" s="44"/>
      <c r="T46" s="67"/>
      <c r="U46" s="229"/>
    </row>
    <row r="47" spans="1:21" x14ac:dyDescent="0.25">
      <c r="A47" s="189"/>
      <c r="B47" s="46"/>
      <c r="C47" s="45"/>
      <c r="D47" s="45"/>
      <c r="E47" s="275"/>
      <c r="F47" s="46"/>
      <c r="G47" s="45"/>
      <c r="H47" s="45"/>
      <c r="I47" s="45"/>
      <c r="J47" s="229"/>
      <c r="K47" s="276"/>
      <c r="L47" s="276"/>
      <c r="M47" s="277"/>
      <c r="N47" s="277"/>
      <c r="O47" s="277"/>
      <c r="P47" s="277"/>
      <c r="Q47" s="277"/>
      <c r="R47" s="278"/>
      <c r="S47" s="44"/>
      <c r="T47" s="67"/>
      <c r="U47" s="229"/>
    </row>
    <row r="48" spans="1:21" x14ac:dyDescent="0.25">
      <c r="A48" s="189"/>
      <c r="B48" s="46"/>
      <c r="C48" s="45"/>
      <c r="D48" s="45"/>
      <c r="E48" s="275"/>
      <c r="F48" s="46"/>
      <c r="G48" s="45"/>
      <c r="H48" s="45"/>
      <c r="I48" s="45"/>
      <c r="J48" s="229"/>
      <c r="K48" s="276"/>
      <c r="L48" s="276"/>
      <c r="M48" s="277"/>
      <c r="N48" s="277"/>
      <c r="O48" s="277"/>
      <c r="P48" s="277"/>
      <c r="Q48" s="277"/>
      <c r="R48" s="278"/>
      <c r="S48" s="44"/>
      <c r="T48" s="67"/>
      <c r="U48" s="229"/>
    </row>
    <row r="49" spans="1:21" x14ac:dyDescent="0.25">
      <c r="A49" s="189"/>
      <c r="B49" s="46"/>
      <c r="C49" s="45"/>
      <c r="D49" s="45"/>
      <c r="E49" s="275"/>
      <c r="F49" s="46"/>
      <c r="G49" s="45"/>
      <c r="H49" s="45"/>
      <c r="I49" s="45"/>
      <c r="J49" s="229"/>
      <c r="K49" s="276"/>
      <c r="L49" s="276"/>
      <c r="M49" s="277"/>
      <c r="N49" s="277"/>
      <c r="O49" s="277"/>
      <c r="P49" s="277"/>
      <c r="Q49" s="277"/>
      <c r="R49" s="278"/>
      <c r="S49" s="44"/>
      <c r="T49" s="67"/>
      <c r="U49" s="229"/>
    </row>
    <row r="50" spans="1:21" x14ac:dyDescent="0.25">
      <c r="A50" s="189"/>
      <c r="B50" s="46"/>
      <c r="C50" s="45"/>
      <c r="D50" s="45"/>
      <c r="E50" s="275"/>
      <c r="F50" s="46"/>
      <c r="G50" s="45"/>
      <c r="H50" s="45"/>
      <c r="I50" s="45"/>
      <c r="J50" s="229"/>
      <c r="K50" s="276"/>
      <c r="L50" s="276"/>
      <c r="M50" s="277"/>
      <c r="N50" s="277"/>
      <c r="O50" s="277"/>
      <c r="P50" s="277"/>
      <c r="Q50" s="277"/>
      <c r="R50" s="278"/>
      <c r="S50" s="44"/>
      <c r="T50" s="67"/>
      <c r="U50" s="229"/>
    </row>
    <row r="51" spans="1:21" x14ac:dyDescent="0.25">
      <c r="A51" s="189"/>
      <c r="B51" s="46"/>
      <c r="C51" s="45"/>
      <c r="D51" s="45"/>
      <c r="E51" s="275"/>
      <c r="F51" s="46"/>
      <c r="G51" s="45"/>
      <c r="H51" s="45"/>
      <c r="I51" s="45"/>
      <c r="J51" s="229"/>
      <c r="K51" s="276"/>
      <c r="L51" s="276"/>
      <c r="M51" s="277"/>
      <c r="N51" s="277"/>
      <c r="O51" s="277"/>
      <c r="P51" s="277"/>
      <c r="Q51" s="277"/>
      <c r="R51" s="278"/>
      <c r="S51" s="44"/>
      <c r="T51" s="67"/>
      <c r="U51" s="229"/>
    </row>
    <row r="52" spans="1:21" x14ac:dyDescent="0.25">
      <c r="A52" s="189"/>
      <c r="B52" s="46"/>
      <c r="C52" s="45"/>
      <c r="D52" s="45"/>
      <c r="E52" s="275"/>
      <c r="F52" s="46"/>
      <c r="G52" s="45"/>
      <c r="H52" s="45"/>
      <c r="I52" s="45"/>
      <c r="J52" s="229"/>
      <c r="K52" s="276"/>
      <c r="L52" s="276"/>
      <c r="M52" s="277"/>
      <c r="N52" s="277"/>
      <c r="O52" s="277"/>
      <c r="P52" s="277"/>
      <c r="Q52" s="277"/>
      <c r="R52" s="278"/>
      <c r="S52" s="44"/>
      <c r="T52" s="67"/>
      <c r="U52" s="229"/>
    </row>
    <row r="53" spans="1:21" x14ac:dyDescent="0.25">
      <c r="A53" s="189"/>
      <c r="B53" s="46"/>
      <c r="C53" s="45"/>
      <c r="D53" s="45"/>
      <c r="E53" s="275"/>
      <c r="F53" s="46"/>
      <c r="G53" s="45"/>
      <c r="H53" s="45"/>
      <c r="I53" s="45"/>
      <c r="J53" s="229"/>
      <c r="K53" s="276"/>
      <c r="L53" s="276"/>
      <c r="M53" s="277"/>
      <c r="N53" s="277"/>
      <c r="O53" s="277"/>
      <c r="P53" s="277"/>
      <c r="Q53" s="277"/>
      <c r="R53" s="278"/>
      <c r="S53" s="44"/>
      <c r="T53" s="67"/>
      <c r="U53" s="229"/>
    </row>
    <row r="54" spans="1:21" x14ac:dyDescent="0.25">
      <c r="A54" s="189"/>
      <c r="B54" s="46"/>
      <c r="C54" s="45"/>
      <c r="D54" s="45"/>
      <c r="E54" s="275"/>
      <c r="F54" s="46"/>
      <c r="G54" s="45"/>
      <c r="H54" s="45"/>
      <c r="I54" s="45"/>
      <c r="J54" s="229"/>
      <c r="K54" s="276"/>
      <c r="L54" s="276"/>
      <c r="M54" s="277"/>
      <c r="N54" s="277"/>
      <c r="O54" s="277"/>
      <c r="P54" s="277"/>
      <c r="Q54" s="277"/>
      <c r="R54" s="278"/>
      <c r="S54" s="44"/>
      <c r="T54" s="67"/>
      <c r="U54" s="229"/>
    </row>
    <row r="55" spans="1:21" x14ac:dyDescent="0.25">
      <c r="A55" s="189"/>
      <c r="B55" s="46"/>
      <c r="C55" s="45"/>
      <c r="D55" s="45"/>
      <c r="E55" s="275"/>
      <c r="F55" s="46"/>
      <c r="G55" s="45"/>
      <c r="H55" s="45"/>
      <c r="I55" s="45"/>
      <c r="J55" s="229"/>
      <c r="K55" s="276"/>
      <c r="L55" s="276"/>
      <c r="M55" s="277"/>
      <c r="N55" s="277"/>
      <c r="O55" s="277"/>
      <c r="P55" s="277"/>
      <c r="Q55" s="277"/>
      <c r="R55" s="278"/>
      <c r="S55" s="44"/>
      <c r="T55" s="67"/>
      <c r="U55" s="229"/>
    </row>
    <row r="56" spans="1:21" x14ac:dyDescent="0.25">
      <c r="A56" s="189"/>
      <c r="B56" s="46"/>
      <c r="C56" s="45"/>
      <c r="D56" s="45"/>
      <c r="E56" s="275"/>
      <c r="F56" s="46"/>
      <c r="G56" s="45"/>
      <c r="H56" s="45"/>
      <c r="I56" s="45"/>
      <c r="J56" s="229"/>
      <c r="K56" s="276"/>
      <c r="L56" s="276"/>
      <c r="M56" s="277"/>
      <c r="N56" s="277"/>
      <c r="O56" s="277"/>
      <c r="P56" s="277"/>
      <c r="Q56" s="277"/>
      <c r="R56" s="278"/>
      <c r="S56" s="44"/>
      <c r="T56" s="67"/>
      <c r="U56" s="229"/>
    </row>
    <row r="57" spans="1:21" ht="17.25" x14ac:dyDescent="0.3">
      <c r="A57" s="459" t="s">
        <v>0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</row>
    <row r="58" spans="1:21" ht="17.25" x14ac:dyDescent="0.3">
      <c r="A58" s="459" t="s">
        <v>1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</row>
    <row r="59" spans="1:21" ht="17.25" x14ac:dyDescent="0.3">
      <c r="A59" s="459" t="s">
        <v>2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</row>
    <row r="60" spans="1:21" ht="17.25" x14ac:dyDescent="0.3">
      <c r="A60" s="459" t="s">
        <v>3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</row>
    <row r="61" spans="1:21" ht="17.25" x14ac:dyDescent="0.3">
      <c r="A61" s="459" t="s">
        <v>4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</row>
    <row r="62" spans="1:21" ht="17.25" x14ac:dyDescent="0.3">
      <c r="A62" s="460" t="s">
        <v>144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</row>
    <row r="63" spans="1:21" ht="21" x14ac:dyDescent="0.35">
      <c r="A63" s="8"/>
      <c r="B63" s="8"/>
      <c r="C63" s="8"/>
      <c r="D63" s="8"/>
      <c r="E63" s="8"/>
      <c r="F63" s="8"/>
      <c r="G63" s="263"/>
      <c r="H63" s="8"/>
      <c r="I63" s="8"/>
      <c r="J63"/>
      <c r="K63" s="8"/>
      <c r="L63" s="8"/>
      <c r="M63" s="8"/>
      <c r="N63" s="8"/>
      <c r="P63" s="8"/>
      <c r="Q63" s="8"/>
      <c r="R63" s="8"/>
      <c r="S63" s="8"/>
      <c r="U63" s="1" t="s">
        <v>6</v>
      </c>
    </row>
    <row r="64" spans="1:21" ht="21" x14ac:dyDescent="0.35">
      <c r="A64" s="3"/>
      <c r="B64" s="4"/>
      <c r="C64" s="4"/>
      <c r="D64" s="4"/>
      <c r="E64" s="5"/>
      <c r="F64"/>
      <c r="G64" s="263"/>
      <c r="H64" s="50"/>
      <c r="I64" s="50"/>
      <c r="J64"/>
      <c r="K64" s="50"/>
      <c r="L64" s="50"/>
      <c r="M64" s="50"/>
      <c r="P64" s="50"/>
      <c r="Q64" s="50"/>
      <c r="R64" s="50"/>
      <c r="U64" s="2" t="s">
        <v>7</v>
      </c>
    </row>
    <row r="65" spans="1:21" ht="15.75" x14ac:dyDescent="0.25">
      <c r="A65" s="3"/>
      <c r="B65" s="4"/>
      <c r="C65" s="4"/>
      <c r="D65" s="4"/>
      <c r="E65" s="5"/>
      <c r="F65"/>
      <c r="G65" s="6"/>
      <c r="H65" s="6"/>
      <c r="I65" s="6"/>
      <c r="J65"/>
      <c r="K65" s="6"/>
      <c r="L65"/>
      <c r="P65" s="6"/>
      <c r="U65" s="2" t="s">
        <v>8</v>
      </c>
    </row>
    <row r="66" spans="1:21" ht="21" x14ac:dyDescent="0.35">
      <c r="A66" s="7"/>
      <c r="B66"/>
      <c r="C66"/>
      <c r="D66"/>
      <c r="E66"/>
      <c r="F66"/>
      <c r="G66"/>
      <c r="H66"/>
      <c r="I66"/>
      <c r="J66"/>
      <c r="K66" s="7"/>
      <c r="L66"/>
      <c r="M66" s="8"/>
      <c r="N66" s="8"/>
      <c r="P66" s="7"/>
      <c r="R66" s="8"/>
      <c r="S66" s="8"/>
      <c r="U66" s="8" t="s">
        <v>9</v>
      </c>
    </row>
    <row r="67" spans="1:21" ht="18.75" x14ac:dyDescent="0.3">
      <c r="A67" s="308"/>
      <c r="B67" s="309"/>
      <c r="C67" s="310"/>
      <c r="D67" s="310"/>
      <c r="E67" s="9" t="s">
        <v>50</v>
      </c>
      <c r="F67" s="311">
        <v>0.52777777777777779</v>
      </c>
      <c r="G67" s="166" t="s">
        <v>12</v>
      </c>
      <c r="H67" s="11"/>
      <c r="I67" s="11"/>
      <c r="J67"/>
      <c r="K67" s="13"/>
      <c r="L67" s="13"/>
      <c r="M67" s="14"/>
      <c r="P67" s="64"/>
      <c r="Q67" s="64"/>
      <c r="R67" s="16"/>
      <c r="S67" s="64"/>
      <c r="T67" s="64"/>
    </row>
    <row r="68" spans="1:21" ht="16.5" thickBot="1" x14ac:dyDescent="0.3">
      <c r="A68" s="15" t="s">
        <v>134</v>
      </c>
      <c r="B68" s="16"/>
      <c r="C68"/>
      <c r="D68"/>
      <c r="F68" s="18"/>
      <c r="G68" s="17" t="s">
        <v>142</v>
      </c>
      <c r="H68"/>
      <c r="I68"/>
      <c r="J68" s="3" t="s">
        <v>143</v>
      </c>
      <c r="K68" s="11"/>
      <c r="L68" s="11"/>
      <c r="M68" s="14"/>
      <c r="P68" s="64"/>
      <c r="Q68" s="64"/>
      <c r="R68" s="16"/>
      <c r="S68" s="64"/>
      <c r="T68" s="64"/>
    </row>
    <row r="69" spans="1:21" ht="15.75" thickBot="1" x14ac:dyDescent="0.3">
      <c r="A69" s="485"/>
      <c r="B69" s="489" t="s">
        <v>16</v>
      </c>
      <c r="C69" s="490" t="s">
        <v>17</v>
      </c>
      <c r="D69" s="490" t="s">
        <v>18</v>
      </c>
      <c r="E69" s="489" t="s">
        <v>19</v>
      </c>
      <c r="F69" s="489" t="s">
        <v>20</v>
      </c>
      <c r="G69" s="489" t="s">
        <v>21</v>
      </c>
      <c r="H69" s="489" t="s">
        <v>22</v>
      </c>
      <c r="I69" s="489" t="s">
        <v>23</v>
      </c>
      <c r="J69" s="474" t="s">
        <v>24</v>
      </c>
      <c r="K69" s="553" t="s">
        <v>130</v>
      </c>
      <c r="L69" s="553"/>
      <c r="M69" s="553"/>
      <c r="N69" s="553"/>
      <c r="O69" s="553"/>
      <c r="P69" s="553"/>
      <c r="Q69" s="553"/>
      <c r="R69" s="474" t="s">
        <v>25</v>
      </c>
      <c r="S69" s="474" t="s">
        <v>26</v>
      </c>
      <c r="T69" s="474" t="s">
        <v>27</v>
      </c>
      <c r="U69" s="475" t="s">
        <v>28</v>
      </c>
    </row>
    <row r="70" spans="1:21" ht="15.75" thickBot="1" x14ac:dyDescent="0.3">
      <c r="A70" s="554"/>
      <c r="B70" s="489"/>
      <c r="C70" s="490"/>
      <c r="D70" s="490"/>
      <c r="E70" s="489"/>
      <c r="F70" s="489"/>
      <c r="G70" s="489"/>
      <c r="H70" s="489"/>
      <c r="I70" s="489"/>
      <c r="J70" s="474"/>
      <c r="K70" s="475">
        <v>1</v>
      </c>
      <c r="L70" s="475">
        <v>2</v>
      </c>
      <c r="M70" s="475">
        <v>3</v>
      </c>
      <c r="N70" s="551"/>
      <c r="O70" s="475">
        <v>4</v>
      </c>
      <c r="P70" s="475">
        <v>5</v>
      </c>
      <c r="Q70" s="475">
        <v>6</v>
      </c>
      <c r="R70" s="474"/>
      <c r="S70" s="474"/>
      <c r="T70" s="474"/>
      <c r="U70" s="475"/>
    </row>
    <row r="71" spans="1:21" ht="15.75" thickBot="1" x14ac:dyDescent="0.3">
      <c r="A71" s="486"/>
      <c r="B71" s="489"/>
      <c r="C71" s="490"/>
      <c r="D71" s="490"/>
      <c r="E71" s="489"/>
      <c r="F71" s="489"/>
      <c r="G71" s="489"/>
      <c r="H71" s="489"/>
      <c r="I71" s="489"/>
      <c r="J71" s="474"/>
      <c r="K71" s="475"/>
      <c r="L71" s="475"/>
      <c r="M71" s="475"/>
      <c r="N71" s="552"/>
      <c r="O71" s="475"/>
      <c r="P71" s="475"/>
      <c r="Q71" s="475"/>
      <c r="R71" s="474"/>
      <c r="S71" s="474"/>
      <c r="T71" s="474"/>
      <c r="U71" s="475"/>
    </row>
    <row r="72" spans="1:21" ht="22.5" x14ac:dyDescent="0.25">
      <c r="A72" s="189"/>
      <c r="B72" s="78">
        <v>17</v>
      </c>
      <c r="C72" s="69" t="str">
        <f>IF(B72=0," ",VLOOKUP(B72,[1]Спортсмены!B$1:K$65536,2,FALSE))</f>
        <v>Васильев</v>
      </c>
      <c r="D72" s="70" t="str">
        <f>IF(B72=0," ",VLOOKUP($B72,[1]Спортсмены!$B$1:$K$65536,3,FALSE))</f>
        <v>Антон</v>
      </c>
      <c r="E72" s="71" t="str">
        <f>IF(B72=0," ",IF(VLOOKUP($B72,[1]Спортсмены!$B$1:$K$65536,4,FALSE)=0," ",VLOOKUP($B72,[1]Спортсмены!$B$1:$K$65536,4,FALSE)))</f>
        <v>20.07.1998</v>
      </c>
      <c r="F72" s="71" t="str">
        <f>IF(B72=0," ",VLOOKUP($B72,[1]Спортсмены!$B$1:$K$65536,5,FALSE))</f>
        <v>2</v>
      </c>
      <c r="G72" s="69" t="str">
        <f>IF(B72=0," ",VLOOKUP($B72,[1]Спортсмены!$B$1:$K$65536,6,FALSE))</f>
        <v>Ярославская область</v>
      </c>
      <c r="H72" s="69" t="str">
        <f>IF(C72=0," ",VLOOKUP($B72,[1]Спортсмены!$B$1:$K$65536,7,FALSE))</f>
        <v/>
      </c>
      <c r="I72" s="69" t="str">
        <f>IF(D72=0," ",VLOOKUP($B72,[1]Спортсмены!$B$1:$K$65536,8,FALSE))</f>
        <v/>
      </c>
      <c r="J72" s="106" t="str">
        <f>IF(B72=0," ",VLOOKUP($B72,[1]Спортсмены!$B$1:$K$65536,9,FALSE))</f>
        <v>ГУ ЯО "СШОР по лёгкой атлетике и адаптивному спорту"</v>
      </c>
      <c r="K72" s="264" t="s">
        <v>131</v>
      </c>
      <c r="L72" s="264" t="s">
        <v>131</v>
      </c>
      <c r="M72" s="264" t="s">
        <v>131</v>
      </c>
      <c r="N72" s="265"/>
      <c r="O72" s="264" t="s">
        <v>131</v>
      </c>
      <c r="P72" s="264" t="s">
        <v>131</v>
      </c>
      <c r="Q72" s="264" t="s">
        <v>131</v>
      </c>
      <c r="R72" s="266">
        <v>0</v>
      </c>
      <c r="S72" s="79"/>
      <c r="T72" s="80">
        <v>0</v>
      </c>
      <c r="U72" s="58" t="str">
        <f>IF(B72=0," ",VLOOKUP($B72,[1]Спортсмены!$B$1:$K$65536,10,FALSE))</f>
        <v xml:space="preserve">Филинова С.К., Иванова И.М. </v>
      </c>
    </row>
    <row r="73" spans="1:21" ht="15.75" thickBot="1" x14ac:dyDescent="0.3">
      <c r="A73" s="269"/>
      <c r="B73" s="40"/>
      <c r="C73" s="39" t="str">
        <f>IF(B73=0," ",VLOOKUP(B73,[1]Спортсмены!B$1:K$65536,2,FALSE))</f>
        <v xml:space="preserve"> </v>
      </c>
      <c r="D73" s="39"/>
      <c r="E73" s="270" t="str">
        <f>IF(B73=0," ",VLOOKUP($B73,[1]Спортсмены!$B$1:$K$65536,3,FALSE))</f>
        <v xml:space="preserve"> </v>
      </c>
      <c r="F73" s="40" t="str">
        <f>IF(B73=0," ",IF(VLOOKUP($B73,[1]Спортсмены!$B$1:$K$65536,4,FALSE)=0," ",VLOOKUP($B73,[1]Спортсмены!$B$1:$K$65536,4,FALSE)))</f>
        <v xml:space="preserve"> </v>
      </c>
      <c r="G73" s="39" t="str">
        <f>IF(B73=0," ",VLOOKUP($B73,[1]Спортсмены!$B$1:$K$65536,5,FALSE))</f>
        <v xml:space="preserve"> </v>
      </c>
      <c r="H73" s="39"/>
      <c r="I73" s="39"/>
      <c r="J73" s="227" t="str">
        <f>IF(B73=0," ",VLOOKUP($B73,[1]Спортсмены!$B$1:$K$65536,6,FALSE))</f>
        <v xml:space="preserve"> </v>
      </c>
      <c r="K73" s="271"/>
      <c r="L73" s="271"/>
      <c r="M73" s="271"/>
      <c r="N73" s="272"/>
      <c r="O73" s="273"/>
      <c r="P73" s="273"/>
      <c r="Q73" s="273"/>
      <c r="R73" s="274"/>
      <c r="S73" s="38" t="str">
        <f>IF(R73=0," ",IF(R73&gt;=[1]Разряды!$D$27,[1]Разряды!$D$3,IF(R73&gt;=[1]Разряды!$E$27,[1]Разряды!$E$3,IF(R73&gt;=[1]Разряды!$F$27,[1]Разряды!$F$3,IF(R73&gt;=[1]Разряды!$G$27,[1]Разряды!$G$3,IF(R73&gt;=[1]Разряды!$H$27,[1]Разряды!$H$3,IF(R73&gt;=[1]Разряды!$I$27,[1]Разряды!$I$3,"б/р")))))))</f>
        <v xml:space="preserve"> </v>
      </c>
      <c r="T73" s="179"/>
      <c r="U73" s="227" t="str">
        <f>IF(B73=0," ",VLOOKUP($B73,[1]Спортсмены!$B$1:$K$65536,7,FALSE))</f>
        <v xml:space="preserve"> </v>
      </c>
    </row>
    <row r="74" spans="1:21" ht="16.5" thickTop="1" x14ac:dyDescent="0.25">
      <c r="A74" s="189"/>
      <c r="B74" s="46"/>
      <c r="C74" s="66"/>
      <c r="D74" s="66"/>
      <c r="E74" s="49"/>
      <c r="F74"/>
      <c r="G74"/>
      <c r="H74"/>
      <c r="I74"/>
      <c r="J74" s="85"/>
      <c r="K74" s="85"/>
      <c r="L74" s="86"/>
      <c r="M74" s="85"/>
      <c r="N74" s="85"/>
      <c r="O74" s="87"/>
      <c r="P74" s="86"/>
      <c r="Q74" s="88"/>
      <c r="R74" s="67"/>
      <c r="S74" s="67"/>
      <c r="T74" s="67"/>
      <c r="U74" s="229"/>
    </row>
    <row r="75" spans="1:21" ht="15.75" x14ac:dyDescent="0.25">
      <c r="A75" s="189"/>
      <c r="B75" s="46"/>
      <c r="C75" s="66"/>
      <c r="D75" s="66"/>
      <c r="E75" s="49"/>
      <c r="F75"/>
      <c r="G75"/>
      <c r="H75"/>
      <c r="I75"/>
      <c r="J75" s="85"/>
      <c r="K75" s="85"/>
      <c r="L75" s="86"/>
      <c r="M75" s="85"/>
      <c r="N75" s="85"/>
      <c r="O75" s="87"/>
      <c r="P75" s="86"/>
      <c r="Q75" s="88"/>
      <c r="R75" s="67"/>
      <c r="S75" s="67"/>
      <c r="T75" s="67"/>
      <c r="U75" s="229"/>
    </row>
    <row r="76" spans="1:21" ht="15.75" x14ac:dyDescent="0.25">
      <c r="A76" s="64"/>
      <c r="C76" s="44"/>
      <c r="D76" s="85"/>
      <c r="E76"/>
      <c r="F76"/>
      <c r="G76"/>
      <c r="H76"/>
      <c r="I76" s="85"/>
      <c r="J76" s="85"/>
      <c r="K76" s="85"/>
      <c r="L76" s="87"/>
      <c r="M76" s="85"/>
      <c r="N76" s="85"/>
      <c r="P76" s="86"/>
      <c r="Q76" s="88"/>
      <c r="R76" s="67"/>
      <c r="S76" s="67"/>
      <c r="T76" s="67"/>
      <c r="U76" s="229"/>
    </row>
    <row r="77" spans="1:21" ht="15.75" x14ac:dyDescent="0.25">
      <c r="A77" s="64"/>
      <c r="B77" s="67"/>
      <c r="C77" s="44"/>
      <c r="D77" s="85"/>
      <c r="E77"/>
      <c r="F77"/>
      <c r="G77"/>
      <c r="H77"/>
      <c r="I77" s="85"/>
      <c r="J77" s="85"/>
      <c r="K77" s="85"/>
      <c r="L77" s="85"/>
      <c r="M77" s="85"/>
      <c r="N77" s="85"/>
      <c r="P77" s="86"/>
      <c r="Q77" s="88"/>
      <c r="R77" s="67"/>
      <c r="S77" s="67"/>
      <c r="T77" s="67"/>
      <c r="U77" s="229"/>
    </row>
    <row r="78" spans="1:21" ht="15.75" x14ac:dyDescent="0.25">
      <c r="A78" s="64"/>
      <c r="B78" s="67"/>
      <c r="C78" s="44"/>
      <c r="D78" s="85"/>
      <c r="E78"/>
      <c r="F78"/>
      <c r="G78"/>
      <c r="H78"/>
      <c r="I78" s="85"/>
      <c r="J78" s="85"/>
      <c r="K78" s="85"/>
      <c r="L78" s="85"/>
      <c r="M78" s="85"/>
      <c r="N78" s="85"/>
      <c r="P78" s="86"/>
      <c r="Q78" s="88"/>
      <c r="R78" s="67"/>
      <c r="S78" s="67"/>
      <c r="T78" s="67"/>
      <c r="U78" s="229"/>
    </row>
    <row r="79" spans="1:21" ht="15.75" x14ac:dyDescent="0.25">
      <c r="A79" s="64"/>
      <c r="B79" s="67"/>
      <c r="C79" s="44"/>
      <c r="D79" s="85"/>
      <c r="E79"/>
      <c r="F79"/>
      <c r="G79"/>
      <c r="H79"/>
      <c r="I79" s="85"/>
      <c r="J79" s="85"/>
      <c r="K79" s="85"/>
      <c r="L79" s="87"/>
      <c r="M79" s="85"/>
      <c r="N79" s="85"/>
      <c r="P79" s="86"/>
      <c r="Q79" s="88"/>
      <c r="R79" s="67"/>
      <c r="S79" s="67"/>
      <c r="T79" s="67"/>
      <c r="U79" s="229"/>
    </row>
    <row r="80" spans="1:21" ht="15.75" x14ac:dyDescent="0.25">
      <c r="A80" s="64"/>
      <c r="B80" s="67"/>
      <c r="C80" s="44"/>
      <c r="E80"/>
      <c r="F80"/>
      <c r="G80"/>
      <c r="H80" s="85"/>
      <c r="I80" s="85"/>
      <c r="J80" s="85"/>
      <c r="K80" s="85"/>
      <c r="L80" s="85"/>
      <c r="M80" s="85"/>
      <c r="N80" s="85"/>
      <c r="P80" s="86"/>
      <c r="Q80" s="88"/>
      <c r="R80" s="67"/>
      <c r="S80" s="67"/>
    </row>
    <row r="81" spans="1:21" ht="15.75" x14ac:dyDescent="0.25">
      <c r="A81" s="66"/>
      <c r="B81" s="66"/>
      <c r="C81" s="299"/>
      <c r="D81" s="299"/>
      <c r="E81" s="85"/>
      <c r="F81" s="85"/>
      <c r="G81" s="299"/>
      <c r="H81" s="299"/>
      <c r="I81" s="299"/>
      <c r="J81" s="299"/>
      <c r="K81" s="67"/>
      <c r="L81" s="46"/>
      <c r="M81" s="46"/>
      <c r="N81" s="46"/>
      <c r="O81" s="46"/>
      <c r="P81" s="277"/>
      <c r="Q81" s="277"/>
    </row>
    <row r="82" spans="1:21" ht="15.75" x14ac:dyDescent="0.25">
      <c r="A82" s="66"/>
      <c r="B82" s="66"/>
      <c r="C82" s="299"/>
      <c r="D82" s="299"/>
      <c r="E82" s="85"/>
      <c r="F82" s="85"/>
      <c r="G82" s="299"/>
      <c r="H82" s="299"/>
      <c r="I82" s="299"/>
      <c r="J82" s="299"/>
      <c r="K82" s="67"/>
      <c r="L82" s="46"/>
      <c r="M82" s="46"/>
      <c r="N82" s="46"/>
      <c r="O82" s="46"/>
      <c r="P82" s="277"/>
      <c r="Q82" s="277"/>
      <c r="S82" s="46"/>
      <c r="T82" s="229"/>
      <c r="U82" s="86"/>
    </row>
    <row r="83" spans="1:21" ht="15.75" x14ac:dyDescent="0.25">
      <c r="A83" s="64"/>
      <c r="C83" s="66"/>
      <c r="D83" s="66"/>
      <c r="E83" s="66"/>
      <c r="F83" s="67"/>
      <c r="G83" s="45" t="s">
        <v>32</v>
      </c>
      <c r="H83" s="45"/>
      <c r="I83" s="45"/>
      <c r="J83" s="46"/>
      <c r="K83" s="46"/>
      <c r="L83" s="45"/>
      <c r="M83" s="45" t="s">
        <v>33</v>
      </c>
      <c r="N83" s="45"/>
      <c r="P83" s="277"/>
      <c r="Q83" s="277"/>
      <c r="S83" s="46"/>
      <c r="T83" s="229"/>
      <c r="U83" s="86"/>
    </row>
    <row r="84" spans="1:21" ht="15.75" x14ac:dyDescent="0.25">
      <c r="A84" s="64"/>
      <c r="B84" s="67"/>
      <c r="C84" s="66"/>
      <c r="D84" s="66"/>
      <c r="E84" s="66"/>
      <c r="F84" s="67"/>
      <c r="G84" s="45"/>
      <c r="H84" s="45"/>
      <c r="I84" s="45"/>
      <c r="J84" s="46"/>
      <c r="K84" s="46"/>
      <c r="L84" s="45"/>
      <c r="M84" s="45"/>
      <c r="N84" s="45"/>
      <c r="P84" s="277"/>
      <c r="Q84" s="277"/>
      <c r="S84" s="46"/>
      <c r="T84" s="229"/>
      <c r="U84" s="86"/>
    </row>
    <row r="85" spans="1:21" ht="15.75" x14ac:dyDescent="0.25">
      <c r="A85" s="64"/>
      <c r="B85" s="67"/>
      <c r="C85" s="66"/>
      <c r="D85" s="66"/>
      <c r="E85" s="66"/>
      <c r="F85" s="67"/>
      <c r="G85" s="45"/>
      <c r="H85" s="45"/>
      <c r="I85" s="45"/>
      <c r="J85" s="46"/>
      <c r="K85" s="46"/>
      <c r="L85" s="45"/>
      <c r="M85" s="45"/>
      <c r="N85" s="45"/>
      <c r="S85" s="46"/>
      <c r="T85" s="229"/>
      <c r="U85" s="86"/>
    </row>
    <row r="86" spans="1:21" ht="15.75" x14ac:dyDescent="0.25">
      <c r="A86" s="64"/>
      <c r="B86" s="67"/>
      <c r="C86" s="66"/>
      <c r="D86" s="66"/>
      <c r="E86" s="66"/>
      <c r="F86" s="67"/>
      <c r="G86" s="45"/>
      <c r="H86" s="45"/>
      <c r="I86" s="45"/>
      <c r="J86" s="46"/>
      <c r="K86" s="46"/>
      <c r="L86" s="45"/>
      <c r="M86" s="45"/>
      <c r="N86" s="45"/>
      <c r="P86" s="86"/>
      <c r="Q86" s="88"/>
      <c r="R86" s="67"/>
      <c r="S86" s="67"/>
    </row>
    <row r="87" spans="1:21" ht="15.75" x14ac:dyDescent="0.25">
      <c r="A87" s="64"/>
      <c r="B87" s="67"/>
      <c r="C87" s="66"/>
      <c r="D87" s="66"/>
      <c r="E87" s="66"/>
      <c r="F87" s="67"/>
      <c r="G87" s="45" t="s">
        <v>34</v>
      </c>
      <c r="H87" s="45"/>
      <c r="I87" s="45"/>
      <c r="J87" s="46"/>
      <c r="K87" s="46"/>
      <c r="L87" s="45"/>
      <c r="M87" s="45" t="s">
        <v>35</v>
      </c>
      <c r="N87" s="45"/>
      <c r="P87" s="86"/>
      <c r="Q87" s="88"/>
      <c r="R87" s="67"/>
      <c r="S87" s="67"/>
    </row>
    <row r="88" spans="1:21" ht="15.75" x14ac:dyDescent="0.25">
      <c r="A88" s="49"/>
      <c r="B88" s="86"/>
      <c r="C88" s="85"/>
      <c r="D88" s="85"/>
      <c r="E88" s="85"/>
      <c r="F88" s="89"/>
      <c r="G88" s="89"/>
      <c r="H88" s="89"/>
      <c r="I88" s="89"/>
      <c r="J88" s="89"/>
      <c r="K88" s="323"/>
      <c r="L88" s="66"/>
      <c r="M88" s="66"/>
      <c r="N88" s="86"/>
      <c r="O88" s="85"/>
      <c r="P88" s="86"/>
      <c r="Q88" s="88"/>
      <c r="R88" s="67"/>
      <c r="S88" s="67"/>
    </row>
    <row r="89" spans="1:21" ht="15.75" x14ac:dyDescent="0.25">
      <c r="A89" s="64"/>
      <c r="B89" s="67"/>
      <c r="C89" s="44"/>
      <c r="E89"/>
      <c r="F89"/>
      <c r="G89"/>
      <c r="H89" s="85"/>
      <c r="I89" s="85"/>
      <c r="J89" s="85"/>
      <c r="K89" s="85"/>
      <c r="L89" s="86"/>
      <c r="M89" s="85"/>
      <c r="N89" s="85"/>
      <c r="O89" s="85"/>
      <c r="P89" s="86"/>
      <c r="Q89" s="88"/>
      <c r="R89" s="67"/>
      <c r="S89" s="67"/>
    </row>
    <row r="90" spans="1:21" ht="15.75" x14ac:dyDescent="0.25">
      <c r="A90" s="64"/>
      <c r="B90" s="67"/>
      <c r="C90" s="44"/>
      <c r="E90"/>
      <c r="F90"/>
      <c r="G90"/>
      <c r="H90" s="85"/>
      <c r="I90" s="85"/>
      <c r="J90" s="85"/>
      <c r="K90" s="85"/>
      <c r="L90" s="86"/>
      <c r="M90" s="85"/>
      <c r="N90" s="85"/>
      <c r="O90" s="85"/>
      <c r="P90" s="86"/>
      <c r="Q90" s="88"/>
      <c r="R90" s="67"/>
      <c r="S90" s="67"/>
    </row>
    <row r="91" spans="1:21" ht="15.75" x14ac:dyDescent="0.25">
      <c r="A91" s="64"/>
      <c r="B91" s="67"/>
      <c r="C91" s="44"/>
      <c r="E91"/>
      <c r="F91"/>
      <c r="G91"/>
      <c r="H91" s="85"/>
      <c r="I91" s="85"/>
      <c r="J91" s="85"/>
      <c r="K91" s="85"/>
      <c r="L91" s="86"/>
      <c r="M91" s="85"/>
      <c r="N91" s="85"/>
      <c r="O91" s="85"/>
      <c r="P91" s="86"/>
      <c r="Q91" s="88"/>
      <c r="R91" s="67"/>
      <c r="S91" s="67"/>
    </row>
    <row r="92" spans="1:21" ht="15.75" x14ac:dyDescent="0.25">
      <c r="A92" s="64"/>
      <c r="B92" s="67"/>
      <c r="C92" s="44"/>
      <c r="E92"/>
      <c r="F92"/>
      <c r="G92"/>
      <c r="H92" s="85"/>
      <c r="I92" s="85"/>
      <c r="J92" s="85"/>
      <c r="K92" s="85"/>
      <c r="L92" s="86"/>
      <c r="M92" s="85"/>
      <c r="N92" s="85"/>
      <c r="O92" s="85"/>
      <c r="P92" s="86"/>
      <c r="Q92" s="88"/>
      <c r="R92" s="67"/>
      <c r="S92" s="67"/>
    </row>
    <row r="93" spans="1:21" ht="17.25" x14ac:dyDescent="0.3">
      <c r="A93" s="459" t="s">
        <v>0</v>
      </c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</row>
    <row r="94" spans="1:21" ht="17.25" x14ac:dyDescent="0.3">
      <c r="A94" s="459" t="s">
        <v>1</v>
      </c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</row>
    <row r="95" spans="1:21" ht="17.25" x14ac:dyDescent="0.3">
      <c r="A95" s="459" t="s">
        <v>2</v>
      </c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</row>
    <row r="96" spans="1:21" ht="17.25" x14ac:dyDescent="0.3">
      <c r="A96" s="459" t="s">
        <v>3</v>
      </c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</row>
    <row r="97" spans="1:21" ht="17.25" x14ac:dyDescent="0.3">
      <c r="A97" s="459" t="s">
        <v>4</v>
      </c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</row>
    <row r="98" spans="1:21" ht="17.25" x14ac:dyDescent="0.3">
      <c r="A98" s="460" t="s">
        <v>141</v>
      </c>
      <c r="B98" s="460"/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</row>
    <row r="99" spans="1:21" ht="21" x14ac:dyDescent="0.35">
      <c r="A99" s="8"/>
      <c r="B99" s="8"/>
      <c r="C99" s="8"/>
      <c r="D99" s="8"/>
      <c r="E99" s="8"/>
      <c r="F99" s="8"/>
      <c r="G99" s="263"/>
      <c r="H99" s="8"/>
      <c r="I99" s="8"/>
      <c r="J99"/>
      <c r="K99" s="8"/>
      <c r="L99" s="8"/>
      <c r="M99" s="8"/>
      <c r="N99" s="8"/>
      <c r="P99" s="8"/>
      <c r="Q99" s="8"/>
      <c r="R99" s="8"/>
      <c r="S99" s="8"/>
      <c r="U99" s="1" t="s">
        <v>6</v>
      </c>
    </row>
    <row r="100" spans="1:21" ht="21" x14ac:dyDescent="0.35">
      <c r="A100" s="3"/>
      <c r="B100" s="4"/>
      <c r="C100" s="4"/>
      <c r="D100" s="4"/>
      <c r="E100" s="5"/>
      <c r="F100"/>
      <c r="G100" s="263"/>
      <c r="H100" s="50"/>
      <c r="I100" s="50"/>
      <c r="J100"/>
      <c r="K100" s="50"/>
      <c r="L100" s="50"/>
      <c r="M100" s="50"/>
      <c r="P100" s="50"/>
      <c r="Q100" s="50"/>
      <c r="R100" s="50"/>
      <c r="U100" s="2" t="s">
        <v>7</v>
      </c>
    </row>
    <row r="101" spans="1:21" ht="15.75" x14ac:dyDescent="0.25">
      <c r="A101" s="3"/>
      <c r="B101" s="4"/>
      <c r="C101" s="4"/>
      <c r="D101" s="4"/>
      <c r="E101" s="5"/>
      <c r="F101"/>
      <c r="G101" s="6"/>
      <c r="H101" s="6"/>
      <c r="I101" s="6"/>
      <c r="J101"/>
      <c r="K101" s="6"/>
      <c r="L101"/>
      <c r="P101" s="6"/>
      <c r="U101" s="2" t="s">
        <v>8</v>
      </c>
    </row>
    <row r="102" spans="1:21" ht="21" x14ac:dyDescent="0.35">
      <c r="A102" s="7"/>
      <c r="B102"/>
      <c r="C102"/>
      <c r="D102"/>
      <c r="E102"/>
      <c r="F102"/>
      <c r="G102"/>
      <c r="H102"/>
      <c r="I102"/>
      <c r="J102"/>
      <c r="K102" s="7"/>
      <c r="L102"/>
      <c r="M102" s="8"/>
      <c r="N102" s="8"/>
      <c r="P102" s="7"/>
      <c r="R102" s="8"/>
      <c r="S102" s="8"/>
      <c r="U102" s="8" t="s">
        <v>9</v>
      </c>
    </row>
    <row r="103" spans="1:21" ht="15.75" x14ac:dyDescent="0.25">
      <c r="A103" s="3"/>
      <c r="B103" s="4"/>
      <c r="C103" s="4"/>
      <c r="D103" s="4"/>
      <c r="E103" s="5"/>
      <c r="F103"/>
      <c r="G103" s="6"/>
      <c r="H103" s="6"/>
      <c r="I103" s="6"/>
      <c r="J103"/>
      <c r="K103" s="6"/>
      <c r="L103"/>
      <c r="P103" s="6"/>
      <c r="U103" s="2" t="s">
        <v>8</v>
      </c>
    </row>
    <row r="104" spans="1:21" ht="18.75" x14ac:dyDescent="0.3">
      <c r="A104" s="3"/>
      <c r="B104" s="12"/>
      <c r="C104" s="4"/>
      <c r="D104" s="4"/>
      <c r="E104" s="9" t="s">
        <v>145</v>
      </c>
      <c r="F104" s="10">
        <v>0.61805555555555558</v>
      </c>
      <c r="G104" s="11" t="s">
        <v>12</v>
      </c>
      <c r="H104" s="11"/>
      <c r="I104" s="11"/>
      <c r="J104"/>
      <c r="K104" s="13"/>
      <c r="L104" s="13"/>
      <c r="M104" s="14"/>
      <c r="P104" s="64"/>
      <c r="Q104" s="64"/>
      <c r="R104" s="16"/>
      <c r="S104" s="64"/>
      <c r="T104" s="64"/>
    </row>
    <row r="105" spans="1:21" ht="16.5" thickBot="1" x14ac:dyDescent="0.3">
      <c r="A105" s="15" t="s">
        <v>13</v>
      </c>
      <c r="B105" s="285"/>
      <c r="C105" s="285"/>
      <c r="D105"/>
      <c r="F105" s="18"/>
      <c r="G105" s="17" t="s">
        <v>142</v>
      </c>
      <c r="H105"/>
      <c r="I105"/>
      <c r="J105" s="3" t="s">
        <v>146</v>
      </c>
      <c r="K105" s="51"/>
      <c r="L105" s="51"/>
      <c r="M105" s="14"/>
      <c r="P105" s="64"/>
      <c r="Q105" s="64"/>
      <c r="R105" s="16"/>
      <c r="S105" s="64"/>
      <c r="T105" s="64"/>
    </row>
    <row r="106" spans="1:21" ht="15.75" thickBot="1" x14ac:dyDescent="0.3">
      <c r="A106" s="485" t="s">
        <v>66</v>
      </c>
      <c r="B106" s="489" t="s">
        <v>16</v>
      </c>
      <c r="C106" s="490" t="s">
        <v>17</v>
      </c>
      <c r="D106" s="490" t="s">
        <v>18</v>
      </c>
      <c r="E106" s="489" t="s">
        <v>19</v>
      </c>
      <c r="F106" s="489" t="s">
        <v>20</v>
      </c>
      <c r="G106" s="489" t="s">
        <v>21</v>
      </c>
      <c r="H106" s="489" t="s">
        <v>22</v>
      </c>
      <c r="I106" s="489" t="s">
        <v>23</v>
      </c>
      <c r="J106" s="474" t="s">
        <v>24</v>
      </c>
      <c r="K106" s="553" t="s">
        <v>130</v>
      </c>
      <c r="L106" s="553"/>
      <c r="M106" s="553"/>
      <c r="N106" s="553"/>
      <c r="O106" s="553"/>
      <c r="P106" s="553"/>
      <c r="Q106" s="553"/>
      <c r="R106" s="474" t="s">
        <v>25</v>
      </c>
      <c r="S106" s="474" t="s">
        <v>26</v>
      </c>
      <c r="T106" s="474" t="s">
        <v>27</v>
      </c>
      <c r="U106" s="475" t="s">
        <v>28</v>
      </c>
    </row>
    <row r="107" spans="1:21" ht="15.75" thickBot="1" x14ac:dyDescent="0.3">
      <c r="A107" s="554"/>
      <c r="B107" s="489"/>
      <c r="C107" s="490"/>
      <c r="D107" s="490"/>
      <c r="E107" s="489"/>
      <c r="F107" s="489"/>
      <c r="G107" s="489"/>
      <c r="H107" s="489"/>
      <c r="I107" s="489"/>
      <c r="J107" s="474"/>
      <c r="K107" s="475">
        <v>1</v>
      </c>
      <c r="L107" s="475">
        <v>2</v>
      </c>
      <c r="M107" s="475">
        <v>3</v>
      </c>
      <c r="N107" s="551"/>
      <c r="O107" s="475">
        <v>4</v>
      </c>
      <c r="P107" s="475">
        <v>5</v>
      </c>
      <c r="Q107" s="475">
        <v>6</v>
      </c>
      <c r="R107" s="474"/>
      <c r="S107" s="474"/>
      <c r="T107" s="474"/>
      <c r="U107" s="475"/>
    </row>
    <row r="108" spans="1:21" ht="15.75" thickBot="1" x14ac:dyDescent="0.3">
      <c r="A108" s="486"/>
      <c r="B108" s="489"/>
      <c r="C108" s="490"/>
      <c r="D108" s="490"/>
      <c r="E108" s="489"/>
      <c r="F108" s="489"/>
      <c r="G108" s="489"/>
      <c r="H108" s="489"/>
      <c r="I108" s="489"/>
      <c r="J108" s="474"/>
      <c r="K108" s="475"/>
      <c r="L108" s="475"/>
      <c r="M108" s="475"/>
      <c r="N108" s="552"/>
      <c r="O108" s="475"/>
      <c r="P108" s="475"/>
      <c r="Q108" s="475"/>
      <c r="R108" s="474"/>
      <c r="S108" s="474"/>
      <c r="T108" s="474"/>
      <c r="U108" s="475"/>
    </row>
    <row r="109" spans="1:21" x14ac:dyDescent="0.25">
      <c r="A109" s="21">
        <v>1</v>
      </c>
      <c r="B109" s="78">
        <v>86</v>
      </c>
      <c r="C109" s="76" t="str">
        <f>IF(B109=0," ",VLOOKUP(B109,[1]Женщины!B$1:L$65536,2,FALSE))</f>
        <v>Мамедова</v>
      </c>
      <c r="D109" s="77" t="str">
        <f>IF(B109=0," ",VLOOKUP($B109,[1]Женщины!$B$1:$L$65536,3,FALSE))</f>
        <v>Амина</v>
      </c>
      <c r="E109" s="111" t="str">
        <f>IF(C109=0," ",VLOOKUP($B109,[1]Женщины!$B$1:$L$65536,4,FALSE))</f>
        <v>07.01.2003</v>
      </c>
      <c r="F109" s="111" t="str">
        <f>IF(D109=0," ",VLOOKUP($B109,[1]Женщины!$B$1:$L$65536,5,FALSE))</f>
        <v>1</v>
      </c>
      <c r="G109" s="77" t="str">
        <f>IF(E109=0," ",VLOOKUP($B109,[1]Женщины!$B$1:$L$65536,6,FALSE))</f>
        <v>Ярославская область</v>
      </c>
      <c r="H109" s="111" t="str">
        <f>IF(F109=0," ",VLOOKUP($B109,[1]Женщины!$B$1:$L$65536,7,FALSE))</f>
        <v/>
      </c>
      <c r="I109" s="111" t="str">
        <f>IF(G109=0," ",VLOOKUP($B109,[1]Женщины!$B$1:$L$65536,8,FALSE))</f>
        <v/>
      </c>
      <c r="J109" s="77" t="str">
        <f>IF(H109=0," ",VLOOKUP($B109,[1]Женщины!$B$1:$L$65536,9,FALSE))</f>
        <v>МУ СШОР №19</v>
      </c>
      <c r="K109" s="267">
        <v>10.8</v>
      </c>
      <c r="L109" s="267">
        <v>10.9</v>
      </c>
      <c r="M109" s="288">
        <v>11</v>
      </c>
      <c r="N109" s="286">
        <v>8</v>
      </c>
      <c r="O109" s="267">
        <v>10.71</v>
      </c>
      <c r="P109" s="267">
        <v>10.91</v>
      </c>
      <c r="Q109" s="267">
        <v>11.05</v>
      </c>
      <c r="R109" s="287">
        <v>11.05</v>
      </c>
      <c r="S109" s="78" t="s">
        <v>80</v>
      </c>
      <c r="T109" s="78">
        <v>20</v>
      </c>
      <c r="U109" s="290" t="str">
        <f>IF(B109=0," ",VLOOKUP($B109,[1]Женщины!$B$1:$L$65536,10,FALSE))</f>
        <v>Воронин Е.А.</v>
      </c>
    </row>
    <row r="110" spans="1:21" x14ac:dyDescent="0.25">
      <c r="A110" s="21">
        <v>2</v>
      </c>
      <c r="B110" s="78">
        <v>403</v>
      </c>
      <c r="C110" s="76" t="str">
        <f>IF(B110=0," ",VLOOKUP(B110,[1]Женщины!B$1:L$65536,2,FALSE))</f>
        <v>Ковякова</v>
      </c>
      <c r="D110" s="77" t="str">
        <f>IF(B110=0," ",VLOOKUP($B110,[1]Женщины!$B$1:$L$65536,3,FALSE))</f>
        <v>Ксения</v>
      </c>
      <c r="E110" s="111" t="str">
        <f>IF(C110=0," ",VLOOKUP($B110,[1]Женщины!$B$1:$L$65536,4,FALSE))</f>
        <v>03.08.2004</v>
      </c>
      <c r="F110" s="111" t="str">
        <f>IF(D110=0," ",VLOOKUP($B110,[1]Женщины!$B$1:$L$65536,5,FALSE))</f>
        <v>2</v>
      </c>
      <c r="G110" s="77" t="str">
        <f>IF(E110=0," ",VLOOKUP($B110,[1]Женщины!$B$1:$L$65536,6,FALSE))</f>
        <v>Псковская область</v>
      </c>
      <c r="H110" s="111" t="str">
        <f>IF(F110=0," ",VLOOKUP($B110,[1]Женщины!$B$1:$L$65536,7,FALSE))</f>
        <v/>
      </c>
      <c r="I110" s="111" t="str">
        <f>IF(G110=0," ",VLOOKUP($B110,[1]Женщины!$B$1:$L$65536,8,FALSE))</f>
        <v/>
      </c>
      <c r="J110" s="317" t="str">
        <f>IF(H110=0," ",VLOOKUP($B110,[1]Женщины!$B$1:$L$65536,9,FALSE))</f>
        <v>МБУ ДО "ДЮСШ "Надежда"</v>
      </c>
      <c r="K110" s="267">
        <v>10.33</v>
      </c>
      <c r="L110" s="267">
        <v>10.64</v>
      </c>
      <c r="M110" s="288">
        <v>10.57</v>
      </c>
      <c r="N110" s="286">
        <v>7</v>
      </c>
      <c r="O110" s="267">
        <v>10.6</v>
      </c>
      <c r="P110" s="267">
        <v>10.77</v>
      </c>
      <c r="Q110" s="267">
        <v>10.87</v>
      </c>
      <c r="R110" s="287">
        <v>10.87</v>
      </c>
      <c r="S110" s="78" t="s">
        <v>81</v>
      </c>
      <c r="T110" s="78">
        <v>17</v>
      </c>
      <c r="U110" s="70" t="str">
        <f>IF(B110=0," ",VLOOKUP($B110,[1]Женщины!$B$1:$L$65536,10,FALSE))</f>
        <v>Шкробинец А.Ю.</v>
      </c>
    </row>
    <row r="111" spans="1:21" x14ac:dyDescent="0.25">
      <c r="A111" s="21">
        <v>3</v>
      </c>
      <c r="B111" s="154">
        <v>401</v>
      </c>
      <c r="C111" s="76" t="str">
        <f>IF(B111=0," ",VLOOKUP(B111,[1]Женщины!B$1:L$65536,2,FALSE))</f>
        <v>Веселова</v>
      </c>
      <c r="D111" s="77" t="str">
        <f>IF(B111=0," ",VLOOKUP($B111,[1]Женщины!$B$1:$L$65536,3,FALSE))</f>
        <v>Вероника</v>
      </c>
      <c r="E111" s="111" t="str">
        <f>IF(C111=0," ",VLOOKUP($B111,[1]Женщины!$B$1:$L$65536,4,FALSE))</f>
        <v>08.12.2003</v>
      </c>
      <c r="F111" s="111" t="str">
        <f>IF(D111=0," ",VLOOKUP($B111,[1]Женщины!$B$1:$L$65536,5,FALSE))</f>
        <v>1</v>
      </c>
      <c r="G111" s="77" t="str">
        <f>IF(E111=0," ",VLOOKUP($B111,[1]Женщины!$B$1:$L$65536,6,FALSE))</f>
        <v>Псковская область</v>
      </c>
      <c r="H111" s="111" t="str">
        <f>IF(F111=0," ",VLOOKUP($B111,[1]Женщины!$B$1:$L$65536,7,FALSE))</f>
        <v/>
      </c>
      <c r="I111" s="111" t="str">
        <f>IF(G111=0," ",VLOOKUP($B111,[1]Женщины!$B$1:$L$65536,8,FALSE))</f>
        <v/>
      </c>
      <c r="J111" s="290" t="str">
        <f>IF(H111=0," ",VLOOKUP($B111,[1]Женщины!$B$1:$L$65536,9,FALSE))</f>
        <v>МБУ ДО "ДЮСШ "Надежда"</v>
      </c>
      <c r="K111" s="267" t="s">
        <v>131</v>
      </c>
      <c r="L111" s="267">
        <v>10.58</v>
      </c>
      <c r="M111" s="267">
        <v>10.44</v>
      </c>
      <c r="N111" s="286">
        <v>6</v>
      </c>
      <c r="O111" s="267">
        <v>10.63</v>
      </c>
      <c r="P111" s="267" t="s">
        <v>131</v>
      </c>
      <c r="Q111" s="267">
        <v>10.49</v>
      </c>
      <c r="R111" s="324">
        <v>10.63</v>
      </c>
      <c r="S111" s="78" t="s">
        <v>81</v>
      </c>
      <c r="T111" s="78">
        <v>15</v>
      </c>
      <c r="U111" s="70" t="str">
        <f>IF(B111=0," ",VLOOKUP($B111,[1]Женщины!$B$1:$L$65536,10,FALSE))</f>
        <v>Шкробинец А.Ю.</v>
      </c>
    </row>
    <row r="112" spans="1:21" x14ac:dyDescent="0.25">
      <c r="A112" s="78">
        <v>4</v>
      </c>
      <c r="B112" s="172">
        <v>3</v>
      </c>
      <c r="C112" s="76" t="str">
        <f>IF(B112=0," ",VLOOKUP(B112,[1]Женщины!B$1:L$65536,2,FALSE))</f>
        <v>Аверьянова</v>
      </c>
      <c r="D112" s="77" t="str">
        <f>IF(B112=0," ",VLOOKUP($B112,[1]Женщины!$B$1:$L$65536,3,FALSE))</f>
        <v>Полина</v>
      </c>
      <c r="E112" s="111" t="str">
        <f>IF(C112=0," ",VLOOKUP($B112,[1]Женщины!$B$1:$L$65536,4,FALSE))</f>
        <v>26.07.2005</v>
      </c>
      <c r="F112" s="111" t="str">
        <f>IF(D112=0," ",VLOOKUP($B112,[1]Женщины!$B$1:$L$65536,5,FALSE))</f>
        <v>2</v>
      </c>
      <c r="G112" s="77" t="str">
        <f>IF(E112=0," ",VLOOKUP($B112,[1]Женщины!$B$1:$L$65536,6,FALSE))</f>
        <v>Ярославская область</v>
      </c>
      <c r="H112" s="111" t="str">
        <f>IF(F112=0," ",VLOOKUP($B112,[1]Женщины!$B$1:$L$65536,7,FALSE))</f>
        <v/>
      </c>
      <c r="I112" s="111" t="str">
        <f>IF(G112=0," ",VLOOKUP($B112,[1]Женщины!$B$1:$L$65536,8,FALSE))</f>
        <v/>
      </c>
      <c r="J112" s="77" t="str">
        <f>IF(H112=0," ",VLOOKUP($B112,[1]Женщины!$B$1:$L$65536,9,FALSE))</f>
        <v>МАУ СШОР №2</v>
      </c>
      <c r="K112" s="267">
        <v>10.4</v>
      </c>
      <c r="L112" s="267">
        <v>9.85</v>
      </c>
      <c r="M112" s="288">
        <v>10.55</v>
      </c>
      <c r="N112" s="286">
        <v>5</v>
      </c>
      <c r="O112" s="267" t="s">
        <v>131</v>
      </c>
      <c r="P112" s="267" t="s">
        <v>140</v>
      </c>
      <c r="Q112" s="267" t="s">
        <v>140</v>
      </c>
      <c r="R112" s="264">
        <v>10.55</v>
      </c>
      <c r="S112" s="78" t="s">
        <v>81</v>
      </c>
      <c r="T112" s="78" t="s">
        <v>31</v>
      </c>
      <c r="U112" s="321" t="str">
        <f>IF(B112=0," ",VLOOKUP($B112,[1]Женщины!$B$1:$L$65536,10,FALSE))</f>
        <v>Кузнецова А.Л., Степанова Е.Д.</v>
      </c>
    </row>
    <row r="113" spans="1:21" x14ac:dyDescent="0.25">
      <c r="A113" s="78">
        <v>5</v>
      </c>
      <c r="B113" s="172">
        <v>402</v>
      </c>
      <c r="C113" s="76" t="str">
        <f>IF(B113=0," ",VLOOKUP(B113,[1]Женщины!B$1:L$65536,2,FALSE))</f>
        <v>Ершова</v>
      </c>
      <c r="D113" s="77" t="str">
        <f>IF(B113=0," ",VLOOKUP($B113,[1]Женщины!$B$1:$L$65536,3,FALSE))</f>
        <v>Анастасия</v>
      </c>
      <c r="E113" s="111" t="str">
        <f>IF(C113=0," ",VLOOKUP($B113,[1]Женщины!$B$1:$L$65536,4,FALSE))</f>
        <v>19.11.2003</v>
      </c>
      <c r="F113" s="78">
        <v>1</v>
      </c>
      <c r="G113" s="77" t="str">
        <f>IF(E113=0," ",VLOOKUP($B113,[1]Женщины!$B$1:$L$65536,6,FALSE))</f>
        <v>Псковская область</v>
      </c>
      <c r="H113" s="111" t="str">
        <f>IF(F113=0," ",VLOOKUP($B113,[1]Женщины!$B$1:$L$65536,7,FALSE))</f>
        <v/>
      </c>
      <c r="I113" s="111" t="str">
        <f>IF(G113=0," ",VLOOKUP($B113,[1]Женщины!$B$1:$L$65536,8,FALSE))</f>
        <v/>
      </c>
      <c r="J113" s="289" t="str">
        <f>IF(H113=0," ",VLOOKUP($B113,[1]Женщины!$B$1:$L$65536,9,FALSE))</f>
        <v>МБУ ДО ДООСЦ "ЮНОСТЬ"</v>
      </c>
      <c r="K113" s="267">
        <v>9.15</v>
      </c>
      <c r="L113" s="267">
        <v>9.81</v>
      </c>
      <c r="M113" s="267">
        <v>10.38</v>
      </c>
      <c r="N113" s="286">
        <v>4</v>
      </c>
      <c r="O113" s="267">
        <v>10.31</v>
      </c>
      <c r="P113" s="267">
        <v>10.11</v>
      </c>
      <c r="Q113" s="267" t="s">
        <v>131</v>
      </c>
      <c r="R113" s="287">
        <v>10.38</v>
      </c>
      <c r="S113" s="78" t="s">
        <v>81</v>
      </c>
      <c r="T113" s="78">
        <v>14</v>
      </c>
      <c r="U113" s="321" t="str">
        <f>IF(B113=0," ",VLOOKUP($B113,[1]Женщины!$B$1:$L$65536,10,FALSE))</f>
        <v>Нестерова И.А., Михайлов Д.А.</v>
      </c>
    </row>
    <row r="114" spans="1:21" ht="20.25" x14ac:dyDescent="0.25">
      <c r="A114" s="78">
        <v>6</v>
      </c>
      <c r="B114" s="172">
        <v>88</v>
      </c>
      <c r="C114" s="76" t="str">
        <f>IF(B114=0," ",VLOOKUP(B114,[1]Женщины!B$1:L$65536,2,FALSE))</f>
        <v>Махова</v>
      </c>
      <c r="D114" s="77" t="str">
        <f>IF(B114=0," ",VLOOKUP($B114,[1]Женщины!$B$1:$L$65536,3,FALSE))</f>
        <v>Ирина</v>
      </c>
      <c r="E114" s="111" t="str">
        <f>IF(C114=0," ",VLOOKUP($B114,[1]Женщины!$B$1:$L$65536,4,FALSE))</f>
        <v>05.02.2004</v>
      </c>
      <c r="F114" s="111" t="str">
        <f>IF(D114=0," ",VLOOKUP($B114,[1]Женщины!$B$1:$L$65536,5,FALSE))</f>
        <v>2</v>
      </c>
      <c r="G114" s="77" t="str">
        <f>IF(E114=0," ",VLOOKUP($B114,[1]Женщины!$B$1:$L$65536,6,FALSE))</f>
        <v>Ярославская область</v>
      </c>
      <c r="H114" s="111" t="str">
        <f>IF(F114=0," ",VLOOKUP($B114,[1]Женщины!$B$1:$L$65536,7,FALSE))</f>
        <v/>
      </c>
      <c r="I114" s="111" t="str">
        <f>IF(G114=0," ",VLOOKUP($B114,[1]Женщины!$B$1:$L$65536,8,FALSE))</f>
        <v/>
      </c>
      <c r="J114" s="317" t="str">
        <f>IF(H114=0," ",VLOOKUP($B114,[1]Женщины!$B$1:$L$65536,9,FALSE))</f>
        <v>МАУ СШОР №2</v>
      </c>
      <c r="K114" s="267">
        <v>9.51</v>
      </c>
      <c r="L114" s="267">
        <v>10.37</v>
      </c>
      <c r="M114" s="267" t="s">
        <v>131</v>
      </c>
      <c r="N114" s="286">
        <v>3</v>
      </c>
      <c r="O114" s="267">
        <v>9.91</v>
      </c>
      <c r="P114" s="267">
        <v>9.91</v>
      </c>
      <c r="Q114" s="267">
        <v>10.130000000000001</v>
      </c>
      <c r="R114" s="287">
        <v>10.37</v>
      </c>
      <c r="S114" s="78" t="s">
        <v>81</v>
      </c>
      <c r="T114" s="78" t="s">
        <v>31</v>
      </c>
      <c r="U114" s="316" t="str">
        <f>IF(B114=0," ",VLOOKUP($B114,[1]Женщины!$B$1:$L$65536,10,FALSE))</f>
        <v>Дорожкин В.В., Дорожкин В.К., Дорожкина О.Н.</v>
      </c>
    </row>
    <row r="115" spans="1:21" ht="20.25" x14ac:dyDescent="0.25">
      <c r="A115" s="78">
        <v>7</v>
      </c>
      <c r="B115" s="172">
        <v>122</v>
      </c>
      <c r="C115" s="76" t="str">
        <f>IF(B115=0," ",VLOOKUP(B115,[1]Женщины!B$1:L$65536,2,FALSE))</f>
        <v>Сенеджук</v>
      </c>
      <c r="D115" s="77" t="str">
        <f>IF(B115=0," ",VLOOKUP($B115,[1]Женщины!$B$1:$L$65536,3,FALSE))</f>
        <v>Нина</v>
      </c>
      <c r="E115" s="111" t="str">
        <f>IF(C115=0," ",VLOOKUP($B115,[1]Женщины!$B$1:$L$65536,4,FALSE))</f>
        <v>08.08.2004</v>
      </c>
      <c r="F115" s="111" t="str">
        <f>IF(D115=0," ",VLOOKUP($B115,[1]Женщины!$B$1:$L$65536,5,FALSE))</f>
        <v>1</v>
      </c>
      <c r="G115" s="77" t="str">
        <f>IF(E115=0," ",VLOOKUP($B115,[1]Женщины!$B$1:$L$65536,6,FALSE))</f>
        <v>Ярославская область</v>
      </c>
      <c r="H115" s="111" t="str">
        <f>IF(F115=0," ",VLOOKUP($B115,[1]Женщины!$B$1:$L$65536,7,FALSE))</f>
        <v/>
      </c>
      <c r="I115" s="111" t="str">
        <f>IF(G115=0," ",VLOOKUP($B115,[1]Женщины!$B$1:$L$65536,8,FALSE))</f>
        <v/>
      </c>
      <c r="J115" s="315" t="str">
        <f>IF(H115=0," ",VLOOKUP($B115,[1]Женщины!$B$1:$L$65536,9,FALSE))</f>
        <v>МАУ СШОР №2</v>
      </c>
      <c r="K115" s="267">
        <v>9.7799999999999994</v>
      </c>
      <c r="L115" s="267">
        <v>9.6999999999999993</v>
      </c>
      <c r="M115" s="288">
        <v>9.6300000000000008</v>
      </c>
      <c r="N115" s="286">
        <v>2</v>
      </c>
      <c r="O115" s="267">
        <v>9.67</v>
      </c>
      <c r="P115" s="267">
        <v>9.92</v>
      </c>
      <c r="Q115" s="267" t="s">
        <v>131</v>
      </c>
      <c r="R115" s="287">
        <v>9.92</v>
      </c>
      <c r="S115" s="78" t="s">
        <v>82</v>
      </c>
      <c r="T115" s="78" t="s">
        <v>31</v>
      </c>
      <c r="U115" s="316" t="str">
        <f>IF(B115=0," ",VLOOKUP($B115,[1]Женщины!$B$1:$L$65536,10,FALSE))</f>
        <v>Дорожкин В.В., Дорожкин В.К., Дорожкина О.Н.</v>
      </c>
    </row>
    <row r="116" spans="1:21" x14ac:dyDescent="0.25">
      <c r="A116" s="78">
        <v>8</v>
      </c>
      <c r="B116" s="172">
        <v>87</v>
      </c>
      <c r="C116" s="76" t="str">
        <f>IF(B116=0," ",VLOOKUP(B116,[1]Женщины!B$1:L$65536,2,FALSE))</f>
        <v>Матросова</v>
      </c>
      <c r="D116" s="77" t="str">
        <f>IF(B116=0," ",VLOOKUP($B116,[1]Женщины!$B$1:$L$65536,3,FALSE))</f>
        <v>Виктория</v>
      </c>
      <c r="E116" s="111" t="str">
        <f>IF(C116=0," ",VLOOKUP($B116,[1]Женщины!$B$1:$L$65536,4,FALSE))</f>
        <v>21.01.2005</v>
      </c>
      <c r="F116" s="111" t="str">
        <f>IF(D116=0," ",VLOOKUP($B116,[1]Женщины!$B$1:$L$65536,5,FALSE))</f>
        <v>3</v>
      </c>
      <c r="G116" s="77" t="str">
        <f>IF(E116=0," ",VLOOKUP($B116,[1]Женщины!$B$1:$L$65536,6,FALSE))</f>
        <v>Ярославская область</v>
      </c>
      <c r="H116" s="111" t="str">
        <f>IF(F116=0," ",VLOOKUP($B116,[1]Женщины!$B$1:$L$65536,7,FALSE))</f>
        <v/>
      </c>
      <c r="I116" s="111" t="str">
        <f>IF(G116=0," ",VLOOKUP($B116,[1]Женщины!$B$1:$L$65536,8,FALSE))</f>
        <v/>
      </c>
      <c r="J116" s="77" t="str">
        <f>IF(H116=0," ",VLOOKUP($B116,[1]Женщины!$B$1:$L$65536,9,FALSE))</f>
        <v>МАУ СШОР №2</v>
      </c>
      <c r="K116" s="267" t="s">
        <v>131</v>
      </c>
      <c r="L116" s="267">
        <v>9.3699999999999992</v>
      </c>
      <c r="M116" s="267">
        <v>9.42</v>
      </c>
      <c r="N116" s="286">
        <v>1</v>
      </c>
      <c r="O116" s="288">
        <v>9.4</v>
      </c>
      <c r="P116" s="267">
        <v>9.4600000000000009</v>
      </c>
      <c r="Q116" s="267">
        <v>9.5399999999999991</v>
      </c>
      <c r="R116" s="287">
        <v>9.5399999999999991</v>
      </c>
      <c r="S116" s="78" t="s">
        <v>82</v>
      </c>
      <c r="T116" s="78" t="s">
        <v>31</v>
      </c>
      <c r="U116" s="321" t="str">
        <f>IF(B116=0," ",VLOOKUP($B116,[1]Женщины!$B$1:$L$65536,10,FALSE))</f>
        <v>Кузнецова А.Л., Степанова Е.Д.</v>
      </c>
    </row>
    <row r="117" spans="1:21" ht="16.5" thickBot="1" x14ac:dyDescent="0.3">
      <c r="A117" s="291"/>
      <c r="B117" s="291"/>
      <c r="C117" s="292"/>
      <c r="D117" s="292"/>
      <c r="E117" s="293"/>
      <c r="F117" s="293"/>
      <c r="G117" s="292"/>
      <c r="H117" s="292"/>
      <c r="I117" s="292"/>
      <c r="J117" s="292"/>
      <c r="K117" s="294"/>
      <c r="L117" s="294"/>
      <c r="M117" s="294"/>
      <c r="N117" s="295"/>
      <c r="O117" s="296"/>
      <c r="P117" s="273"/>
      <c r="Q117" s="273"/>
      <c r="R117" s="297"/>
      <c r="S117" s="291"/>
      <c r="T117" s="291"/>
      <c r="U117" s="298"/>
    </row>
    <row r="118" spans="1:21" ht="16.5" thickTop="1" x14ac:dyDescent="0.25">
      <c r="A118" s="66"/>
      <c r="B118" s="66"/>
      <c r="C118" s="299"/>
      <c r="D118" s="299"/>
      <c r="E118" s="85"/>
      <c r="F118" s="85"/>
      <c r="G118" s="299"/>
      <c r="H118" s="299"/>
      <c r="I118" s="299"/>
      <c r="J118" s="299"/>
      <c r="K118" s="67"/>
      <c r="L118" s="46"/>
      <c r="M118" s="46"/>
      <c r="N118" s="46"/>
      <c r="O118" s="46"/>
      <c r="P118" s="277"/>
      <c r="Q118" s="277"/>
      <c r="R118" s="93"/>
      <c r="S118" s="66"/>
      <c r="T118" s="66"/>
      <c r="U118" s="86"/>
    </row>
    <row r="122" spans="1:21" x14ac:dyDescent="0.25">
      <c r="A122" s="64"/>
      <c r="C122" s="66"/>
      <c r="D122" s="66"/>
      <c r="E122" s="66"/>
      <c r="F122" s="67"/>
      <c r="G122" s="45" t="s">
        <v>32</v>
      </c>
      <c r="H122" s="45"/>
      <c r="I122" s="45"/>
      <c r="J122" s="46"/>
      <c r="K122" s="46"/>
      <c r="L122" s="45"/>
      <c r="M122" s="45" t="s">
        <v>33</v>
      </c>
      <c r="N122" s="45"/>
    </row>
    <row r="123" spans="1:21" x14ac:dyDescent="0.25">
      <c r="A123" s="64"/>
      <c r="B123" s="67"/>
      <c r="C123" s="66"/>
      <c r="D123" s="66"/>
      <c r="E123" s="66"/>
      <c r="F123" s="67"/>
      <c r="G123" s="45"/>
      <c r="H123" s="45"/>
      <c r="I123" s="45"/>
      <c r="J123" s="46"/>
      <c r="K123" s="46"/>
      <c r="L123" s="45"/>
      <c r="M123" s="45"/>
      <c r="N123" s="45"/>
    </row>
    <row r="124" spans="1:21" x14ac:dyDescent="0.25">
      <c r="A124" s="64"/>
      <c r="B124" s="67"/>
      <c r="C124" s="66"/>
      <c r="D124" s="66"/>
      <c r="E124" s="66"/>
      <c r="F124" s="67"/>
      <c r="G124" s="45"/>
      <c r="H124" s="45"/>
      <c r="I124" s="45"/>
      <c r="J124" s="46"/>
      <c r="K124" s="46"/>
      <c r="L124" s="45"/>
      <c r="M124" s="45"/>
      <c r="N124" s="45"/>
    </row>
    <row r="125" spans="1:21" x14ac:dyDescent="0.25">
      <c r="A125" s="64"/>
      <c r="B125" s="67"/>
      <c r="C125" s="66"/>
      <c r="D125" s="66"/>
      <c r="E125" s="66"/>
      <c r="F125" s="67"/>
      <c r="G125" s="45"/>
      <c r="H125" s="45"/>
      <c r="I125" s="45"/>
      <c r="J125" s="46"/>
      <c r="K125" s="46"/>
      <c r="L125" s="45"/>
      <c r="M125" s="45"/>
      <c r="N125" s="45"/>
    </row>
    <row r="126" spans="1:21" x14ac:dyDescent="0.25">
      <c r="A126" s="64"/>
      <c r="B126" s="67"/>
      <c r="C126" s="66"/>
      <c r="D126" s="66"/>
      <c r="E126" s="66"/>
      <c r="F126" s="67"/>
      <c r="G126" s="45" t="s">
        <v>34</v>
      </c>
      <c r="H126" s="45"/>
      <c r="I126" s="45"/>
      <c r="J126" s="46"/>
      <c r="K126" s="46"/>
      <c r="L126" s="45"/>
      <c r="M126" s="45" t="s">
        <v>35</v>
      </c>
      <c r="N126" s="45"/>
    </row>
    <row r="127" spans="1:21" ht="15.75" x14ac:dyDescent="0.25">
      <c r="A127" s="49"/>
      <c r="B127" s="86"/>
      <c r="C127" s="85"/>
      <c r="D127" s="85"/>
      <c r="E127" s="85"/>
      <c r="F127" s="89"/>
      <c r="G127" s="89"/>
      <c r="H127" s="89"/>
      <c r="I127" s="89"/>
      <c r="J127" s="89"/>
      <c r="K127" s="323"/>
      <c r="L127" s="66"/>
      <c r="M127" s="66"/>
      <c r="N127" s="86"/>
    </row>
    <row r="134" spans="1:21" ht="15.75" x14ac:dyDescent="0.25">
      <c r="A134" s="66"/>
      <c r="B134" s="66"/>
      <c r="C134" s="299"/>
      <c r="D134" s="299"/>
      <c r="E134" s="85"/>
      <c r="F134" s="85"/>
      <c r="G134" s="299"/>
      <c r="H134" s="299"/>
      <c r="I134" s="299"/>
      <c r="J134" s="299"/>
      <c r="K134" s="67"/>
      <c r="L134" s="46"/>
      <c r="M134" s="46"/>
      <c r="N134" s="46"/>
      <c r="O134" s="46"/>
      <c r="P134" s="277"/>
      <c r="Q134" s="277"/>
      <c r="R134" s="93"/>
      <c r="S134" s="66"/>
      <c r="T134" s="66"/>
      <c r="U134" s="86"/>
    </row>
    <row r="135" spans="1:21" ht="15.75" x14ac:dyDescent="0.25">
      <c r="A135" s="66"/>
      <c r="B135" s="66"/>
      <c r="C135" s="299"/>
      <c r="D135" s="299"/>
      <c r="E135" s="85"/>
      <c r="F135" s="85"/>
      <c r="G135" s="299"/>
      <c r="H135" s="299"/>
      <c r="I135" s="299"/>
      <c r="J135" s="299"/>
      <c r="K135" s="67"/>
      <c r="L135" s="46"/>
      <c r="M135" s="46"/>
      <c r="N135" s="46"/>
      <c r="O135" s="46"/>
      <c r="P135" s="277"/>
      <c r="Q135" s="277"/>
      <c r="R135" s="93"/>
      <c r="S135" s="66"/>
      <c r="T135" s="66"/>
      <c r="U135" s="86"/>
    </row>
    <row r="136" spans="1:21" ht="15.75" x14ac:dyDescent="0.25">
      <c r="A136" s="64"/>
      <c r="C136" s="44"/>
      <c r="D136" s="85"/>
      <c r="E136"/>
      <c r="F136"/>
      <c r="G136"/>
      <c r="H136"/>
      <c r="I136" s="85"/>
      <c r="J136" s="85"/>
      <c r="K136" s="85"/>
      <c r="L136" s="87"/>
      <c r="M136" s="85"/>
      <c r="N136" s="85"/>
      <c r="P136" s="86"/>
      <c r="Q136" s="277"/>
      <c r="R136" s="93"/>
      <c r="S136" s="66"/>
      <c r="T136" s="66"/>
      <c r="U136" s="86"/>
    </row>
    <row r="137" spans="1:21" ht="15.75" x14ac:dyDescent="0.25">
      <c r="A137" s="64"/>
      <c r="B137" s="67"/>
      <c r="C137" s="44"/>
      <c r="D137" s="85"/>
      <c r="E137"/>
      <c r="F137"/>
      <c r="G137"/>
      <c r="H137"/>
      <c r="I137" s="85"/>
      <c r="J137" s="85"/>
      <c r="K137" s="85"/>
      <c r="L137" s="85"/>
      <c r="M137" s="85"/>
      <c r="N137" s="85"/>
      <c r="P137" s="86"/>
      <c r="Q137" s="277"/>
      <c r="R137" s="93"/>
      <c r="S137" s="66"/>
      <c r="T137" s="66"/>
      <c r="U137" s="86"/>
    </row>
    <row r="138" spans="1:21" ht="15.75" x14ac:dyDescent="0.25">
      <c r="A138" s="64"/>
      <c r="B138" s="67"/>
      <c r="C138" s="44"/>
      <c r="D138" s="85"/>
      <c r="E138"/>
      <c r="F138"/>
      <c r="G138"/>
      <c r="H138"/>
      <c r="I138" s="85"/>
      <c r="J138" s="85"/>
      <c r="K138" s="85"/>
      <c r="L138" s="85"/>
      <c r="M138" s="85"/>
      <c r="N138" s="85"/>
      <c r="P138" s="86"/>
      <c r="Q138" s="277"/>
      <c r="R138" s="93"/>
      <c r="S138" s="66"/>
      <c r="T138" s="66"/>
      <c r="U138" s="86"/>
    </row>
    <row r="139" spans="1:21" ht="15.75" x14ac:dyDescent="0.25">
      <c r="A139" s="64"/>
      <c r="B139" s="67"/>
      <c r="C139" s="44"/>
      <c r="D139" s="85"/>
      <c r="E139"/>
      <c r="F139"/>
      <c r="G139"/>
      <c r="H139"/>
      <c r="I139" s="85"/>
      <c r="J139" s="85"/>
      <c r="K139" s="85"/>
      <c r="L139" s="87"/>
      <c r="M139" s="85"/>
      <c r="N139" s="85"/>
      <c r="P139" s="86"/>
      <c r="Q139" s="277"/>
      <c r="R139" s="93"/>
      <c r="S139" s="66"/>
      <c r="T139" s="66"/>
      <c r="U139" s="86"/>
    </row>
    <row r="140" spans="1:21" ht="15.75" x14ac:dyDescent="0.25">
      <c r="A140" s="64"/>
      <c r="B140" s="67"/>
      <c r="C140" s="44"/>
      <c r="E140"/>
      <c r="F140"/>
      <c r="G140"/>
      <c r="H140" s="85"/>
      <c r="I140" s="85"/>
      <c r="J140" s="85"/>
      <c r="K140" s="85"/>
      <c r="L140" s="85"/>
      <c r="M140" s="85"/>
      <c r="N140" s="85"/>
      <c r="P140" s="86"/>
      <c r="Q140" s="277"/>
      <c r="R140" s="93"/>
      <c r="S140" s="66"/>
      <c r="T140" s="66"/>
      <c r="U140" s="86"/>
    </row>
    <row r="141" spans="1:21" ht="15.75" x14ac:dyDescent="0.25">
      <c r="A141" s="66"/>
      <c r="B141" s="66"/>
      <c r="C141" s="299"/>
      <c r="D141" s="299"/>
      <c r="E141" s="85"/>
      <c r="F141" s="85"/>
      <c r="G141" s="299"/>
      <c r="H141" s="299"/>
      <c r="I141" s="299"/>
      <c r="J141" s="299"/>
      <c r="K141" s="67"/>
      <c r="L141" s="46"/>
      <c r="M141" s="46"/>
      <c r="N141" s="46"/>
      <c r="O141" s="46"/>
      <c r="P141" s="277"/>
      <c r="Q141" s="277"/>
      <c r="R141" s="93"/>
      <c r="S141" s="66"/>
      <c r="T141" s="66"/>
      <c r="U141" s="86"/>
    </row>
    <row r="142" spans="1:21" ht="15.75" x14ac:dyDescent="0.25">
      <c r="A142" s="66"/>
      <c r="B142" s="66"/>
      <c r="C142" s="299"/>
      <c r="D142" s="299"/>
      <c r="E142" s="85"/>
      <c r="F142" s="85"/>
      <c r="G142" s="299"/>
      <c r="H142" s="299"/>
      <c r="I142" s="299"/>
      <c r="J142" s="299"/>
      <c r="K142" s="67"/>
      <c r="L142" s="46"/>
      <c r="M142" s="46"/>
      <c r="N142" s="46"/>
      <c r="O142" s="46"/>
      <c r="P142" s="277"/>
      <c r="Q142" s="277"/>
      <c r="R142" s="93"/>
      <c r="S142" s="66"/>
      <c r="T142" s="66"/>
      <c r="U142" s="86"/>
    </row>
    <row r="143" spans="1:21" ht="15.75" x14ac:dyDescent="0.25">
      <c r="A143" s="67"/>
      <c r="B143" s="49"/>
      <c r="C143" s="45"/>
      <c r="D143" s="85"/>
      <c r="E143" s="85"/>
      <c r="F143" s="85"/>
      <c r="G143" s="86"/>
      <c r="H143" s="85"/>
      <c r="I143" s="85"/>
      <c r="J143" s="85"/>
      <c r="K143" s="85"/>
      <c r="L143" s="87"/>
      <c r="M143" s="86"/>
      <c r="N143" s="88"/>
      <c r="P143" s="277"/>
      <c r="Q143" s="277"/>
      <c r="R143" s="93"/>
      <c r="S143" s="66"/>
      <c r="T143" s="66"/>
      <c r="U143" s="86"/>
    </row>
    <row r="144" spans="1:21" ht="15.75" x14ac:dyDescent="0.25">
      <c r="A144" s="67"/>
      <c r="B144" s="49"/>
      <c r="C144" s="45"/>
      <c r="D144" s="85"/>
      <c r="E144" s="85"/>
      <c r="F144" s="85"/>
      <c r="G144" s="86"/>
      <c r="H144" s="85"/>
      <c r="I144" s="85"/>
      <c r="J144" s="85"/>
      <c r="K144" s="85"/>
      <c r="L144" s="85"/>
      <c r="M144" s="86"/>
      <c r="N144" s="88"/>
      <c r="P144" s="277"/>
      <c r="Q144" s="277"/>
      <c r="R144" s="93"/>
      <c r="S144" s="66"/>
      <c r="T144" s="66"/>
      <c r="U144" s="86"/>
    </row>
    <row r="145" spans="1:21" ht="17.25" x14ac:dyDescent="0.3">
      <c r="A145" s="459" t="s">
        <v>0</v>
      </c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</row>
    <row r="146" spans="1:21" ht="17.25" x14ac:dyDescent="0.3">
      <c r="A146" s="459" t="s">
        <v>1</v>
      </c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59"/>
      <c r="U146" s="459"/>
    </row>
    <row r="147" spans="1:21" ht="17.25" x14ac:dyDescent="0.3">
      <c r="A147" s="459" t="s">
        <v>2</v>
      </c>
      <c r="B147" s="459"/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</row>
    <row r="148" spans="1:21" ht="17.25" x14ac:dyDescent="0.3">
      <c r="A148" s="459" t="s">
        <v>3</v>
      </c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</row>
    <row r="149" spans="1:21" ht="17.25" x14ac:dyDescent="0.3">
      <c r="A149" s="459" t="s">
        <v>4</v>
      </c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</row>
    <row r="150" spans="1:21" ht="17.25" x14ac:dyDescent="0.3">
      <c r="A150" s="460" t="s">
        <v>147</v>
      </c>
      <c r="B150" s="460"/>
      <c r="C150" s="460"/>
      <c r="D150" s="460"/>
      <c r="E150" s="460"/>
      <c r="F150" s="460"/>
      <c r="G150" s="460"/>
      <c r="H150" s="460"/>
      <c r="I150" s="460"/>
      <c r="J150" s="460"/>
      <c r="K150" s="460"/>
      <c r="L150" s="460"/>
      <c r="M150" s="460"/>
      <c r="N150" s="460"/>
      <c r="O150" s="460"/>
      <c r="P150" s="460"/>
      <c r="Q150" s="460"/>
      <c r="R150" s="460"/>
      <c r="S150" s="460"/>
      <c r="T150" s="460"/>
      <c r="U150" s="460"/>
    </row>
    <row r="151" spans="1:21" ht="21" x14ac:dyDescent="0.35">
      <c r="A151" s="8"/>
      <c r="B151" s="8"/>
      <c r="C151" s="8"/>
      <c r="D151" s="8"/>
      <c r="E151" s="8"/>
      <c r="F151" s="8"/>
      <c r="G151" s="263"/>
      <c r="H151" s="8"/>
      <c r="I151" s="8"/>
      <c r="J151"/>
      <c r="K151" s="8"/>
      <c r="L151" s="8"/>
      <c r="M151" s="8"/>
      <c r="N151" s="8"/>
      <c r="P151" s="8"/>
      <c r="Q151" s="8"/>
      <c r="R151" s="8"/>
      <c r="S151" s="8"/>
      <c r="U151" s="1" t="s">
        <v>6</v>
      </c>
    </row>
    <row r="152" spans="1:21" ht="21" x14ac:dyDescent="0.35">
      <c r="A152" s="3"/>
      <c r="B152" s="4"/>
      <c r="C152" s="4"/>
      <c r="D152" s="4"/>
      <c r="E152" s="5"/>
      <c r="F152"/>
      <c r="G152" s="263"/>
      <c r="H152" s="50"/>
      <c r="I152" s="50"/>
      <c r="J152"/>
      <c r="K152" s="50"/>
      <c r="L152" s="50"/>
      <c r="M152" s="50"/>
      <c r="P152" s="50"/>
      <c r="Q152" s="50"/>
      <c r="R152" s="50"/>
      <c r="U152" s="2" t="s">
        <v>7</v>
      </c>
    </row>
    <row r="153" spans="1:21" ht="15.75" x14ac:dyDescent="0.25">
      <c r="A153" s="3"/>
      <c r="B153" s="4"/>
      <c r="C153" s="4"/>
      <c r="D153" s="4"/>
      <c r="E153" s="5"/>
      <c r="F153"/>
      <c r="G153" s="6"/>
      <c r="H153" s="6"/>
      <c r="I153" s="6"/>
      <c r="J153"/>
      <c r="K153" s="6"/>
      <c r="L153"/>
      <c r="P153" s="6"/>
      <c r="U153" s="2" t="s">
        <v>8</v>
      </c>
    </row>
    <row r="154" spans="1:21" ht="21" x14ac:dyDescent="0.35">
      <c r="A154" s="7"/>
      <c r="B154"/>
      <c r="C154"/>
      <c r="D154"/>
      <c r="E154"/>
      <c r="F154"/>
      <c r="G154"/>
      <c r="H154"/>
      <c r="I154"/>
      <c r="J154"/>
      <c r="K154" s="7"/>
      <c r="L154"/>
      <c r="M154" s="8"/>
      <c r="N154" s="8"/>
      <c r="P154" s="7"/>
      <c r="R154" s="8"/>
      <c r="S154" s="8"/>
      <c r="U154" s="8" t="s">
        <v>9</v>
      </c>
    </row>
    <row r="155" spans="1:21" ht="15.75" x14ac:dyDescent="0.25">
      <c r="A155" s="3"/>
      <c r="B155" s="4"/>
      <c r="C155" s="4"/>
      <c r="D155" s="4"/>
      <c r="E155" s="5"/>
      <c r="F155"/>
      <c r="G155" s="6"/>
      <c r="H155" s="6"/>
      <c r="I155" s="6"/>
      <c r="J155"/>
      <c r="K155" s="6"/>
      <c r="L155"/>
      <c r="P155" s="6"/>
      <c r="U155" s="2" t="s">
        <v>8</v>
      </c>
    </row>
    <row r="156" spans="1:21" ht="15.75" x14ac:dyDescent="0.25">
      <c r="A156" s="66"/>
      <c r="B156" s="66"/>
      <c r="C156" s="299"/>
      <c r="D156" s="299"/>
      <c r="E156" s="85"/>
      <c r="F156" s="85"/>
      <c r="G156" s="299"/>
      <c r="H156" s="299"/>
      <c r="I156" s="299"/>
      <c r="J156" s="299"/>
      <c r="K156" s="67"/>
      <c r="L156" s="46"/>
      <c r="M156" s="46"/>
      <c r="N156" s="46"/>
      <c r="O156" s="46"/>
      <c r="P156" s="277"/>
      <c r="Q156" s="277"/>
      <c r="R156" s="93"/>
      <c r="S156" s="66"/>
      <c r="T156" s="66"/>
      <c r="U156" s="86"/>
    </row>
    <row r="157" spans="1:21" ht="18.75" x14ac:dyDescent="0.3">
      <c r="A157" s="3"/>
      <c r="B157" s="12"/>
      <c r="C157" s="4"/>
      <c r="D157" s="4"/>
      <c r="E157" s="9" t="s">
        <v>145</v>
      </c>
      <c r="F157" s="10">
        <v>0.61805555555555558</v>
      </c>
      <c r="G157" s="11" t="s">
        <v>12</v>
      </c>
      <c r="H157" s="11"/>
      <c r="I157" s="11"/>
      <c r="J157"/>
      <c r="K157" s="13"/>
      <c r="L157" s="13"/>
      <c r="M157" s="14"/>
      <c r="P157" s="64"/>
      <c r="Q157" s="64"/>
      <c r="R157" s="16"/>
      <c r="S157" s="64"/>
      <c r="T157" s="64"/>
    </row>
    <row r="158" spans="1:21" ht="16.5" thickBot="1" x14ac:dyDescent="0.3">
      <c r="A158" s="15" t="s">
        <v>37</v>
      </c>
      <c r="B158" s="285"/>
      <c r="C158" s="285"/>
      <c r="D158"/>
      <c r="F158" s="18"/>
      <c r="G158" s="17" t="s">
        <v>142</v>
      </c>
      <c r="H158"/>
      <c r="I158"/>
      <c r="J158" s="3" t="s">
        <v>143</v>
      </c>
      <c r="K158" s="51"/>
      <c r="L158" s="51"/>
      <c r="M158" s="14"/>
      <c r="P158" s="64"/>
      <c r="Q158" s="64"/>
      <c r="R158" s="16"/>
      <c r="S158" s="64"/>
      <c r="T158" s="64"/>
    </row>
    <row r="159" spans="1:21" ht="15.75" thickBot="1" x14ac:dyDescent="0.3">
      <c r="A159" s="485" t="s">
        <v>66</v>
      </c>
      <c r="B159" s="489" t="s">
        <v>16</v>
      </c>
      <c r="C159" s="490" t="s">
        <v>17</v>
      </c>
      <c r="D159" s="490" t="s">
        <v>18</v>
      </c>
      <c r="E159" s="489" t="s">
        <v>19</v>
      </c>
      <c r="F159" s="489" t="s">
        <v>20</v>
      </c>
      <c r="G159" s="489" t="s">
        <v>21</v>
      </c>
      <c r="H159" s="489" t="s">
        <v>22</v>
      </c>
      <c r="I159" s="489" t="s">
        <v>23</v>
      </c>
      <c r="J159" s="474" t="s">
        <v>24</v>
      </c>
      <c r="K159" s="553" t="s">
        <v>130</v>
      </c>
      <c r="L159" s="553"/>
      <c r="M159" s="553"/>
      <c r="N159" s="553"/>
      <c r="O159" s="553"/>
      <c r="P159" s="553"/>
      <c r="Q159" s="553"/>
      <c r="R159" s="474" t="s">
        <v>25</v>
      </c>
      <c r="S159" s="474" t="s">
        <v>26</v>
      </c>
      <c r="T159" s="474" t="s">
        <v>27</v>
      </c>
      <c r="U159" s="475" t="s">
        <v>28</v>
      </c>
    </row>
    <row r="160" spans="1:21" ht="15.75" thickBot="1" x14ac:dyDescent="0.3">
      <c r="A160" s="554"/>
      <c r="B160" s="489"/>
      <c r="C160" s="490"/>
      <c r="D160" s="490"/>
      <c r="E160" s="489"/>
      <c r="F160" s="489"/>
      <c r="G160" s="489"/>
      <c r="H160" s="489"/>
      <c r="I160" s="489"/>
      <c r="J160" s="474"/>
      <c r="K160" s="475">
        <v>1</v>
      </c>
      <c r="L160" s="475">
        <v>2</v>
      </c>
      <c r="M160" s="475">
        <v>3</v>
      </c>
      <c r="N160" s="314"/>
      <c r="O160" s="475">
        <v>4</v>
      </c>
      <c r="P160" s="475">
        <v>5</v>
      </c>
      <c r="Q160" s="475">
        <v>6</v>
      </c>
      <c r="R160" s="474"/>
      <c r="S160" s="474"/>
      <c r="T160" s="474"/>
      <c r="U160" s="475"/>
    </row>
    <row r="161" spans="1:21" ht="15.75" thickBot="1" x14ac:dyDescent="0.3">
      <c r="A161" s="486"/>
      <c r="B161" s="489"/>
      <c r="C161" s="490"/>
      <c r="D161" s="490"/>
      <c r="E161" s="489"/>
      <c r="F161" s="489"/>
      <c r="G161" s="489"/>
      <c r="H161" s="489"/>
      <c r="I161" s="489"/>
      <c r="J161" s="474"/>
      <c r="K161" s="475"/>
      <c r="L161" s="475"/>
      <c r="M161" s="475"/>
      <c r="N161" s="314"/>
      <c r="O161" s="475"/>
      <c r="P161" s="475"/>
      <c r="Q161" s="475"/>
      <c r="R161" s="474"/>
      <c r="S161" s="474"/>
      <c r="T161" s="474"/>
      <c r="U161" s="475"/>
    </row>
    <row r="162" spans="1:21" x14ac:dyDescent="0.25">
      <c r="A162" s="325">
        <v>1</v>
      </c>
      <c r="B162" s="326">
        <v>187</v>
      </c>
      <c r="C162" s="327" t="str">
        <f>IF(B162=0," ",VLOOKUP(B162,[1]Женщины!B$1:L$65536,2,FALSE))</f>
        <v>Крюкова</v>
      </c>
      <c r="D162" s="328" t="str">
        <f>IF(B162=0," ",VLOOKUP($B162,[1]Женщины!$B$1:$L$65536,3,FALSE))</f>
        <v>Анастасия</v>
      </c>
      <c r="E162" s="329" t="str">
        <f>IF(C162=0," ",VLOOKUP($B162,[1]Женщины!$B$1:$L$65536,4,FALSE))</f>
        <v>30.04.2002</v>
      </c>
      <c r="F162" s="329" t="str">
        <f>IF(D162=0," ",VLOOKUP($B162,[1]Женщины!$B$1:$L$65536,5,FALSE))</f>
        <v>1</v>
      </c>
      <c r="G162" s="328" t="str">
        <f>IF(E162=0," ",VLOOKUP($B162,[1]Женщины!$B$1:$L$65536,6,FALSE))</f>
        <v>Архангельская область</v>
      </c>
      <c r="H162" s="329" t="str">
        <f>IF(F162=0," ",VLOOKUP($B162,[1]Женщины!$B$1:$L$65536,7,FALSE))</f>
        <v/>
      </c>
      <c r="I162" s="329" t="str">
        <f>IF(G162=0," ",VLOOKUP($B162,[1]Женщины!$B$1:$L$65536,8,FALSE))</f>
        <v/>
      </c>
      <c r="J162" s="328" t="str">
        <f>IF(H162=0," ",VLOOKUP($B162,[1]Женщины!$B$1:$L$65536,9,FALSE))</f>
        <v>ФОК "Севмаш"</v>
      </c>
      <c r="K162" s="330" t="s">
        <v>131</v>
      </c>
      <c r="L162" s="330" t="s">
        <v>131</v>
      </c>
      <c r="M162" s="330" t="s">
        <v>131</v>
      </c>
      <c r="N162" s="331"/>
      <c r="O162" s="330" t="s">
        <v>131</v>
      </c>
      <c r="P162" s="330" t="s">
        <v>131</v>
      </c>
      <c r="Q162" s="330" t="s">
        <v>131</v>
      </c>
      <c r="R162" s="332">
        <v>0</v>
      </c>
      <c r="S162" s="326"/>
      <c r="T162" s="326">
        <v>0</v>
      </c>
      <c r="U162" s="333" t="str">
        <f>IF(B162=0," ",VLOOKUP($B162,[1]Женщины!$B$1:$L$65536,10,FALSE))</f>
        <v>Литвиненко А.И.</v>
      </c>
    </row>
    <row r="163" spans="1:21" ht="16.5" thickBot="1" x14ac:dyDescent="0.3">
      <c r="A163" s="334"/>
      <c r="B163" s="334"/>
      <c r="C163" s="335"/>
      <c r="D163" s="335"/>
      <c r="E163" s="336"/>
      <c r="F163" s="336"/>
      <c r="G163" s="335"/>
      <c r="H163" s="335"/>
      <c r="I163" s="335"/>
      <c r="J163" s="335"/>
      <c r="K163" s="337"/>
      <c r="L163" s="122"/>
      <c r="M163" s="122"/>
      <c r="N163" s="122"/>
      <c r="O163" s="122"/>
      <c r="P163" s="338"/>
      <c r="Q163" s="338"/>
      <c r="R163" s="339"/>
      <c r="S163" s="334"/>
      <c r="T163" s="334"/>
      <c r="U163" s="340"/>
    </row>
    <row r="164" spans="1:21" ht="16.5" thickTop="1" x14ac:dyDescent="0.25">
      <c r="A164" s="67"/>
      <c r="B164" s="49"/>
      <c r="C164" s="67"/>
      <c r="D164" s="49"/>
      <c r="E164" s="45"/>
      <c r="F164" s="85"/>
      <c r="G164" s="85"/>
      <c r="H164" s="85"/>
      <c r="I164" s="86"/>
      <c r="J164" s="85"/>
      <c r="K164" s="85"/>
      <c r="L164" s="85"/>
      <c r="M164" s="85"/>
      <c r="N164" s="87"/>
      <c r="O164" s="86"/>
      <c r="P164" s="88"/>
      <c r="R164" s="278"/>
      <c r="S164" s="66"/>
      <c r="T164" s="66"/>
      <c r="U164" s="86"/>
    </row>
    <row r="165" spans="1:21" ht="15.75" x14ac:dyDescent="0.25">
      <c r="A165" s="67"/>
      <c r="B165" s="49"/>
      <c r="C165" s="67"/>
      <c r="D165" s="49"/>
      <c r="E165" s="45"/>
      <c r="F165" s="85"/>
      <c r="G165" s="85"/>
      <c r="H165" s="85"/>
      <c r="I165" s="86"/>
      <c r="J165" s="85"/>
      <c r="K165" s="85"/>
      <c r="L165" s="85"/>
      <c r="M165" s="85"/>
      <c r="N165" s="87"/>
      <c r="O165" s="86"/>
      <c r="P165" s="88"/>
      <c r="R165" s="278"/>
      <c r="S165" s="66"/>
      <c r="T165" s="66"/>
      <c r="U165" s="86"/>
    </row>
    <row r="166" spans="1:21" ht="15.75" x14ac:dyDescent="0.25">
      <c r="A166" s="67"/>
      <c r="B166" s="49"/>
      <c r="C166" s="67"/>
      <c r="D166" s="49"/>
      <c r="E166" s="45"/>
      <c r="F166" s="85"/>
      <c r="G166" s="85"/>
      <c r="H166" s="85"/>
      <c r="I166" s="86"/>
      <c r="J166" s="85"/>
      <c r="K166" s="85"/>
      <c r="L166" s="85"/>
      <c r="M166" s="85"/>
      <c r="N166" s="87"/>
      <c r="O166" s="86"/>
      <c r="P166" s="88"/>
      <c r="R166" s="278"/>
      <c r="S166" s="66"/>
      <c r="T166" s="66"/>
      <c r="U166" s="86"/>
    </row>
    <row r="167" spans="1:21" ht="15.75" x14ac:dyDescent="0.25">
      <c r="A167" s="67"/>
      <c r="B167" s="49"/>
      <c r="C167" s="67"/>
      <c r="D167" s="49"/>
      <c r="E167" s="45"/>
      <c r="F167" s="85"/>
      <c r="G167" s="85"/>
      <c r="H167" s="85"/>
      <c r="I167" s="86"/>
      <c r="J167" s="85"/>
      <c r="K167" s="85"/>
      <c r="L167" s="85"/>
      <c r="M167" s="85"/>
      <c r="N167" s="87"/>
      <c r="O167" s="86"/>
      <c r="P167" s="88"/>
      <c r="R167" s="278"/>
      <c r="S167" s="66"/>
      <c r="T167" s="66"/>
      <c r="U167" s="86"/>
    </row>
    <row r="168" spans="1:21" ht="15.75" x14ac:dyDescent="0.25">
      <c r="A168" s="64"/>
      <c r="C168" s="66"/>
      <c r="D168" s="66"/>
      <c r="E168" s="66"/>
      <c r="F168" s="67"/>
      <c r="G168" s="45" t="s">
        <v>32</v>
      </c>
      <c r="H168" s="45"/>
      <c r="I168" s="45"/>
      <c r="J168" s="46"/>
      <c r="K168" s="46"/>
      <c r="L168" s="45"/>
      <c r="M168" s="45" t="s">
        <v>33</v>
      </c>
      <c r="N168" s="45"/>
      <c r="O168" s="86"/>
      <c r="P168" s="88"/>
      <c r="R168" s="278"/>
      <c r="S168" s="66"/>
      <c r="T168" s="66"/>
      <c r="U168" s="86"/>
    </row>
    <row r="169" spans="1:21" ht="15.75" x14ac:dyDescent="0.25">
      <c r="A169" s="64"/>
      <c r="B169" s="67"/>
      <c r="C169" s="66"/>
      <c r="D169" s="66"/>
      <c r="E169" s="66"/>
      <c r="F169" s="67"/>
      <c r="G169" s="45"/>
      <c r="H169" s="45"/>
      <c r="I169" s="45"/>
      <c r="J169" s="46"/>
      <c r="K169" s="46"/>
      <c r="L169" s="45"/>
      <c r="M169" s="45"/>
      <c r="N169" s="45"/>
      <c r="O169" s="86"/>
      <c r="P169" s="88"/>
      <c r="R169" s="278"/>
      <c r="S169" s="66"/>
      <c r="T169" s="66"/>
      <c r="U169" s="86"/>
    </row>
    <row r="170" spans="1:21" ht="15.75" x14ac:dyDescent="0.25">
      <c r="A170" s="64"/>
      <c r="B170" s="67"/>
      <c r="C170" s="66"/>
      <c r="D170" s="66"/>
      <c r="E170" s="66"/>
      <c r="F170" s="67"/>
      <c r="G170" s="45"/>
      <c r="H170" s="45"/>
      <c r="I170" s="45"/>
      <c r="J170" s="46"/>
      <c r="K170" s="46"/>
      <c r="L170" s="45"/>
      <c r="M170" s="45"/>
      <c r="N170" s="45"/>
      <c r="O170" s="86"/>
      <c r="P170" s="88"/>
      <c r="R170" s="278"/>
      <c r="S170" s="66"/>
      <c r="T170" s="66"/>
      <c r="U170" s="86"/>
    </row>
    <row r="171" spans="1:21" ht="15.75" x14ac:dyDescent="0.25">
      <c r="A171" s="64"/>
      <c r="B171" s="67"/>
      <c r="C171" s="66"/>
      <c r="D171" s="66"/>
      <c r="E171" s="66"/>
      <c r="F171" s="67"/>
      <c r="G171" s="45"/>
      <c r="H171" s="45"/>
      <c r="I171" s="45"/>
      <c r="J171" s="46"/>
      <c r="K171" s="46"/>
      <c r="L171" s="45"/>
      <c r="M171" s="45"/>
      <c r="N171" s="45"/>
      <c r="O171" s="86"/>
      <c r="P171" s="88"/>
      <c r="R171" s="278"/>
      <c r="S171" s="66"/>
      <c r="T171" s="66"/>
      <c r="U171" s="86"/>
    </row>
    <row r="172" spans="1:21" ht="15.75" x14ac:dyDescent="0.25">
      <c r="A172" s="64"/>
      <c r="B172" s="67"/>
      <c r="C172" s="66"/>
      <c r="D172" s="66"/>
      <c r="E172" s="66"/>
      <c r="F172" s="67"/>
      <c r="G172" s="45" t="s">
        <v>34</v>
      </c>
      <c r="H172" s="45"/>
      <c r="I172" s="45"/>
      <c r="J172" s="46"/>
      <c r="K172" s="46"/>
      <c r="L172" s="45"/>
      <c r="M172" s="45" t="s">
        <v>35</v>
      </c>
      <c r="N172" s="45"/>
      <c r="O172" s="86"/>
      <c r="P172" s="88"/>
      <c r="R172" s="278"/>
      <c r="S172" s="66"/>
      <c r="T172" s="66"/>
      <c r="U172" s="86"/>
    </row>
    <row r="173" spans="1:21" ht="15.75" x14ac:dyDescent="0.25">
      <c r="A173" s="49"/>
      <c r="B173" s="86"/>
      <c r="C173" s="85"/>
      <c r="D173" s="85"/>
      <c r="E173" s="85"/>
      <c r="F173" s="89"/>
      <c r="G173" s="89"/>
      <c r="H173" s="89"/>
      <c r="I173" s="89"/>
      <c r="J173" s="89"/>
      <c r="K173" s="323"/>
      <c r="L173" s="66"/>
      <c r="M173" s="66"/>
      <c r="N173" s="86"/>
      <c r="O173" s="86"/>
      <c r="P173" s="88"/>
      <c r="R173" s="278"/>
      <c r="S173" s="66"/>
      <c r="T173" s="66"/>
      <c r="U173" s="86"/>
    </row>
    <row r="174" spans="1:21" ht="15.75" x14ac:dyDescent="0.25">
      <c r="A174" s="67"/>
      <c r="B174" s="49"/>
      <c r="C174" s="67"/>
      <c r="D174" s="49"/>
      <c r="E174" s="45"/>
      <c r="F174" s="85"/>
      <c r="G174" s="85"/>
      <c r="H174" s="85"/>
      <c r="I174" s="86"/>
      <c r="J174" s="85"/>
      <c r="K174" s="85"/>
      <c r="L174" s="85"/>
      <c r="M174" s="85"/>
      <c r="N174" s="87"/>
      <c r="O174" s="86"/>
      <c r="P174" s="88"/>
      <c r="R174" s="278"/>
      <c r="S174" s="66"/>
      <c r="T174" s="66"/>
      <c r="U174" s="86"/>
    </row>
    <row r="175" spans="1:21" ht="15.75" x14ac:dyDescent="0.25">
      <c r="A175" s="67"/>
      <c r="B175" s="49"/>
      <c r="C175" s="67"/>
      <c r="D175" s="49"/>
      <c r="E175" s="45"/>
      <c r="F175" s="85"/>
      <c r="G175" s="85"/>
      <c r="H175" s="85"/>
      <c r="I175" s="86"/>
      <c r="J175" s="85"/>
      <c r="K175" s="85"/>
      <c r="L175" s="85"/>
      <c r="M175" s="85"/>
      <c r="N175" s="87"/>
      <c r="O175" s="86"/>
      <c r="P175" s="88"/>
      <c r="R175" s="278"/>
      <c r="S175" s="66"/>
      <c r="T175" s="66"/>
      <c r="U175" s="86"/>
    </row>
    <row r="176" spans="1:21" ht="15.75" x14ac:dyDescent="0.25">
      <c r="A176" s="67"/>
      <c r="B176" s="49"/>
      <c r="C176" s="67"/>
      <c r="D176" s="49"/>
      <c r="E176" s="45"/>
      <c r="F176" s="85"/>
      <c r="G176" s="85"/>
      <c r="H176" s="85"/>
      <c r="I176" s="86"/>
      <c r="J176" s="85"/>
      <c r="K176" s="85"/>
      <c r="L176" s="85"/>
      <c r="M176" s="85"/>
      <c r="N176" s="87"/>
      <c r="O176" s="86"/>
      <c r="P176" s="88"/>
      <c r="R176" s="278"/>
      <c r="S176" s="66"/>
      <c r="T176" s="66"/>
      <c r="U176" s="86"/>
    </row>
    <row r="177" spans="1:21" ht="15.75" x14ac:dyDescent="0.25">
      <c r="A177" s="67"/>
      <c r="B177" s="49"/>
      <c r="C177" s="67"/>
      <c r="D177" s="49"/>
      <c r="E177" s="45"/>
      <c r="F177" s="85"/>
      <c r="G177" s="85"/>
      <c r="H177" s="85"/>
      <c r="I177" s="86"/>
      <c r="J177" s="85"/>
      <c r="K177" s="85"/>
      <c r="L177" s="85"/>
      <c r="M177" s="85"/>
      <c r="N177" s="87"/>
      <c r="O177" s="86"/>
      <c r="P177" s="88"/>
      <c r="R177" s="278"/>
      <c r="S177" s="66"/>
      <c r="T177" s="66"/>
      <c r="U177" s="86"/>
    </row>
    <row r="178" spans="1:21" ht="15.75" x14ac:dyDescent="0.25">
      <c r="A178" s="67"/>
      <c r="B178" s="49"/>
      <c r="C178" s="67"/>
      <c r="D178" s="49"/>
      <c r="E178" s="45"/>
      <c r="F178" s="85"/>
      <c r="G178" s="85"/>
      <c r="H178" s="85"/>
      <c r="I178" s="86"/>
      <c r="J178" s="85"/>
      <c r="K178" s="85"/>
      <c r="L178" s="85"/>
      <c r="M178" s="85"/>
      <c r="N178" s="87"/>
      <c r="O178" s="86"/>
      <c r="P178" s="88"/>
      <c r="R178" s="278"/>
      <c r="S178" s="66"/>
      <c r="T178" s="66"/>
      <c r="U178" s="86"/>
    </row>
    <row r="179" spans="1:21" ht="15.75" x14ac:dyDescent="0.25">
      <c r="A179" s="67"/>
      <c r="B179" s="49"/>
      <c r="C179" s="67"/>
      <c r="D179" s="49"/>
      <c r="E179" s="45"/>
      <c r="F179" s="85"/>
      <c r="G179" s="85"/>
      <c r="H179" s="85"/>
      <c r="I179" s="86"/>
      <c r="J179" s="85"/>
      <c r="K179" s="85"/>
      <c r="L179" s="85"/>
      <c r="M179" s="85"/>
      <c r="N179" s="87"/>
      <c r="O179" s="86"/>
      <c r="P179" s="88"/>
      <c r="R179" s="278"/>
      <c r="S179" s="66"/>
      <c r="T179" s="66"/>
      <c r="U179" s="86"/>
    </row>
    <row r="180" spans="1:21" ht="15.75" x14ac:dyDescent="0.25">
      <c r="A180" s="67"/>
      <c r="B180" s="49"/>
      <c r="C180" s="67"/>
      <c r="D180" s="49"/>
      <c r="E180" s="45"/>
      <c r="F180" s="85"/>
      <c r="G180" s="85"/>
      <c r="H180" s="85"/>
      <c r="I180" s="86"/>
      <c r="J180" s="85"/>
      <c r="K180" s="85"/>
      <c r="L180" s="85"/>
      <c r="M180" s="85"/>
      <c r="N180" s="87"/>
      <c r="O180" s="86"/>
      <c r="P180" s="88"/>
      <c r="R180" s="278"/>
      <c r="S180" s="66"/>
      <c r="T180" s="66"/>
      <c r="U180" s="86"/>
    </row>
    <row r="181" spans="1:21" ht="15.75" x14ac:dyDescent="0.25">
      <c r="A181" s="67"/>
      <c r="B181" s="49"/>
      <c r="C181" s="67"/>
      <c r="D181" s="49"/>
      <c r="E181" s="45"/>
      <c r="F181" s="85"/>
      <c r="G181" s="85"/>
      <c r="H181" s="85"/>
      <c r="I181" s="86"/>
      <c r="J181" s="85"/>
      <c r="K181" s="85"/>
      <c r="L181" s="85"/>
      <c r="M181" s="85"/>
      <c r="N181" s="87"/>
      <c r="O181" s="86"/>
      <c r="P181" s="88"/>
      <c r="R181" s="278"/>
      <c r="S181" s="66"/>
      <c r="T181" s="66"/>
      <c r="U181" s="86"/>
    </row>
    <row r="182" spans="1:21" ht="15.75" x14ac:dyDescent="0.25">
      <c r="A182" s="67"/>
      <c r="B182" s="49"/>
      <c r="C182" s="67"/>
      <c r="D182" s="49"/>
      <c r="E182" s="45"/>
      <c r="F182" s="85"/>
      <c r="G182" s="85"/>
      <c r="H182" s="85"/>
      <c r="I182" s="86"/>
      <c r="J182" s="85"/>
      <c r="K182" s="85"/>
      <c r="L182" s="85"/>
      <c r="M182" s="85"/>
      <c r="N182" s="87"/>
      <c r="O182" s="86"/>
      <c r="P182" s="88"/>
      <c r="R182" s="278"/>
      <c r="S182" s="66"/>
      <c r="T182" s="66"/>
      <c r="U182" s="86"/>
    </row>
    <row r="183" spans="1:21" ht="15.75" x14ac:dyDescent="0.25">
      <c r="A183" s="67"/>
      <c r="B183" s="49"/>
      <c r="C183" s="67"/>
      <c r="D183" s="49"/>
      <c r="E183" s="45"/>
      <c r="F183" s="85"/>
      <c r="G183" s="85"/>
      <c r="H183" s="85"/>
      <c r="I183" s="86"/>
      <c r="J183" s="85"/>
      <c r="K183" s="85"/>
      <c r="L183" s="85"/>
      <c r="M183" s="85"/>
      <c r="N183" s="87"/>
      <c r="O183" s="86"/>
      <c r="P183" s="88"/>
      <c r="R183" s="278"/>
      <c r="S183" s="66"/>
      <c r="T183" s="66"/>
      <c r="U183" s="86"/>
    </row>
    <row r="184" spans="1:21" ht="15.75" x14ac:dyDescent="0.25">
      <c r="A184" s="67"/>
      <c r="B184" s="49"/>
      <c r="C184" s="67"/>
      <c r="D184" s="49"/>
      <c r="E184" s="45"/>
      <c r="F184" s="85"/>
      <c r="G184" s="85"/>
      <c r="H184" s="85"/>
      <c r="I184" s="86"/>
      <c r="J184" s="85"/>
      <c r="K184" s="85"/>
      <c r="L184" s="85"/>
      <c r="M184" s="85"/>
      <c r="N184" s="87"/>
      <c r="O184" s="86"/>
      <c r="P184" s="88"/>
      <c r="R184" s="278"/>
      <c r="S184" s="66"/>
      <c r="T184" s="66"/>
      <c r="U184" s="86"/>
    </row>
    <row r="185" spans="1:21" ht="15.75" x14ac:dyDescent="0.25">
      <c r="A185" s="67"/>
      <c r="B185" s="49"/>
      <c r="C185" s="67"/>
      <c r="D185" s="49"/>
      <c r="E185" s="45"/>
      <c r="F185" s="85"/>
      <c r="G185" s="85"/>
      <c r="H185" s="85"/>
      <c r="I185" s="86"/>
      <c r="J185" s="85"/>
      <c r="K185" s="85"/>
      <c r="L185" s="85"/>
      <c r="M185" s="85"/>
      <c r="N185" s="87"/>
      <c r="O185" s="86"/>
      <c r="P185" s="88"/>
      <c r="R185" s="278"/>
      <c r="S185" s="66"/>
      <c r="T185" s="66"/>
      <c r="U185" s="86"/>
    </row>
    <row r="186" spans="1:21" ht="15.75" x14ac:dyDescent="0.25">
      <c r="A186" s="67"/>
      <c r="B186" s="49"/>
      <c r="C186" s="67"/>
      <c r="D186" s="49"/>
      <c r="E186" s="45"/>
      <c r="F186" s="85"/>
      <c r="G186" s="85"/>
      <c r="H186" s="85"/>
      <c r="I186" s="86"/>
      <c r="J186" s="85"/>
      <c r="K186" s="85"/>
      <c r="L186" s="85"/>
      <c r="M186" s="85"/>
      <c r="N186" s="87"/>
      <c r="O186" s="86"/>
      <c r="P186" s="88"/>
      <c r="R186" s="278"/>
      <c r="S186" s="66"/>
      <c r="T186" s="66"/>
      <c r="U186" s="86"/>
    </row>
    <row r="187" spans="1:21" ht="15.75" x14ac:dyDescent="0.25">
      <c r="A187" s="67"/>
      <c r="B187" s="49"/>
      <c r="C187" s="67"/>
      <c r="D187" s="49"/>
      <c r="E187" s="45"/>
      <c r="F187" s="85"/>
      <c r="G187" s="85"/>
      <c r="H187" s="85"/>
      <c r="I187" s="86"/>
      <c r="J187" s="85"/>
      <c r="K187" s="85"/>
      <c r="L187" s="85"/>
      <c r="M187" s="85"/>
      <c r="N187" s="87"/>
      <c r="O187" s="86"/>
      <c r="P187" s="88"/>
      <c r="R187" s="278"/>
      <c r="S187" s="66"/>
      <c r="T187" s="66"/>
      <c r="U187" s="86"/>
    </row>
    <row r="188" spans="1:21" ht="15.75" x14ac:dyDescent="0.25">
      <c r="A188" s="67"/>
      <c r="B188" s="49"/>
      <c r="C188" s="67"/>
      <c r="D188" s="49"/>
      <c r="E188" s="45"/>
      <c r="F188" s="85"/>
      <c r="G188" s="85"/>
      <c r="H188" s="85"/>
      <c r="I188" s="86"/>
      <c r="J188" s="85"/>
      <c r="K188" s="85"/>
      <c r="L188" s="85"/>
      <c r="M188" s="85"/>
      <c r="N188" s="87"/>
      <c r="O188" s="86"/>
      <c r="P188" s="88"/>
      <c r="R188" s="278"/>
      <c r="S188" s="66"/>
      <c r="T188" s="66"/>
      <c r="U188" s="86"/>
    </row>
    <row r="189" spans="1:21" ht="15.75" x14ac:dyDescent="0.25">
      <c r="A189" s="67"/>
      <c r="B189" s="49"/>
      <c r="C189" s="67"/>
      <c r="D189" s="49"/>
      <c r="E189" s="45"/>
      <c r="F189" s="85"/>
      <c r="G189" s="85"/>
      <c r="H189" s="85"/>
      <c r="I189" s="86"/>
      <c r="J189" s="85"/>
      <c r="K189" s="85"/>
      <c r="L189" s="85"/>
      <c r="M189" s="85"/>
      <c r="N189" s="87"/>
      <c r="O189" s="86"/>
      <c r="P189" s="88"/>
      <c r="R189" s="278"/>
      <c r="S189" s="66"/>
      <c r="T189" s="66"/>
      <c r="U189" s="86"/>
    </row>
    <row r="190" spans="1:21" ht="15.75" x14ac:dyDescent="0.25">
      <c r="A190" s="67"/>
      <c r="B190" s="49"/>
      <c r="C190" s="67"/>
      <c r="D190" s="49"/>
      <c r="E190" s="45"/>
      <c r="F190" s="85"/>
      <c r="G190" s="85"/>
      <c r="H190" s="85"/>
      <c r="I190" s="86"/>
      <c r="J190" s="85"/>
      <c r="K190" s="85"/>
      <c r="L190" s="85"/>
      <c r="M190" s="85"/>
      <c r="N190" s="87"/>
      <c r="O190" s="86"/>
      <c r="P190" s="88"/>
      <c r="R190" s="278"/>
      <c r="S190" s="66"/>
      <c r="T190" s="66"/>
      <c r="U190" s="86"/>
    </row>
    <row r="191" spans="1:21" ht="15.75" x14ac:dyDescent="0.25">
      <c r="A191" s="67"/>
      <c r="B191" s="49"/>
      <c r="C191" s="67"/>
      <c r="D191" s="49"/>
      <c r="E191" s="45"/>
      <c r="F191" s="85"/>
      <c r="G191" s="85"/>
      <c r="H191" s="85"/>
      <c r="I191" s="86"/>
      <c r="J191" s="85"/>
      <c r="K191" s="85"/>
      <c r="L191" s="85"/>
      <c r="M191" s="85"/>
      <c r="N191" s="87"/>
      <c r="O191" s="86"/>
      <c r="P191" s="88"/>
      <c r="R191" s="278"/>
      <c r="S191" s="66"/>
      <c r="T191" s="66"/>
      <c r="U191" s="86"/>
    </row>
    <row r="192" spans="1:21" ht="15.75" x14ac:dyDescent="0.25">
      <c r="A192" s="67"/>
      <c r="B192" s="49"/>
      <c r="C192" s="67"/>
      <c r="D192" s="49"/>
      <c r="E192" s="45"/>
      <c r="F192" s="85"/>
      <c r="G192" s="85"/>
      <c r="H192" s="85"/>
      <c r="I192" s="86"/>
      <c r="J192" s="85"/>
      <c r="K192" s="85"/>
      <c r="L192" s="85"/>
      <c r="M192" s="85"/>
      <c r="N192" s="87"/>
      <c r="O192" s="86"/>
      <c r="P192" s="88"/>
      <c r="R192" s="278"/>
      <c r="S192" s="66"/>
      <c r="T192" s="66"/>
      <c r="U192" s="86"/>
    </row>
    <row r="193" spans="1:21" ht="15.75" x14ac:dyDescent="0.25">
      <c r="A193" s="67"/>
      <c r="B193" s="49"/>
      <c r="C193" s="67"/>
      <c r="D193" s="49"/>
      <c r="E193" s="45"/>
      <c r="F193" s="85"/>
      <c r="G193" s="85"/>
      <c r="H193" s="85"/>
      <c r="I193" s="86"/>
      <c r="J193" s="85"/>
      <c r="K193" s="85"/>
      <c r="L193" s="85"/>
      <c r="M193" s="85"/>
      <c r="N193" s="87"/>
      <c r="O193" s="86"/>
      <c r="P193" s="88"/>
      <c r="R193" s="278"/>
      <c r="S193" s="66"/>
      <c r="T193" s="66"/>
      <c r="U193" s="86"/>
    </row>
    <row r="194" spans="1:21" ht="15.75" x14ac:dyDescent="0.25">
      <c r="A194" s="67"/>
      <c r="B194" s="49"/>
      <c r="C194" s="67"/>
      <c r="D194" s="49"/>
      <c r="E194" s="45"/>
      <c r="F194" s="85"/>
      <c r="G194" s="85"/>
      <c r="H194" s="85"/>
      <c r="I194" s="86"/>
      <c r="J194" s="85"/>
      <c r="K194" s="85"/>
      <c r="L194" s="85"/>
      <c r="M194" s="85"/>
      <c r="N194" s="87"/>
      <c r="O194" s="86"/>
      <c r="P194" s="88"/>
      <c r="R194" s="278"/>
      <c r="S194" s="66"/>
      <c r="T194" s="66"/>
      <c r="U194" s="86"/>
    </row>
    <row r="195" spans="1:21" ht="15.75" x14ac:dyDescent="0.25">
      <c r="A195" s="67"/>
      <c r="B195" s="49"/>
      <c r="C195" s="67"/>
      <c r="D195" s="49"/>
      <c r="E195" s="45"/>
      <c r="F195" s="85"/>
      <c r="G195" s="85"/>
      <c r="H195" s="85"/>
      <c r="I195" s="86"/>
      <c r="J195" s="85"/>
      <c r="K195" s="85"/>
      <c r="L195" s="85"/>
      <c r="M195" s="85"/>
      <c r="N195" s="87"/>
      <c r="O195" s="86"/>
      <c r="P195" s="88"/>
      <c r="R195" s="278"/>
      <c r="S195" s="66"/>
      <c r="T195" s="66"/>
      <c r="U195" s="86"/>
    </row>
    <row r="196" spans="1:21" ht="15.75" x14ac:dyDescent="0.25">
      <c r="A196" s="67"/>
      <c r="B196" s="49"/>
      <c r="C196" s="67"/>
      <c r="D196" s="49"/>
      <c r="E196" s="45"/>
      <c r="F196" s="85"/>
      <c r="G196" s="85"/>
      <c r="H196" s="85"/>
      <c r="I196" s="86"/>
      <c r="J196" s="85"/>
      <c r="K196" s="85"/>
      <c r="L196" s="85"/>
      <c r="M196" s="85"/>
      <c r="N196" s="87"/>
      <c r="O196" s="86"/>
      <c r="P196" s="88"/>
      <c r="R196" s="278"/>
      <c r="S196" s="66"/>
      <c r="T196" s="66"/>
      <c r="U196" s="86"/>
    </row>
    <row r="197" spans="1:21" ht="15.75" x14ac:dyDescent="0.25">
      <c r="A197" s="67"/>
      <c r="B197" s="49"/>
      <c r="C197" s="67"/>
      <c r="D197" s="49"/>
      <c r="E197" s="45"/>
      <c r="F197" s="85"/>
      <c r="G197" s="85"/>
      <c r="H197" s="85"/>
      <c r="I197" s="86"/>
      <c r="J197" s="85"/>
      <c r="K197" s="85"/>
      <c r="L197" s="85"/>
      <c r="M197" s="85"/>
      <c r="N197" s="87"/>
      <c r="O197" s="86"/>
      <c r="P197" s="88"/>
      <c r="R197" s="278"/>
      <c r="S197" s="66"/>
      <c r="T197" s="66"/>
      <c r="U197" s="86"/>
    </row>
    <row r="198" spans="1:21" ht="15.75" x14ac:dyDescent="0.25">
      <c r="A198" s="67"/>
      <c r="B198" s="49"/>
      <c r="C198" s="67"/>
      <c r="D198" s="49"/>
      <c r="E198" s="45"/>
      <c r="F198" s="85"/>
      <c r="G198" s="85"/>
      <c r="H198" s="85"/>
      <c r="I198" s="86"/>
      <c r="J198" s="85"/>
      <c r="K198" s="85"/>
      <c r="L198" s="85"/>
      <c r="M198" s="85"/>
      <c r="N198" s="87"/>
      <c r="O198" s="86"/>
      <c r="P198" s="88"/>
      <c r="R198" s="278"/>
      <c r="S198" s="66"/>
      <c r="T198" s="66"/>
      <c r="U198" s="86"/>
    </row>
    <row r="199" spans="1:21" ht="17.25" x14ac:dyDescent="0.3">
      <c r="A199" s="459" t="s">
        <v>0</v>
      </c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</row>
    <row r="200" spans="1:21" ht="17.25" x14ac:dyDescent="0.3">
      <c r="A200" s="459" t="s">
        <v>1</v>
      </c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</row>
    <row r="201" spans="1:21" ht="17.25" x14ac:dyDescent="0.3">
      <c r="A201" s="459" t="s">
        <v>2</v>
      </c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</row>
    <row r="202" spans="1:21" ht="17.25" x14ac:dyDescent="0.3">
      <c r="A202" s="459" t="s">
        <v>3</v>
      </c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</row>
    <row r="203" spans="1:21" ht="17.25" x14ac:dyDescent="0.3">
      <c r="A203" s="459" t="s">
        <v>4</v>
      </c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</row>
    <row r="204" spans="1:21" ht="17.25" x14ac:dyDescent="0.3">
      <c r="A204" s="460" t="s">
        <v>148</v>
      </c>
      <c r="B204" s="460"/>
      <c r="C204" s="460"/>
      <c r="D204" s="460"/>
      <c r="E204" s="460"/>
      <c r="F204" s="460"/>
      <c r="G204" s="460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460"/>
      <c r="U204" s="460"/>
    </row>
    <row r="205" spans="1:21" ht="21" x14ac:dyDescent="0.35">
      <c r="A205" s="8"/>
      <c r="B205" s="8"/>
      <c r="C205" s="8"/>
      <c r="D205" s="8"/>
      <c r="E205" s="8"/>
      <c r="F205" s="8"/>
      <c r="G205" s="263"/>
      <c r="H205" s="8"/>
      <c r="I205" s="8"/>
      <c r="J205"/>
      <c r="K205" s="8"/>
      <c r="L205" s="8"/>
      <c r="M205" s="8"/>
      <c r="N205" s="8"/>
      <c r="P205" s="8"/>
      <c r="Q205" s="8"/>
      <c r="R205" s="8"/>
      <c r="S205" s="8"/>
      <c r="U205" s="1" t="s">
        <v>6</v>
      </c>
    </row>
    <row r="206" spans="1:21" ht="21" x14ac:dyDescent="0.35">
      <c r="A206" s="3"/>
      <c r="B206" s="4"/>
      <c r="C206" s="4"/>
      <c r="D206" s="4"/>
      <c r="E206" s="5"/>
      <c r="F206"/>
      <c r="G206" s="263"/>
      <c r="H206" s="50"/>
      <c r="I206" s="50"/>
      <c r="J206"/>
      <c r="K206" s="50"/>
      <c r="L206" s="50"/>
      <c r="M206" s="50"/>
      <c r="P206" s="50"/>
      <c r="Q206" s="50"/>
      <c r="R206" s="50"/>
      <c r="U206" s="2" t="s">
        <v>7</v>
      </c>
    </row>
    <row r="207" spans="1:21" ht="15.75" x14ac:dyDescent="0.25">
      <c r="A207" s="3"/>
      <c r="B207" s="4"/>
      <c r="C207" s="4"/>
      <c r="D207" s="4"/>
      <c r="E207" s="5"/>
      <c r="F207"/>
      <c r="G207" s="6"/>
      <c r="H207" s="6"/>
      <c r="I207" s="6"/>
      <c r="J207"/>
      <c r="K207" s="6"/>
      <c r="L207"/>
      <c r="P207" s="6"/>
      <c r="U207" s="2" t="s">
        <v>8</v>
      </c>
    </row>
    <row r="208" spans="1:21" ht="21" x14ac:dyDescent="0.35">
      <c r="A208" s="7"/>
      <c r="B208"/>
      <c r="C208"/>
      <c r="D208"/>
      <c r="E208"/>
      <c r="F208"/>
      <c r="G208"/>
      <c r="H208"/>
      <c r="I208"/>
      <c r="J208"/>
      <c r="K208" s="7"/>
      <c r="L208"/>
      <c r="M208" s="8"/>
      <c r="N208" s="8"/>
      <c r="P208" s="7"/>
      <c r="R208" s="8"/>
      <c r="S208" s="8"/>
      <c r="U208" s="8" t="s">
        <v>9</v>
      </c>
    </row>
    <row r="209" spans="1:21" ht="15.75" x14ac:dyDescent="0.25">
      <c r="A209" s="3"/>
      <c r="B209" s="4"/>
      <c r="C209" s="4"/>
      <c r="D209" s="4"/>
      <c r="E209" s="5"/>
      <c r="F209"/>
      <c r="G209" s="6"/>
      <c r="H209" s="6"/>
      <c r="I209" s="6"/>
      <c r="J209"/>
      <c r="K209" s="6"/>
      <c r="L209"/>
      <c r="P209" s="6"/>
      <c r="U209" s="2" t="s">
        <v>8</v>
      </c>
    </row>
    <row r="210" spans="1:21" ht="15.75" x14ac:dyDescent="0.25">
      <c r="A210" s="67"/>
      <c r="B210" s="49"/>
      <c r="C210" s="67"/>
      <c r="D210" s="49"/>
      <c r="E210" s="45"/>
      <c r="F210" s="85"/>
      <c r="G210" s="85"/>
      <c r="H210" s="85"/>
      <c r="I210" s="86"/>
      <c r="J210" s="85"/>
      <c r="K210" s="85"/>
      <c r="L210" s="85"/>
      <c r="M210" s="85"/>
      <c r="N210" s="87"/>
      <c r="O210" s="86"/>
      <c r="P210" s="88"/>
      <c r="R210" s="278"/>
      <c r="S210" s="66"/>
      <c r="T210" s="66"/>
      <c r="U210" s="86"/>
    </row>
    <row r="211" spans="1:21" ht="18.75" x14ac:dyDescent="0.3">
      <c r="A211" s="3"/>
      <c r="B211" s="12"/>
      <c r="C211" s="4"/>
      <c r="D211" s="4"/>
      <c r="E211" s="9" t="s">
        <v>145</v>
      </c>
      <c r="F211" s="10">
        <v>0.61805555555555558</v>
      </c>
      <c r="G211" s="11" t="s">
        <v>12</v>
      </c>
      <c r="H211" s="11"/>
      <c r="I211" s="11"/>
      <c r="J211"/>
      <c r="K211" s="13"/>
      <c r="L211" s="13"/>
      <c r="M211" s="14"/>
      <c r="P211" s="64"/>
      <c r="Q211" s="64"/>
      <c r="R211" s="16"/>
      <c r="S211" s="64"/>
      <c r="T211" s="64"/>
    </row>
    <row r="212" spans="1:21" ht="16.5" thickBot="1" x14ac:dyDescent="0.3">
      <c r="A212" s="15" t="s">
        <v>39</v>
      </c>
      <c r="B212" s="285"/>
      <c r="C212" s="285"/>
      <c r="D212"/>
      <c r="F212" s="18"/>
      <c r="G212" s="17" t="s">
        <v>142</v>
      </c>
      <c r="H212"/>
      <c r="I212"/>
      <c r="J212" s="3" t="s">
        <v>143</v>
      </c>
      <c r="K212" s="51"/>
      <c r="L212" s="51"/>
      <c r="M212" s="14"/>
      <c r="P212" s="64"/>
      <c r="Q212" s="64"/>
      <c r="R212" s="16"/>
      <c r="S212" s="64"/>
      <c r="T212" s="64"/>
    </row>
    <row r="213" spans="1:21" ht="15.75" thickBot="1" x14ac:dyDescent="0.3">
      <c r="A213" s="485" t="s">
        <v>66</v>
      </c>
      <c r="B213" s="489" t="s">
        <v>16</v>
      </c>
      <c r="C213" s="490" t="s">
        <v>17</v>
      </c>
      <c r="D213" s="490" t="s">
        <v>18</v>
      </c>
      <c r="E213" s="489" t="s">
        <v>19</v>
      </c>
      <c r="F213" s="489" t="s">
        <v>20</v>
      </c>
      <c r="G213" s="489" t="s">
        <v>21</v>
      </c>
      <c r="H213" s="489" t="s">
        <v>22</v>
      </c>
      <c r="I213" s="489" t="s">
        <v>23</v>
      </c>
      <c r="J213" s="474" t="s">
        <v>24</v>
      </c>
      <c r="K213" s="553" t="s">
        <v>130</v>
      </c>
      <c r="L213" s="553"/>
      <c r="M213" s="553"/>
      <c r="N213" s="553"/>
      <c r="O213" s="553"/>
      <c r="P213" s="553"/>
      <c r="Q213" s="553"/>
      <c r="R213" s="474" t="s">
        <v>25</v>
      </c>
      <c r="S213" s="474" t="s">
        <v>26</v>
      </c>
      <c r="T213" s="474" t="s">
        <v>27</v>
      </c>
      <c r="U213" s="475" t="s">
        <v>28</v>
      </c>
    </row>
    <row r="214" spans="1:21" ht="15.75" thickBot="1" x14ac:dyDescent="0.3">
      <c r="A214" s="554"/>
      <c r="B214" s="489"/>
      <c r="C214" s="490"/>
      <c r="D214" s="490"/>
      <c r="E214" s="489"/>
      <c r="F214" s="489"/>
      <c r="G214" s="489"/>
      <c r="H214" s="489"/>
      <c r="I214" s="489"/>
      <c r="J214" s="474"/>
      <c r="K214" s="475">
        <v>1</v>
      </c>
      <c r="L214" s="475">
        <v>2</v>
      </c>
      <c r="M214" s="475">
        <v>3</v>
      </c>
      <c r="N214" s="551"/>
      <c r="O214" s="475">
        <v>4</v>
      </c>
      <c r="P214" s="475">
        <v>5</v>
      </c>
      <c r="Q214" s="475">
        <v>6</v>
      </c>
      <c r="R214" s="474"/>
      <c r="S214" s="474"/>
      <c r="T214" s="474"/>
      <c r="U214" s="475"/>
    </row>
    <row r="215" spans="1:21" ht="15.75" thickBot="1" x14ac:dyDescent="0.3">
      <c r="A215" s="486"/>
      <c r="B215" s="489"/>
      <c r="C215" s="490"/>
      <c r="D215" s="490"/>
      <c r="E215" s="489"/>
      <c r="F215" s="489"/>
      <c r="G215" s="489"/>
      <c r="H215" s="489"/>
      <c r="I215" s="489"/>
      <c r="J215" s="474"/>
      <c r="K215" s="475"/>
      <c r="L215" s="475"/>
      <c r="M215" s="475"/>
      <c r="N215" s="552"/>
      <c r="O215" s="475"/>
      <c r="P215" s="475"/>
      <c r="Q215" s="475"/>
      <c r="R215" s="474"/>
      <c r="S215" s="474"/>
      <c r="T215" s="474"/>
      <c r="U215" s="475"/>
    </row>
    <row r="216" spans="1:21" ht="19.5" x14ac:dyDescent="0.25">
      <c r="A216" s="325">
        <v>1</v>
      </c>
      <c r="B216" s="326">
        <v>301</v>
      </c>
      <c r="C216" s="327" t="str">
        <f>IF(B216=0," ",VLOOKUP(B216,[1]Женщины!B$1:L$65536,2,FALSE))</f>
        <v>Сергеян</v>
      </c>
      <c r="D216" s="328" t="str">
        <f>IF(B216=0," ",VLOOKUP($B216,[1]Женщины!$B$1:$L$65536,3,FALSE))</f>
        <v>Диана</v>
      </c>
      <c r="E216" s="329" t="str">
        <f>IF(C216=0," ",VLOOKUP($B216,[1]Женщины!$B$1:$L$65536,4,FALSE))</f>
        <v>23.09.1999</v>
      </c>
      <c r="F216" s="329" t="str">
        <f>IF(D216=0," ",VLOOKUP($B216,[1]Женщины!$B$1:$L$65536,5,FALSE))</f>
        <v>1</v>
      </c>
      <c r="G216" s="328" t="str">
        <f>IF(E216=0," ",VLOOKUP($B216,[1]Женщины!$B$1:$L$65536,6,FALSE))</f>
        <v>Ивановская область</v>
      </c>
      <c r="H216" s="329" t="str">
        <f>IF(F216=0," ",VLOOKUP($B216,[1]Женщины!$B$1:$L$65536,7,FALSE))</f>
        <v/>
      </c>
      <c r="I216" s="329" t="str">
        <f>IF(G216=0," ",VLOOKUP($B216,[1]Женщины!$B$1:$L$65536,8,FALSE))</f>
        <v>ИРО РССС</v>
      </c>
      <c r="J216" s="341" t="str">
        <f>IF(H216=0," ",VLOOKUP($B216,[1]Женщины!$B$1:$L$65536,9,FALSE))</f>
        <v>ФГБОУ ВО "ИГХТУ", МБУ ДО ДЮСШ №1</v>
      </c>
      <c r="K216" s="330" t="s">
        <v>131</v>
      </c>
      <c r="L216" s="330">
        <v>12.25</v>
      </c>
      <c r="M216" s="342">
        <v>12.3</v>
      </c>
      <c r="N216" s="331"/>
      <c r="O216" s="330" t="s">
        <v>131</v>
      </c>
      <c r="P216" s="330" t="s">
        <v>131</v>
      </c>
      <c r="Q216" s="330">
        <v>12.48</v>
      </c>
      <c r="R216" s="332">
        <v>12.48</v>
      </c>
      <c r="S216" s="326" t="s">
        <v>40</v>
      </c>
      <c r="T216" s="326">
        <v>20</v>
      </c>
      <c r="U216" s="333"/>
    </row>
    <row r="217" spans="1:21" ht="16.5" thickBot="1" x14ac:dyDescent="0.3">
      <c r="A217" s="334"/>
      <c r="B217" s="334"/>
      <c r="C217" s="335"/>
      <c r="D217" s="335"/>
      <c r="E217" s="336"/>
      <c r="F217" s="336"/>
      <c r="G217" s="335"/>
      <c r="H217" s="335"/>
      <c r="I217" s="335"/>
      <c r="J217" s="335"/>
      <c r="K217" s="337"/>
      <c r="L217" s="122"/>
      <c r="M217" s="122"/>
      <c r="N217" s="122"/>
      <c r="O217" s="122"/>
      <c r="P217" s="338"/>
      <c r="Q217" s="338"/>
      <c r="R217" s="339"/>
      <c r="S217" s="334"/>
      <c r="T217" s="334"/>
      <c r="U217" s="340"/>
    </row>
    <row r="218" spans="1:21" ht="16.5" thickTop="1" x14ac:dyDescent="0.25">
      <c r="A218" s="66"/>
      <c r="B218" s="66"/>
      <c r="C218" s="299"/>
      <c r="D218" s="299"/>
      <c r="E218" s="85"/>
      <c r="F218" s="85"/>
      <c r="G218" s="299"/>
      <c r="H218" s="299"/>
      <c r="I218" s="299"/>
      <c r="J218" s="299"/>
      <c r="K218" s="67"/>
      <c r="L218" s="46"/>
      <c r="M218" s="46"/>
      <c r="N218" s="46"/>
      <c r="O218" s="46"/>
      <c r="P218" s="277"/>
      <c r="Q218" s="277"/>
      <c r="R218" s="93"/>
      <c r="S218" s="66"/>
      <c r="T218" s="66"/>
      <c r="U218" s="86"/>
    </row>
    <row r="219" spans="1:21" ht="15.75" x14ac:dyDescent="0.25">
      <c r="A219" s="66"/>
      <c r="B219" s="66"/>
      <c r="C219" s="299"/>
      <c r="D219" s="299"/>
      <c r="E219" s="85"/>
      <c r="F219" s="85"/>
      <c r="G219" s="299"/>
      <c r="H219" s="299"/>
      <c r="I219" s="299"/>
      <c r="J219" s="299"/>
      <c r="K219" s="67"/>
      <c r="L219" s="46"/>
      <c r="M219" s="46"/>
      <c r="N219" s="46"/>
      <c r="O219" s="46"/>
      <c r="P219" s="277"/>
      <c r="Q219" s="277"/>
      <c r="R219" s="93"/>
      <c r="S219" s="66"/>
      <c r="T219" s="66"/>
      <c r="U219" s="86"/>
    </row>
    <row r="220" spans="1:21" ht="15.75" x14ac:dyDescent="0.25">
      <c r="A220" s="66"/>
      <c r="B220" s="66"/>
      <c r="C220" s="299"/>
      <c r="D220" s="299"/>
      <c r="E220" s="85"/>
      <c r="F220" s="85"/>
      <c r="G220" s="299"/>
      <c r="H220" s="299"/>
      <c r="I220" s="299"/>
      <c r="J220" s="299"/>
      <c r="K220" s="67"/>
      <c r="L220" s="46"/>
      <c r="M220" s="46"/>
      <c r="N220" s="46"/>
      <c r="O220" s="46"/>
      <c r="P220" s="277"/>
      <c r="Q220" s="277"/>
      <c r="R220" s="93"/>
      <c r="S220" s="66"/>
      <c r="T220" s="66"/>
      <c r="U220" s="86"/>
    </row>
    <row r="221" spans="1:21" ht="15.75" x14ac:dyDescent="0.25">
      <c r="A221" s="66"/>
      <c r="B221" s="66"/>
      <c r="C221" s="299"/>
      <c r="D221" s="299"/>
      <c r="E221" s="85"/>
      <c r="F221" s="85"/>
      <c r="G221" s="299"/>
      <c r="H221" s="299"/>
      <c r="I221" s="299"/>
      <c r="J221" s="299"/>
      <c r="K221" s="67"/>
      <c r="L221" s="46"/>
      <c r="M221" s="46"/>
      <c r="N221" s="46"/>
      <c r="O221" s="46"/>
      <c r="P221" s="277"/>
      <c r="Q221" s="277"/>
      <c r="R221" s="93"/>
      <c r="S221" s="66"/>
      <c r="T221" s="66"/>
      <c r="U221" s="86"/>
    </row>
    <row r="222" spans="1:21" ht="15.75" x14ac:dyDescent="0.25">
      <c r="A222" s="66"/>
      <c r="B222" s="66"/>
      <c r="C222" s="299"/>
      <c r="D222" s="299"/>
      <c r="E222" s="85"/>
      <c r="F222" s="85"/>
      <c r="G222" s="299"/>
      <c r="H222" s="299"/>
      <c r="I222" s="299"/>
      <c r="J222" s="299"/>
      <c r="K222" s="67"/>
      <c r="L222" s="46"/>
      <c r="M222" s="46"/>
      <c r="N222" s="46"/>
      <c r="O222" s="46"/>
      <c r="P222" s="277"/>
      <c r="Q222" s="277"/>
      <c r="R222" s="93"/>
      <c r="S222" s="66"/>
      <c r="T222" s="66"/>
      <c r="U222" s="86"/>
    </row>
    <row r="223" spans="1:21" ht="15.75" x14ac:dyDescent="0.25">
      <c r="A223" s="64"/>
      <c r="C223" s="66"/>
      <c r="D223" s="66"/>
      <c r="E223" s="66"/>
      <c r="F223" s="67"/>
      <c r="G223" s="45" t="s">
        <v>32</v>
      </c>
      <c r="H223" s="45"/>
      <c r="I223" s="45"/>
      <c r="J223" s="46"/>
      <c r="K223" s="46"/>
      <c r="L223" s="45"/>
      <c r="M223" s="45" t="s">
        <v>33</v>
      </c>
      <c r="N223" s="45"/>
      <c r="O223" s="46"/>
      <c r="P223" s="277"/>
      <c r="Q223" s="277"/>
      <c r="R223" s="93"/>
      <c r="S223" s="66"/>
      <c r="T223" s="66"/>
      <c r="U223" s="86"/>
    </row>
    <row r="224" spans="1:21" ht="15.75" x14ac:dyDescent="0.25">
      <c r="A224" s="64"/>
      <c r="B224" s="67"/>
      <c r="C224" s="66"/>
      <c r="D224" s="66"/>
      <c r="E224" s="66"/>
      <c r="F224" s="67"/>
      <c r="G224" s="45"/>
      <c r="H224" s="45"/>
      <c r="I224" s="45"/>
      <c r="J224" s="46"/>
      <c r="K224" s="46"/>
      <c r="L224" s="45"/>
      <c r="M224" s="45"/>
      <c r="N224" s="45"/>
      <c r="O224" s="46"/>
      <c r="P224" s="277"/>
      <c r="Q224" s="277"/>
      <c r="R224" s="93"/>
      <c r="S224" s="66"/>
      <c r="T224" s="66"/>
      <c r="U224" s="86"/>
    </row>
    <row r="225" spans="1:21" ht="15.75" x14ac:dyDescent="0.25">
      <c r="A225" s="64"/>
      <c r="B225" s="67"/>
      <c r="C225" s="66"/>
      <c r="D225" s="66"/>
      <c r="E225" s="66"/>
      <c r="F225" s="67"/>
      <c r="G225" s="45"/>
      <c r="H225" s="45"/>
      <c r="I225" s="45"/>
      <c r="J225" s="46"/>
      <c r="K225" s="46"/>
      <c r="L225" s="45"/>
      <c r="M225" s="45"/>
      <c r="N225" s="45"/>
      <c r="O225" s="46"/>
      <c r="P225" s="277"/>
      <c r="Q225" s="277"/>
      <c r="R225" s="93"/>
      <c r="S225" s="66"/>
      <c r="T225" s="66"/>
      <c r="U225" s="86"/>
    </row>
    <row r="226" spans="1:21" ht="15.75" x14ac:dyDescent="0.25">
      <c r="A226" s="64"/>
      <c r="B226" s="67"/>
      <c r="C226" s="66"/>
      <c r="D226" s="66"/>
      <c r="E226" s="66"/>
      <c r="F226" s="67"/>
      <c r="G226" s="45"/>
      <c r="H226" s="45"/>
      <c r="I226" s="45"/>
      <c r="J226" s="46"/>
      <c r="K226" s="46"/>
      <c r="L226" s="45"/>
      <c r="M226" s="45"/>
      <c r="N226" s="45"/>
      <c r="O226" s="46"/>
      <c r="P226" s="277"/>
      <c r="Q226" s="277"/>
      <c r="R226" s="93"/>
      <c r="S226" s="66"/>
      <c r="T226" s="66"/>
      <c r="U226" s="86"/>
    </row>
    <row r="227" spans="1:21" ht="15.75" x14ac:dyDescent="0.25">
      <c r="A227" s="64"/>
      <c r="B227" s="67"/>
      <c r="C227" s="66"/>
      <c r="D227" s="66"/>
      <c r="E227" s="66"/>
      <c r="F227" s="67"/>
      <c r="G227" s="45" t="s">
        <v>34</v>
      </c>
      <c r="H227" s="45"/>
      <c r="I227" s="45"/>
      <c r="J227" s="46"/>
      <c r="K227" s="46"/>
      <c r="L227" s="45"/>
      <c r="M227" s="45" t="s">
        <v>35</v>
      </c>
      <c r="N227" s="45"/>
      <c r="O227" s="46"/>
      <c r="P227" s="277"/>
      <c r="Q227" s="277"/>
      <c r="R227" s="93"/>
      <c r="S227" s="66"/>
      <c r="T227" s="66"/>
      <c r="U227" s="86"/>
    </row>
    <row r="228" spans="1:21" ht="15.75" x14ac:dyDescent="0.25">
      <c r="A228" s="49"/>
      <c r="B228" s="86"/>
      <c r="C228" s="85"/>
      <c r="D228" s="85"/>
      <c r="E228" s="85"/>
      <c r="F228" s="89"/>
      <c r="G228" s="89"/>
      <c r="H228" s="89"/>
      <c r="I228" s="89"/>
      <c r="J228" s="89"/>
      <c r="K228" s="323"/>
      <c r="L228" s="66"/>
      <c r="M228" s="66"/>
      <c r="N228" s="86"/>
      <c r="O228" s="46"/>
      <c r="P228" s="277"/>
      <c r="Q228" s="277"/>
      <c r="R228" s="93"/>
      <c r="S228" s="66"/>
      <c r="T228" s="66"/>
      <c r="U228" s="86"/>
    </row>
    <row r="229" spans="1:21" ht="15.75" x14ac:dyDescent="0.25">
      <c r="A229" s="66"/>
      <c r="B229" s="66"/>
      <c r="C229" s="299"/>
      <c r="D229" s="299"/>
      <c r="E229" s="85"/>
      <c r="F229" s="85"/>
      <c r="G229" s="299"/>
      <c r="H229" s="299"/>
      <c r="I229" s="299"/>
      <c r="J229" s="299"/>
      <c r="K229" s="67"/>
      <c r="L229" s="46"/>
      <c r="M229" s="46"/>
      <c r="N229" s="46"/>
      <c r="O229" s="46"/>
      <c r="P229" s="277"/>
      <c r="Q229" s="277"/>
      <c r="R229" s="93"/>
      <c r="S229" s="66"/>
      <c r="T229" s="66"/>
      <c r="U229" s="86"/>
    </row>
    <row r="230" spans="1:21" ht="15.75" x14ac:dyDescent="0.25">
      <c r="A230" s="66"/>
      <c r="B230" s="66"/>
      <c r="C230" s="299"/>
      <c r="D230" s="299"/>
      <c r="E230" s="85"/>
      <c r="F230" s="85"/>
      <c r="G230" s="299"/>
      <c r="H230" s="299"/>
      <c r="I230" s="299"/>
      <c r="J230" s="299"/>
      <c r="K230" s="67"/>
      <c r="L230" s="46"/>
      <c r="M230" s="46"/>
      <c r="N230" s="46"/>
      <c r="O230" s="46"/>
      <c r="P230" s="277"/>
      <c r="Q230" s="277"/>
      <c r="R230" s="93"/>
      <c r="S230" s="66"/>
      <c r="T230" s="66"/>
      <c r="U230" s="86"/>
    </row>
    <row r="231" spans="1:21" ht="15.75" x14ac:dyDescent="0.25">
      <c r="A231" s="66"/>
      <c r="B231" s="66"/>
      <c r="C231" s="299"/>
      <c r="D231" s="299"/>
      <c r="E231" s="85"/>
      <c r="F231" s="85"/>
      <c r="G231" s="299"/>
      <c r="H231" s="299"/>
      <c r="I231" s="299"/>
      <c r="J231" s="299"/>
      <c r="K231" s="67"/>
      <c r="L231" s="46"/>
      <c r="M231" s="46"/>
      <c r="N231" s="46"/>
      <c r="O231" s="46"/>
      <c r="P231" s="277"/>
      <c r="Q231" s="277"/>
      <c r="R231" s="93"/>
      <c r="S231" s="66"/>
      <c r="T231" s="66"/>
      <c r="U231" s="86"/>
    </row>
    <row r="232" spans="1:21" ht="15.75" x14ac:dyDescent="0.25">
      <c r="A232" s="66"/>
      <c r="B232" s="66"/>
      <c r="C232" s="299"/>
      <c r="D232" s="299"/>
      <c r="E232" s="85"/>
      <c r="F232" s="85"/>
      <c r="G232" s="299"/>
      <c r="H232" s="299"/>
      <c r="I232" s="299"/>
      <c r="J232" s="299"/>
      <c r="K232" s="67"/>
      <c r="L232" s="46"/>
      <c r="M232" s="46"/>
      <c r="N232" s="46"/>
      <c r="O232" s="46"/>
      <c r="P232" s="277"/>
      <c r="Q232" s="277"/>
      <c r="R232" s="93"/>
      <c r="S232" s="66"/>
      <c r="T232" s="66"/>
      <c r="U232" s="86"/>
    </row>
    <row r="233" spans="1:21" ht="15.75" x14ac:dyDescent="0.25">
      <c r="A233" s="66"/>
      <c r="B233" s="66"/>
      <c r="C233" s="299"/>
      <c r="D233" s="299"/>
      <c r="E233" s="85"/>
      <c r="F233" s="85"/>
      <c r="G233" s="299"/>
      <c r="H233" s="299"/>
      <c r="I233" s="299"/>
      <c r="J233" s="299"/>
      <c r="K233" s="67"/>
      <c r="L233" s="46"/>
      <c r="M233" s="46"/>
      <c r="N233" s="46"/>
      <c r="O233" s="46"/>
      <c r="P233" s="277"/>
      <c r="Q233" s="277"/>
      <c r="R233" s="93"/>
      <c r="S233" s="66"/>
      <c r="T233" s="66"/>
      <c r="U233" s="86"/>
    </row>
    <row r="234" spans="1:21" ht="15.75" x14ac:dyDescent="0.25">
      <c r="A234" s="66"/>
      <c r="B234" s="66"/>
      <c r="C234" s="299"/>
      <c r="D234" s="299"/>
      <c r="E234" s="85"/>
      <c r="F234" s="85"/>
      <c r="G234" s="299"/>
      <c r="H234" s="299"/>
      <c r="I234" s="299"/>
      <c r="J234" s="299"/>
      <c r="K234" s="67"/>
      <c r="L234" s="46"/>
      <c r="M234" s="46"/>
      <c r="N234" s="46"/>
      <c r="O234" s="46"/>
      <c r="P234" s="277"/>
      <c r="Q234" s="277"/>
      <c r="R234" s="93"/>
      <c r="S234" s="66"/>
      <c r="T234" s="66"/>
      <c r="U234" s="86"/>
    </row>
    <row r="235" spans="1:21" ht="15.75" x14ac:dyDescent="0.25">
      <c r="A235" s="66"/>
      <c r="B235" s="66"/>
      <c r="C235" s="299"/>
      <c r="D235" s="299"/>
      <c r="E235" s="85"/>
      <c r="F235" s="85"/>
      <c r="G235" s="299"/>
      <c r="H235" s="299"/>
      <c r="I235" s="299"/>
      <c r="J235" s="299"/>
      <c r="K235" s="67"/>
      <c r="L235" s="46"/>
      <c r="M235" s="46"/>
      <c r="N235" s="46"/>
      <c r="O235" s="46"/>
      <c r="P235" s="277"/>
      <c r="Q235" s="277"/>
      <c r="R235" s="93"/>
      <c r="S235" s="66"/>
      <c r="T235" s="66"/>
      <c r="U235" s="86"/>
    </row>
    <row r="236" spans="1:21" ht="15.75" x14ac:dyDescent="0.25">
      <c r="A236" s="66"/>
      <c r="B236" s="66"/>
      <c r="C236" s="299"/>
      <c r="D236" s="299"/>
      <c r="E236" s="85"/>
      <c r="F236" s="85"/>
      <c r="G236" s="299"/>
      <c r="H236" s="299"/>
      <c r="I236" s="299"/>
      <c r="J236" s="299"/>
      <c r="K236" s="67"/>
      <c r="L236" s="46"/>
      <c r="M236" s="46"/>
      <c r="N236" s="46"/>
      <c r="O236" s="46"/>
      <c r="P236" s="277"/>
      <c r="Q236" s="277"/>
      <c r="R236" s="93"/>
      <c r="S236" s="66"/>
      <c r="T236" s="66"/>
      <c r="U236" s="86"/>
    </row>
    <row r="237" spans="1:21" ht="15.75" x14ac:dyDescent="0.25">
      <c r="A237" s="66"/>
      <c r="B237" s="66"/>
      <c r="C237" s="299"/>
      <c r="D237" s="299"/>
      <c r="E237" s="85"/>
      <c r="F237" s="85"/>
      <c r="G237" s="299"/>
      <c r="H237" s="299"/>
      <c r="I237" s="299"/>
      <c r="J237" s="299"/>
      <c r="K237" s="67"/>
      <c r="L237" s="46"/>
      <c r="M237" s="46"/>
      <c r="N237" s="46"/>
      <c r="O237" s="46"/>
      <c r="P237" s="277"/>
      <c r="Q237" s="277"/>
      <c r="R237" s="93"/>
      <c r="S237" s="66"/>
      <c r="T237" s="66"/>
      <c r="U237" s="86"/>
    </row>
    <row r="238" spans="1:21" ht="15.75" x14ac:dyDescent="0.25">
      <c r="A238" s="66"/>
      <c r="B238" s="66"/>
      <c r="C238" s="299"/>
      <c r="D238" s="299"/>
      <c r="E238" s="85"/>
      <c r="F238" s="85"/>
      <c r="G238" s="299"/>
      <c r="H238" s="299"/>
      <c r="I238" s="299"/>
      <c r="J238" s="299"/>
      <c r="K238" s="67"/>
      <c r="L238" s="46"/>
      <c r="M238" s="46"/>
      <c r="N238" s="46"/>
      <c r="O238" s="46"/>
      <c r="P238" s="277"/>
      <c r="Q238" s="277"/>
      <c r="R238" s="93"/>
      <c r="S238" s="66"/>
      <c r="T238" s="66"/>
      <c r="U238" s="86"/>
    </row>
    <row r="239" spans="1:21" ht="15.75" x14ac:dyDescent="0.25">
      <c r="A239" s="66"/>
      <c r="B239" s="66"/>
      <c r="C239" s="299"/>
      <c r="D239" s="299"/>
      <c r="E239" s="85"/>
      <c r="F239" s="85"/>
      <c r="G239" s="299"/>
      <c r="H239" s="299"/>
      <c r="I239" s="299"/>
      <c r="J239" s="299"/>
      <c r="K239" s="67"/>
      <c r="L239" s="46"/>
      <c r="M239" s="46"/>
      <c r="N239" s="46"/>
      <c r="O239" s="46"/>
      <c r="P239" s="277"/>
      <c r="Q239" s="277"/>
      <c r="R239" s="93"/>
      <c r="S239" s="66"/>
      <c r="T239" s="66"/>
      <c r="U239" s="86"/>
    </row>
    <row r="240" spans="1:21" ht="15.75" x14ac:dyDescent="0.25">
      <c r="A240" s="66"/>
      <c r="B240" s="66"/>
      <c r="C240" s="299"/>
      <c r="D240" s="299"/>
      <c r="E240" s="85"/>
      <c r="F240" s="85"/>
      <c r="G240" s="299"/>
      <c r="H240" s="299"/>
      <c r="I240" s="299"/>
      <c r="J240" s="299"/>
      <c r="K240" s="67"/>
      <c r="L240" s="46"/>
      <c r="M240" s="46"/>
      <c r="N240" s="46"/>
      <c r="O240" s="46"/>
      <c r="P240" s="277"/>
      <c r="Q240" s="277"/>
      <c r="R240" s="93"/>
      <c r="S240" s="66"/>
      <c r="T240" s="66"/>
      <c r="U240" s="86"/>
    </row>
    <row r="241" spans="1:21" ht="15.75" x14ac:dyDescent="0.25">
      <c r="A241" s="66"/>
      <c r="B241" s="66"/>
      <c r="C241" s="299"/>
      <c r="D241" s="299"/>
      <c r="E241" s="85"/>
      <c r="F241" s="85"/>
      <c r="G241" s="299"/>
      <c r="H241" s="299"/>
      <c r="I241" s="299"/>
      <c r="J241" s="299"/>
      <c r="K241" s="67"/>
      <c r="L241" s="46"/>
      <c r="M241" s="46"/>
      <c r="N241" s="46"/>
      <c r="O241" s="46"/>
      <c r="P241" s="277"/>
      <c r="Q241" s="277"/>
      <c r="R241" s="93"/>
      <c r="S241" s="66"/>
      <c r="T241" s="66"/>
      <c r="U241" s="86"/>
    </row>
    <row r="242" spans="1:21" ht="15.75" x14ac:dyDescent="0.25">
      <c r="A242" s="66"/>
      <c r="B242" s="66"/>
      <c r="C242" s="299"/>
      <c r="D242" s="299"/>
      <c r="E242" s="85"/>
      <c r="F242" s="85"/>
      <c r="G242" s="299"/>
      <c r="H242" s="299"/>
      <c r="I242" s="299"/>
      <c r="J242" s="299"/>
      <c r="K242" s="67"/>
      <c r="L242" s="46"/>
      <c r="M242" s="46"/>
      <c r="N242" s="46"/>
      <c r="O242" s="46"/>
      <c r="P242" s="277"/>
      <c r="Q242" s="277"/>
      <c r="R242" s="93"/>
      <c r="S242" s="66"/>
      <c r="T242" s="66"/>
      <c r="U242" s="86"/>
    </row>
    <row r="243" spans="1:21" ht="15.75" x14ac:dyDescent="0.25">
      <c r="A243" s="66"/>
      <c r="B243" s="66"/>
      <c r="C243" s="299"/>
      <c r="D243" s="299"/>
      <c r="E243" s="85"/>
      <c r="F243" s="85"/>
      <c r="G243" s="299"/>
      <c r="H243" s="299"/>
      <c r="I243" s="299"/>
      <c r="J243" s="299"/>
      <c r="K243" s="67"/>
      <c r="L243" s="46"/>
      <c r="M243" s="46"/>
      <c r="N243" s="46"/>
      <c r="O243" s="46"/>
      <c r="P243" s="277"/>
      <c r="Q243" s="277"/>
      <c r="R243" s="93"/>
      <c r="S243" s="66"/>
      <c r="T243" s="66"/>
      <c r="U243" s="86"/>
    </row>
    <row r="244" spans="1:21" ht="15.75" x14ac:dyDescent="0.25">
      <c r="A244" s="66"/>
      <c r="B244" s="66"/>
      <c r="C244" s="299"/>
      <c r="D244" s="299"/>
      <c r="E244" s="85"/>
      <c r="F244" s="85"/>
      <c r="G244" s="299"/>
      <c r="H244" s="299"/>
      <c r="I244" s="299"/>
      <c r="J244" s="299"/>
      <c r="K244" s="67"/>
      <c r="L244" s="46"/>
      <c r="M244" s="46"/>
      <c r="N244" s="46"/>
      <c r="O244" s="46"/>
      <c r="P244" s="277"/>
      <c r="Q244" s="277"/>
      <c r="R244" s="93"/>
      <c r="S244" s="66"/>
      <c r="T244" s="66"/>
      <c r="U244" s="86"/>
    </row>
    <row r="245" spans="1:21" ht="15.75" x14ac:dyDescent="0.25">
      <c r="A245" s="66"/>
      <c r="B245" s="66"/>
      <c r="C245" s="299"/>
      <c r="D245" s="299"/>
      <c r="E245" s="85"/>
      <c r="F245" s="85"/>
      <c r="G245" s="299"/>
      <c r="H245" s="299"/>
      <c r="I245" s="299"/>
      <c r="J245" s="299"/>
      <c r="K245" s="67"/>
      <c r="L245" s="46"/>
      <c r="M245" s="46"/>
      <c r="N245" s="46"/>
      <c r="O245" s="46"/>
      <c r="P245" s="277"/>
      <c r="Q245" s="277"/>
      <c r="R245" s="93"/>
      <c r="S245" s="66"/>
      <c r="T245" s="66"/>
      <c r="U245" s="86"/>
    </row>
    <row r="246" spans="1:21" ht="15.75" x14ac:dyDescent="0.25">
      <c r="A246" s="66"/>
      <c r="B246" s="66"/>
      <c r="C246" s="299"/>
      <c r="D246" s="299"/>
      <c r="E246" s="85"/>
      <c r="F246" s="85"/>
      <c r="G246" s="299"/>
      <c r="H246" s="299"/>
      <c r="I246" s="299"/>
      <c r="J246" s="299"/>
      <c r="K246" s="67"/>
      <c r="L246" s="46"/>
      <c r="M246" s="46"/>
      <c r="N246" s="46"/>
      <c r="O246" s="46"/>
      <c r="P246" s="277"/>
      <c r="Q246" s="277"/>
      <c r="R246" s="93"/>
      <c r="S246" s="66"/>
      <c r="T246" s="66"/>
      <c r="U246" s="86"/>
    </row>
    <row r="247" spans="1:21" ht="15.75" x14ac:dyDescent="0.25">
      <c r="A247" s="66"/>
      <c r="B247" s="66"/>
      <c r="C247" s="299"/>
      <c r="D247" s="299"/>
      <c r="E247" s="85"/>
      <c r="F247" s="85"/>
      <c r="G247" s="299"/>
      <c r="H247" s="299"/>
      <c r="I247" s="299"/>
      <c r="J247" s="299"/>
      <c r="K247" s="67"/>
      <c r="L247" s="46"/>
      <c r="M247" s="46"/>
      <c r="N247" s="46"/>
      <c r="O247" s="46"/>
      <c r="P247" s="277"/>
      <c r="Q247" s="277"/>
      <c r="R247" s="93"/>
      <c r="S247" s="66"/>
      <c r="T247" s="66"/>
      <c r="U247" s="86"/>
    </row>
    <row r="248" spans="1:21" ht="15.75" x14ac:dyDescent="0.25">
      <c r="A248" s="66"/>
      <c r="B248" s="66"/>
      <c r="C248" s="299"/>
      <c r="D248" s="299"/>
      <c r="E248" s="85"/>
      <c r="F248" s="85"/>
      <c r="G248" s="299"/>
      <c r="H248" s="299"/>
      <c r="I248" s="299"/>
      <c r="J248" s="299"/>
      <c r="K248" s="67"/>
      <c r="L248" s="46"/>
      <c r="M248" s="46"/>
      <c r="N248" s="46"/>
      <c r="O248" s="46"/>
      <c r="P248" s="277"/>
      <c r="Q248" s="277"/>
      <c r="R248" s="93"/>
      <c r="S248" s="66"/>
      <c r="T248" s="66"/>
      <c r="U248" s="86"/>
    </row>
    <row r="249" spans="1:21" ht="15.75" x14ac:dyDescent="0.25">
      <c r="A249" s="66"/>
      <c r="B249" s="66"/>
      <c r="C249" s="299"/>
      <c r="D249" s="299"/>
      <c r="E249" s="85"/>
      <c r="F249" s="85"/>
      <c r="G249" s="299"/>
      <c r="H249" s="299"/>
      <c r="I249" s="299"/>
      <c r="J249" s="299"/>
      <c r="K249" s="67"/>
      <c r="L249" s="46"/>
      <c r="M249" s="46"/>
      <c r="N249" s="46"/>
      <c r="O249" s="46"/>
      <c r="P249" s="277"/>
      <c r="Q249" s="277"/>
      <c r="R249" s="93"/>
      <c r="S249" s="66"/>
      <c r="T249" s="66"/>
      <c r="U249" s="86"/>
    </row>
    <row r="250" spans="1:21" ht="15.75" x14ac:dyDescent="0.25">
      <c r="A250" s="66"/>
      <c r="B250" s="66"/>
      <c r="C250" s="299"/>
      <c r="D250" s="299"/>
      <c r="E250" s="85"/>
      <c r="F250" s="85"/>
      <c r="G250" s="299"/>
      <c r="H250" s="299"/>
      <c r="I250" s="299"/>
      <c r="J250" s="299"/>
      <c r="K250" s="67"/>
      <c r="L250" s="46"/>
      <c r="M250" s="46"/>
      <c r="N250" s="46"/>
      <c r="O250" s="46"/>
      <c r="P250" s="277"/>
      <c r="Q250" s="277"/>
      <c r="R250" s="93"/>
      <c r="S250" s="66"/>
      <c r="T250" s="66"/>
      <c r="U250" s="86"/>
    </row>
    <row r="251" spans="1:21" ht="15.75" x14ac:dyDescent="0.25">
      <c r="A251" s="66"/>
      <c r="B251" s="66"/>
      <c r="C251" s="299"/>
      <c r="D251" s="299"/>
      <c r="E251" s="85"/>
      <c r="F251" s="85"/>
      <c r="G251" s="299"/>
      <c r="H251" s="299"/>
      <c r="I251" s="299"/>
      <c r="J251" s="299"/>
      <c r="K251" s="67"/>
      <c r="L251" s="46"/>
      <c r="M251" s="46"/>
      <c r="N251" s="46"/>
      <c r="O251" s="46"/>
      <c r="P251" s="277"/>
      <c r="Q251" s="277"/>
      <c r="R251" s="93"/>
      <c r="S251" s="66"/>
      <c r="T251" s="66"/>
      <c r="U251" s="86"/>
    </row>
    <row r="252" spans="1:21" ht="15.75" x14ac:dyDescent="0.25">
      <c r="A252" s="66"/>
      <c r="B252" s="66"/>
      <c r="C252" s="299"/>
      <c r="D252" s="299"/>
      <c r="E252" s="85"/>
      <c r="F252" s="85"/>
      <c r="G252" s="299"/>
      <c r="H252" s="299"/>
      <c r="I252" s="299"/>
      <c r="J252" s="299"/>
      <c r="K252" s="67"/>
      <c r="L252" s="46"/>
      <c r="M252" s="46"/>
      <c r="N252" s="46"/>
      <c r="O252" s="46"/>
      <c r="P252" s="277"/>
      <c r="Q252" s="277"/>
      <c r="R252" s="93"/>
      <c r="S252" s="66"/>
      <c r="T252" s="66"/>
      <c r="U252" s="86"/>
    </row>
    <row r="253" spans="1:21" ht="17.25" x14ac:dyDescent="0.3">
      <c r="A253" s="459" t="s">
        <v>0</v>
      </c>
      <c r="B253" s="459"/>
      <c r="C253" s="459"/>
      <c r="D253" s="459"/>
      <c r="E253" s="459"/>
      <c r="F253" s="459"/>
      <c r="G253" s="459"/>
      <c r="H253" s="459"/>
      <c r="I253" s="459"/>
      <c r="J253" s="459"/>
      <c r="K253" s="459"/>
      <c r="L253" s="459"/>
      <c r="M253" s="459"/>
      <c r="N253" s="459"/>
      <c r="O253" s="459"/>
      <c r="P253" s="459"/>
      <c r="Q253" s="459"/>
      <c r="R253" s="459"/>
      <c r="S253" s="459"/>
      <c r="T253" s="459"/>
      <c r="U253" s="459"/>
    </row>
    <row r="254" spans="1:21" ht="17.25" x14ac:dyDescent="0.3">
      <c r="A254" s="459" t="s">
        <v>1</v>
      </c>
      <c r="B254" s="459"/>
      <c r="C254" s="459"/>
      <c r="D254" s="459"/>
      <c r="E254" s="459"/>
      <c r="F254" s="459"/>
      <c r="G254" s="459"/>
      <c r="H254" s="459"/>
      <c r="I254" s="459"/>
      <c r="J254" s="459"/>
      <c r="K254" s="459"/>
      <c r="L254" s="459"/>
      <c r="M254" s="459"/>
      <c r="N254" s="459"/>
      <c r="O254" s="459"/>
      <c r="P254" s="459"/>
      <c r="Q254" s="459"/>
      <c r="R254" s="459"/>
      <c r="S254" s="459"/>
      <c r="T254" s="459"/>
      <c r="U254" s="459"/>
    </row>
    <row r="255" spans="1:21" ht="17.25" x14ac:dyDescent="0.3">
      <c r="A255" s="459" t="s">
        <v>2</v>
      </c>
      <c r="B255" s="459"/>
      <c r="C255" s="459"/>
      <c r="D255" s="459"/>
      <c r="E255" s="459"/>
      <c r="F255" s="459"/>
      <c r="G255" s="459"/>
      <c r="H255" s="459"/>
      <c r="I255" s="459"/>
      <c r="J255" s="459"/>
      <c r="K255" s="459"/>
      <c r="L255" s="459"/>
      <c r="M255" s="459"/>
      <c r="N255" s="459"/>
      <c r="O255" s="459"/>
      <c r="P255" s="459"/>
      <c r="Q255" s="459"/>
      <c r="R255" s="459"/>
      <c r="S255" s="459"/>
      <c r="T255" s="459"/>
      <c r="U255" s="459"/>
    </row>
    <row r="256" spans="1:21" ht="17.25" x14ac:dyDescent="0.3">
      <c r="A256" s="459" t="s">
        <v>3</v>
      </c>
      <c r="B256" s="459"/>
      <c r="C256" s="459"/>
      <c r="D256" s="459"/>
      <c r="E256" s="459"/>
      <c r="F256" s="459"/>
      <c r="G256" s="459"/>
      <c r="H256" s="459"/>
      <c r="I256" s="459"/>
      <c r="J256" s="459"/>
      <c r="K256" s="459"/>
      <c r="L256" s="459"/>
      <c r="M256" s="459"/>
      <c r="N256" s="459"/>
      <c r="O256" s="459"/>
      <c r="P256" s="459"/>
      <c r="Q256" s="459"/>
      <c r="R256" s="459"/>
      <c r="S256" s="459"/>
      <c r="T256" s="459"/>
      <c r="U256" s="459"/>
    </row>
    <row r="257" spans="1:21" ht="17.25" x14ac:dyDescent="0.3">
      <c r="A257" s="459" t="s">
        <v>4</v>
      </c>
      <c r="B257" s="459"/>
      <c r="C257" s="459"/>
      <c r="D257" s="459"/>
      <c r="E257" s="459"/>
      <c r="F257" s="459"/>
      <c r="G257" s="459"/>
      <c r="H257" s="459"/>
      <c r="I257" s="459"/>
      <c r="J257" s="459"/>
      <c r="K257" s="459"/>
      <c r="L257" s="459"/>
      <c r="M257" s="459"/>
      <c r="N257" s="459"/>
      <c r="O257" s="459"/>
      <c r="P257" s="459"/>
      <c r="Q257" s="459"/>
      <c r="R257" s="459"/>
      <c r="S257" s="459"/>
      <c r="T257" s="459"/>
      <c r="U257" s="459"/>
    </row>
    <row r="258" spans="1:21" ht="17.25" x14ac:dyDescent="0.3">
      <c r="A258" s="460" t="s">
        <v>69</v>
      </c>
      <c r="B258" s="460"/>
      <c r="C258" s="460"/>
      <c r="D258" s="460"/>
      <c r="E258" s="460"/>
      <c r="F258" s="460"/>
      <c r="G258" s="460"/>
      <c r="H258" s="460"/>
      <c r="I258" s="460"/>
      <c r="J258" s="460"/>
      <c r="K258" s="460"/>
      <c r="L258" s="460"/>
      <c r="M258" s="460"/>
      <c r="N258" s="460"/>
      <c r="O258" s="460"/>
      <c r="P258" s="460"/>
      <c r="Q258" s="460"/>
      <c r="R258" s="460"/>
      <c r="S258" s="460"/>
      <c r="T258" s="460"/>
      <c r="U258" s="460"/>
    </row>
    <row r="259" spans="1:21" ht="21" x14ac:dyDescent="0.35">
      <c r="A259" s="8"/>
      <c r="B259" s="8"/>
      <c r="C259" s="8"/>
      <c r="D259" s="8"/>
      <c r="E259" s="8"/>
      <c r="F259" s="8"/>
      <c r="G259" s="263"/>
      <c r="H259" s="8"/>
      <c r="I259" s="8"/>
      <c r="J259"/>
      <c r="K259" s="8"/>
      <c r="L259" s="8"/>
      <c r="M259" s="8"/>
      <c r="N259" s="8"/>
      <c r="P259" s="8"/>
      <c r="Q259" s="8"/>
      <c r="R259" s="8"/>
      <c r="S259" s="8"/>
      <c r="U259" s="1" t="s">
        <v>6</v>
      </c>
    </row>
    <row r="260" spans="1:21" ht="21" x14ac:dyDescent="0.35">
      <c r="A260" s="3"/>
      <c r="B260" s="4"/>
      <c r="C260" s="4"/>
      <c r="D260" s="4"/>
      <c r="E260" s="5"/>
      <c r="F260"/>
      <c r="G260" s="263"/>
      <c r="H260" s="50"/>
      <c r="I260" s="50"/>
      <c r="J260"/>
      <c r="K260" s="50"/>
      <c r="L260" s="50"/>
      <c r="M260" s="50"/>
      <c r="P260" s="50"/>
      <c r="Q260" s="50"/>
      <c r="R260" s="50"/>
      <c r="U260" s="2" t="s">
        <v>7</v>
      </c>
    </row>
    <row r="261" spans="1:21" ht="15.75" x14ac:dyDescent="0.25">
      <c r="A261" s="3"/>
      <c r="B261" s="4"/>
      <c r="C261" s="4"/>
      <c r="D261" s="4"/>
      <c r="E261" s="5"/>
      <c r="F261"/>
      <c r="G261" s="6"/>
      <c r="H261" s="6"/>
      <c r="I261" s="6"/>
      <c r="J261"/>
      <c r="K261" s="6"/>
      <c r="L261"/>
      <c r="P261" s="6"/>
      <c r="U261" s="2" t="s">
        <v>8</v>
      </c>
    </row>
    <row r="262" spans="1:21" ht="21" x14ac:dyDescent="0.35">
      <c r="A262" s="7"/>
      <c r="B262"/>
      <c r="C262"/>
      <c r="D262"/>
      <c r="E262"/>
      <c r="F262"/>
      <c r="G262"/>
      <c r="H262"/>
      <c r="I262"/>
      <c r="J262"/>
      <c r="K262" s="7"/>
      <c r="L262"/>
      <c r="M262" s="8"/>
      <c r="N262" s="8"/>
      <c r="P262" s="7"/>
      <c r="R262" s="8"/>
      <c r="S262" s="8"/>
      <c r="U262" s="8" t="s">
        <v>9</v>
      </c>
    </row>
    <row r="263" spans="1:21" ht="15.75" x14ac:dyDescent="0.25">
      <c r="A263" s="3"/>
      <c r="B263" s="4"/>
      <c r="C263" s="4"/>
      <c r="D263" s="4"/>
      <c r="E263" s="5"/>
      <c r="F263"/>
      <c r="G263" s="6"/>
      <c r="H263" s="6"/>
      <c r="I263" s="6"/>
      <c r="J263"/>
      <c r="K263" s="6"/>
      <c r="L263"/>
      <c r="P263" s="6"/>
      <c r="U263" s="2" t="s">
        <v>8</v>
      </c>
    </row>
    <row r="264" spans="1:21" ht="15.75" x14ac:dyDescent="0.25">
      <c r="A264" s="66"/>
      <c r="B264" s="66"/>
      <c r="C264" s="299"/>
      <c r="D264" s="299"/>
      <c r="E264" s="85"/>
      <c r="F264" s="85"/>
      <c r="G264" s="299"/>
      <c r="H264" s="299"/>
      <c r="I264" s="299"/>
      <c r="J264" s="299"/>
      <c r="K264" s="67"/>
      <c r="L264" s="46"/>
      <c r="M264" s="46"/>
      <c r="N264" s="46"/>
      <c r="O264" s="46"/>
      <c r="P264" s="277"/>
      <c r="Q264" s="277"/>
      <c r="R264" s="93"/>
      <c r="S264" s="66"/>
      <c r="T264" s="66"/>
      <c r="U264" s="86"/>
    </row>
    <row r="265" spans="1:21" ht="18.75" x14ac:dyDescent="0.3">
      <c r="A265" s="3"/>
      <c r="B265" s="12"/>
      <c r="C265" s="4"/>
      <c r="D265" s="4"/>
      <c r="E265" s="9" t="s">
        <v>145</v>
      </c>
      <c r="F265" s="10">
        <v>0.61805555555555558</v>
      </c>
      <c r="G265" s="11" t="s">
        <v>12</v>
      </c>
      <c r="H265" s="11"/>
      <c r="I265" s="11"/>
      <c r="J265"/>
      <c r="K265" s="13"/>
      <c r="L265" s="13"/>
      <c r="M265" s="14"/>
      <c r="P265" s="64"/>
      <c r="Q265" s="64"/>
      <c r="R265" s="16"/>
      <c r="S265" s="64"/>
      <c r="T265" s="64"/>
    </row>
    <row r="266" spans="1:21" ht="16.5" thickBot="1" x14ac:dyDescent="0.3">
      <c r="A266" s="15" t="s">
        <v>42</v>
      </c>
      <c r="B266" s="285"/>
      <c r="C266" s="285"/>
      <c r="D266"/>
      <c r="F266" s="18"/>
      <c r="G266" s="17" t="s">
        <v>142</v>
      </c>
      <c r="H266"/>
      <c r="I266"/>
      <c r="J266" s="3" t="s">
        <v>143</v>
      </c>
      <c r="K266" s="51"/>
      <c r="L266" s="51"/>
      <c r="M266" s="14"/>
      <c r="P266" s="64"/>
      <c r="Q266" s="64"/>
      <c r="R266" s="16"/>
      <c r="S266" s="64"/>
      <c r="T266" s="64"/>
    </row>
    <row r="267" spans="1:21" ht="15.75" thickBot="1" x14ac:dyDescent="0.3">
      <c r="A267" s="485" t="s">
        <v>66</v>
      </c>
      <c r="B267" s="489" t="s">
        <v>16</v>
      </c>
      <c r="C267" s="490" t="s">
        <v>17</v>
      </c>
      <c r="D267" s="490" t="s">
        <v>18</v>
      </c>
      <c r="E267" s="489" t="s">
        <v>19</v>
      </c>
      <c r="F267" s="489" t="s">
        <v>20</v>
      </c>
      <c r="G267" s="489" t="s">
        <v>21</v>
      </c>
      <c r="H267" s="489" t="s">
        <v>22</v>
      </c>
      <c r="I267" s="489" t="s">
        <v>23</v>
      </c>
      <c r="J267" s="474" t="s">
        <v>24</v>
      </c>
      <c r="K267" s="553" t="s">
        <v>130</v>
      </c>
      <c r="L267" s="553"/>
      <c r="M267" s="553"/>
      <c r="N267" s="553"/>
      <c r="O267" s="553"/>
      <c r="P267" s="553"/>
      <c r="Q267" s="553"/>
      <c r="R267" s="474" t="s">
        <v>25</v>
      </c>
      <c r="S267" s="474" t="s">
        <v>26</v>
      </c>
      <c r="T267" s="474" t="s">
        <v>27</v>
      </c>
      <c r="U267" s="475" t="s">
        <v>28</v>
      </c>
    </row>
    <row r="268" spans="1:21" ht="15.75" thickBot="1" x14ac:dyDescent="0.3">
      <c r="A268" s="554"/>
      <c r="B268" s="489"/>
      <c r="C268" s="490"/>
      <c r="D268" s="490"/>
      <c r="E268" s="489"/>
      <c r="F268" s="489"/>
      <c r="G268" s="489"/>
      <c r="H268" s="489"/>
      <c r="I268" s="489"/>
      <c r="J268" s="474"/>
      <c r="K268" s="475">
        <v>1</v>
      </c>
      <c r="L268" s="475">
        <v>2</v>
      </c>
      <c r="M268" s="475">
        <v>3</v>
      </c>
      <c r="N268" s="551"/>
      <c r="O268" s="475">
        <v>4</v>
      </c>
      <c r="P268" s="475">
        <v>5</v>
      </c>
      <c r="Q268" s="475">
        <v>6</v>
      </c>
      <c r="R268" s="474"/>
      <c r="S268" s="474"/>
      <c r="T268" s="474"/>
      <c r="U268" s="475"/>
    </row>
    <row r="269" spans="1:21" ht="15.75" thickBot="1" x14ac:dyDescent="0.3">
      <c r="A269" s="486"/>
      <c r="B269" s="489"/>
      <c r="C269" s="490"/>
      <c r="D269" s="490"/>
      <c r="E269" s="489"/>
      <c r="F269" s="489"/>
      <c r="G269" s="489"/>
      <c r="H269" s="489"/>
      <c r="I269" s="489"/>
      <c r="J269" s="474"/>
      <c r="K269" s="475"/>
      <c r="L269" s="475"/>
      <c r="M269" s="475"/>
      <c r="N269" s="552"/>
      <c r="O269" s="475"/>
      <c r="P269" s="475"/>
      <c r="Q269" s="475"/>
      <c r="R269" s="474"/>
      <c r="S269" s="474"/>
      <c r="T269" s="474"/>
      <c r="U269" s="475"/>
    </row>
    <row r="270" spans="1:21" ht="26.25" x14ac:dyDescent="0.25">
      <c r="A270" s="325">
        <v>1</v>
      </c>
      <c r="B270" s="326">
        <v>284</v>
      </c>
      <c r="C270" s="327" t="str">
        <f>IF(B270=0," ",VLOOKUP(B270,[1]Женщины!B$1:L$65536,2,FALSE))</f>
        <v>Кучина</v>
      </c>
      <c r="D270" s="328" t="str">
        <f>IF(B270=0," ",VLOOKUP($B270,[1]Женщины!$B$1:$L$65536,3,FALSE))</f>
        <v>Анна</v>
      </c>
      <c r="E270" s="329" t="str">
        <f>IF(C270=0," ",VLOOKUP($B270,[1]Женщины!$B$1:$L$65536,4,FALSE))</f>
        <v>04.06.1997</v>
      </c>
      <c r="F270" s="329" t="str">
        <f>IF(D270=0," ",VLOOKUP($B270,[1]Женщины!$B$1:$L$65536,5,FALSE))</f>
        <v>1</v>
      </c>
      <c r="G270" s="328" t="str">
        <f>IF(E270=0," ",VLOOKUP($B270,[1]Женщины!$B$1:$L$65536,6,FALSE))</f>
        <v>Ивановская область</v>
      </c>
      <c r="H270" s="329" t="str">
        <f>IF(F270=0," ",VLOOKUP($B270,[1]Женщины!$B$1:$L$65536,7,FALSE))</f>
        <v/>
      </c>
      <c r="I270" s="329" t="str">
        <f>IF(G270=0," ",VLOOKUP($B270,[1]Женщины!$B$1:$L$65536,8,FALSE))</f>
        <v/>
      </c>
      <c r="J270" s="343" t="str">
        <f>IF(H270=0," ",VLOOKUP($B270,[1]Женщины!$B$1:$L$65536,9,FALSE))</f>
        <v>ФГБОУ ВО ИГСХА им. Д.К. Беляева</v>
      </c>
      <c r="K270" s="330" t="s">
        <v>131</v>
      </c>
      <c r="L270" s="330" t="s">
        <v>131</v>
      </c>
      <c r="M270" s="330" t="s">
        <v>131</v>
      </c>
      <c r="N270" s="331"/>
      <c r="O270" s="330" t="s">
        <v>131</v>
      </c>
      <c r="P270" s="330" t="s">
        <v>131</v>
      </c>
      <c r="Q270" s="330" t="s">
        <v>131</v>
      </c>
      <c r="R270" s="332">
        <v>0</v>
      </c>
      <c r="S270" s="326"/>
      <c r="T270" s="326">
        <v>0</v>
      </c>
      <c r="U270" s="344" t="str">
        <f>IF(B270=0," ",VLOOKUP($B270,[1]Женщины!$B$1:$L$65536,10,FALSE))</f>
        <v>Левичева М., Дряннов В.А.</v>
      </c>
    </row>
    <row r="271" spans="1:21" ht="16.5" thickBot="1" x14ac:dyDescent="0.3">
      <c r="A271" s="334"/>
      <c r="B271" s="334"/>
      <c r="C271" s="335"/>
      <c r="D271" s="335"/>
      <c r="E271" s="336"/>
      <c r="F271" s="336"/>
      <c r="G271" s="335"/>
      <c r="H271" s="335"/>
      <c r="I271" s="335"/>
      <c r="J271" s="335"/>
      <c r="K271" s="337"/>
      <c r="L271" s="122"/>
      <c r="M271" s="122"/>
      <c r="N271" s="122"/>
      <c r="O271" s="122"/>
      <c r="P271" s="338"/>
      <c r="Q271" s="338"/>
      <c r="R271" s="339"/>
      <c r="S271" s="334"/>
      <c r="T271" s="334"/>
      <c r="U271" s="340"/>
    </row>
    <row r="272" spans="1:21" ht="16.5" thickTop="1" x14ac:dyDescent="0.25">
      <c r="A272" s="66"/>
      <c r="B272" s="66"/>
      <c r="C272" s="299"/>
      <c r="D272" s="299"/>
      <c r="E272" s="85"/>
      <c r="F272" s="85"/>
      <c r="G272" s="299"/>
      <c r="H272" s="299"/>
      <c r="I272" s="299"/>
      <c r="J272" s="299"/>
      <c r="K272" s="67"/>
      <c r="L272" s="46"/>
      <c r="M272" s="46"/>
      <c r="N272" s="46"/>
      <c r="O272" s="46"/>
      <c r="P272" s="277"/>
      <c r="Q272" s="277"/>
      <c r="R272" s="93"/>
      <c r="S272" s="66"/>
      <c r="T272" s="66"/>
      <c r="U272" s="86"/>
    </row>
    <row r="273" spans="1:21" ht="15.75" x14ac:dyDescent="0.25">
      <c r="A273" s="66"/>
      <c r="B273" s="66"/>
      <c r="C273" s="299"/>
      <c r="D273" s="299"/>
      <c r="E273" s="85"/>
      <c r="F273" s="85"/>
      <c r="G273" s="299"/>
      <c r="H273" s="299"/>
      <c r="I273" s="299"/>
      <c r="J273" s="299"/>
      <c r="K273" s="67"/>
      <c r="L273" s="46"/>
      <c r="M273" s="46"/>
      <c r="N273" s="46"/>
      <c r="O273" s="46"/>
      <c r="P273" s="277"/>
      <c r="Q273" s="277"/>
      <c r="R273" s="93"/>
      <c r="S273" s="66"/>
      <c r="T273" s="66"/>
      <c r="U273" s="86"/>
    </row>
    <row r="274" spans="1:21" ht="15.75" x14ac:dyDescent="0.25">
      <c r="A274" s="66"/>
      <c r="B274" s="66"/>
      <c r="C274" s="299"/>
      <c r="D274" s="299"/>
      <c r="E274" s="85"/>
      <c r="F274" s="85"/>
      <c r="G274" s="299"/>
      <c r="H274" s="299"/>
      <c r="I274" s="299"/>
      <c r="J274" s="299"/>
      <c r="K274" s="67"/>
      <c r="L274" s="46"/>
      <c r="M274" s="46"/>
      <c r="N274" s="46"/>
      <c r="O274" s="46"/>
      <c r="P274" s="277"/>
      <c r="Q274" s="277"/>
      <c r="R274" s="93"/>
      <c r="S274" s="66"/>
      <c r="T274" s="66"/>
      <c r="U274" s="86"/>
    </row>
    <row r="275" spans="1:21" ht="15.75" x14ac:dyDescent="0.25">
      <c r="A275" s="64"/>
      <c r="C275" s="44"/>
      <c r="D275" s="85"/>
      <c r="E275"/>
      <c r="F275"/>
      <c r="G275"/>
      <c r="H275"/>
      <c r="I275" s="85"/>
      <c r="J275" s="85"/>
      <c r="K275" s="85"/>
      <c r="L275" s="87"/>
      <c r="M275" s="85"/>
      <c r="N275" s="85"/>
      <c r="P275" s="86"/>
      <c r="Q275" s="277"/>
      <c r="R275" s="93"/>
      <c r="S275" s="66"/>
      <c r="T275" s="66"/>
      <c r="U275" s="86"/>
    </row>
    <row r="276" spans="1:21" ht="15.75" x14ac:dyDescent="0.25">
      <c r="A276" s="64"/>
      <c r="B276" s="67"/>
      <c r="C276" s="44"/>
      <c r="D276" s="85"/>
      <c r="E276"/>
      <c r="F276"/>
      <c r="G276"/>
      <c r="H276"/>
      <c r="I276" s="85"/>
      <c r="J276" s="85"/>
      <c r="K276" s="85"/>
      <c r="L276" s="85"/>
      <c r="M276" s="85"/>
      <c r="N276" s="85"/>
      <c r="P276" s="86"/>
      <c r="Q276" s="277"/>
      <c r="R276" s="93"/>
      <c r="S276" s="66"/>
      <c r="T276" s="66"/>
      <c r="U276" s="86"/>
    </row>
    <row r="277" spans="1:21" ht="15.75" x14ac:dyDescent="0.25">
      <c r="A277" s="64"/>
      <c r="B277" s="67"/>
      <c r="C277" s="44"/>
      <c r="D277" s="85"/>
      <c r="E277"/>
      <c r="F277"/>
      <c r="G277"/>
      <c r="H277"/>
      <c r="I277" s="85"/>
      <c r="J277" s="85"/>
      <c r="K277" s="85"/>
      <c r="L277" s="85"/>
      <c r="M277" s="85"/>
      <c r="N277" s="85"/>
      <c r="P277" s="86"/>
      <c r="Q277" s="277"/>
      <c r="R277" s="93"/>
      <c r="S277" s="66"/>
      <c r="T277" s="66"/>
      <c r="U277" s="86"/>
    </row>
    <row r="278" spans="1:21" ht="15.75" x14ac:dyDescent="0.25">
      <c r="A278" s="64"/>
      <c r="B278" s="67"/>
      <c r="C278" s="44"/>
      <c r="D278" s="85"/>
      <c r="E278"/>
      <c r="F278"/>
      <c r="G278"/>
      <c r="H278"/>
      <c r="I278" s="85"/>
      <c r="J278" s="85"/>
      <c r="K278" s="85"/>
      <c r="L278" s="87"/>
      <c r="M278" s="85"/>
      <c r="N278" s="85"/>
      <c r="P278" s="86"/>
      <c r="Q278" s="277"/>
      <c r="R278" s="93"/>
      <c r="S278" s="66"/>
      <c r="T278" s="66"/>
      <c r="U278" s="86"/>
    </row>
    <row r="279" spans="1:21" ht="15.75" x14ac:dyDescent="0.25">
      <c r="A279" s="64"/>
      <c r="B279" s="67"/>
      <c r="C279" s="44"/>
      <c r="E279"/>
      <c r="F279"/>
      <c r="G279"/>
      <c r="H279" s="85"/>
      <c r="I279" s="85"/>
      <c r="J279" s="85"/>
      <c r="K279" s="85"/>
      <c r="L279" s="85"/>
      <c r="M279" s="85"/>
      <c r="N279" s="85"/>
      <c r="P279" s="86"/>
      <c r="Q279" s="277"/>
      <c r="R279" s="93"/>
      <c r="S279" s="66"/>
      <c r="T279" s="66"/>
      <c r="U279" s="86"/>
    </row>
    <row r="280" spans="1:21" ht="15.75" x14ac:dyDescent="0.25">
      <c r="A280" s="64"/>
      <c r="C280" s="66"/>
      <c r="D280" s="66"/>
      <c r="E280" s="66"/>
      <c r="F280" s="67"/>
      <c r="G280" s="45" t="s">
        <v>32</v>
      </c>
      <c r="H280" s="45"/>
      <c r="I280" s="45"/>
      <c r="J280" s="46"/>
      <c r="K280" s="46"/>
      <c r="L280" s="45"/>
      <c r="M280" s="45" t="s">
        <v>33</v>
      </c>
      <c r="N280" s="45"/>
      <c r="O280" s="46"/>
      <c r="P280" s="277"/>
      <c r="Q280" s="277"/>
      <c r="R280" s="93"/>
      <c r="S280" s="66"/>
      <c r="T280" s="66"/>
      <c r="U280" s="86"/>
    </row>
    <row r="281" spans="1:21" ht="15.75" x14ac:dyDescent="0.25">
      <c r="A281" s="64"/>
      <c r="B281" s="67"/>
      <c r="C281" s="66"/>
      <c r="D281" s="66"/>
      <c r="E281" s="66"/>
      <c r="F281" s="67"/>
      <c r="G281" s="45"/>
      <c r="H281" s="45"/>
      <c r="I281" s="45"/>
      <c r="J281" s="46"/>
      <c r="K281" s="46"/>
      <c r="L281" s="45"/>
      <c r="M281" s="45"/>
      <c r="N281" s="45"/>
      <c r="O281" s="46"/>
      <c r="P281" s="277"/>
      <c r="Q281" s="277"/>
      <c r="R281" s="93"/>
      <c r="S281" s="66"/>
      <c r="T281" s="66"/>
      <c r="U281" s="86"/>
    </row>
    <row r="282" spans="1:21" ht="15.75" x14ac:dyDescent="0.25">
      <c r="A282" s="64"/>
      <c r="B282" s="67"/>
      <c r="C282" s="66"/>
      <c r="D282" s="66"/>
      <c r="E282" s="66"/>
      <c r="F282" s="67"/>
      <c r="G282" s="45"/>
      <c r="H282" s="45"/>
      <c r="I282" s="45"/>
      <c r="J282" s="46"/>
      <c r="K282" s="46"/>
      <c r="L282" s="45"/>
      <c r="M282" s="45"/>
      <c r="N282" s="45"/>
      <c r="P282" s="277"/>
      <c r="Q282" s="277"/>
      <c r="R282" s="93"/>
      <c r="S282" s="66"/>
      <c r="T282" s="66"/>
      <c r="U282" s="86"/>
    </row>
    <row r="283" spans="1:21" ht="15.75" x14ac:dyDescent="0.25">
      <c r="A283" s="64"/>
      <c r="B283" s="67"/>
      <c r="C283" s="66"/>
      <c r="D283" s="66"/>
      <c r="E283" s="66"/>
      <c r="F283" s="67"/>
      <c r="G283" s="45"/>
      <c r="H283" s="45"/>
      <c r="I283" s="45"/>
      <c r="J283" s="46"/>
      <c r="K283" s="46"/>
      <c r="L283" s="45"/>
      <c r="M283" s="45"/>
      <c r="N283" s="45"/>
      <c r="P283" s="277"/>
      <c r="Q283" s="277"/>
      <c r="R283" s="93"/>
      <c r="S283" s="66"/>
      <c r="T283" s="66"/>
      <c r="U283" s="86"/>
    </row>
    <row r="284" spans="1:21" ht="15.75" x14ac:dyDescent="0.25">
      <c r="A284" s="64"/>
      <c r="B284" s="67"/>
      <c r="C284" s="66"/>
      <c r="D284" s="66"/>
      <c r="E284" s="66"/>
      <c r="F284" s="67"/>
      <c r="G284" s="45" t="s">
        <v>34</v>
      </c>
      <c r="H284" s="45"/>
      <c r="I284" s="45"/>
      <c r="J284" s="46"/>
      <c r="K284" s="46"/>
      <c r="L284" s="45"/>
      <c r="M284" s="45" t="s">
        <v>35</v>
      </c>
      <c r="N284" s="45"/>
      <c r="P284" s="86"/>
      <c r="Q284" s="277"/>
      <c r="R284" s="93"/>
      <c r="S284" s="66"/>
      <c r="T284" s="66"/>
      <c r="U284" s="86"/>
    </row>
    <row r="285" spans="1:21" ht="15.75" x14ac:dyDescent="0.25">
      <c r="A285" s="49"/>
      <c r="B285" s="86"/>
      <c r="C285" s="85"/>
      <c r="D285" s="85"/>
      <c r="E285" s="85"/>
      <c r="F285" s="89"/>
      <c r="G285" s="89"/>
      <c r="H285" s="89"/>
      <c r="I285" s="89"/>
      <c r="J285" s="89"/>
      <c r="K285" s="323"/>
      <c r="L285" s="66"/>
      <c r="M285" s="66"/>
      <c r="N285" s="86"/>
      <c r="P285" s="86"/>
      <c r="Q285" s="277"/>
      <c r="R285" s="93"/>
      <c r="S285" s="66"/>
      <c r="T285" s="66"/>
      <c r="U285" s="86"/>
    </row>
    <row r="286" spans="1:21" ht="15.75" x14ac:dyDescent="0.25">
      <c r="A286" s="64"/>
      <c r="B286" s="67"/>
      <c r="C286" s="44"/>
      <c r="E286"/>
      <c r="F286"/>
      <c r="G286"/>
      <c r="H286" s="85"/>
      <c r="I286" s="85"/>
      <c r="J286" s="85"/>
      <c r="K286" s="85"/>
      <c r="L286" s="85"/>
      <c r="M286" s="85"/>
      <c r="N286" s="85"/>
      <c r="P286" s="86"/>
      <c r="Q286" s="277"/>
      <c r="R286" s="93"/>
      <c r="S286" s="66"/>
      <c r="T286" s="66"/>
      <c r="U286" s="86"/>
    </row>
    <row r="287" spans="1:21" ht="15.75" x14ac:dyDescent="0.25">
      <c r="A287" s="64"/>
      <c r="B287" s="67"/>
      <c r="C287" s="44"/>
      <c r="E287"/>
      <c r="F287"/>
      <c r="G287"/>
      <c r="H287" s="85"/>
      <c r="I287" s="85"/>
      <c r="J287" s="85"/>
      <c r="K287" s="85"/>
      <c r="L287" s="85"/>
      <c r="M287" s="85"/>
      <c r="N287" s="85"/>
      <c r="P287" s="86"/>
      <c r="Q287" s="277"/>
      <c r="R287" s="93"/>
      <c r="S287" s="66"/>
      <c r="T287" s="66"/>
      <c r="U287" s="86"/>
    </row>
    <row r="288" spans="1:21" ht="15.75" x14ac:dyDescent="0.25">
      <c r="A288" s="64"/>
      <c r="B288" s="67"/>
      <c r="C288" s="44"/>
      <c r="E288"/>
      <c r="F288"/>
      <c r="G288"/>
      <c r="H288" s="85"/>
      <c r="I288" s="85"/>
      <c r="J288" s="85"/>
      <c r="K288" s="85"/>
      <c r="L288" s="85"/>
      <c r="M288" s="85"/>
      <c r="N288" s="85"/>
      <c r="P288" s="86"/>
      <c r="Q288" s="277"/>
      <c r="R288" s="93"/>
      <c r="S288" s="66"/>
      <c r="T288" s="66"/>
      <c r="U288" s="86"/>
    </row>
    <row r="289" spans="1:21" ht="15.75" x14ac:dyDescent="0.25">
      <c r="A289" s="64"/>
      <c r="B289" s="67"/>
      <c r="C289" s="44"/>
      <c r="E289"/>
      <c r="F289"/>
      <c r="G289"/>
      <c r="H289" s="85"/>
      <c r="I289" s="85"/>
      <c r="J289" s="85"/>
      <c r="K289" s="85"/>
      <c r="L289" s="85"/>
      <c r="M289" s="85"/>
      <c r="N289" s="85"/>
      <c r="P289" s="86"/>
      <c r="Q289" s="277"/>
      <c r="R289" s="93"/>
      <c r="S289" s="66"/>
      <c r="T289" s="66"/>
      <c r="U289" s="86"/>
    </row>
    <row r="290" spans="1:21" ht="15.75" x14ac:dyDescent="0.25">
      <c r="A290" s="64"/>
      <c r="B290" s="67"/>
      <c r="C290" s="44"/>
      <c r="E290"/>
      <c r="F290"/>
      <c r="G290"/>
      <c r="H290" s="85"/>
      <c r="I290" s="85"/>
      <c r="J290" s="85"/>
      <c r="K290" s="85"/>
      <c r="L290" s="85"/>
      <c r="M290" s="85"/>
      <c r="N290" s="85"/>
      <c r="P290" s="86"/>
      <c r="Q290" s="277"/>
      <c r="R290" s="93"/>
      <c r="S290" s="66"/>
      <c r="T290" s="66"/>
      <c r="U290" s="86"/>
    </row>
    <row r="291" spans="1:21" ht="15.75" x14ac:dyDescent="0.25">
      <c r="A291" s="64"/>
      <c r="B291" s="67"/>
      <c r="C291" s="44"/>
      <c r="E291"/>
      <c r="F291"/>
      <c r="G291"/>
      <c r="H291" s="85"/>
      <c r="I291" s="85"/>
      <c r="J291" s="85"/>
      <c r="K291" s="85"/>
      <c r="L291" s="85"/>
      <c r="M291" s="85"/>
      <c r="N291" s="85"/>
      <c r="P291" s="86"/>
      <c r="Q291" s="277"/>
      <c r="R291" s="93"/>
      <c r="S291" s="66"/>
      <c r="T291" s="66"/>
      <c r="U291" s="86"/>
    </row>
    <row r="292" spans="1:21" ht="15.75" x14ac:dyDescent="0.25">
      <c r="A292" s="64"/>
      <c r="B292" s="67"/>
      <c r="C292" s="44"/>
      <c r="E292"/>
      <c r="F292"/>
      <c r="G292"/>
      <c r="H292" s="85"/>
      <c r="I292" s="85"/>
      <c r="J292" s="85"/>
      <c r="K292" s="85"/>
      <c r="L292" s="85"/>
      <c r="M292" s="85"/>
      <c r="N292" s="85"/>
      <c r="P292" s="86"/>
      <c r="Q292" s="277"/>
      <c r="R292" s="93"/>
      <c r="S292" s="66"/>
      <c r="T292" s="66"/>
      <c r="U292" s="86"/>
    </row>
    <row r="293" spans="1:21" ht="15.75" x14ac:dyDescent="0.25">
      <c r="A293" s="64"/>
      <c r="B293" s="67"/>
      <c r="C293" s="44"/>
      <c r="E293"/>
      <c r="F293"/>
      <c r="G293"/>
      <c r="H293" s="85"/>
      <c r="I293" s="85"/>
      <c r="J293" s="85"/>
      <c r="K293" s="85"/>
      <c r="L293" s="85"/>
      <c r="M293" s="85"/>
      <c r="N293" s="85"/>
      <c r="P293" s="86"/>
      <c r="Q293" s="277"/>
      <c r="R293" s="93"/>
      <c r="S293" s="66"/>
      <c r="T293" s="66"/>
      <c r="U293" s="86"/>
    </row>
    <row r="294" spans="1:21" ht="15.75" x14ac:dyDescent="0.25">
      <c r="A294" s="64"/>
      <c r="B294" s="67"/>
      <c r="C294" s="44"/>
      <c r="E294"/>
      <c r="F294"/>
      <c r="G294"/>
      <c r="H294" s="85"/>
      <c r="I294" s="85"/>
      <c r="J294" s="85"/>
      <c r="K294" s="85"/>
      <c r="L294" s="85"/>
      <c r="M294" s="85"/>
      <c r="N294" s="85"/>
      <c r="P294" s="86"/>
      <c r="Q294" s="277"/>
      <c r="R294" s="93"/>
      <c r="S294" s="66"/>
      <c r="T294" s="66"/>
      <c r="U294" s="86"/>
    </row>
    <row r="295" spans="1:21" ht="15.75" x14ac:dyDescent="0.25">
      <c r="A295" s="64"/>
      <c r="B295" s="67"/>
      <c r="C295" s="44"/>
      <c r="E295"/>
      <c r="F295"/>
      <c r="G295"/>
      <c r="H295" s="85"/>
      <c r="I295" s="85"/>
      <c r="J295" s="85"/>
      <c r="K295" s="85"/>
      <c r="L295" s="85"/>
      <c r="M295" s="85"/>
      <c r="N295" s="85"/>
      <c r="P295" s="86"/>
      <c r="Q295" s="277"/>
      <c r="R295" s="93"/>
      <c r="S295" s="66"/>
      <c r="T295" s="66"/>
      <c r="U295" s="86"/>
    </row>
    <row r="296" spans="1:21" ht="15.75" x14ac:dyDescent="0.25">
      <c r="A296" s="64"/>
      <c r="B296" s="67"/>
      <c r="C296" s="44"/>
      <c r="E296"/>
      <c r="F296"/>
      <c r="G296"/>
      <c r="H296" s="85"/>
      <c r="I296" s="85"/>
      <c r="J296" s="85"/>
      <c r="K296" s="85"/>
      <c r="L296" s="85"/>
      <c r="M296" s="85"/>
      <c r="N296" s="85"/>
      <c r="P296" s="86"/>
      <c r="Q296" s="277"/>
      <c r="R296" s="93"/>
      <c r="S296" s="66"/>
      <c r="T296" s="66"/>
      <c r="U296" s="86"/>
    </row>
    <row r="297" spans="1:21" ht="15.75" x14ac:dyDescent="0.25">
      <c r="A297" s="64"/>
      <c r="B297" s="67"/>
      <c r="C297" s="44"/>
      <c r="E297"/>
      <c r="F297"/>
      <c r="G297"/>
      <c r="H297" s="85"/>
      <c r="I297" s="85"/>
      <c r="J297" s="85"/>
      <c r="K297" s="85"/>
      <c r="L297" s="85"/>
      <c r="M297" s="85"/>
      <c r="N297" s="85"/>
      <c r="P297" s="86"/>
      <c r="Q297" s="277"/>
      <c r="R297" s="93"/>
      <c r="S297" s="66"/>
      <c r="T297" s="66"/>
      <c r="U297" s="86"/>
    </row>
    <row r="298" spans="1:21" ht="15.75" x14ac:dyDescent="0.25">
      <c r="A298" s="64"/>
      <c r="B298" s="67"/>
      <c r="C298" s="44"/>
      <c r="E298"/>
      <c r="F298"/>
      <c r="G298"/>
      <c r="H298" s="85"/>
      <c r="I298" s="85"/>
      <c r="J298" s="85"/>
      <c r="K298" s="85"/>
      <c r="L298" s="85"/>
      <c r="M298" s="85"/>
      <c r="N298" s="85"/>
      <c r="P298" s="86"/>
      <c r="Q298" s="277"/>
      <c r="R298" s="93"/>
      <c r="S298" s="66"/>
      <c r="T298" s="66"/>
      <c r="U298" s="86"/>
    </row>
    <row r="299" spans="1:21" ht="15.75" x14ac:dyDescent="0.25">
      <c r="A299" s="64"/>
      <c r="B299" s="67"/>
      <c r="C299" s="44"/>
      <c r="E299"/>
      <c r="F299"/>
      <c r="G299"/>
      <c r="H299" s="85"/>
      <c r="I299" s="85"/>
      <c r="J299" s="85"/>
      <c r="K299" s="85"/>
      <c r="L299" s="85"/>
      <c r="M299" s="85"/>
      <c r="N299" s="85"/>
      <c r="P299" s="86"/>
      <c r="Q299" s="277"/>
      <c r="R299" s="93"/>
      <c r="S299" s="66"/>
      <c r="T299" s="66"/>
      <c r="U299" s="86"/>
    </row>
    <row r="300" spans="1:21" ht="15.75" x14ac:dyDescent="0.25">
      <c r="A300" s="64"/>
      <c r="B300" s="67"/>
      <c r="C300" s="44"/>
      <c r="E300"/>
      <c r="F300"/>
      <c r="G300"/>
      <c r="H300" s="85"/>
      <c r="I300" s="85"/>
      <c r="J300" s="85"/>
      <c r="K300" s="85"/>
      <c r="L300" s="85"/>
      <c r="M300" s="85"/>
      <c r="N300" s="85"/>
      <c r="P300" s="86"/>
      <c r="Q300" s="277"/>
      <c r="R300" s="93"/>
      <c r="S300" s="66"/>
      <c r="T300" s="66"/>
      <c r="U300" s="86"/>
    </row>
    <row r="301" spans="1:21" ht="15.75" x14ac:dyDescent="0.25">
      <c r="A301" s="64"/>
      <c r="B301" s="67"/>
      <c r="C301" s="44"/>
      <c r="E301"/>
      <c r="F301"/>
      <c r="G301"/>
      <c r="H301" s="85"/>
      <c r="I301" s="85"/>
      <c r="J301" s="85"/>
      <c r="K301" s="85"/>
      <c r="L301" s="85"/>
      <c r="M301" s="85"/>
      <c r="N301" s="85"/>
      <c r="P301" s="86"/>
      <c r="Q301" s="277"/>
      <c r="R301" s="93"/>
      <c r="S301" s="66"/>
      <c r="T301" s="66"/>
      <c r="U301" s="86"/>
    </row>
    <row r="302" spans="1:21" ht="15.75" x14ac:dyDescent="0.25">
      <c r="A302" s="64"/>
      <c r="B302" s="67"/>
      <c r="C302" s="44"/>
      <c r="E302"/>
      <c r="F302"/>
      <c r="G302"/>
      <c r="H302" s="85"/>
      <c r="I302" s="85"/>
      <c r="J302" s="85"/>
      <c r="K302" s="85"/>
      <c r="L302" s="85"/>
      <c r="M302" s="85"/>
      <c r="N302" s="85"/>
      <c r="P302" s="86"/>
      <c r="Q302" s="277"/>
      <c r="R302" s="93"/>
      <c r="S302" s="66"/>
      <c r="T302" s="66"/>
      <c r="U302" s="86"/>
    </row>
    <row r="303" spans="1:21" ht="15.75" x14ac:dyDescent="0.25">
      <c r="A303" s="64"/>
      <c r="B303" s="67"/>
      <c r="C303" s="44"/>
      <c r="E303"/>
      <c r="F303"/>
      <c r="G303"/>
      <c r="H303" s="85"/>
      <c r="I303" s="85"/>
      <c r="J303" s="85"/>
      <c r="K303" s="85"/>
      <c r="L303" s="85"/>
      <c r="M303" s="85"/>
      <c r="N303" s="85"/>
      <c r="P303" s="86"/>
      <c r="Q303" s="277"/>
      <c r="R303" s="93"/>
      <c r="S303" s="66"/>
      <c r="T303" s="66"/>
      <c r="U303" s="86"/>
    </row>
    <row r="304" spans="1:21" ht="15.75" x14ac:dyDescent="0.25">
      <c r="A304" s="64"/>
      <c r="B304" s="67"/>
      <c r="C304" s="44"/>
      <c r="E304"/>
      <c r="F304"/>
      <c r="G304"/>
      <c r="H304" s="85"/>
      <c r="I304" s="85"/>
      <c r="J304" s="85"/>
      <c r="K304" s="85"/>
      <c r="L304" s="85"/>
      <c r="M304" s="85"/>
      <c r="N304" s="85"/>
      <c r="P304" s="86"/>
      <c r="Q304" s="277"/>
      <c r="R304" s="93"/>
      <c r="S304" s="66"/>
      <c r="T304" s="66"/>
      <c r="U304" s="86"/>
    </row>
    <row r="305" spans="1:21" ht="15.75" x14ac:dyDescent="0.25">
      <c r="A305" s="64"/>
      <c r="B305" s="67"/>
      <c r="C305" s="44"/>
      <c r="E305"/>
      <c r="F305"/>
      <c r="G305"/>
      <c r="H305" s="85"/>
      <c r="I305" s="85"/>
      <c r="J305" s="85"/>
      <c r="K305" s="85"/>
      <c r="L305" s="85"/>
      <c r="M305" s="85"/>
      <c r="N305" s="85"/>
      <c r="P305" s="86"/>
      <c r="Q305" s="277"/>
      <c r="R305" s="93"/>
      <c r="S305" s="66"/>
      <c r="T305" s="66"/>
      <c r="U305" s="86"/>
    </row>
  </sheetData>
  <mergeCells count="167">
    <mergeCell ref="C13:C15"/>
    <mergeCell ref="D13:D15"/>
    <mergeCell ref="E13:E15"/>
    <mergeCell ref="F13:F15"/>
    <mergeCell ref="A1:U1"/>
    <mergeCell ref="A2:U2"/>
    <mergeCell ref="A3:U3"/>
    <mergeCell ref="A4:U4"/>
    <mergeCell ref="A5:U5"/>
    <mergeCell ref="A6:U6"/>
    <mergeCell ref="A57:U57"/>
    <mergeCell ref="A58:U58"/>
    <mergeCell ref="A59:U59"/>
    <mergeCell ref="A60:U60"/>
    <mergeCell ref="A61:U61"/>
    <mergeCell ref="A62:U62"/>
    <mergeCell ref="S13:S15"/>
    <mergeCell ref="T13:T15"/>
    <mergeCell ref="U13:U15"/>
    <mergeCell ref="K14:K15"/>
    <mergeCell ref="L14:L15"/>
    <mergeCell ref="M14:M15"/>
    <mergeCell ref="N14:N15"/>
    <mergeCell ref="O14:O15"/>
    <mergeCell ref="P14:P15"/>
    <mergeCell ref="Q14:Q15"/>
    <mergeCell ref="G13:G15"/>
    <mergeCell ref="H13:H15"/>
    <mergeCell ref="I13:I15"/>
    <mergeCell ref="J13:J15"/>
    <mergeCell ref="K13:Q13"/>
    <mergeCell ref="R13:R15"/>
    <mergeCell ref="A13:A15"/>
    <mergeCell ref="B13:B15"/>
    <mergeCell ref="A93:U93"/>
    <mergeCell ref="S69:S71"/>
    <mergeCell ref="T69:T71"/>
    <mergeCell ref="U69:U71"/>
    <mergeCell ref="K70:K71"/>
    <mergeCell ref="L70:L71"/>
    <mergeCell ref="M70:M71"/>
    <mergeCell ref="N70:N71"/>
    <mergeCell ref="O70:O71"/>
    <mergeCell ref="P70:P71"/>
    <mergeCell ref="Q70:Q71"/>
    <mergeCell ref="G69:G71"/>
    <mergeCell ref="H69:H71"/>
    <mergeCell ref="I69:I71"/>
    <mergeCell ref="J69:J71"/>
    <mergeCell ref="K69:Q69"/>
    <mergeCell ref="R69:R71"/>
    <mergeCell ref="A69:A71"/>
    <mergeCell ref="B69:B71"/>
    <mergeCell ref="C69:C71"/>
    <mergeCell ref="D69:D71"/>
    <mergeCell ref="E69:E71"/>
    <mergeCell ref="F69:F71"/>
    <mergeCell ref="A94:U94"/>
    <mergeCell ref="A95:U95"/>
    <mergeCell ref="A96:U96"/>
    <mergeCell ref="A97:U97"/>
    <mergeCell ref="A98:U98"/>
    <mergeCell ref="A106:A108"/>
    <mergeCell ref="B106:B108"/>
    <mergeCell ref="C106:C108"/>
    <mergeCell ref="D106:D108"/>
    <mergeCell ref="E106:E108"/>
    <mergeCell ref="A145:U145"/>
    <mergeCell ref="A146:U146"/>
    <mergeCell ref="A147:U147"/>
    <mergeCell ref="A148:U148"/>
    <mergeCell ref="A149:U149"/>
    <mergeCell ref="A150:U150"/>
    <mergeCell ref="R106:R108"/>
    <mergeCell ref="S106:S108"/>
    <mergeCell ref="T106:T108"/>
    <mergeCell ref="U106:U108"/>
    <mergeCell ref="K107:K108"/>
    <mergeCell ref="L107:L108"/>
    <mergeCell ref="M107:M108"/>
    <mergeCell ref="N107:N108"/>
    <mergeCell ref="O107:O108"/>
    <mergeCell ref="P107:P108"/>
    <mergeCell ref="F106:F108"/>
    <mergeCell ref="G106:G108"/>
    <mergeCell ref="H106:H108"/>
    <mergeCell ref="I106:I108"/>
    <mergeCell ref="J106:J108"/>
    <mergeCell ref="K106:Q106"/>
    <mergeCell ref="Q107:Q108"/>
    <mergeCell ref="G159:G161"/>
    <mergeCell ref="H159:H161"/>
    <mergeCell ref="I159:I161"/>
    <mergeCell ref="J159:J161"/>
    <mergeCell ref="K159:Q159"/>
    <mergeCell ref="R159:R161"/>
    <mergeCell ref="A159:A161"/>
    <mergeCell ref="B159:B161"/>
    <mergeCell ref="C159:C161"/>
    <mergeCell ref="D159:D161"/>
    <mergeCell ref="E159:E161"/>
    <mergeCell ref="F159:F161"/>
    <mergeCell ref="S159:S161"/>
    <mergeCell ref="T159:T161"/>
    <mergeCell ref="U159:U161"/>
    <mergeCell ref="K160:K161"/>
    <mergeCell ref="L160:L161"/>
    <mergeCell ref="M160:M161"/>
    <mergeCell ref="O160:O161"/>
    <mergeCell ref="P160:P161"/>
    <mergeCell ref="Q160:Q161"/>
    <mergeCell ref="C213:C215"/>
    <mergeCell ref="D213:D215"/>
    <mergeCell ref="E213:E215"/>
    <mergeCell ref="F213:F215"/>
    <mergeCell ref="A199:U199"/>
    <mergeCell ref="A200:U200"/>
    <mergeCell ref="A201:U201"/>
    <mergeCell ref="A202:U202"/>
    <mergeCell ref="A203:U203"/>
    <mergeCell ref="A204:U204"/>
    <mergeCell ref="A253:U253"/>
    <mergeCell ref="A254:U254"/>
    <mergeCell ref="A255:U255"/>
    <mergeCell ref="A256:U256"/>
    <mergeCell ref="A257:U257"/>
    <mergeCell ref="A258:U258"/>
    <mergeCell ref="S213:S215"/>
    <mergeCell ref="T213:T215"/>
    <mergeCell ref="U213:U215"/>
    <mergeCell ref="K214:K215"/>
    <mergeCell ref="L214:L215"/>
    <mergeCell ref="M214:M215"/>
    <mergeCell ref="N214:N215"/>
    <mergeCell ref="O214:O215"/>
    <mergeCell ref="P214:P215"/>
    <mergeCell ref="Q214:Q215"/>
    <mergeCell ref="G213:G215"/>
    <mergeCell ref="H213:H215"/>
    <mergeCell ref="I213:I215"/>
    <mergeCell ref="J213:J215"/>
    <mergeCell ref="K213:Q213"/>
    <mergeCell ref="R213:R215"/>
    <mergeCell ref="A213:A215"/>
    <mergeCell ref="B213:B215"/>
    <mergeCell ref="G267:G269"/>
    <mergeCell ref="H267:H269"/>
    <mergeCell ref="I267:I269"/>
    <mergeCell ref="J267:J269"/>
    <mergeCell ref="K267:Q267"/>
    <mergeCell ref="R267:R269"/>
    <mergeCell ref="A267:A269"/>
    <mergeCell ref="B267:B269"/>
    <mergeCell ref="C267:C269"/>
    <mergeCell ref="D267:D269"/>
    <mergeCell ref="E267:E269"/>
    <mergeCell ref="F267:F269"/>
    <mergeCell ref="S267:S269"/>
    <mergeCell ref="T267:T269"/>
    <mergeCell ref="U267:U269"/>
    <mergeCell ref="K268:K269"/>
    <mergeCell ref="L268:L269"/>
    <mergeCell ref="M268:M269"/>
    <mergeCell ref="N268:N269"/>
    <mergeCell ref="O268:O269"/>
    <mergeCell ref="P268:P269"/>
    <mergeCell ref="Q268:Q26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zoomScale="80" zoomScaleNormal="80" workbookViewId="0">
      <selection activeCell="A325" sqref="A325:XFD355"/>
    </sheetView>
  </sheetViews>
  <sheetFormatPr defaultRowHeight="15" x14ac:dyDescent="0.25"/>
  <cols>
    <col min="1" max="1" width="6" style="49" customWidth="1"/>
    <col min="2" max="2" width="5.5703125" customWidth="1"/>
    <col min="3" max="3" width="15.42578125" style="49" customWidth="1"/>
    <col min="4" max="4" width="15.85546875" style="49" customWidth="1"/>
    <col min="5" max="5" width="12.28515625" style="49" customWidth="1"/>
    <col min="6" max="6" width="12.42578125" customWidth="1"/>
    <col min="7" max="7" width="22.42578125" customWidth="1"/>
    <col min="8" max="8" width="11.5703125" customWidth="1"/>
    <col min="9" max="9" width="10.42578125" customWidth="1"/>
    <col min="10" max="10" width="47.5703125" customWidth="1"/>
    <col min="11" max="11" width="5.85546875" customWidth="1"/>
    <col min="12" max="12" width="6.42578125" customWidth="1"/>
    <col min="13" max="13" width="5.42578125" customWidth="1"/>
    <col min="14" max="14" width="34" customWidth="1"/>
  </cols>
  <sheetData>
    <row r="1" spans="1:14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4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</row>
    <row r="8" spans="1:14" ht="21" x14ac:dyDescent="0.35">
      <c r="A8" s="8"/>
      <c r="B8" s="8"/>
      <c r="C8" s="8"/>
      <c r="D8" s="8"/>
      <c r="E8" s="8"/>
      <c r="F8" s="8"/>
      <c r="G8" s="8"/>
      <c r="H8" s="8"/>
      <c r="I8" s="8"/>
      <c r="K8" s="8"/>
      <c r="L8" s="8"/>
      <c r="M8" s="8"/>
      <c r="N8" s="1" t="s">
        <v>6</v>
      </c>
    </row>
    <row r="9" spans="1:14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N9" s="2" t="s">
        <v>7</v>
      </c>
    </row>
    <row r="10" spans="1:14" ht="15.75" x14ac:dyDescent="0.25">
      <c r="A10" s="3"/>
      <c r="B10" s="4"/>
      <c r="C10" s="4"/>
      <c r="D10" s="4"/>
      <c r="E10" s="5"/>
      <c r="G10" s="6"/>
      <c r="H10" s="6"/>
      <c r="I10" s="6"/>
      <c r="K10" s="6"/>
      <c r="N10" s="2" t="s">
        <v>8</v>
      </c>
    </row>
    <row r="11" spans="1:14" ht="21" x14ac:dyDescent="0.35">
      <c r="A11" s="7"/>
      <c r="C11"/>
      <c r="D11"/>
      <c r="E11"/>
      <c r="K11" s="7"/>
      <c r="M11" s="8"/>
      <c r="N11" s="8" t="s">
        <v>9</v>
      </c>
    </row>
    <row r="12" spans="1:14" ht="18.75" x14ac:dyDescent="0.3">
      <c r="A12" s="3"/>
      <c r="B12" s="12"/>
      <c r="C12" s="4"/>
      <c r="D12" s="4"/>
      <c r="E12" s="9" t="s">
        <v>136</v>
      </c>
      <c r="F12" s="10">
        <v>0.4861111111111111</v>
      </c>
      <c r="G12" s="11" t="s">
        <v>12</v>
      </c>
      <c r="H12" s="11"/>
      <c r="I12" s="11"/>
      <c r="K12" s="13"/>
      <c r="L12" s="13"/>
      <c r="M12" s="14"/>
    </row>
    <row r="13" spans="1:14" ht="16.5" thickBot="1" x14ac:dyDescent="0.3">
      <c r="A13" s="15" t="s">
        <v>13</v>
      </c>
      <c r="B13" s="16"/>
      <c r="C13"/>
      <c r="D13"/>
      <c r="E13" s="15" t="s">
        <v>149</v>
      </c>
      <c r="F13" s="3"/>
      <c r="J13" s="3"/>
      <c r="K13" s="11"/>
      <c r="L13" s="11"/>
      <c r="M13" s="14"/>
    </row>
    <row r="14" spans="1:14" ht="15.75" thickBot="1" x14ac:dyDescent="0.3">
      <c r="A14" s="474" t="s">
        <v>66</v>
      </c>
      <c r="B14" s="489" t="s">
        <v>16</v>
      </c>
      <c r="C14" s="490" t="s">
        <v>17</v>
      </c>
      <c r="D14" s="490" t="s">
        <v>18</v>
      </c>
      <c r="E14" s="489" t="s">
        <v>19</v>
      </c>
      <c r="F14" s="489" t="s">
        <v>20</v>
      </c>
      <c r="G14" s="489" t="s">
        <v>21</v>
      </c>
      <c r="H14" s="489" t="s">
        <v>22</v>
      </c>
      <c r="I14" s="489" t="s">
        <v>23</v>
      </c>
      <c r="J14" s="474" t="s">
        <v>24</v>
      </c>
      <c r="K14" s="557" t="s">
        <v>150</v>
      </c>
      <c r="L14" s="558" t="s">
        <v>26</v>
      </c>
      <c r="M14" s="558" t="s">
        <v>109</v>
      </c>
      <c r="N14" s="475" t="s">
        <v>28</v>
      </c>
    </row>
    <row r="15" spans="1:14" ht="15.75" thickBot="1" x14ac:dyDescent="0.3">
      <c r="A15" s="474"/>
      <c r="B15" s="489"/>
      <c r="C15" s="490"/>
      <c r="D15" s="490"/>
      <c r="E15" s="489"/>
      <c r="F15" s="489"/>
      <c r="G15" s="489"/>
      <c r="H15" s="489"/>
      <c r="I15" s="489"/>
      <c r="J15" s="474"/>
      <c r="K15" s="557"/>
      <c r="L15" s="558"/>
      <c r="M15" s="558"/>
      <c r="N15" s="475"/>
    </row>
    <row r="16" spans="1:14" ht="15.75" thickBot="1" x14ac:dyDescent="0.3">
      <c r="A16" s="474"/>
      <c r="B16" s="489"/>
      <c r="C16" s="490"/>
      <c r="D16" s="490"/>
      <c r="E16" s="489"/>
      <c r="F16" s="489"/>
      <c r="G16" s="489"/>
      <c r="H16" s="489"/>
      <c r="I16" s="489"/>
      <c r="J16" s="474"/>
      <c r="K16" s="557"/>
      <c r="L16" s="558"/>
      <c r="M16" s="558"/>
      <c r="N16" s="475"/>
    </row>
    <row r="17" spans="1:14" x14ac:dyDescent="0.25">
      <c r="A17" s="148">
        <v>1</v>
      </c>
      <c r="B17" s="78">
        <v>289</v>
      </c>
      <c r="C17" s="76" t="str">
        <f>IF(B17=0," ",VLOOKUP(B17,[1]Женщины!B$1:L$65536,2,FALSE))</f>
        <v>Муравьёва</v>
      </c>
      <c r="D17" s="77" t="str">
        <f>IF(B17=0," ",VLOOKUP($B17,[1]Женщины!$B$1:$L$65536,3,FALSE))</f>
        <v>Александра</v>
      </c>
      <c r="E17" s="111" t="str">
        <f>IF(C17=0," ",VLOOKUP($B17,[1]Женщины!$B$1:$L$65536,4,FALSE))</f>
        <v>16.03.2005</v>
      </c>
      <c r="F17" s="111" t="str">
        <f>IF(D17=0," ",VLOOKUP($B17,[1]Женщины!$B$1:$L$65536,5,FALSE))</f>
        <v>КМС</v>
      </c>
      <c r="G17" s="77" t="str">
        <f>IF(E17=0," ",VLOOKUP($B17,[1]Женщины!$B$1:$L$65536,6,FALSE))</f>
        <v>Ивановская область</v>
      </c>
      <c r="H17" s="111" t="str">
        <f>IF(F17=0," ",VLOOKUP($B17,[1]Женщины!$B$1:$L$65536,7,FALSE))</f>
        <v/>
      </c>
      <c r="I17" s="111" t="str">
        <f>IF(G17=0," ",VLOOKUP($B17,[1]Женщины!$B$1:$L$65536,8,FALSE))</f>
        <v/>
      </c>
      <c r="J17" s="315" t="str">
        <f>IF(H17=0," ",VLOOKUP($B17,[1]Женщины!$B$1:$L$65536,9,FALSE))</f>
        <v>МБУ "СШОР им.Олимпийского Чемпиона С.Клюгина" г.о.Кинешма</v>
      </c>
      <c r="K17" s="345">
        <v>1.7</v>
      </c>
      <c r="L17" s="80" t="s">
        <v>48</v>
      </c>
      <c r="M17" s="80" t="s">
        <v>52</v>
      </c>
      <c r="N17" s="77" t="str">
        <f>IF(B17=0," ",VLOOKUP($B17,[1]Женщины!$B$1:$L$65536,10,FALSE))</f>
        <v>Кузинов Н.В.</v>
      </c>
    </row>
    <row r="18" spans="1:14" x14ac:dyDescent="0.25">
      <c r="A18" s="143">
        <v>2</v>
      </c>
      <c r="B18" s="78">
        <v>369</v>
      </c>
      <c r="C18" s="76" t="str">
        <f>IF(B18=0," ",VLOOKUP(B18,[1]Женщины!B$1:L$65536,2,FALSE))</f>
        <v>Фролова</v>
      </c>
      <c r="D18" s="77" t="str">
        <f>IF(B18=0," ",VLOOKUP($B18,[1]Женщины!$B$1:$L$65536,3,FALSE))</f>
        <v>Валерия</v>
      </c>
      <c r="E18" s="111" t="str">
        <f>IF(C18=0," ",VLOOKUP($B18,[1]Женщины!$B$1:$L$65536,4,FALSE))</f>
        <v>16.06.2003</v>
      </c>
      <c r="F18" s="111" t="str">
        <f>IF(D18=0," ",VLOOKUP($B18,[1]Женщины!$B$1:$L$65536,5,FALSE))</f>
        <v>1</v>
      </c>
      <c r="G18" s="77" t="str">
        <f>IF(E18=0," ",VLOOKUP($B18,[1]Женщины!$B$1:$L$65536,6,FALSE))</f>
        <v>Ленинградская область</v>
      </c>
      <c r="H18" s="111" t="str">
        <f>IF(F18=0," ",VLOOKUP($B18,[1]Женщины!$B$1:$L$65536,7,FALSE))</f>
        <v/>
      </c>
      <c r="I18" s="111" t="str">
        <f>IF(G18=0," ",VLOOKUP($B18,[1]Женщины!$B$1:$L$65536,8,FALSE))</f>
        <v/>
      </c>
      <c r="J18" s="77" t="str">
        <f>IF(H18=0," ",VLOOKUP($B18,[1]Женщины!$B$1:$L$65536,9,FALSE))</f>
        <v>МБОУДО "Гатчинская ДЮСШ № 1"</v>
      </c>
      <c r="K18" s="345">
        <v>1.65</v>
      </c>
      <c r="L18" s="79" t="str">
        <f>IF(K18=0," ",IF(K18&gt;=[1]Разряды!$D$41,[1]Разряды!$D$3,IF(K18&gt;=[1]Разряды!$E$41,[1]Разряды!$E$3,IF(K18&gt;=[1]Разряды!$F$41,[1]Разряды!$F$3,IF(K18&gt;=[1]Разряды!$G$41,[1]Разряды!$G$3,IF(K18&gt;=[1]Разряды!$H$41,[1]Разряды!$H$3,IF(K18&gt;=[1]Разряды!$I$41,[1]Разряды!$I$3,IF(K18&gt;=[1]Разряды!$J$41,[1]Разряды!$J$3,"б/р"))))))))</f>
        <v>1р</v>
      </c>
      <c r="M18" s="80">
        <v>17</v>
      </c>
      <c r="N18" s="346" t="str">
        <f>IF(B18=0," ",VLOOKUP($B18,[1]Женщины!$B$1:$L$65536,10,FALSE))</f>
        <v>Семёнов В.О., Баканов О.Д., Константинова Т.Ю.</v>
      </c>
    </row>
    <row r="19" spans="1:14" x14ac:dyDescent="0.25">
      <c r="A19" s="71">
        <v>3</v>
      </c>
      <c r="B19" s="78">
        <v>415</v>
      </c>
      <c r="C19" s="76" t="str">
        <f>IF(B19=0," ",VLOOKUP(B19,[1]Женщины!B$1:L$65536,2,FALSE))</f>
        <v>Астахова</v>
      </c>
      <c r="D19" s="77" t="str">
        <f>IF(B19=0," ",VLOOKUP($B19,[1]Женщины!$B$1:$L$65536,3,FALSE))</f>
        <v>Дарья</v>
      </c>
      <c r="E19" s="111" t="str">
        <f>IF(C19=0," ",VLOOKUP($B19,[1]Женщины!$B$1:$L$65536,4,FALSE))</f>
        <v>22.01.2004</v>
      </c>
      <c r="F19" s="111" t="str">
        <f>IF(D19=0," ",VLOOKUP($B19,[1]Женщины!$B$1:$L$65536,5,FALSE))</f>
        <v>1</v>
      </c>
      <c r="G19" s="77" t="str">
        <f>IF(E19=0," ",VLOOKUP($B19,[1]Женщины!$B$1:$L$65536,6,FALSE))</f>
        <v>Республика Карелия</v>
      </c>
      <c r="H19" s="111" t="str">
        <f>IF(F19=0," ",VLOOKUP($B19,[1]Женщины!$B$1:$L$65536,7,FALSE))</f>
        <v/>
      </c>
      <c r="I19" s="111" t="str">
        <f>IF(G19=0," ",VLOOKUP($B19,[1]Женщины!$B$1:$L$65536,8,FALSE))</f>
        <v/>
      </c>
      <c r="J19" s="77" t="str">
        <f>IF(H19=0," ",VLOOKUP($B19,[1]Женщины!$B$1:$L$65536,9,FALSE))</f>
        <v>МУ "СШОР №3"</v>
      </c>
      <c r="K19" s="345">
        <v>1.6</v>
      </c>
      <c r="L19" s="80" t="s">
        <v>40</v>
      </c>
      <c r="M19" s="80">
        <v>15</v>
      </c>
      <c r="N19" s="70" t="str">
        <f>IF(B19=0," ",VLOOKUP($B19,[1]Женщины!$B$1:$L$65536,10,FALSE))</f>
        <v>Кишкин А.Ю., Козлова Н.Ю.</v>
      </c>
    </row>
    <row r="20" spans="1:14" x14ac:dyDescent="0.25">
      <c r="A20" s="347">
        <v>4</v>
      </c>
      <c r="B20" s="78">
        <v>98</v>
      </c>
      <c r="C20" s="76" t="str">
        <f>IF(B20=0," ",VLOOKUP(B20,[1]Женщины!B$1:L$65536,2,FALSE))</f>
        <v>Окопная</v>
      </c>
      <c r="D20" s="77" t="str">
        <f>IF(B20=0," ",VLOOKUP($B20,[1]Женщины!$B$1:$L$65536,3,FALSE))</f>
        <v>Ульяна</v>
      </c>
      <c r="E20" s="111" t="str">
        <f>IF(C20=0," ",VLOOKUP($B20,[1]Женщины!$B$1:$L$65536,4,FALSE))</f>
        <v>29.08.2006</v>
      </c>
      <c r="F20" s="111" t="str">
        <f>IF(D20=0," ",VLOOKUP($B20,[1]Женщины!$B$1:$L$65536,5,FALSE))</f>
        <v>2</v>
      </c>
      <c r="G20" s="77" t="str">
        <f>IF(E20=0," ",VLOOKUP($B20,[1]Женщины!$B$1:$L$65536,6,FALSE))</f>
        <v>Ярославская область</v>
      </c>
      <c r="H20" s="111" t="str">
        <f>IF(F20=0," ",VLOOKUP($B20,[1]Женщины!$B$1:$L$65536,7,FALSE))</f>
        <v/>
      </c>
      <c r="I20" s="111" t="str">
        <f>IF(G20=0," ",VLOOKUP($B20,[1]Женщины!$B$1:$L$65536,8,FALSE))</f>
        <v/>
      </c>
      <c r="J20" s="77" t="str">
        <f>IF(H20=0," ",VLOOKUP($B20,[1]Женщины!$B$1:$L$65536,9,FALSE))</f>
        <v>МУ ДО ДЮСШ г.Переславль-Залесский</v>
      </c>
      <c r="K20" s="345">
        <v>1.55</v>
      </c>
      <c r="L20" s="79" t="str">
        <f>IF(K20=0," ",IF(K20&gt;=[1]Разряды!$D$41,[1]Разряды!$D$3,IF(K20&gt;=[1]Разряды!$E$41,[1]Разряды!$E$3,IF(K20&gt;=[1]Разряды!$F$41,[1]Разряды!$F$3,IF(K20&gt;=[1]Разряды!$G$41,[1]Разряды!$G$3,IF(K20&gt;=[1]Разряды!$H$41,[1]Разряды!$H$3,IF(K20&gt;=[1]Разряды!$I$41,[1]Разряды!$I$3,IF(K20&gt;=[1]Разряды!$J$41,[1]Разряды!$J$3,"б/р"))))))))</f>
        <v>2р</v>
      </c>
      <c r="M20" s="80" t="s">
        <v>31</v>
      </c>
      <c r="N20" s="70" t="str">
        <f>IF(B20=0," ",VLOOKUP($B20,[1]Женщины!$B$1:$L$65536,10,FALSE))</f>
        <v>Цветкова Н.В.</v>
      </c>
    </row>
    <row r="21" spans="1:14" x14ac:dyDescent="0.25">
      <c r="A21" s="347">
        <v>5</v>
      </c>
      <c r="B21" s="78">
        <v>399</v>
      </c>
      <c r="C21" s="76" t="str">
        <f>IF(B21=0," ",VLOOKUP(B21,[1]Женщины!B$1:L$65536,2,FALSE))</f>
        <v>Богданова</v>
      </c>
      <c r="D21" s="77" t="str">
        <f>IF(B21=0," ",VLOOKUP($B21,[1]Женщины!$B$1:$L$65536,3,FALSE))</f>
        <v>Ксения</v>
      </c>
      <c r="E21" s="111" t="str">
        <f>IF(C21=0," ",VLOOKUP($B21,[1]Женщины!$B$1:$L$65536,4,FALSE))</f>
        <v>08.09.2003</v>
      </c>
      <c r="F21" s="111" t="str">
        <f>IF(D21=0," ",VLOOKUP($B21,[1]Женщины!$B$1:$L$65536,5,FALSE))</f>
        <v>1</v>
      </c>
      <c r="G21" s="77" t="str">
        <f>IF(E21=0," ",VLOOKUP($B21,[1]Женщины!$B$1:$L$65536,6,FALSE))</f>
        <v>Псковская область</v>
      </c>
      <c r="H21" s="111" t="str">
        <f>IF(F21=0," ",VLOOKUP($B21,[1]Женщины!$B$1:$L$65536,7,FALSE))</f>
        <v/>
      </c>
      <c r="I21" s="111" t="str">
        <f>IF(G21=0," ",VLOOKUP($B21,[1]Женщины!$B$1:$L$65536,8,FALSE))</f>
        <v/>
      </c>
      <c r="J21" s="77" t="str">
        <f>IF(H21=0," ",VLOOKUP($B21,[1]Женщины!$B$1:$L$65536,9,FALSE))</f>
        <v>МБУДО ДЮСШ №1 "Атлетика"</v>
      </c>
      <c r="K21" s="345">
        <v>1.55</v>
      </c>
      <c r="L21" s="79" t="str">
        <f>IF(K21=0," ",IF(K21&gt;=[1]Разряды!$D$41,[1]Разряды!$D$3,IF(K21&gt;=[1]Разряды!$E$41,[1]Разряды!$E$3,IF(K21&gt;=[1]Разряды!$F$41,[1]Разряды!$F$3,IF(K21&gt;=[1]Разряды!$G$41,[1]Разряды!$G$3,IF(K21&gt;=[1]Разряды!$H$41,[1]Разряды!$H$3,IF(K21&gt;=[1]Разряды!$I$41,[1]Разряды!$I$3,IF(K21&gt;=[1]Разряды!$J$41,[1]Разряды!$J$3,"б/р"))))))))</f>
        <v>2р</v>
      </c>
      <c r="M21" s="80">
        <v>14</v>
      </c>
      <c r="N21" s="70" t="str">
        <f>IF(B21=0," ",VLOOKUP($B21,[1]Женщины!$B$1:$L$65536,10,FALSE))</f>
        <v>Поташенкова Е.А.</v>
      </c>
    </row>
    <row r="22" spans="1:14" x14ac:dyDescent="0.25">
      <c r="A22" s="348" t="s">
        <v>151</v>
      </c>
      <c r="B22" s="78">
        <v>403</v>
      </c>
      <c r="C22" s="76" t="str">
        <f>IF(B22=0," ",VLOOKUP(B22,[1]Женщины!B$1:L$65536,2,FALSE))</f>
        <v>Ковякова</v>
      </c>
      <c r="D22" s="77" t="str">
        <f>IF(B22=0," ",VLOOKUP($B22,[1]Женщины!$B$1:$L$65536,3,FALSE))</f>
        <v>Ксения</v>
      </c>
      <c r="E22" s="111" t="str">
        <f>IF(C22=0," ",VLOOKUP($B22,[1]Женщины!$B$1:$L$65536,4,FALSE))</f>
        <v>03.08.2004</v>
      </c>
      <c r="F22" s="111" t="str">
        <f>IF(D22=0," ",VLOOKUP($B22,[1]Женщины!$B$1:$L$65536,5,FALSE))</f>
        <v>2</v>
      </c>
      <c r="G22" s="77" t="str">
        <f>IF(E22=0," ",VLOOKUP($B22,[1]Женщины!$B$1:$L$65536,6,FALSE))</f>
        <v>Псковская область</v>
      </c>
      <c r="H22" s="111" t="str">
        <f>IF(F22=0," ",VLOOKUP($B22,[1]Женщины!$B$1:$L$65536,7,FALSE))</f>
        <v/>
      </c>
      <c r="I22" s="111" t="str">
        <f>IF(G22=0," ",VLOOKUP($B22,[1]Женщины!$B$1:$L$65536,8,FALSE))</f>
        <v/>
      </c>
      <c r="J22" s="77" t="str">
        <f>IF(H22=0," ",VLOOKUP($B22,[1]Женщины!$B$1:$L$65536,9,FALSE))</f>
        <v>МБУ ДО "ДЮСШ "Надежда"</v>
      </c>
      <c r="K22" s="345">
        <v>1.5</v>
      </c>
      <c r="L22" s="79" t="str">
        <f>IF(K22=0," ",IF(K22&gt;=[1]Разряды!$D$41,[1]Разряды!$D$3,IF(K22&gt;=[1]Разряды!$E$41,[1]Разряды!$E$3,IF(K22&gt;=[1]Разряды!$F$41,[1]Разряды!$F$3,IF(K22&gt;=[1]Разряды!$G$41,[1]Разряды!$G$3,IF(K22&gt;=[1]Разряды!$H$41,[1]Разряды!$H$3,IF(K22&gt;=[1]Разряды!$I$41,[1]Разряды!$I$3,IF(K22&gt;=[1]Разряды!$J$41,[1]Разряды!$J$3,"б/р"))))))))</f>
        <v>2р</v>
      </c>
      <c r="M22" s="80">
        <v>13</v>
      </c>
      <c r="N22" s="70" t="str">
        <f>IF(B22=0," ",VLOOKUP($B22,[1]Женщины!$B$1:$L$65536,10,FALSE))</f>
        <v>Шкробинец А.Ю.</v>
      </c>
    </row>
    <row r="23" spans="1:14" x14ac:dyDescent="0.25">
      <c r="A23" s="348" t="s">
        <v>151</v>
      </c>
      <c r="B23" s="78">
        <v>106</v>
      </c>
      <c r="C23" s="76" t="str">
        <f>IF(B23=0," ",VLOOKUP(B23,[1]Женщины!B$1:L$65536,2,FALSE))</f>
        <v>Пошебаева</v>
      </c>
      <c r="D23" s="77" t="str">
        <f>IF(B23=0," ",VLOOKUP($B23,[1]Женщины!$B$1:$L$65536,3,FALSE))</f>
        <v>Вероника</v>
      </c>
      <c r="E23" s="111" t="str">
        <f>IF(C23=0," ",VLOOKUP($B23,[1]Женщины!$B$1:$L$65536,4,FALSE))</f>
        <v>25.03.2005</v>
      </c>
      <c r="F23" s="111" t="str">
        <f>IF(D23=0," ",VLOOKUP($B23,[1]Женщины!$B$1:$L$65536,5,FALSE))</f>
        <v>2</v>
      </c>
      <c r="G23" s="77" t="str">
        <f>IF(E23=0," ",VLOOKUP($B23,[1]Женщины!$B$1:$L$65536,6,FALSE))</f>
        <v>Ярославская область</v>
      </c>
      <c r="H23" s="111" t="str">
        <f>IF(F23=0," ",VLOOKUP($B23,[1]Женщины!$B$1:$L$65536,7,FALSE))</f>
        <v/>
      </c>
      <c r="I23" s="111" t="str">
        <f>IF(G23=0," ",VLOOKUP($B23,[1]Женщины!$B$1:$L$65536,8,FALSE))</f>
        <v/>
      </c>
      <c r="J23" s="315" t="str">
        <f>IF(H23=0," ",VLOOKUP($B23,[1]Женщины!$B$1:$L$65536,9,FALSE))</f>
        <v>ГУ ЯО "СШОР по лёгкой атлетике и адаптивному спорту"</v>
      </c>
      <c r="K23" s="345">
        <v>1.5</v>
      </c>
      <c r="L23" s="79" t="str">
        <f>IF(K23=0," ",IF(K23&gt;=[1]Разряды!$D$41,[1]Разряды!$D$3,IF(K23&gt;=[1]Разряды!$E$41,[1]Разряды!$E$3,IF(K23&gt;=[1]Разряды!$F$41,[1]Разряды!$F$3,IF(K23&gt;=[1]Разряды!$G$41,[1]Разряды!$G$3,IF(K23&gt;=[1]Разряды!$H$41,[1]Разряды!$H$3,IF(K23&gt;=[1]Разряды!$I$41,[1]Разряды!$I$3,IF(K23&gt;=[1]Разряды!$J$41,[1]Разряды!$J$3,"б/р"))))))))</f>
        <v>2р</v>
      </c>
      <c r="M23" s="80">
        <v>13</v>
      </c>
      <c r="N23" s="70" t="str">
        <f>IF(B23=0," ",VLOOKUP($B23,[1]Женщины!$B$1:$L$65536,10,FALSE))</f>
        <v>Бабашкин В.М.</v>
      </c>
    </row>
    <row r="24" spans="1:14" x14ac:dyDescent="0.25">
      <c r="A24" s="348" t="s">
        <v>151</v>
      </c>
      <c r="B24" s="78">
        <v>28</v>
      </c>
      <c r="C24" s="76" t="str">
        <f>IF(B24=0," ",VLOOKUP(B24,[1]Женщины!B$1:L$65536,2,FALSE))</f>
        <v>Горшкова</v>
      </c>
      <c r="D24" s="77" t="str">
        <f>IF(B24=0," ",VLOOKUP($B24,[1]Женщины!$B$1:$L$65536,3,FALSE))</f>
        <v>Юлия</v>
      </c>
      <c r="E24" s="111" t="str">
        <f>IF(C24=0," ",VLOOKUP($B24,[1]Женщины!$B$1:$L$65536,4,FALSE))</f>
        <v>02.05.2003</v>
      </c>
      <c r="F24" s="78">
        <f>IF(B24=0," ",VLOOKUP($B24,[1]Женщины!$B$1:$L$65536,5,FALSE))</f>
        <v>1</v>
      </c>
      <c r="G24" s="77" t="str">
        <f>IF(E24=0," ",VLOOKUP($B24,[1]Женщины!$B$1:$L$65536,6,FALSE))</f>
        <v>Ярославская область</v>
      </c>
      <c r="H24" s="111" t="str">
        <f>IF(F24=0," ",VLOOKUP($B24,[1]Женщины!$B$1:$L$65536,7,FALSE))</f>
        <v/>
      </c>
      <c r="I24" s="111" t="str">
        <f>IF(G24=0," ",VLOOKUP($B24,[1]Женщины!$B$1:$L$65536,8,FALSE))</f>
        <v/>
      </c>
      <c r="J24" s="315" t="str">
        <f>IF(H24=0," ",VLOOKUP($B24,[1]Женщины!$B$1:$L$65536,9,FALSE))</f>
        <v>ГУ ЯО "СШОР по лёгкой атлетике и адаптивному спорту"</v>
      </c>
      <c r="K24" s="345">
        <v>1.5</v>
      </c>
      <c r="L24" s="79" t="str">
        <f>IF(K24=0," ",IF(K24&gt;=[1]Разряды!$D$41,[1]Разряды!$D$3,IF(K24&gt;=[1]Разряды!$E$41,[1]Разряды!$E$3,IF(K24&gt;=[1]Разряды!$F$41,[1]Разряды!$F$3,IF(K24&gt;=[1]Разряды!$G$41,[1]Разряды!$G$3,IF(K24&gt;=[1]Разряды!$H$41,[1]Разряды!$H$3,IF(K24&gt;=[1]Разряды!$I$41,[1]Разряды!$I$3,IF(K24&gt;=[1]Разряды!$J$41,[1]Разряды!$J$3,"б/р"))))))))</f>
        <v>2р</v>
      </c>
      <c r="M24" s="80">
        <v>13</v>
      </c>
      <c r="N24" s="70" t="str">
        <f>IF(B24=0," ",VLOOKUP($B24,[1]Женщины!$B$1:$L$65536,10,FALSE))</f>
        <v>Воронин Е.А., Рыбаков В.Ю.</v>
      </c>
    </row>
    <row r="25" spans="1:14" x14ac:dyDescent="0.25">
      <c r="A25" s="347">
        <v>9</v>
      </c>
      <c r="B25" s="78">
        <v>73</v>
      </c>
      <c r="C25" s="76" t="str">
        <f>IF(B25=0," ",VLOOKUP(B25,[1]Женщины!B$1:L$65536,2,FALSE))</f>
        <v>Кухтина</v>
      </c>
      <c r="D25" s="77" t="str">
        <f>IF(B25=0," ",VLOOKUP($B25,[1]Женщины!$B$1:$L$65536,3,FALSE))</f>
        <v>Ксения</v>
      </c>
      <c r="E25" s="111" t="str">
        <f>IF(C25=0," ",VLOOKUP($B25,[1]Женщины!$B$1:$L$65536,4,FALSE))</f>
        <v>05.11.2004</v>
      </c>
      <c r="F25" s="111" t="str">
        <f>IF(D25=0," ",VLOOKUP($B25,[1]Женщины!$B$1:$L$65536,5,FALSE))</f>
        <v>3</v>
      </c>
      <c r="G25" s="77" t="str">
        <f>IF(E25=0," ",VLOOKUP($B25,[1]Женщины!$B$1:$L$65536,6,FALSE))</f>
        <v>Ярославская область</v>
      </c>
      <c r="H25" s="111" t="str">
        <f>IF(F25=0," ",VLOOKUP($B25,[1]Женщины!$B$1:$L$65536,7,FALSE))</f>
        <v/>
      </c>
      <c r="I25" s="111" t="str">
        <f>IF(G25=0," ",VLOOKUP($B25,[1]Женщины!$B$1:$L$65536,8,FALSE))</f>
        <v/>
      </c>
      <c r="J25" s="77" t="str">
        <f>IF(H25=0," ",VLOOKUP($B25,[1]Женщины!$B$1:$L$65536,9,FALSE))</f>
        <v>МАУ СШОР №2</v>
      </c>
      <c r="K25" s="345">
        <v>1.35</v>
      </c>
      <c r="L25" s="79" t="str">
        <f>IF(K25=0," ",IF(K25&gt;=[1]Разряды!$D$41,[1]Разряды!$D$3,IF(K25&gt;=[1]Разряды!$E$41,[1]Разряды!$E$3,IF(K25&gt;=[1]Разряды!$F$41,[1]Разряды!$F$3,IF(K25&gt;=[1]Разряды!$G$41,[1]Разряды!$G$3,IF(K25&gt;=[1]Разряды!$H$41,[1]Разряды!$H$3,IF(K25&gt;=[1]Разряды!$I$41,[1]Разряды!$I$3,IF(K25&gt;=[1]Разряды!$J$41,[1]Разряды!$J$3,"б/р"))))))))</f>
        <v>1юр</v>
      </c>
      <c r="M25" s="80" t="s">
        <v>31</v>
      </c>
      <c r="N25" s="349" t="str">
        <f>IF(B25=0," ",VLOOKUP($B25,[1]Женщины!$B$1:$L$65536,10,FALSE))</f>
        <v>Пивентьев С.А., Пивентьева И.В.</v>
      </c>
    </row>
    <row r="26" spans="1:14" ht="16.5" thickBot="1" x14ac:dyDescent="0.3">
      <c r="A26" s="43"/>
      <c r="B26" s="298"/>
      <c r="C26" s="293"/>
      <c r="D26" s="293"/>
      <c r="E26" s="293"/>
      <c r="F26" s="350"/>
      <c r="G26" s="350"/>
      <c r="H26" s="350"/>
      <c r="I26" s="350"/>
      <c r="J26" s="350"/>
      <c r="K26" s="351"/>
      <c r="L26" s="291"/>
      <c r="M26" s="291"/>
      <c r="N26" s="298"/>
    </row>
    <row r="27" spans="1:14" ht="16.5" thickTop="1" x14ac:dyDescent="0.25">
      <c r="B27" s="86"/>
      <c r="C27" s="85"/>
      <c r="D27" s="85"/>
      <c r="E27" s="85"/>
      <c r="F27" s="89"/>
      <c r="G27" s="89"/>
      <c r="H27" s="89"/>
      <c r="I27" s="89"/>
      <c r="J27" s="89"/>
      <c r="K27" s="323"/>
      <c r="L27" s="66"/>
      <c r="M27" s="66"/>
      <c r="N27" s="86"/>
    </row>
    <row r="28" spans="1:14" ht="15.75" x14ac:dyDescent="0.25">
      <c r="B28" s="86"/>
      <c r="C28" s="85"/>
      <c r="D28" s="85"/>
      <c r="E28" s="85"/>
      <c r="F28" s="89"/>
      <c r="G28" s="89"/>
      <c r="H28" s="89"/>
      <c r="I28" s="89"/>
      <c r="J28" s="89"/>
      <c r="K28" s="323"/>
      <c r="L28" s="66"/>
      <c r="M28" s="66"/>
      <c r="N28" s="86"/>
    </row>
    <row r="29" spans="1:14" ht="15.75" x14ac:dyDescent="0.25">
      <c r="B29" s="86"/>
      <c r="C29" s="85"/>
      <c r="D29" s="85"/>
      <c r="E29" s="85"/>
      <c r="F29" s="89"/>
      <c r="G29" s="89"/>
      <c r="H29" s="89"/>
      <c r="I29" s="89"/>
      <c r="J29" s="89"/>
      <c r="K29" s="323"/>
      <c r="L29" s="66"/>
      <c r="M29" s="66"/>
      <c r="N29" s="86"/>
    </row>
    <row r="30" spans="1:14" ht="15.75" x14ac:dyDescent="0.25">
      <c r="B30" s="86"/>
      <c r="C30" s="85"/>
      <c r="D30" s="85"/>
      <c r="E30" s="85"/>
      <c r="F30" s="89"/>
      <c r="G30" s="89"/>
      <c r="H30" s="89"/>
      <c r="I30" s="89"/>
      <c r="J30" s="89"/>
      <c r="K30" s="323"/>
      <c r="L30" s="66"/>
      <c r="M30" s="66"/>
      <c r="N30" s="86"/>
    </row>
    <row r="31" spans="1:14" ht="15.75" x14ac:dyDescent="0.25">
      <c r="B31" s="86"/>
      <c r="C31" s="85"/>
      <c r="D31" s="85"/>
      <c r="E31" s="85"/>
      <c r="F31" s="89"/>
      <c r="G31" s="89"/>
      <c r="H31" s="89"/>
      <c r="I31" s="89"/>
      <c r="J31" s="89"/>
      <c r="K31" s="323"/>
      <c r="L31" s="66"/>
      <c r="M31" s="66"/>
      <c r="N31" s="86"/>
    </row>
    <row r="32" spans="1:14" x14ac:dyDescent="0.25">
      <c r="A32" s="64"/>
      <c r="B32" s="65"/>
      <c r="C32" s="66"/>
      <c r="D32" s="66"/>
      <c r="E32" s="66"/>
      <c r="F32" s="67"/>
      <c r="G32" s="45" t="s">
        <v>32</v>
      </c>
      <c r="H32" s="45"/>
      <c r="I32" s="45"/>
      <c r="J32" s="46"/>
      <c r="K32" s="46"/>
      <c r="L32" s="45"/>
      <c r="M32" s="45" t="s">
        <v>33</v>
      </c>
      <c r="N32" s="45"/>
    </row>
    <row r="33" spans="1:14" x14ac:dyDescent="0.25">
      <c r="A33" s="64"/>
      <c r="B33" s="67"/>
      <c r="C33" s="66"/>
      <c r="D33" s="66"/>
      <c r="E33" s="66"/>
      <c r="F33" s="67"/>
      <c r="G33" s="45"/>
      <c r="H33" s="45"/>
      <c r="I33" s="45"/>
      <c r="J33" s="46"/>
      <c r="K33" s="46"/>
      <c r="L33" s="45"/>
      <c r="M33" s="45"/>
      <c r="N33" s="45"/>
    </row>
    <row r="34" spans="1:14" x14ac:dyDescent="0.25">
      <c r="A34" s="64"/>
      <c r="B34" s="67"/>
      <c r="C34" s="66"/>
      <c r="D34" s="66"/>
      <c r="E34" s="66"/>
      <c r="F34" s="67"/>
      <c r="G34" s="45"/>
      <c r="H34" s="45"/>
      <c r="I34" s="45"/>
      <c r="J34" s="46"/>
      <c r="K34" s="46"/>
      <c r="L34" s="45"/>
      <c r="M34" s="45"/>
      <c r="N34" s="45"/>
    </row>
    <row r="35" spans="1:14" x14ac:dyDescent="0.25">
      <c r="A35" s="64"/>
      <c r="B35" s="67"/>
      <c r="C35" s="66"/>
      <c r="D35" s="66"/>
      <c r="E35" s="66"/>
      <c r="F35" s="67"/>
      <c r="G35" s="45"/>
      <c r="H35" s="45"/>
      <c r="I35" s="45"/>
      <c r="J35" s="46"/>
      <c r="K35" s="46"/>
      <c r="L35" s="45"/>
      <c r="M35" s="45"/>
      <c r="N35" s="45"/>
    </row>
    <row r="36" spans="1:14" x14ac:dyDescent="0.25">
      <c r="A36" s="64"/>
      <c r="B36" s="67"/>
      <c r="C36" s="66"/>
      <c r="D36" s="66"/>
      <c r="E36" s="66"/>
      <c r="F36" s="67"/>
      <c r="G36" s="45" t="s">
        <v>34</v>
      </c>
      <c r="H36" s="45"/>
      <c r="I36" s="45"/>
      <c r="J36" s="46"/>
      <c r="K36" s="46"/>
      <c r="L36" s="45"/>
      <c r="M36" s="45" t="s">
        <v>35</v>
      </c>
      <c r="N36" s="45"/>
    </row>
    <row r="37" spans="1:14" ht="15.75" x14ac:dyDescent="0.25">
      <c r="B37" s="86"/>
      <c r="C37" s="85"/>
      <c r="D37" s="85"/>
      <c r="E37" s="85"/>
      <c r="F37" s="89"/>
      <c r="G37" s="89"/>
      <c r="H37" s="89"/>
      <c r="I37" s="89"/>
      <c r="J37" s="89"/>
      <c r="K37" s="323"/>
      <c r="L37" s="66"/>
      <c r="M37" s="66"/>
      <c r="N37" s="86"/>
    </row>
    <row r="38" spans="1:14" ht="15.75" x14ac:dyDescent="0.25">
      <c r="B38" s="86"/>
      <c r="C38" s="85"/>
      <c r="D38" s="85"/>
      <c r="E38" s="85"/>
      <c r="F38" s="89"/>
      <c r="G38" s="89"/>
      <c r="H38" s="89"/>
      <c r="I38" s="89"/>
      <c r="J38" s="89"/>
      <c r="K38" s="323"/>
      <c r="L38" s="66"/>
      <c r="M38" s="66"/>
      <c r="N38" s="86"/>
    </row>
    <row r="39" spans="1:14" ht="15.75" x14ac:dyDescent="0.25">
      <c r="B39" s="86"/>
      <c r="C39" s="85"/>
      <c r="D39" s="85"/>
      <c r="E39" s="85"/>
      <c r="F39" s="89"/>
      <c r="G39" s="89"/>
      <c r="H39" s="89"/>
      <c r="I39" s="89"/>
      <c r="J39" s="89"/>
      <c r="K39" s="323"/>
      <c r="L39" s="66"/>
      <c r="M39" s="66"/>
      <c r="N39" s="86"/>
    </row>
    <row r="40" spans="1:14" ht="15.75" x14ac:dyDescent="0.25">
      <c r="B40" s="86"/>
      <c r="C40" s="85"/>
      <c r="D40" s="85"/>
      <c r="E40" s="85"/>
      <c r="F40" s="89"/>
      <c r="G40" s="89"/>
      <c r="H40" s="89"/>
      <c r="I40" s="89"/>
      <c r="J40" s="89"/>
      <c r="K40" s="323"/>
      <c r="L40" s="66"/>
      <c r="M40" s="66"/>
      <c r="N40" s="86"/>
    </row>
    <row r="41" spans="1:14" ht="15.75" x14ac:dyDescent="0.25">
      <c r="B41" s="86"/>
      <c r="C41" s="85"/>
      <c r="D41" s="85"/>
      <c r="E41" s="85"/>
      <c r="F41" s="89"/>
      <c r="G41" s="89"/>
      <c r="H41" s="89"/>
      <c r="I41" s="89"/>
      <c r="J41" s="89"/>
      <c r="K41" s="323"/>
      <c r="L41" s="66"/>
      <c r="M41" s="66"/>
      <c r="N41" s="86"/>
    </row>
    <row r="42" spans="1:14" ht="15.75" x14ac:dyDescent="0.25">
      <c r="B42" s="86"/>
      <c r="C42" s="85"/>
      <c r="D42" s="85"/>
      <c r="E42" s="85"/>
      <c r="F42" s="89"/>
      <c r="G42" s="89"/>
      <c r="H42" s="89"/>
      <c r="I42" s="89"/>
      <c r="J42" s="89"/>
      <c r="K42" s="323"/>
      <c r="L42" s="66"/>
      <c r="M42" s="66"/>
      <c r="N42" s="86"/>
    </row>
    <row r="43" spans="1:14" ht="15.75" x14ac:dyDescent="0.25">
      <c r="B43" s="86"/>
      <c r="C43" s="85"/>
      <c r="D43" s="85"/>
      <c r="E43" s="85"/>
      <c r="F43" s="89"/>
      <c r="G43" s="89"/>
      <c r="H43" s="89"/>
      <c r="I43" s="89"/>
      <c r="J43" s="89"/>
      <c r="K43" s="323"/>
      <c r="L43" s="66"/>
      <c r="M43" s="66"/>
      <c r="N43" s="86"/>
    </row>
    <row r="44" spans="1:14" ht="15.75" x14ac:dyDescent="0.25">
      <c r="B44" s="86"/>
      <c r="C44" s="85"/>
      <c r="D44" s="85"/>
      <c r="E44" s="85"/>
      <c r="F44" s="89"/>
      <c r="G44" s="89"/>
      <c r="H44" s="89"/>
      <c r="I44" s="89"/>
      <c r="J44" s="89"/>
      <c r="K44" s="323"/>
      <c r="L44" s="66"/>
      <c r="M44" s="66"/>
      <c r="N44" s="86"/>
    </row>
    <row r="45" spans="1:14" ht="15.75" x14ac:dyDescent="0.25">
      <c r="B45" s="86"/>
      <c r="C45" s="85"/>
      <c r="D45" s="85"/>
      <c r="E45" s="85"/>
      <c r="F45" s="89"/>
      <c r="G45" s="89"/>
      <c r="H45" s="89"/>
      <c r="I45" s="89"/>
      <c r="J45" s="89"/>
      <c r="K45" s="323"/>
      <c r="L45" s="66"/>
      <c r="M45" s="66"/>
      <c r="N45" s="86"/>
    </row>
    <row r="46" spans="1:14" ht="15.75" x14ac:dyDescent="0.25">
      <c r="B46" s="86"/>
      <c r="C46" s="85"/>
      <c r="D46" s="85"/>
      <c r="E46" s="85"/>
      <c r="F46" s="89"/>
      <c r="G46" s="89"/>
      <c r="H46" s="89"/>
      <c r="I46" s="89"/>
      <c r="J46" s="89"/>
      <c r="K46" s="323"/>
      <c r="L46" s="66"/>
      <c r="M46" s="66"/>
      <c r="N46" s="86"/>
    </row>
    <row r="47" spans="1:14" ht="15.75" x14ac:dyDescent="0.25">
      <c r="B47" s="86"/>
      <c r="C47" s="85"/>
      <c r="D47" s="85"/>
      <c r="E47" s="85"/>
      <c r="F47" s="89"/>
      <c r="G47" s="89"/>
      <c r="H47" s="89"/>
      <c r="I47" s="89"/>
      <c r="J47" s="89"/>
      <c r="K47" s="323"/>
      <c r="L47" s="66"/>
      <c r="M47" s="66"/>
      <c r="N47" s="86"/>
    </row>
    <row r="48" spans="1:14" ht="15.75" x14ac:dyDescent="0.25">
      <c r="B48" s="86"/>
      <c r="C48" s="85"/>
      <c r="D48" s="85"/>
      <c r="E48" s="85"/>
      <c r="F48" s="89"/>
      <c r="G48" s="89"/>
      <c r="H48" s="89"/>
      <c r="I48" s="89"/>
      <c r="J48" s="89"/>
      <c r="K48" s="323"/>
      <c r="L48" s="66"/>
      <c r="M48" s="66"/>
      <c r="N48" s="86"/>
    </row>
    <row r="49" spans="1:14" ht="15.75" x14ac:dyDescent="0.25">
      <c r="B49" s="86"/>
      <c r="C49" s="85"/>
      <c r="D49" s="85"/>
      <c r="E49" s="85"/>
      <c r="F49" s="89"/>
      <c r="G49" s="89"/>
      <c r="H49" s="89"/>
      <c r="I49" s="89"/>
      <c r="J49" s="89"/>
      <c r="K49" s="323"/>
      <c r="L49" s="66"/>
      <c r="M49" s="66"/>
      <c r="N49" s="86"/>
    </row>
    <row r="50" spans="1:14" ht="15.75" x14ac:dyDescent="0.25">
      <c r="B50" s="86"/>
      <c r="C50" s="85"/>
      <c r="D50" s="85"/>
      <c r="E50" s="85"/>
      <c r="F50" s="89"/>
      <c r="G50" s="89"/>
      <c r="H50" s="89"/>
      <c r="I50" s="89"/>
      <c r="J50" s="89"/>
      <c r="K50" s="323"/>
      <c r="L50" s="66"/>
      <c r="M50" s="66"/>
      <c r="N50" s="86"/>
    </row>
    <row r="51" spans="1:14" ht="15.75" x14ac:dyDescent="0.25">
      <c r="B51" s="86"/>
      <c r="C51" s="85"/>
      <c r="D51" s="85"/>
      <c r="E51" s="85"/>
      <c r="F51" s="89"/>
      <c r="G51" s="89"/>
      <c r="H51" s="89"/>
      <c r="I51" s="89"/>
      <c r="J51" s="89"/>
      <c r="K51" s="323"/>
      <c r="L51" s="66"/>
      <c r="M51" s="66"/>
      <c r="N51" s="86"/>
    </row>
    <row r="52" spans="1:14" ht="15.75" x14ac:dyDescent="0.25">
      <c r="B52" s="86"/>
      <c r="C52" s="85"/>
      <c r="D52" s="85"/>
      <c r="E52" s="85"/>
      <c r="F52" s="89"/>
      <c r="G52" s="89"/>
      <c r="H52" s="89"/>
      <c r="I52" s="89"/>
      <c r="J52" s="89"/>
      <c r="K52" s="323"/>
      <c r="L52" s="66"/>
      <c r="M52" s="66"/>
      <c r="N52" s="86"/>
    </row>
    <row r="53" spans="1:14" ht="15.75" x14ac:dyDescent="0.25">
      <c r="B53" s="86"/>
      <c r="C53" s="85"/>
      <c r="D53" s="85"/>
      <c r="E53" s="85"/>
      <c r="F53" s="89"/>
      <c r="G53" s="89"/>
      <c r="H53" s="89"/>
      <c r="I53" s="89"/>
      <c r="J53" s="89"/>
      <c r="K53" s="323"/>
      <c r="L53" s="66"/>
      <c r="M53" s="66"/>
      <c r="N53" s="86"/>
    </row>
    <row r="54" spans="1:14" ht="15.75" x14ac:dyDescent="0.25">
      <c r="B54" s="86"/>
      <c r="C54" s="85"/>
      <c r="D54" s="85"/>
      <c r="E54" s="85"/>
      <c r="F54" s="89"/>
      <c r="G54" s="89"/>
      <c r="H54" s="89"/>
      <c r="I54" s="89"/>
      <c r="J54" s="89"/>
      <c r="K54" s="323"/>
      <c r="L54" s="66"/>
      <c r="M54" s="66"/>
      <c r="N54" s="86"/>
    </row>
    <row r="55" spans="1:14" ht="17.25" x14ac:dyDescent="0.3">
      <c r="A55" s="459" t="s">
        <v>0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</row>
    <row r="56" spans="1:14" ht="17.25" x14ac:dyDescent="0.3">
      <c r="A56" s="459" t="s">
        <v>1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</row>
    <row r="57" spans="1:14" ht="17.25" x14ac:dyDescent="0.3">
      <c r="A57" s="459" t="s">
        <v>2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</row>
    <row r="58" spans="1:14" ht="17.25" x14ac:dyDescent="0.3">
      <c r="A58" s="459" t="s">
        <v>3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</row>
    <row r="59" spans="1:14" ht="17.25" x14ac:dyDescent="0.3">
      <c r="A59" s="459" t="s">
        <v>4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</row>
    <row r="60" spans="1:14" ht="17.25" x14ac:dyDescent="0.3">
      <c r="A60" s="460" t="s">
        <v>58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</row>
    <row r="62" spans="1:14" ht="21" x14ac:dyDescent="0.35">
      <c r="A62" s="8"/>
      <c r="B62" s="8"/>
      <c r="C62" s="8"/>
      <c r="D62" s="8"/>
      <c r="E62" s="8"/>
      <c r="F62" s="8"/>
      <c r="G62" s="8"/>
      <c r="H62" s="8"/>
      <c r="I62" s="8"/>
      <c r="K62" s="8"/>
      <c r="L62" s="8"/>
      <c r="M62" s="8"/>
      <c r="N62" s="1" t="s">
        <v>6</v>
      </c>
    </row>
    <row r="63" spans="1:14" ht="18.75" x14ac:dyDescent="0.3">
      <c r="A63" s="3"/>
      <c r="B63" s="4"/>
      <c r="C63" s="4"/>
      <c r="D63" s="4"/>
      <c r="E63" s="5"/>
      <c r="G63" s="50"/>
      <c r="H63" s="50"/>
      <c r="I63" s="50"/>
      <c r="K63" s="50"/>
      <c r="L63" s="50"/>
      <c r="M63" s="50"/>
      <c r="N63" s="2" t="s">
        <v>7</v>
      </c>
    </row>
    <row r="64" spans="1:14" ht="15.75" x14ac:dyDescent="0.25">
      <c r="A64" s="3"/>
      <c r="B64" s="4"/>
      <c r="C64" s="4"/>
      <c r="D64" s="4"/>
      <c r="E64" s="5"/>
      <c r="G64" s="6"/>
      <c r="H64" s="6"/>
      <c r="I64" s="6"/>
      <c r="K64" s="6"/>
      <c r="N64" s="2" t="s">
        <v>8</v>
      </c>
    </row>
    <row r="65" spans="1:14" ht="21" x14ac:dyDescent="0.35">
      <c r="A65" s="7"/>
      <c r="C65"/>
      <c r="D65"/>
      <c r="E65"/>
      <c r="K65" s="7"/>
      <c r="M65" s="8"/>
      <c r="N65" s="8" t="s">
        <v>9</v>
      </c>
    </row>
    <row r="66" spans="1:14" ht="18.75" x14ac:dyDescent="0.3">
      <c r="A66" s="3"/>
      <c r="B66" s="12"/>
      <c r="C66" s="4"/>
      <c r="D66" s="4"/>
      <c r="E66" s="9" t="s">
        <v>136</v>
      </c>
      <c r="F66" s="10">
        <v>0.4861111111111111</v>
      </c>
      <c r="G66" s="11" t="s">
        <v>12</v>
      </c>
      <c r="H66" s="11"/>
      <c r="I66" s="11"/>
      <c r="K66" s="13"/>
      <c r="L66" s="13"/>
      <c r="M66" s="14"/>
    </row>
    <row r="67" spans="1:14" ht="16.5" thickBot="1" x14ac:dyDescent="0.3">
      <c r="A67" s="15" t="s">
        <v>74</v>
      </c>
      <c r="B67" s="16"/>
      <c r="C67"/>
      <c r="D67"/>
      <c r="E67" s="15" t="s">
        <v>149</v>
      </c>
      <c r="F67" s="3"/>
      <c r="J67" s="3"/>
      <c r="K67" s="11"/>
      <c r="L67" s="11"/>
      <c r="M67" s="14"/>
    </row>
    <row r="68" spans="1:14" ht="15.75" thickBot="1" x14ac:dyDescent="0.3">
      <c r="A68" s="474" t="s">
        <v>66</v>
      </c>
      <c r="B68" s="489" t="s">
        <v>16</v>
      </c>
      <c r="C68" s="490" t="s">
        <v>17</v>
      </c>
      <c r="D68" s="490" t="s">
        <v>18</v>
      </c>
      <c r="E68" s="489" t="s">
        <v>19</v>
      </c>
      <c r="F68" s="489" t="s">
        <v>20</v>
      </c>
      <c r="G68" s="489" t="s">
        <v>21</v>
      </c>
      <c r="H68" s="489" t="s">
        <v>22</v>
      </c>
      <c r="I68" s="489" t="s">
        <v>23</v>
      </c>
      <c r="J68" s="474" t="s">
        <v>24</v>
      </c>
      <c r="K68" s="557" t="s">
        <v>150</v>
      </c>
      <c r="L68" s="558" t="s">
        <v>26</v>
      </c>
      <c r="M68" s="558" t="s">
        <v>109</v>
      </c>
      <c r="N68" s="475" t="s">
        <v>28</v>
      </c>
    </row>
    <row r="69" spans="1:14" ht="15.75" thickBot="1" x14ac:dyDescent="0.3">
      <c r="A69" s="474"/>
      <c r="B69" s="489"/>
      <c r="C69" s="490"/>
      <c r="D69" s="490"/>
      <c r="E69" s="489"/>
      <c r="F69" s="489"/>
      <c r="G69" s="489"/>
      <c r="H69" s="489"/>
      <c r="I69" s="489"/>
      <c r="J69" s="474"/>
      <c r="K69" s="557"/>
      <c r="L69" s="558"/>
      <c r="M69" s="558"/>
      <c r="N69" s="475"/>
    </row>
    <row r="70" spans="1:14" ht="15.75" thickBot="1" x14ac:dyDescent="0.3">
      <c r="A70" s="474"/>
      <c r="B70" s="489"/>
      <c r="C70" s="490"/>
      <c r="D70" s="490"/>
      <c r="E70" s="489"/>
      <c r="F70" s="489"/>
      <c r="G70" s="489"/>
      <c r="H70" s="489"/>
      <c r="I70" s="489"/>
      <c r="J70" s="474"/>
      <c r="K70" s="557"/>
      <c r="L70" s="558"/>
      <c r="M70" s="558"/>
      <c r="N70" s="475"/>
    </row>
    <row r="71" spans="1:14" x14ac:dyDescent="0.25">
      <c r="A71" s="352">
        <v>1</v>
      </c>
      <c r="B71" s="78">
        <v>150</v>
      </c>
      <c r="C71" s="76" t="str">
        <f>IF(B71=0," ",VLOOKUP(B71,[1]Женщины!B$1:L$65536,2,FALSE))</f>
        <v>Ханова</v>
      </c>
      <c r="D71" s="77" t="str">
        <f>IF(B71=0," ",VLOOKUP($B71,[1]Женщины!$B$1:$L$65536,3,FALSE))</f>
        <v>Анастасия</v>
      </c>
      <c r="E71" s="111" t="str">
        <f>IF(C71=0," ",VLOOKUP($B71,[1]Женщины!$B$1:$L$65536,4,FALSE))</f>
        <v>05.10.2002</v>
      </c>
      <c r="F71" s="111" t="str">
        <f>IF(D71=0," ",VLOOKUP($B71,[1]Женщины!$B$1:$L$65536,5,FALSE))</f>
        <v>КМС</v>
      </c>
      <c r="G71" s="77" t="str">
        <f>IF(E71=0," ",VLOOKUP($B71,[1]Женщины!$B$1:$L$65536,6,FALSE))</f>
        <v>Ярославская область</v>
      </c>
      <c r="H71" s="111" t="str">
        <f>IF(F71=0," ",VLOOKUP($B71,[1]Женщины!$B$1:$L$65536,7,FALSE))</f>
        <v/>
      </c>
      <c r="I71" s="111" t="str">
        <f>IF(G71=0," ",VLOOKUP($B71,[1]Женщины!$B$1:$L$65536,8,FALSE))</f>
        <v/>
      </c>
      <c r="J71" s="77" t="str">
        <f>IF(H71=0," ",VLOOKUP($B71,[1]Женщины!$B$1:$L$65536,9,FALSE))</f>
        <v>МАУ СШОР №2</v>
      </c>
      <c r="K71" s="345">
        <v>1.65</v>
      </c>
      <c r="L71" s="79" t="str">
        <f>IF(K71=0," ",IF(K71&gt;=[1]Разряды!$D$41,[1]Разряды!$D$3,IF(K71&gt;=[1]Разряды!$E$41,[1]Разряды!$E$3,IF(K71&gt;=[1]Разряды!$F$41,[1]Разряды!$F$3,IF(K71&gt;=[1]Разряды!$G$41,[1]Разряды!$G$3,IF(K71&gt;=[1]Разряды!$H$41,[1]Разряды!$H$3,IF(K71&gt;=[1]Разряды!$I$41,[1]Разряды!$I$3,IF(K71&gt;=[1]Разряды!$J$41,[1]Разряды!$J$3,"б/р"))))))))</f>
        <v>1р</v>
      </c>
      <c r="M71" s="80">
        <v>20</v>
      </c>
      <c r="N71" s="346" t="str">
        <f>IF(B71=0," ",VLOOKUP($B71,[1]Женщины!$B$1:$L$65536,10,FALSE))</f>
        <v>Дорожкина О.Н., Дорожкин В.В., Дорожкин В.К.</v>
      </c>
    </row>
    <row r="72" spans="1:14" x14ac:dyDescent="0.25">
      <c r="A72" s="143">
        <v>2</v>
      </c>
      <c r="B72" s="78">
        <v>425</v>
      </c>
      <c r="C72" s="76" t="str">
        <f>IF(B72=0," ",VLOOKUP(B72,[1]Женщины!B$1:L$65536,2,FALSE))</f>
        <v>Куйвонен</v>
      </c>
      <c r="D72" s="77" t="str">
        <f>IF(B72=0," ",VLOOKUP($B72,[1]Женщины!$B$1:$L$65536,3,FALSE))</f>
        <v>Анастасия</v>
      </c>
      <c r="E72" s="111" t="str">
        <f>IF(C72=0," ",VLOOKUP($B72,[1]Женщины!$B$1:$L$65536,4,FALSE))</f>
        <v>09.10.2001</v>
      </c>
      <c r="F72" s="111" t="str">
        <f>IF(D72=0," ",VLOOKUP($B72,[1]Женщины!$B$1:$L$65536,5,FALSE))</f>
        <v>1</v>
      </c>
      <c r="G72" s="77" t="str">
        <f>IF(E72=0," ",VLOOKUP($B72,[1]Женщины!$B$1:$L$65536,6,FALSE))</f>
        <v>Республика Карелия</v>
      </c>
      <c r="H72" s="111" t="str">
        <f>IF(F72=0," ",VLOOKUP($B72,[1]Женщины!$B$1:$L$65536,7,FALSE))</f>
        <v/>
      </c>
      <c r="I72" s="111" t="str">
        <f>IF(G72=0," ",VLOOKUP($B72,[1]Женщины!$B$1:$L$65536,8,FALSE))</f>
        <v/>
      </c>
      <c r="J72" s="77" t="str">
        <f>IF(H72=0," ",VLOOKUP($B72,[1]Женщины!$B$1:$L$65536,9,FALSE))</f>
        <v>МУ "СШОР №3"</v>
      </c>
      <c r="K72" s="345">
        <v>1.6</v>
      </c>
      <c r="L72" s="80" t="s">
        <v>40</v>
      </c>
      <c r="M72" s="80">
        <v>17</v>
      </c>
      <c r="N72" s="70" t="str">
        <f>IF(B72=0," ",VLOOKUP($B72,[1]Женщины!$B$1:$L$65536,10,FALSE))</f>
        <v>Зимон О.В., Крохина Н.Б.</v>
      </c>
    </row>
    <row r="73" spans="1:14" x14ac:dyDescent="0.25">
      <c r="A73" s="71">
        <v>3</v>
      </c>
      <c r="B73" s="78">
        <v>467</v>
      </c>
      <c r="C73" s="76" t="str">
        <f>IF(B73=0," ",VLOOKUP(B73,[1]Женщины!B$1:L$65536,2,FALSE))</f>
        <v>Федорова</v>
      </c>
      <c r="D73" s="77" t="str">
        <f>IF(B73=0," ",VLOOKUP($B73,[1]Женщины!$B$1:$L$65536,3,FALSE))</f>
        <v>Татьяна</v>
      </c>
      <c r="E73" s="111" t="str">
        <f>IF(C73=0," ",VLOOKUP($B73,[1]Женщины!$B$1:$L$65536,4,FALSE))</f>
        <v>10.01.2002</v>
      </c>
      <c r="F73" s="111" t="str">
        <f>IF(D73=0," ",VLOOKUP($B73,[1]Женщины!$B$1:$L$65536,5,FALSE))</f>
        <v>2</v>
      </c>
      <c r="G73" s="77" t="str">
        <f>IF(E73=0," ",VLOOKUP($B73,[1]Женщины!$B$1:$L$65536,6,FALSE))</f>
        <v>Ярославская область</v>
      </c>
      <c r="H73" s="111" t="str">
        <f>IF(F73=0," ",VLOOKUP($B73,[1]Женщины!$B$1:$L$65536,7,FALSE))</f>
        <v/>
      </c>
      <c r="I73" s="111" t="str">
        <f>IF(G73=0," ",VLOOKUP($B73,[1]Женщины!$B$1:$L$65536,8,FALSE))</f>
        <v/>
      </c>
      <c r="J73" s="317" t="str">
        <f>IF(H73=0," ",VLOOKUP($B73,[1]Женщины!$B$1:$L$65536,9,FALSE))</f>
        <v>ГУ ЯО "СШОР по лёгкой атлетике и адаптивному спорту"</v>
      </c>
      <c r="K73" s="345">
        <v>1.55</v>
      </c>
      <c r="L73" s="80" t="s">
        <v>80</v>
      </c>
      <c r="M73" s="80">
        <v>15</v>
      </c>
      <c r="N73" s="70" t="str">
        <f>IF(B73=0," ",VLOOKUP($B73,[1]Женщины!$B$1:$L$65536,10,FALSE))</f>
        <v xml:space="preserve">Рыбаков В.Ю. </v>
      </c>
    </row>
    <row r="74" spans="1:14" ht="16.5" thickBot="1" x14ac:dyDescent="0.3">
      <c r="A74" s="43"/>
      <c r="B74" s="298"/>
      <c r="C74" s="293"/>
      <c r="D74" s="293"/>
      <c r="E74" s="293"/>
      <c r="F74" s="350"/>
      <c r="G74" s="350"/>
      <c r="H74" s="350"/>
      <c r="I74" s="350"/>
      <c r="J74" s="350"/>
      <c r="K74" s="351"/>
      <c r="L74" s="291"/>
      <c r="M74" s="291"/>
      <c r="N74" s="298"/>
    </row>
    <row r="75" spans="1:14" ht="16.5" thickTop="1" x14ac:dyDescent="0.25">
      <c r="B75" s="86"/>
      <c r="C75" s="85"/>
      <c r="D75" s="85"/>
      <c r="E75" s="85"/>
      <c r="F75" s="89"/>
      <c r="G75" s="89"/>
      <c r="H75" s="89"/>
      <c r="I75" s="89"/>
      <c r="J75" s="89"/>
      <c r="K75" s="323"/>
      <c r="L75" s="66"/>
      <c r="M75" s="66"/>
      <c r="N75" s="86"/>
    </row>
    <row r="76" spans="1:14" ht="15.75" x14ac:dyDescent="0.25">
      <c r="B76" s="86"/>
      <c r="C76" s="85"/>
      <c r="D76" s="85"/>
      <c r="E76" s="85"/>
      <c r="F76" s="89"/>
      <c r="G76" s="89"/>
      <c r="H76" s="89"/>
      <c r="I76" s="89"/>
      <c r="J76" s="89"/>
      <c r="K76" s="323"/>
      <c r="L76" s="66"/>
      <c r="M76" s="66"/>
      <c r="N76" s="86"/>
    </row>
    <row r="77" spans="1:14" ht="15.75" x14ac:dyDescent="0.25">
      <c r="B77" s="86"/>
      <c r="C77" s="85"/>
      <c r="D77" s="85"/>
      <c r="E77" s="85"/>
      <c r="F77" s="89"/>
      <c r="G77" s="89"/>
      <c r="H77" s="89"/>
      <c r="I77" s="89"/>
      <c r="J77" s="89"/>
      <c r="K77" s="323"/>
      <c r="L77" s="66"/>
      <c r="M77" s="66"/>
      <c r="N77" s="86"/>
    </row>
    <row r="78" spans="1:14" ht="15.75" x14ac:dyDescent="0.25">
      <c r="B78" s="86"/>
      <c r="C78" s="85"/>
      <c r="D78" s="85"/>
      <c r="E78" s="85"/>
      <c r="F78" s="89"/>
      <c r="G78" s="89"/>
      <c r="H78" s="89"/>
      <c r="I78" s="89"/>
      <c r="J78" s="89"/>
      <c r="K78" s="323"/>
      <c r="L78" s="66"/>
      <c r="M78" s="66"/>
      <c r="N78" s="86"/>
    </row>
    <row r="79" spans="1:14" ht="15.75" x14ac:dyDescent="0.25">
      <c r="B79" s="86"/>
      <c r="C79" s="85"/>
      <c r="D79" s="85"/>
      <c r="E79" s="85"/>
      <c r="F79" s="89"/>
      <c r="G79" s="89"/>
      <c r="H79" s="89"/>
      <c r="I79" s="89"/>
      <c r="J79" s="89"/>
      <c r="K79" s="323"/>
      <c r="L79" s="66"/>
      <c r="M79" s="66"/>
      <c r="N79" s="86"/>
    </row>
    <row r="80" spans="1:14" x14ac:dyDescent="0.25">
      <c r="A80" s="64"/>
      <c r="B80" s="65"/>
      <c r="C80" s="66"/>
      <c r="D80" s="66"/>
      <c r="E80" s="66"/>
      <c r="F80" s="67"/>
      <c r="G80" s="45" t="s">
        <v>32</v>
      </c>
      <c r="H80" s="45"/>
      <c r="I80" s="45"/>
      <c r="J80" s="46"/>
      <c r="K80" s="46"/>
      <c r="L80" s="45"/>
      <c r="M80" s="45" t="s">
        <v>33</v>
      </c>
      <c r="N80" s="45"/>
    </row>
    <row r="81" spans="1:14" x14ac:dyDescent="0.25">
      <c r="A81" s="64"/>
      <c r="B81" s="67"/>
      <c r="C81" s="66"/>
      <c r="D81" s="66"/>
      <c r="E81" s="66"/>
      <c r="F81" s="67"/>
      <c r="G81" s="45"/>
      <c r="H81" s="45"/>
      <c r="I81" s="45"/>
      <c r="J81" s="46"/>
      <c r="K81" s="46"/>
      <c r="L81" s="45"/>
      <c r="M81" s="45"/>
      <c r="N81" s="45"/>
    </row>
    <row r="82" spans="1:14" x14ac:dyDescent="0.25">
      <c r="A82" s="64"/>
      <c r="B82" s="67"/>
      <c r="C82" s="66"/>
      <c r="D82" s="66"/>
      <c r="E82" s="66"/>
      <c r="F82" s="67"/>
      <c r="G82" s="45"/>
      <c r="H82" s="45"/>
      <c r="I82" s="45"/>
      <c r="J82" s="46"/>
      <c r="K82" s="46"/>
      <c r="L82" s="45"/>
      <c r="M82" s="45"/>
      <c r="N82" s="45"/>
    </row>
    <row r="83" spans="1:14" x14ac:dyDescent="0.25">
      <c r="A83" s="64"/>
      <c r="B83" s="67"/>
      <c r="C83" s="66"/>
      <c r="D83" s="66"/>
      <c r="E83" s="66"/>
      <c r="F83" s="67"/>
      <c r="G83" s="45"/>
      <c r="H83" s="45"/>
      <c r="I83" s="45"/>
      <c r="J83" s="46"/>
      <c r="K83" s="46"/>
      <c r="L83" s="45"/>
      <c r="M83" s="45"/>
      <c r="N83" s="45"/>
    </row>
    <row r="84" spans="1:14" x14ac:dyDescent="0.25">
      <c r="A84" s="64"/>
      <c r="B84" s="67"/>
      <c r="C84" s="66"/>
      <c r="D84" s="66"/>
      <c r="E84" s="66"/>
      <c r="F84" s="67"/>
      <c r="G84" s="45" t="s">
        <v>34</v>
      </c>
      <c r="H84" s="45"/>
      <c r="I84" s="45"/>
      <c r="J84" s="46"/>
      <c r="K84" s="46"/>
      <c r="L84" s="45"/>
      <c r="M84" s="45" t="s">
        <v>35</v>
      </c>
      <c r="N84" s="45"/>
    </row>
    <row r="85" spans="1:14" ht="15.75" x14ac:dyDescent="0.25">
      <c r="B85" s="86"/>
      <c r="C85" s="85"/>
      <c r="D85" s="85"/>
      <c r="E85" s="85"/>
      <c r="F85" s="89"/>
      <c r="G85" s="89"/>
      <c r="H85" s="89"/>
      <c r="I85" s="89"/>
      <c r="J85" s="89"/>
      <c r="K85" s="323"/>
      <c r="L85" s="66"/>
      <c r="M85" s="66"/>
      <c r="N85" s="86"/>
    </row>
    <row r="86" spans="1:14" ht="15.75" x14ac:dyDescent="0.25">
      <c r="B86" s="86"/>
      <c r="C86" s="85"/>
      <c r="D86" s="85"/>
      <c r="E86" s="85"/>
      <c r="F86" s="89"/>
      <c r="G86" s="89"/>
      <c r="H86" s="89"/>
      <c r="I86" s="89"/>
      <c r="J86" s="89"/>
      <c r="K86" s="323"/>
      <c r="L86" s="66"/>
      <c r="M86" s="66"/>
      <c r="N86" s="86"/>
    </row>
    <row r="87" spans="1:14" ht="15.75" x14ac:dyDescent="0.25">
      <c r="B87" s="86"/>
      <c r="C87" s="85"/>
      <c r="D87" s="85"/>
      <c r="E87" s="85"/>
      <c r="F87" s="89"/>
      <c r="G87" s="89"/>
      <c r="H87" s="89"/>
      <c r="I87" s="89"/>
      <c r="J87" s="89"/>
      <c r="K87" s="323"/>
      <c r="L87" s="66"/>
      <c r="M87" s="66"/>
      <c r="N87" s="86"/>
    </row>
    <row r="88" spans="1:14" ht="15.75" x14ac:dyDescent="0.25">
      <c r="B88" s="86"/>
      <c r="C88" s="85"/>
      <c r="D88" s="85"/>
      <c r="E88" s="85"/>
      <c r="F88" s="89"/>
      <c r="G88" s="89"/>
      <c r="H88" s="89"/>
      <c r="I88" s="89"/>
      <c r="J88" s="89"/>
      <c r="K88" s="323"/>
      <c r="L88" s="66"/>
      <c r="M88" s="66"/>
      <c r="N88" s="86"/>
    </row>
    <row r="89" spans="1:14" ht="15.75" x14ac:dyDescent="0.25">
      <c r="B89" s="86"/>
      <c r="C89" s="85"/>
      <c r="D89" s="85"/>
      <c r="E89" s="85"/>
      <c r="F89" s="89"/>
      <c r="G89" s="89"/>
      <c r="H89" s="89"/>
      <c r="I89" s="89"/>
      <c r="J89" s="89"/>
      <c r="K89" s="323"/>
      <c r="L89" s="66"/>
      <c r="M89" s="66"/>
      <c r="N89" s="86"/>
    </row>
    <row r="90" spans="1:14" ht="15.75" x14ac:dyDescent="0.25">
      <c r="B90" s="86"/>
      <c r="C90" s="85"/>
      <c r="D90" s="85"/>
      <c r="E90" s="85"/>
      <c r="F90" s="89"/>
      <c r="G90" s="89"/>
      <c r="H90" s="89"/>
      <c r="I90" s="89"/>
      <c r="J90" s="89"/>
      <c r="K90" s="323"/>
      <c r="L90" s="66"/>
      <c r="M90" s="66"/>
      <c r="N90" s="86"/>
    </row>
    <row r="91" spans="1:14" ht="15.75" x14ac:dyDescent="0.25">
      <c r="B91" s="86"/>
      <c r="C91" s="85"/>
      <c r="D91" s="85"/>
      <c r="E91" s="85"/>
      <c r="F91" s="89"/>
      <c r="G91" s="89"/>
      <c r="H91" s="89"/>
      <c r="I91" s="89"/>
      <c r="J91" s="89"/>
      <c r="K91" s="323"/>
      <c r="L91" s="66"/>
      <c r="M91" s="66"/>
      <c r="N91" s="86"/>
    </row>
    <row r="92" spans="1:14" ht="15.75" x14ac:dyDescent="0.25">
      <c r="B92" s="86"/>
      <c r="C92" s="85"/>
      <c r="D92" s="85"/>
      <c r="E92" s="85"/>
      <c r="F92" s="89"/>
      <c r="G92" s="89"/>
      <c r="H92" s="89"/>
      <c r="I92" s="89"/>
      <c r="J92" s="89"/>
      <c r="K92" s="323"/>
      <c r="L92" s="66"/>
      <c r="M92" s="66"/>
      <c r="N92" s="86"/>
    </row>
    <row r="93" spans="1:14" ht="15.75" x14ac:dyDescent="0.25">
      <c r="B93" s="86"/>
      <c r="C93" s="85"/>
      <c r="D93" s="85"/>
      <c r="E93" s="85"/>
      <c r="F93" s="89"/>
      <c r="G93" s="89"/>
      <c r="H93" s="89"/>
      <c r="I93" s="89"/>
      <c r="J93" s="89"/>
      <c r="K93" s="323"/>
      <c r="L93" s="66"/>
      <c r="M93" s="66"/>
      <c r="N93" s="86"/>
    </row>
    <row r="111" spans="1:14" ht="17.25" x14ac:dyDescent="0.3">
      <c r="A111" s="459" t="s">
        <v>0</v>
      </c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</row>
    <row r="112" spans="1:14" ht="17.25" x14ac:dyDescent="0.3">
      <c r="A112" s="459" t="s">
        <v>1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</row>
    <row r="113" spans="1:14" ht="17.25" x14ac:dyDescent="0.3">
      <c r="A113" s="459" t="s">
        <v>2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</row>
    <row r="114" spans="1:14" ht="17.25" x14ac:dyDescent="0.3">
      <c r="A114" s="459" t="s">
        <v>3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</row>
    <row r="115" spans="1:14" ht="17.25" x14ac:dyDescent="0.3">
      <c r="A115" s="459" t="s">
        <v>4</v>
      </c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</row>
    <row r="116" spans="1:14" ht="17.25" x14ac:dyDescent="0.3">
      <c r="A116" s="460" t="s">
        <v>59</v>
      </c>
      <c r="B116" s="460"/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460"/>
      <c r="N116" s="460"/>
    </row>
    <row r="118" spans="1:14" ht="21" x14ac:dyDescent="0.35">
      <c r="A118" s="8"/>
      <c r="B118" s="8"/>
      <c r="C118" s="8"/>
      <c r="D118" s="8"/>
      <c r="E118" s="8"/>
      <c r="F118" s="8"/>
      <c r="G118" s="8"/>
      <c r="H118" s="8"/>
      <c r="I118" s="8"/>
      <c r="K118" s="8"/>
      <c r="L118" s="8"/>
      <c r="M118" s="8"/>
      <c r="N118" s="1" t="s">
        <v>6</v>
      </c>
    </row>
    <row r="119" spans="1:14" ht="18.75" x14ac:dyDescent="0.3">
      <c r="A119" s="3"/>
      <c r="B119" s="4"/>
      <c r="C119" s="4"/>
      <c r="D119" s="4"/>
      <c r="E119" s="5"/>
      <c r="G119" s="50"/>
      <c r="H119" s="50"/>
      <c r="I119" s="50"/>
      <c r="K119" s="50"/>
      <c r="L119" s="50"/>
      <c r="M119" s="50"/>
      <c r="N119" s="2" t="s">
        <v>7</v>
      </c>
    </row>
    <row r="120" spans="1:14" ht="15.75" x14ac:dyDescent="0.25">
      <c r="A120" s="3"/>
      <c r="B120" s="4"/>
      <c r="C120" s="4"/>
      <c r="D120" s="4"/>
      <c r="E120" s="5"/>
      <c r="G120" s="6"/>
      <c r="H120" s="6"/>
      <c r="I120" s="6"/>
      <c r="K120" s="6"/>
      <c r="N120" s="2" t="s">
        <v>8</v>
      </c>
    </row>
    <row r="121" spans="1:14" ht="21" x14ac:dyDescent="0.35">
      <c r="A121" s="7"/>
      <c r="C121"/>
      <c r="D121"/>
      <c r="E121"/>
      <c r="K121" s="7"/>
      <c r="M121" s="8"/>
      <c r="N121" s="8" t="s">
        <v>9</v>
      </c>
    </row>
    <row r="122" spans="1:14" ht="18.75" x14ac:dyDescent="0.3">
      <c r="A122" s="3"/>
      <c r="B122" s="12"/>
      <c r="C122" s="4"/>
      <c r="D122" s="4"/>
      <c r="E122" s="9" t="s">
        <v>136</v>
      </c>
      <c r="F122" s="10">
        <v>0.4861111111111111</v>
      </c>
      <c r="G122" s="11" t="s">
        <v>12</v>
      </c>
      <c r="H122" s="11"/>
      <c r="I122" s="11"/>
      <c r="K122" s="13"/>
      <c r="L122" s="13"/>
      <c r="M122" s="14"/>
    </row>
    <row r="123" spans="1:14" ht="16.5" thickBot="1" x14ac:dyDescent="0.3">
      <c r="A123" s="15" t="s">
        <v>39</v>
      </c>
      <c r="B123" s="16"/>
      <c r="C123"/>
      <c r="D123"/>
      <c r="E123" s="15" t="s">
        <v>149</v>
      </c>
      <c r="F123" s="3"/>
      <c r="J123" s="3"/>
      <c r="K123" s="11"/>
      <c r="L123" s="11"/>
      <c r="M123" s="14"/>
    </row>
    <row r="124" spans="1:14" ht="15.75" thickBot="1" x14ac:dyDescent="0.3">
      <c r="A124" s="474" t="s">
        <v>66</v>
      </c>
      <c r="B124" s="489" t="s">
        <v>16</v>
      </c>
      <c r="C124" s="490" t="s">
        <v>17</v>
      </c>
      <c r="D124" s="490" t="s">
        <v>18</v>
      </c>
      <c r="E124" s="489" t="s">
        <v>19</v>
      </c>
      <c r="F124" s="489" t="s">
        <v>20</v>
      </c>
      <c r="G124" s="489" t="s">
        <v>21</v>
      </c>
      <c r="H124" s="489" t="s">
        <v>22</v>
      </c>
      <c r="I124" s="489" t="s">
        <v>23</v>
      </c>
      <c r="J124" s="474" t="s">
        <v>24</v>
      </c>
      <c r="K124" s="557" t="s">
        <v>150</v>
      </c>
      <c r="L124" s="558" t="s">
        <v>26</v>
      </c>
      <c r="M124" s="558" t="s">
        <v>109</v>
      </c>
      <c r="N124" s="475" t="s">
        <v>28</v>
      </c>
    </row>
    <row r="125" spans="1:14" ht="15.75" thickBot="1" x14ac:dyDescent="0.3">
      <c r="A125" s="474"/>
      <c r="B125" s="489"/>
      <c r="C125" s="490"/>
      <c r="D125" s="490"/>
      <c r="E125" s="489"/>
      <c r="F125" s="489"/>
      <c r="G125" s="489"/>
      <c r="H125" s="489"/>
      <c r="I125" s="489"/>
      <c r="J125" s="474"/>
      <c r="K125" s="557"/>
      <c r="L125" s="558"/>
      <c r="M125" s="558"/>
      <c r="N125" s="475"/>
    </row>
    <row r="126" spans="1:14" ht="15.75" thickBot="1" x14ac:dyDescent="0.3">
      <c r="A126" s="474"/>
      <c r="B126" s="489"/>
      <c r="C126" s="490"/>
      <c r="D126" s="490"/>
      <c r="E126" s="489"/>
      <c r="F126" s="489"/>
      <c r="G126" s="489"/>
      <c r="H126" s="489"/>
      <c r="I126" s="489"/>
      <c r="J126" s="474"/>
      <c r="K126" s="557"/>
      <c r="L126" s="558"/>
      <c r="M126" s="558"/>
      <c r="N126" s="475"/>
    </row>
    <row r="127" spans="1:14" x14ac:dyDescent="0.25">
      <c r="A127" s="148">
        <v>1</v>
      </c>
      <c r="B127" s="78">
        <v>390</v>
      </c>
      <c r="C127" s="76" t="str">
        <f>IF(B127=0," ",VLOOKUP(B127,[1]Женщины!B$1:L$65536,2,FALSE))</f>
        <v>Ильина</v>
      </c>
      <c r="D127" s="77" t="str">
        <f>IF(B127=0," ",VLOOKUP($B127,[1]Женщины!$B$1:$L$65536,3,FALSE))</f>
        <v>Ирина</v>
      </c>
      <c r="E127" s="111" t="str">
        <f>IF(C127=0," ",VLOOKUP($B127,[1]Женщины!$B$1:$L$65536,4,FALSE))</f>
        <v>18.05.2000</v>
      </c>
      <c r="F127" s="111" t="str">
        <f>IF(D127=0," ",VLOOKUP($B127,[1]Женщины!$B$1:$L$65536,5,FALSE))</f>
        <v>1</v>
      </c>
      <c r="G127" s="77" t="str">
        <f>IF(E127=0," ",VLOOKUP($B127,[1]Женщины!$B$1:$L$65536,6,FALSE))</f>
        <v>Новгородская область</v>
      </c>
      <c r="H127" s="111" t="str">
        <f>IF(F127=0," ",VLOOKUP($B127,[1]Женщины!$B$1:$L$65536,7,FALSE))</f>
        <v/>
      </c>
      <c r="I127" s="111" t="str">
        <f>IF(G127=0," ",VLOOKUP($B127,[1]Женщины!$B$1:$L$65536,8,FALSE))</f>
        <v/>
      </c>
      <c r="J127" s="77" t="str">
        <f>IF(H127=0," ",VLOOKUP($B127,[1]Женщины!$B$1:$L$65536,9,FALSE))</f>
        <v>МАУДО "ДЮСШ "ЦФР"</v>
      </c>
      <c r="K127" s="345">
        <v>1.65</v>
      </c>
      <c r="L127" s="80" t="s">
        <v>40</v>
      </c>
      <c r="M127" s="80">
        <v>20</v>
      </c>
      <c r="N127" s="70" t="str">
        <f>IF(B127=0," ",VLOOKUP($B127,[1]Женщины!$B$1:$L$65536,10,FALSE))</f>
        <v>Семенов А.В.</v>
      </c>
    </row>
    <row r="128" spans="1:14" x14ac:dyDescent="0.25">
      <c r="A128" s="21">
        <v>2</v>
      </c>
      <c r="B128" s="78">
        <v>83</v>
      </c>
      <c r="C128" s="76" t="str">
        <f>IF(B128=0," ",VLOOKUP(B128,[1]Женщины!B$1:L$65536,2,FALSE))</f>
        <v>Майоршина</v>
      </c>
      <c r="D128" s="77" t="str">
        <f>IF(B128=0," ",VLOOKUP($B128,[1]Женщины!$B$1:$L$65536,3,FALSE))</f>
        <v>Надежда</v>
      </c>
      <c r="E128" s="111" t="str">
        <f>IF(C128=0," ",VLOOKUP($B128,[1]Женщины!$B$1:$L$65536,4,FALSE))</f>
        <v>05.09.1999</v>
      </c>
      <c r="F128" s="111" t="str">
        <f>IF(D128=0," ",VLOOKUP($B128,[1]Женщины!$B$1:$L$65536,5,FALSE))</f>
        <v>1</v>
      </c>
      <c r="G128" s="77" t="str">
        <f>IF(E128=0," ",VLOOKUP($B128,[1]Женщины!$B$1:$L$65536,6,FALSE))</f>
        <v>Ярославская область</v>
      </c>
      <c r="H128" s="111" t="str">
        <f>IF(F128=0," ",VLOOKUP($B128,[1]Женщины!$B$1:$L$65536,7,FALSE))</f>
        <v/>
      </c>
      <c r="I128" s="111" t="str">
        <f>IF(G128=0," ",VLOOKUP($B128,[1]Женщины!$B$1:$L$65536,8,FALSE))</f>
        <v/>
      </c>
      <c r="J128" s="317" t="str">
        <f>IF(H128=0," ",VLOOKUP($B128,[1]Женщины!$B$1:$L$65536,9,FALSE))</f>
        <v>ГУ ЯО "СШОР по лёгкой атлетике и адаптивному спорту"</v>
      </c>
      <c r="K128" s="345">
        <v>1.55</v>
      </c>
      <c r="L128" s="79" t="str">
        <f>IF(K128=0," ",IF(K128&gt;=[1]Разряды!$D$41,[1]Разряды!$D$3,IF(K128&gt;=[1]Разряды!$E$41,[1]Разряды!$E$3,IF(K128&gt;=[1]Разряды!$F$41,[1]Разряды!$F$3,IF(K128&gt;=[1]Разряды!$G$41,[1]Разряды!$G$3,IF(K128&gt;=[1]Разряды!$H$41,[1]Разряды!$H$3,IF(K128&gt;=[1]Разряды!$I$41,[1]Разряды!$I$3,IF(K128&gt;=[1]Разряды!$J$41,[1]Разряды!$J$3,"б/р"))))))))</f>
        <v>2р</v>
      </c>
      <c r="M128" s="80">
        <v>17</v>
      </c>
      <c r="N128" s="346" t="str">
        <f>IF(B128=0," ",VLOOKUP($B128,[1]Женщины!$B$1:$L$65536,10,FALSE))</f>
        <v>Бабашкин В.М.</v>
      </c>
    </row>
    <row r="129" spans="1:14" ht="16.5" thickBot="1" x14ac:dyDescent="0.3">
      <c r="A129" s="43"/>
      <c r="B129" s="298"/>
      <c r="C129" s="293"/>
      <c r="D129" s="293"/>
      <c r="E129" s="293"/>
      <c r="F129" s="350"/>
      <c r="G129" s="350"/>
      <c r="H129" s="350"/>
      <c r="I129" s="350"/>
      <c r="J129" s="350"/>
      <c r="K129" s="351"/>
      <c r="L129" s="291"/>
      <c r="M129" s="291"/>
      <c r="N129" s="298"/>
    </row>
    <row r="130" spans="1:14" ht="16.5" thickTop="1" x14ac:dyDescent="0.25">
      <c r="B130" s="86"/>
      <c r="C130" s="85"/>
      <c r="D130" s="85"/>
      <c r="E130" s="85"/>
      <c r="F130" s="89"/>
      <c r="G130" s="89"/>
      <c r="H130" s="89"/>
      <c r="I130" s="89"/>
      <c r="J130" s="89"/>
      <c r="K130" s="323"/>
      <c r="L130" s="66"/>
      <c r="M130" s="66"/>
      <c r="N130" s="86"/>
    </row>
    <row r="131" spans="1:14" ht="15.75" x14ac:dyDescent="0.25">
      <c r="B131" s="86"/>
      <c r="C131" s="85"/>
      <c r="D131" s="85"/>
      <c r="E131" s="85"/>
      <c r="F131" s="89"/>
      <c r="G131" s="89"/>
      <c r="H131" s="89"/>
      <c r="I131" s="89"/>
      <c r="J131" s="89"/>
      <c r="K131" s="323"/>
      <c r="L131" s="66"/>
      <c r="M131" s="66"/>
      <c r="N131" s="86"/>
    </row>
    <row r="132" spans="1:14" ht="15.75" x14ac:dyDescent="0.25">
      <c r="B132" s="86"/>
      <c r="C132" s="85"/>
      <c r="D132" s="85"/>
      <c r="E132" s="85"/>
      <c r="F132" s="89"/>
      <c r="G132" s="89"/>
      <c r="H132" s="89"/>
      <c r="I132" s="89"/>
      <c r="J132" s="89"/>
      <c r="K132" s="323"/>
      <c r="L132" s="66"/>
      <c r="M132" s="66"/>
      <c r="N132" s="86"/>
    </row>
    <row r="133" spans="1:14" ht="15.75" x14ac:dyDescent="0.25">
      <c r="B133" s="86"/>
      <c r="C133" s="85"/>
      <c r="D133" s="85"/>
      <c r="E133" s="85"/>
      <c r="F133" s="89"/>
      <c r="G133" s="89"/>
      <c r="H133" s="89"/>
      <c r="I133" s="89"/>
      <c r="J133" s="89"/>
      <c r="K133" s="323"/>
      <c r="L133" s="66"/>
      <c r="M133" s="66"/>
      <c r="N133" s="86"/>
    </row>
    <row r="134" spans="1:14" ht="15.75" x14ac:dyDescent="0.25">
      <c r="B134" s="86"/>
      <c r="C134" s="85"/>
      <c r="D134" s="85"/>
      <c r="E134" s="85"/>
      <c r="F134" s="89"/>
      <c r="G134" s="89"/>
      <c r="H134" s="89"/>
      <c r="I134" s="89"/>
      <c r="J134" s="89"/>
      <c r="K134" s="323"/>
      <c r="L134" s="66"/>
      <c r="M134" s="66"/>
      <c r="N134" s="86"/>
    </row>
    <row r="135" spans="1:14" x14ac:dyDescent="0.25">
      <c r="A135" s="64"/>
      <c r="B135" s="65"/>
      <c r="C135" s="66"/>
      <c r="D135" s="66"/>
      <c r="E135" s="66"/>
      <c r="F135" s="67"/>
      <c r="G135" s="45" t="s">
        <v>32</v>
      </c>
      <c r="H135" s="45"/>
      <c r="I135" s="45"/>
      <c r="J135" s="46"/>
      <c r="K135" s="46"/>
      <c r="L135" s="45"/>
      <c r="M135" s="45" t="s">
        <v>33</v>
      </c>
      <c r="N135" s="45"/>
    </row>
    <row r="136" spans="1:14" x14ac:dyDescent="0.25">
      <c r="A136" s="64"/>
      <c r="B136" s="67"/>
      <c r="C136" s="66"/>
      <c r="D136" s="66"/>
      <c r="E136" s="66"/>
      <c r="F136" s="67"/>
      <c r="G136" s="45"/>
      <c r="H136" s="45"/>
      <c r="I136" s="45"/>
      <c r="J136" s="46"/>
      <c r="K136" s="46"/>
      <c r="L136" s="45"/>
      <c r="M136" s="45"/>
      <c r="N136" s="45"/>
    </row>
    <row r="137" spans="1:14" x14ac:dyDescent="0.25">
      <c r="A137" s="64"/>
      <c r="B137" s="67"/>
      <c r="C137" s="66"/>
      <c r="D137" s="66"/>
      <c r="E137" s="66"/>
      <c r="F137" s="67"/>
      <c r="G137" s="45"/>
      <c r="H137" s="45"/>
      <c r="I137" s="45"/>
      <c r="J137" s="46"/>
      <c r="K137" s="46"/>
      <c r="L137" s="45"/>
      <c r="M137" s="45"/>
      <c r="N137" s="45"/>
    </row>
    <row r="138" spans="1:14" x14ac:dyDescent="0.25">
      <c r="A138" s="64"/>
      <c r="B138" s="67"/>
      <c r="C138" s="66"/>
      <c r="D138" s="66"/>
      <c r="E138" s="66"/>
      <c r="F138" s="67"/>
      <c r="G138" s="45"/>
      <c r="H138" s="45"/>
      <c r="I138" s="45"/>
      <c r="J138" s="46"/>
      <c r="K138" s="46"/>
      <c r="L138" s="45"/>
      <c r="M138" s="45"/>
      <c r="N138" s="45"/>
    </row>
    <row r="139" spans="1:14" x14ac:dyDescent="0.25">
      <c r="A139" s="64"/>
      <c r="B139" s="67"/>
      <c r="C139" s="66"/>
      <c r="D139" s="66"/>
      <c r="E139" s="66"/>
      <c r="F139" s="67"/>
      <c r="G139" s="45" t="s">
        <v>34</v>
      </c>
      <c r="H139" s="45"/>
      <c r="I139" s="45"/>
      <c r="J139" s="46"/>
      <c r="K139" s="46"/>
      <c r="L139" s="45"/>
      <c r="M139" s="45" t="s">
        <v>35</v>
      </c>
      <c r="N139" s="45"/>
    </row>
    <row r="140" spans="1:14" ht="15.75" x14ac:dyDescent="0.25">
      <c r="B140" s="86"/>
      <c r="C140" s="85"/>
      <c r="D140" s="85"/>
      <c r="E140" s="85"/>
      <c r="F140" s="89"/>
      <c r="G140" s="89"/>
      <c r="H140" s="89"/>
      <c r="I140" s="89"/>
      <c r="J140" s="89"/>
      <c r="K140" s="323"/>
      <c r="L140" s="66"/>
      <c r="M140" s="66"/>
      <c r="N140" s="86"/>
    </row>
    <row r="141" spans="1:14" ht="15.75" x14ac:dyDescent="0.25">
      <c r="B141" s="86"/>
      <c r="C141" s="85"/>
      <c r="D141" s="85"/>
      <c r="E141" s="85"/>
      <c r="F141" s="89"/>
      <c r="G141" s="89"/>
      <c r="H141" s="89"/>
      <c r="I141" s="89"/>
      <c r="J141" s="89"/>
      <c r="K141" s="323"/>
      <c r="L141" s="66"/>
      <c r="M141" s="66"/>
      <c r="N141" s="86"/>
    </row>
    <row r="142" spans="1:14" ht="15.75" x14ac:dyDescent="0.25">
      <c r="B142" s="86"/>
      <c r="C142" s="85"/>
      <c r="D142" s="85"/>
      <c r="E142" s="85"/>
      <c r="F142" s="89"/>
      <c r="G142" s="89"/>
      <c r="H142" s="89"/>
      <c r="I142" s="89"/>
      <c r="J142" s="89"/>
      <c r="K142" s="323"/>
      <c r="L142" s="66"/>
      <c r="M142" s="66"/>
      <c r="N142" s="86"/>
    </row>
    <row r="143" spans="1:14" ht="15.75" x14ac:dyDescent="0.25">
      <c r="B143" s="86"/>
      <c r="C143" s="85"/>
      <c r="D143" s="85"/>
      <c r="E143" s="85"/>
      <c r="F143" s="89"/>
      <c r="G143" s="89"/>
      <c r="H143" s="89"/>
      <c r="I143" s="89"/>
      <c r="J143" s="89"/>
      <c r="K143" s="323"/>
      <c r="L143" s="66"/>
      <c r="M143" s="66"/>
      <c r="N143" s="86"/>
    </row>
    <row r="144" spans="1:14" ht="15.75" x14ac:dyDescent="0.25">
      <c r="B144" s="86"/>
      <c r="C144" s="85"/>
      <c r="D144" s="85"/>
      <c r="E144" s="85"/>
      <c r="F144" s="89"/>
      <c r="G144" s="89"/>
      <c r="H144" s="89"/>
      <c r="I144" s="89"/>
      <c r="J144" s="89"/>
      <c r="K144" s="323"/>
      <c r="L144" s="66"/>
      <c r="M144" s="66"/>
      <c r="N144" s="86"/>
    </row>
    <row r="145" spans="2:14" ht="15.75" x14ac:dyDescent="0.25">
      <c r="B145" s="86"/>
      <c r="C145" s="85"/>
      <c r="D145" s="85"/>
      <c r="E145" s="85"/>
      <c r="F145" s="89"/>
      <c r="G145" s="89"/>
      <c r="H145" s="89"/>
      <c r="I145" s="89"/>
      <c r="J145" s="89"/>
      <c r="K145" s="323"/>
      <c r="L145" s="66"/>
      <c r="M145" s="66"/>
      <c r="N145" s="86"/>
    </row>
    <row r="146" spans="2:14" ht="15.75" x14ac:dyDescent="0.25">
      <c r="B146" s="86"/>
      <c r="C146" s="85"/>
      <c r="D146" s="85"/>
      <c r="E146" s="85"/>
      <c r="F146" s="89"/>
      <c r="G146" s="89"/>
      <c r="H146" s="89"/>
      <c r="I146" s="89"/>
      <c r="J146" s="89"/>
      <c r="K146" s="323"/>
      <c r="L146" s="66"/>
      <c r="M146" s="66"/>
      <c r="N146" s="86"/>
    </row>
    <row r="147" spans="2:14" ht="15.75" x14ac:dyDescent="0.25">
      <c r="B147" s="86"/>
      <c r="C147" s="85"/>
      <c r="D147" s="85"/>
      <c r="E147" s="85"/>
      <c r="F147" s="89"/>
      <c r="G147" s="89"/>
      <c r="H147" s="89"/>
      <c r="I147" s="89"/>
      <c r="J147" s="89"/>
      <c r="K147" s="323"/>
      <c r="L147" s="66"/>
      <c r="M147" s="66"/>
      <c r="N147" s="86"/>
    </row>
    <row r="148" spans="2:14" ht="15.75" x14ac:dyDescent="0.25">
      <c r="B148" s="86"/>
      <c r="C148" s="85"/>
      <c r="D148" s="85"/>
      <c r="E148" s="85"/>
      <c r="F148" s="89"/>
      <c r="G148" s="89"/>
      <c r="H148" s="89"/>
      <c r="I148" s="89"/>
      <c r="J148" s="89"/>
      <c r="K148" s="323"/>
      <c r="L148" s="66"/>
      <c r="M148" s="66"/>
      <c r="N148" s="86"/>
    </row>
    <row r="149" spans="2:14" ht="15.75" x14ac:dyDescent="0.25">
      <c r="B149" s="86"/>
      <c r="C149" s="85"/>
      <c r="D149" s="85"/>
      <c r="E149" s="85"/>
      <c r="F149" s="89"/>
      <c r="G149" s="89"/>
      <c r="H149" s="89"/>
      <c r="I149" s="89"/>
      <c r="J149" s="89"/>
      <c r="K149" s="323"/>
      <c r="L149" s="66"/>
      <c r="M149" s="66"/>
      <c r="N149" s="86"/>
    </row>
    <row r="150" spans="2:14" ht="15.75" x14ac:dyDescent="0.25">
      <c r="B150" s="86"/>
      <c r="C150" s="85"/>
      <c r="D150" s="85"/>
      <c r="E150" s="85"/>
      <c r="F150" s="89"/>
      <c r="G150" s="89"/>
      <c r="H150" s="89"/>
      <c r="I150" s="89"/>
      <c r="J150" s="89"/>
      <c r="K150" s="323"/>
      <c r="L150" s="66"/>
      <c r="M150" s="66"/>
      <c r="N150" s="86"/>
    </row>
    <row r="151" spans="2:14" ht="15.75" x14ac:dyDescent="0.25">
      <c r="B151" s="86"/>
      <c r="C151" s="85"/>
      <c r="D151" s="85"/>
      <c r="E151" s="85"/>
      <c r="F151" s="89"/>
      <c r="G151" s="89"/>
      <c r="H151" s="89"/>
      <c r="I151" s="89"/>
      <c r="J151" s="89"/>
      <c r="K151" s="323"/>
      <c r="L151" s="66"/>
      <c r="M151" s="66"/>
      <c r="N151" s="86"/>
    </row>
    <row r="152" spans="2:14" ht="15.75" x14ac:dyDescent="0.25">
      <c r="B152" s="86"/>
      <c r="C152" s="85"/>
      <c r="D152" s="85"/>
      <c r="E152" s="85"/>
      <c r="F152" s="89"/>
      <c r="G152" s="89"/>
      <c r="H152" s="89"/>
      <c r="I152" s="89"/>
      <c r="J152" s="89"/>
      <c r="K152" s="323"/>
      <c r="L152" s="66"/>
      <c r="M152" s="66"/>
      <c r="N152" s="86"/>
    </row>
    <row r="153" spans="2:14" ht="15.75" x14ac:dyDescent="0.25">
      <c r="B153" s="86"/>
      <c r="C153" s="85"/>
      <c r="D153" s="85"/>
      <c r="E153" s="85"/>
      <c r="F153" s="89"/>
      <c r="G153" s="89"/>
      <c r="H153" s="89"/>
      <c r="I153" s="89"/>
      <c r="J153" s="89"/>
      <c r="K153" s="323"/>
      <c r="L153" s="66"/>
      <c r="M153" s="66"/>
      <c r="N153" s="86"/>
    </row>
    <row r="154" spans="2:14" ht="15.75" x14ac:dyDescent="0.25">
      <c r="B154" s="86"/>
      <c r="C154" s="85"/>
      <c r="D154" s="85"/>
      <c r="E154" s="85"/>
      <c r="F154" s="89"/>
      <c r="G154" s="89"/>
      <c r="H154" s="89"/>
      <c r="I154" s="89"/>
      <c r="J154" s="89"/>
      <c r="K154" s="323"/>
      <c r="L154" s="66"/>
      <c r="M154" s="66"/>
      <c r="N154" s="86"/>
    </row>
    <row r="155" spans="2:14" ht="15.75" x14ac:dyDescent="0.25">
      <c r="B155" s="86"/>
      <c r="C155" s="85"/>
      <c r="D155" s="85"/>
      <c r="E155" s="85"/>
      <c r="F155" s="89"/>
      <c r="G155" s="89"/>
      <c r="H155" s="89"/>
      <c r="I155" s="89"/>
      <c r="J155" s="89"/>
      <c r="K155" s="323"/>
      <c r="L155" s="66"/>
      <c r="M155" s="66"/>
      <c r="N155" s="86"/>
    </row>
    <row r="156" spans="2:14" ht="15.75" x14ac:dyDescent="0.25">
      <c r="B156" s="86"/>
      <c r="C156" s="85"/>
      <c r="D156" s="85"/>
      <c r="E156" s="85"/>
      <c r="F156" s="89"/>
      <c r="G156" s="89"/>
      <c r="H156" s="89"/>
      <c r="I156" s="89"/>
      <c r="J156" s="89"/>
      <c r="K156" s="323"/>
      <c r="L156" s="66"/>
      <c r="M156" s="66"/>
      <c r="N156" s="86"/>
    </row>
    <row r="157" spans="2:14" ht="15.75" x14ac:dyDescent="0.25">
      <c r="B157" s="86"/>
      <c r="C157" s="85"/>
      <c r="D157" s="85"/>
      <c r="E157" s="85"/>
      <c r="F157" s="89"/>
      <c r="G157" s="89"/>
      <c r="H157" s="89"/>
      <c r="I157" s="89"/>
      <c r="J157" s="89"/>
      <c r="K157" s="323"/>
      <c r="L157" s="66"/>
      <c r="M157" s="66"/>
      <c r="N157" s="86"/>
    </row>
    <row r="158" spans="2:14" ht="15.75" x14ac:dyDescent="0.25">
      <c r="B158" s="86"/>
      <c r="C158" s="85"/>
      <c r="D158" s="85"/>
      <c r="E158" s="85"/>
      <c r="F158" s="89"/>
      <c r="G158" s="89"/>
      <c r="H158" s="89"/>
      <c r="I158" s="89"/>
      <c r="J158" s="89"/>
      <c r="K158" s="323"/>
      <c r="L158" s="66"/>
      <c r="M158" s="66"/>
      <c r="N158" s="86"/>
    </row>
    <row r="159" spans="2:14" ht="15.75" x14ac:dyDescent="0.25">
      <c r="B159" s="86"/>
      <c r="C159" s="85"/>
      <c r="D159" s="85"/>
      <c r="E159" s="85"/>
      <c r="F159" s="89"/>
      <c r="G159" s="89"/>
      <c r="H159" s="89"/>
      <c r="I159" s="89"/>
      <c r="J159" s="89"/>
      <c r="K159" s="323"/>
      <c r="L159" s="66"/>
      <c r="M159" s="66"/>
      <c r="N159" s="86"/>
    </row>
    <row r="160" spans="2:14" ht="15.75" x14ac:dyDescent="0.25">
      <c r="B160" s="86"/>
      <c r="C160" s="85"/>
      <c r="D160" s="85"/>
      <c r="E160" s="85"/>
      <c r="F160" s="89"/>
      <c r="G160" s="89"/>
      <c r="H160" s="89"/>
      <c r="I160" s="89"/>
      <c r="J160" s="89"/>
      <c r="K160" s="323"/>
      <c r="L160" s="66"/>
      <c r="M160" s="66"/>
      <c r="N160" s="86"/>
    </row>
    <row r="161" spans="1:14" ht="15.75" x14ac:dyDescent="0.25">
      <c r="B161" s="86"/>
      <c r="C161" s="85"/>
      <c r="D161" s="85"/>
      <c r="E161" s="85"/>
      <c r="F161" s="89"/>
      <c r="G161" s="89"/>
      <c r="H161" s="89"/>
      <c r="I161" s="89"/>
      <c r="J161" s="89"/>
      <c r="K161" s="323"/>
      <c r="L161" s="66"/>
      <c r="M161" s="66"/>
      <c r="N161" s="86"/>
    </row>
    <row r="162" spans="1:14" ht="17.25" x14ac:dyDescent="0.3">
      <c r="A162" s="459" t="s">
        <v>0</v>
      </c>
      <c r="B162" s="459"/>
      <c r="C162" s="459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</row>
    <row r="163" spans="1:14" ht="17.25" x14ac:dyDescent="0.3">
      <c r="A163" s="459" t="s">
        <v>1</v>
      </c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</row>
    <row r="164" spans="1:14" ht="17.25" x14ac:dyDescent="0.3">
      <c r="A164" s="459" t="s">
        <v>2</v>
      </c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</row>
    <row r="165" spans="1:14" ht="17.25" x14ac:dyDescent="0.3">
      <c r="A165" s="459" t="s">
        <v>3</v>
      </c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</row>
    <row r="166" spans="1:14" ht="17.25" x14ac:dyDescent="0.3">
      <c r="A166" s="459" t="s">
        <v>4</v>
      </c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</row>
    <row r="167" spans="1:14" ht="17.25" x14ac:dyDescent="0.3">
      <c r="A167" s="460" t="s">
        <v>5</v>
      </c>
      <c r="B167" s="460"/>
      <c r="C167" s="460"/>
      <c r="D167" s="460"/>
      <c r="E167" s="460"/>
      <c r="F167" s="460"/>
      <c r="G167" s="460"/>
      <c r="H167" s="460"/>
      <c r="I167" s="460"/>
      <c r="J167" s="460"/>
      <c r="K167" s="460"/>
      <c r="L167" s="460"/>
      <c r="M167" s="460"/>
      <c r="N167" s="460"/>
    </row>
    <row r="169" spans="1:14" ht="21" x14ac:dyDescent="0.35">
      <c r="A169" s="8"/>
      <c r="B169" s="8"/>
      <c r="C169" s="8"/>
      <c r="D169" s="8"/>
      <c r="E169" s="8"/>
      <c r="F169" s="8"/>
      <c r="G169" s="8"/>
      <c r="H169" s="8"/>
      <c r="I169" s="8"/>
      <c r="K169" s="8"/>
      <c r="L169" s="8"/>
      <c r="M169" s="8"/>
      <c r="N169" s="1" t="s">
        <v>6</v>
      </c>
    </row>
    <row r="170" spans="1:14" ht="18.75" x14ac:dyDescent="0.3">
      <c r="A170" s="3"/>
      <c r="B170" s="4"/>
      <c r="C170" s="4"/>
      <c r="D170" s="4"/>
      <c r="E170" s="5"/>
      <c r="G170" s="50"/>
      <c r="H170" s="50"/>
      <c r="I170" s="50"/>
      <c r="K170" s="50"/>
      <c r="L170" s="50"/>
      <c r="M170" s="50"/>
      <c r="N170" s="2" t="s">
        <v>7</v>
      </c>
    </row>
    <row r="171" spans="1:14" ht="15.75" x14ac:dyDescent="0.25">
      <c r="A171" s="3"/>
      <c r="B171" s="4"/>
      <c r="C171" s="4"/>
      <c r="D171" s="4"/>
      <c r="E171" s="5"/>
      <c r="G171" s="6"/>
      <c r="H171" s="6"/>
      <c r="I171" s="6"/>
      <c r="K171" s="6"/>
      <c r="N171" s="2" t="s">
        <v>8</v>
      </c>
    </row>
    <row r="172" spans="1:14" ht="21" x14ac:dyDescent="0.35">
      <c r="A172" s="7"/>
      <c r="C172"/>
      <c r="D172"/>
      <c r="E172"/>
      <c r="K172" s="7"/>
      <c r="M172" s="8"/>
      <c r="N172" s="8" t="s">
        <v>9</v>
      </c>
    </row>
    <row r="173" spans="1:14" ht="18.75" x14ac:dyDescent="0.3">
      <c r="A173" s="3"/>
      <c r="B173" s="12"/>
      <c r="C173" s="4"/>
      <c r="D173" s="4"/>
      <c r="E173" s="9" t="s">
        <v>136</v>
      </c>
      <c r="F173" s="10">
        <v>0.625</v>
      </c>
      <c r="G173" s="11" t="s">
        <v>12</v>
      </c>
      <c r="H173" s="11"/>
      <c r="I173" s="11"/>
      <c r="K173" s="13"/>
      <c r="L173" s="13"/>
      <c r="M173" s="14"/>
    </row>
    <row r="174" spans="1:14" ht="16.5" thickBot="1" x14ac:dyDescent="0.3">
      <c r="A174" s="15" t="s">
        <v>44</v>
      </c>
      <c r="B174" s="16"/>
      <c r="C174"/>
      <c r="D174"/>
      <c r="E174" s="17" t="s">
        <v>149</v>
      </c>
      <c r="F174" s="18"/>
      <c r="J174" s="3"/>
      <c r="K174" s="51"/>
      <c r="L174" s="51"/>
      <c r="M174" s="14"/>
    </row>
    <row r="175" spans="1:14" ht="15.75" thickBot="1" x14ac:dyDescent="0.3">
      <c r="A175" s="474" t="s">
        <v>66</v>
      </c>
      <c r="B175" s="489" t="s">
        <v>16</v>
      </c>
      <c r="C175" s="490" t="s">
        <v>17</v>
      </c>
      <c r="D175" s="490" t="s">
        <v>18</v>
      </c>
      <c r="E175" s="489" t="s">
        <v>19</v>
      </c>
      <c r="F175" s="489" t="s">
        <v>20</v>
      </c>
      <c r="G175" s="489" t="s">
        <v>21</v>
      </c>
      <c r="H175" s="489" t="s">
        <v>22</v>
      </c>
      <c r="I175" s="489" t="s">
        <v>23</v>
      </c>
      <c r="J175" s="474" t="s">
        <v>24</v>
      </c>
      <c r="K175" s="557" t="s">
        <v>150</v>
      </c>
      <c r="L175" s="558" t="s">
        <v>26</v>
      </c>
      <c r="M175" s="558" t="s">
        <v>109</v>
      </c>
      <c r="N175" s="475" t="s">
        <v>28</v>
      </c>
    </row>
    <row r="176" spans="1:14" ht="15.75" thickBot="1" x14ac:dyDescent="0.3">
      <c r="A176" s="474"/>
      <c r="B176" s="489"/>
      <c r="C176" s="490"/>
      <c r="D176" s="490"/>
      <c r="E176" s="489"/>
      <c r="F176" s="489"/>
      <c r="G176" s="489"/>
      <c r="H176" s="489"/>
      <c r="I176" s="489"/>
      <c r="J176" s="474"/>
      <c r="K176" s="557"/>
      <c r="L176" s="558"/>
      <c r="M176" s="558"/>
      <c r="N176" s="475"/>
    </row>
    <row r="177" spans="1:14" ht="15.75" thickBot="1" x14ac:dyDescent="0.3">
      <c r="A177" s="474"/>
      <c r="B177" s="489"/>
      <c r="C177" s="490"/>
      <c r="D177" s="490"/>
      <c r="E177" s="489"/>
      <c r="F177" s="489"/>
      <c r="G177" s="489"/>
      <c r="H177" s="489"/>
      <c r="I177" s="489"/>
      <c r="J177" s="474"/>
      <c r="K177" s="557"/>
      <c r="L177" s="558"/>
      <c r="M177" s="558"/>
      <c r="N177" s="475"/>
    </row>
    <row r="178" spans="1:14" x14ac:dyDescent="0.25">
      <c r="A178" s="21">
        <v>1</v>
      </c>
      <c r="B178" s="31">
        <v>436</v>
      </c>
      <c r="C178" s="69" t="str">
        <f>IF(B178=0," ",VLOOKUP(B178,[1]Спортсмены!B$1:K$65536,2,FALSE))</f>
        <v>Сидоров</v>
      </c>
      <c r="D178" s="70" t="str">
        <f>IF(B178=0," ",VLOOKUP($B178,[1]Спортсмены!$B$1:$K$65536,3,FALSE))</f>
        <v>Артем</v>
      </c>
      <c r="E178" s="71" t="str">
        <f>IF(B178=0," ",IF(VLOOKUP($B178,[1]Спортсмены!$B$1:$K$65536,4,FALSE)=0," ",VLOOKUP($B178,[1]Спортсмены!$B$1:$K$65536,4,FALSE)))</f>
        <v>13.01.2004</v>
      </c>
      <c r="F178" s="71" t="str">
        <f>IF(B178=0," ",VLOOKUP($B178,[1]Спортсмены!$B$1:$K$65536,5,FALSE))</f>
        <v>1</v>
      </c>
      <c r="G178" s="69" t="str">
        <f>IF(B178=0," ",VLOOKUP($B178,[1]Спортсмены!$B$1:$K$65536,6,FALSE))</f>
        <v>Республика Карелия</v>
      </c>
      <c r="H178" s="69" t="str">
        <f>IF(C178=0," ",VLOOKUP($B178,[1]Спортсмены!$B$1:$K$65536,7,FALSE))</f>
        <v/>
      </c>
      <c r="I178" s="69" t="str">
        <f>IF(D178=0," ",VLOOKUP($B178,[1]Спортсмены!$B$1:$K$65536,8,FALSE))</f>
        <v/>
      </c>
      <c r="J178" s="23" t="str">
        <f>IF(B178=0," ",VLOOKUP($B178,[1]Спортсмены!$B$1:$K$65536,9,FALSE))</f>
        <v>МУ "СШОР №3"</v>
      </c>
      <c r="K178" s="353">
        <v>1.9</v>
      </c>
      <c r="L178" s="31" t="str">
        <f>IF(K178=0," ",IF(K178&gt;=[1]Разряды!$C$15,[1]Разряды!$C$3,IF(K178&gt;=[1]Разряды!$D$15,[1]Разряды!$D$3,IF(K178&gt;=[1]Разряды!$E$15,[1]Разряды!$E$3,IF(K178&gt;=[1]Разряды!$F$15,[1]Разряды!$F$3,IF(K178&gt;=[1]Разряды!$G$15,[1]Разряды!$G$3,IF(K178&gt;=[1]Разряды!$H$15,[1]Разряды!$H$3,"б/р")))))))</f>
        <v>1р</v>
      </c>
      <c r="M178" s="78">
        <v>20</v>
      </c>
      <c r="N178" s="58" t="str">
        <f>IF(B178=0," ",VLOOKUP($B178,[1]Спортсмены!$B$1:$K$65536,10,FALSE))</f>
        <v>Кишкин А.Ю., Воробьев С.А.</v>
      </c>
    </row>
    <row r="179" spans="1:14" x14ac:dyDescent="0.25">
      <c r="A179" s="175">
        <v>1</v>
      </c>
      <c r="B179" s="31">
        <v>89</v>
      </c>
      <c r="C179" s="69" t="str">
        <f>IF(B179=0," ",VLOOKUP(B179,[1]Спортсмены!B$1:K$65536,2,FALSE))</f>
        <v>Мокочунин</v>
      </c>
      <c r="D179" s="70" t="str">
        <f>IF(B179=0," ",VLOOKUP($B179,[1]Спортсмены!$B$1:$K$65536,3,FALSE))</f>
        <v>Никита</v>
      </c>
      <c r="E179" s="71" t="str">
        <f>IF(B179=0," ",IF(VLOOKUP($B179,[1]Спортсмены!$B$1:$K$65536,4,FALSE)=0," ",VLOOKUP($B179,[1]Спортсмены!$B$1:$K$65536,4,FALSE)))</f>
        <v>11.03.2003</v>
      </c>
      <c r="F179" s="71" t="str">
        <f>IF(B179=0," ",VLOOKUP($B179,[1]Спортсмены!$B$1:$K$65536,5,FALSE))</f>
        <v>2</v>
      </c>
      <c r="G179" s="69" t="str">
        <f>IF(B179=0," ",VLOOKUP($B179,[1]Спортсмены!$B$1:$K$65536,6,FALSE))</f>
        <v>Ярославская область</v>
      </c>
      <c r="H179" s="69" t="str">
        <f>IF(C179=0," ",VLOOKUP($B179,[1]Спортсмены!$B$1:$K$65536,7,FALSE))</f>
        <v/>
      </c>
      <c r="I179" s="69" t="str">
        <f>IF(D179=0," ",VLOOKUP($B179,[1]Спортсмены!$B$1:$K$65536,8,FALSE))</f>
        <v/>
      </c>
      <c r="J179" s="109" t="str">
        <f>IF(B179=0," ",VLOOKUP($B179,[1]Спортсмены!$B$1:$K$65536,9,FALSE))</f>
        <v>ГУ ЯО "СШОР по лёгкой атлетике и адаптивному спорту"</v>
      </c>
      <c r="K179" s="353">
        <v>1.9</v>
      </c>
      <c r="L179" s="31" t="str">
        <f>IF(K179=0," ",IF(K179&gt;=[1]Разряды!$C$15,[1]Разряды!$C$3,IF(K179&gt;=[1]Разряды!$D$15,[1]Разряды!$D$3,IF(K179&gt;=[1]Разряды!$E$15,[1]Разряды!$E$3,IF(K179&gt;=[1]Разряды!$F$15,[1]Разряды!$F$3,IF(K179&gt;=[1]Разряды!$G$15,[1]Разряды!$G$3,IF(K179&gt;=[1]Разряды!$H$15,[1]Разряды!$H$3,"б/р")))))))</f>
        <v>1р</v>
      </c>
      <c r="M179" s="78">
        <v>20</v>
      </c>
      <c r="N179" s="58" t="str">
        <f>IF(B179=0," ",VLOOKUP($B179,[1]Спортсмены!$B$1:$K$65536,10,FALSE))</f>
        <v>Бабашкин В.М.</v>
      </c>
    </row>
    <row r="180" spans="1:14" x14ac:dyDescent="0.25">
      <c r="A180" s="21">
        <v>3</v>
      </c>
      <c r="B180" s="31">
        <v>300</v>
      </c>
      <c r="C180" s="69" t="str">
        <f>IF(B180=0," ",VLOOKUP(B180,[1]Спортсмены!B$1:K$65536,2,FALSE))</f>
        <v>Семёнычев</v>
      </c>
      <c r="D180" s="70" t="str">
        <f>IF(B180=0," ",VLOOKUP($B180,[1]Спортсмены!$B$1:$K$65536,3,FALSE))</f>
        <v>Иван</v>
      </c>
      <c r="E180" s="71" t="str">
        <f>IF(B180=0," ",IF(VLOOKUP($B180,[1]Спортсмены!$B$1:$K$65536,4,FALSE)=0," ",VLOOKUP($B180,[1]Спортсмены!$B$1:$K$65536,4,FALSE)))</f>
        <v>06.04.2003</v>
      </c>
      <c r="F180" s="71" t="str">
        <f>IF(B180=0," ",VLOOKUP($B180,[1]Спортсмены!$B$1:$K$65536,5,FALSE))</f>
        <v>1</v>
      </c>
      <c r="G180" s="69" t="str">
        <f>IF(B180=0," ",VLOOKUP($B180,[1]Спортсмены!$B$1:$K$65536,6,FALSE))</f>
        <v>Ивановская область</v>
      </c>
      <c r="H180" s="69" t="str">
        <f>IF(C180=0," ",VLOOKUP($B180,[1]Спортсмены!$B$1:$K$65536,7,FALSE))</f>
        <v/>
      </c>
      <c r="I180" s="69" t="str">
        <f>IF(D180=0," ",VLOOKUP($B180,[1]Спортсмены!$B$1:$K$65536,8,FALSE))</f>
        <v/>
      </c>
      <c r="J180" s="23" t="str">
        <f>IF(B180=0," ",VLOOKUP($B180,[1]Спортсмены!$B$1:$K$65536,9,FALSE))</f>
        <v>ОГБУ СШОР №8 "Спартак"</v>
      </c>
      <c r="K180" s="353">
        <v>1.85</v>
      </c>
      <c r="L180" s="31" t="str">
        <f>IF(K180=0," ",IF(K180&gt;=[1]Разряды!$C$15,[1]Разряды!$C$3,IF(K180&gt;=[1]Разряды!$D$15,[1]Разряды!$D$3,IF(K180&gt;=[1]Разряды!$E$15,[1]Разряды!$E$3,IF(K180&gt;=[1]Разряды!$F$15,[1]Разряды!$F$3,IF(K180&gt;=[1]Разряды!$G$15,[1]Разряды!$G$3,IF(K180&gt;=[1]Разряды!$H$15,[1]Разряды!$H$3,"б/р")))))))</f>
        <v>2р</v>
      </c>
      <c r="M180" s="78">
        <v>15</v>
      </c>
      <c r="N180" s="58"/>
    </row>
    <row r="181" spans="1:14" x14ac:dyDescent="0.25">
      <c r="A181" s="175">
        <v>3</v>
      </c>
      <c r="B181" s="31">
        <v>439</v>
      </c>
      <c r="C181" s="69" t="str">
        <f>IF(B181=0," ",VLOOKUP(B181,[1]Спортсмены!B$1:K$65536,2,FALSE))</f>
        <v>Соколов</v>
      </c>
      <c r="D181" s="70" t="str">
        <f>IF(B181=0," ",VLOOKUP($B181,[1]Спортсмены!$B$1:$K$65536,3,FALSE))</f>
        <v>Гордей</v>
      </c>
      <c r="E181" s="71" t="str">
        <f>IF(B181=0," ",IF(VLOOKUP($B181,[1]Спортсмены!$B$1:$K$65536,4,FALSE)=0," ",VLOOKUP($B181,[1]Спортсмены!$B$1:$K$65536,4,FALSE)))</f>
        <v>21.06.2003</v>
      </c>
      <c r="F181" s="71" t="str">
        <f>IF(B181=0," ",VLOOKUP($B181,[1]Спортсмены!$B$1:$K$65536,5,FALSE))</f>
        <v>1</v>
      </c>
      <c r="G181" s="69" t="str">
        <f>IF(B181=0," ",VLOOKUP($B181,[1]Спортсмены!$B$1:$K$65536,6,FALSE))</f>
        <v>Республика Карелия</v>
      </c>
      <c r="H181" s="69" t="str">
        <f>IF(C181=0," ",VLOOKUP($B181,[1]Спортсмены!$B$1:$K$65536,7,FALSE))</f>
        <v/>
      </c>
      <c r="I181" s="69" t="str">
        <f>IF(D181=0," ",VLOOKUP($B181,[1]Спортсмены!$B$1:$K$65536,8,FALSE))</f>
        <v/>
      </c>
      <c r="J181" s="23" t="str">
        <f>IF(B181=0," ",VLOOKUP($B181,[1]Спортсмены!$B$1:$K$65536,9,FALSE))</f>
        <v>МУ "СШОР №3"</v>
      </c>
      <c r="K181" s="353">
        <v>1.85</v>
      </c>
      <c r="L181" s="31" t="str">
        <f>IF(K181=0," ",IF(K181&gt;=[1]Разряды!$C$15,[1]Разряды!$C$3,IF(K181&gt;=[1]Разряды!$D$15,[1]Разряды!$D$3,IF(K181&gt;=[1]Разряды!$E$15,[1]Разряды!$E$3,IF(K181&gt;=[1]Разряды!$F$15,[1]Разряды!$F$3,IF(K181&gt;=[1]Разряды!$G$15,[1]Разряды!$G$3,IF(K181&gt;=[1]Разряды!$H$15,[1]Разряды!$H$3,"б/р")))))))</f>
        <v>2р</v>
      </c>
      <c r="M181" s="78">
        <v>15</v>
      </c>
      <c r="N181" s="58" t="str">
        <f>IF(B181=0," ",VLOOKUP($B181,[1]Спортсмены!$B$1:$K$65536,10,FALSE))</f>
        <v>Холмецкая И.М., Суворова В.В.</v>
      </c>
    </row>
    <row r="182" spans="1:14" x14ac:dyDescent="0.25">
      <c r="A182" s="78">
        <v>5</v>
      </c>
      <c r="B182" s="31">
        <v>280</v>
      </c>
      <c r="C182" s="69" t="str">
        <f>IF(B182=0," ",VLOOKUP(B182,[1]Спортсмены!B$1:K$65536,2,FALSE))</f>
        <v>Йетна Иконг</v>
      </c>
      <c r="D182" s="70" t="str">
        <f>IF(B182=0," ",VLOOKUP($B182,[1]Спортсмены!$B$1:$K$65536,3,FALSE))</f>
        <v>Жозеф Стефан</v>
      </c>
      <c r="E182" s="71" t="str">
        <f>IF(B182=0," ",IF(VLOOKUP($B182,[1]Спортсмены!$B$1:$K$65536,4,FALSE)=0," ",VLOOKUP($B182,[1]Спортсмены!$B$1:$K$65536,4,FALSE)))</f>
        <v>19.07.2004</v>
      </c>
      <c r="F182" s="71" t="str">
        <f>IF(B182=0," ",VLOOKUP($B182,[1]Спортсмены!$B$1:$K$65536,5,FALSE))</f>
        <v>2</v>
      </c>
      <c r="G182" s="69" t="str">
        <f>IF(B182=0," ",VLOOKUP($B182,[1]Спортсмены!$B$1:$K$65536,6,FALSE))</f>
        <v>Ивановская область</v>
      </c>
      <c r="H182" s="69" t="str">
        <f>IF(C182=0," ",VLOOKUP($B182,[1]Спортсмены!$B$1:$K$65536,7,FALSE))</f>
        <v/>
      </c>
      <c r="I182" s="69" t="str">
        <f>IF(D182=0," ",VLOOKUP($B182,[1]Спортсмены!$B$1:$K$65536,8,FALSE))</f>
        <v/>
      </c>
      <c r="J182" s="23" t="str">
        <f>IF(B182=0," ",VLOOKUP($B182,[1]Спортсмены!$B$1:$K$65536,9,FALSE))</f>
        <v>ОГБУ СШОР №8 "Спартак"</v>
      </c>
      <c r="K182" s="353">
        <v>1.8</v>
      </c>
      <c r="L182" s="31" t="str">
        <f>IF(K182=0," ",IF(K182&gt;=[1]Разряды!$C$15,[1]Разряды!$C$3,IF(K182&gt;=[1]Разряды!$D$15,[1]Разряды!$D$3,IF(K182&gt;=[1]Разряды!$E$15,[1]Разряды!$E$3,IF(K182&gt;=[1]Разряды!$F$15,[1]Разряды!$F$3,IF(K182&gt;=[1]Разряды!$G$15,[1]Разряды!$G$3,IF(K182&gt;=[1]Разряды!$H$15,[1]Разряды!$H$3,"б/р")))))))</f>
        <v>2р</v>
      </c>
      <c r="M182" s="78">
        <v>13</v>
      </c>
      <c r="N182" s="58" t="str">
        <f>IF(B182=0," ",VLOOKUP($B182,[1]Спортсмены!$B$1:$K$65536,10,FALSE))</f>
        <v xml:space="preserve">Белов А.С. </v>
      </c>
    </row>
    <row r="183" spans="1:14" x14ac:dyDescent="0.25">
      <c r="A183" s="354" t="s">
        <v>151</v>
      </c>
      <c r="B183" s="31">
        <v>285</v>
      </c>
      <c r="C183" s="69" t="str">
        <f>IF(B183=0," ",VLOOKUP(B183,[1]Спортсмены!B$1:K$65536,2,FALSE))</f>
        <v>Мартынов</v>
      </c>
      <c r="D183" s="70" t="str">
        <f>IF(B183=0," ",VLOOKUP($B183,[1]Спортсмены!$B$1:$K$65536,3,FALSE))</f>
        <v>Александр</v>
      </c>
      <c r="E183" s="71" t="str">
        <f>IF(B183=0," ",IF(VLOOKUP($B183,[1]Спортсмены!$B$1:$K$65536,4,FALSE)=0," ",VLOOKUP($B183,[1]Спортсмены!$B$1:$K$65536,4,FALSE)))</f>
        <v>06.03.2003</v>
      </c>
      <c r="F183" s="71" t="str">
        <f>IF(B183=0," ",VLOOKUP($B183,[1]Спортсмены!$B$1:$K$65536,5,FALSE))</f>
        <v>2</v>
      </c>
      <c r="G183" s="69" t="str">
        <f>IF(B183=0," ",VLOOKUP($B183,[1]Спортсмены!$B$1:$K$65536,6,FALSE))</f>
        <v>Ивановская область</v>
      </c>
      <c r="H183" s="69" t="str">
        <f>IF(C183=0," ",VLOOKUP($B183,[1]Спортсмены!$B$1:$K$65536,7,FALSE))</f>
        <v/>
      </c>
      <c r="I183" s="69" t="str">
        <f>IF(D183=0," ",VLOOKUP($B183,[1]Спортсмены!$B$1:$K$65536,8,FALSE))</f>
        <v/>
      </c>
      <c r="J183" s="23" t="str">
        <f>IF(B183=0," ",VLOOKUP($B183,[1]Спортсмены!$B$1:$K$65536,9,FALSE))</f>
        <v>ОГБУ СШОР №8 "Спартак"</v>
      </c>
      <c r="K183" s="353">
        <v>1.8</v>
      </c>
      <c r="L183" s="31" t="str">
        <f>IF(K183=0," ",IF(K183&gt;=[1]Разряды!$C$15,[1]Разряды!$C$3,IF(K183&gt;=[1]Разряды!$D$15,[1]Разряды!$D$3,IF(K183&gt;=[1]Разряды!$E$15,[1]Разряды!$E$3,IF(K183&gt;=[1]Разряды!$F$15,[1]Разряды!$F$3,IF(K183&gt;=[1]Разряды!$G$15,[1]Разряды!$G$3,IF(K183&gt;=[1]Разряды!$H$15,[1]Разряды!$H$3,"б/р")))))))</f>
        <v>2р</v>
      </c>
      <c r="M183" s="78">
        <v>12</v>
      </c>
      <c r="N183" s="58"/>
    </row>
    <row r="184" spans="1:14" x14ac:dyDescent="0.25">
      <c r="A184" s="354" t="s">
        <v>151</v>
      </c>
      <c r="B184" s="31">
        <v>66</v>
      </c>
      <c r="C184" s="69" t="str">
        <f>IF(B184=0," ",VLOOKUP(B184,[1]Спортсмены!B$1:K$65536,2,FALSE))</f>
        <v>Корнилаев</v>
      </c>
      <c r="D184" s="70" t="str">
        <f>IF(B184=0," ",VLOOKUP($B184,[1]Спортсмены!$B$1:$K$65536,3,FALSE))</f>
        <v>Михаил</v>
      </c>
      <c r="E184" s="71" t="str">
        <f>IF(B184=0," ",IF(VLOOKUP($B184,[1]Спортсмены!$B$1:$K$65536,4,FALSE)=0," ",VLOOKUP($B184,[1]Спортсмены!$B$1:$K$65536,4,FALSE)))</f>
        <v>09.07.2003</v>
      </c>
      <c r="F184" s="71" t="str">
        <f>IF(B184=0," ",VLOOKUP($B184,[1]Спортсмены!$B$1:$K$65536,5,FALSE))</f>
        <v>2</v>
      </c>
      <c r="G184" s="69" t="str">
        <f>IF(B184=0," ",VLOOKUP($B184,[1]Спортсмены!$B$1:$K$65536,6,FALSE))</f>
        <v>Ярославская область</v>
      </c>
      <c r="H184" s="69" t="str">
        <f>IF(C184=0," ",VLOOKUP($B184,[1]Спортсмены!$B$1:$K$65536,7,FALSE))</f>
        <v/>
      </c>
      <c r="I184" s="69" t="str">
        <f>IF(D184=0," ",VLOOKUP($B184,[1]Спортсмены!$B$1:$K$65536,8,FALSE))</f>
        <v/>
      </c>
      <c r="J184" s="23" t="str">
        <f>IF(B184=0," ",VLOOKUP($B184,[1]Спортсмены!$B$1:$K$65536,9,FALSE))</f>
        <v>МАУ СШОР №2</v>
      </c>
      <c r="K184" s="353">
        <v>1.8</v>
      </c>
      <c r="L184" s="31" t="str">
        <f>IF(K184=0," ",IF(K184&gt;=[1]Разряды!$C$15,[1]Разряды!$C$3,IF(K184&gt;=[1]Разряды!$D$15,[1]Разряды!$D$3,IF(K184&gt;=[1]Разряды!$E$15,[1]Разряды!$E$3,IF(K184&gt;=[1]Разряды!$F$15,[1]Разряды!$F$3,IF(K184&gt;=[1]Разряды!$G$15,[1]Разряды!$G$3,IF(K184&gt;=[1]Разряды!$H$15,[1]Разряды!$H$3,"б/р")))))))</f>
        <v>2р</v>
      </c>
      <c r="M184" s="78" t="s">
        <v>31</v>
      </c>
      <c r="N184" s="58" t="str">
        <f>IF(B184=0," ",VLOOKUP($B184,[1]Спортсмены!$B$1:$K$65536,10,FALSE))</f>
        <v>Пивентьев С.А., Пивентьева И.В.</v>
      </c>
    </row>
    <row r="185" spans="1:14" x14ac:dyDescent="0.25">
      <c r="A185" s="172">
        <v>8</v>
      </c>
      <c r="B185" s="31">
        <v>404</v>
      </c>
      <c r="C185" s="69" t="str">
        <f>IF(B185=0," ",VLOOKUP(B185,[1]Спортсмены!B$1:K$65536,2,FALSE))</f>
        <v>Комлев</v>
      </c>
      <c r="D185" s="70" t="str">
        <f>IF(B185=0," ",VLOOKUP($B185,[1]Спортсмены!$B$1:$K$65536,3,FALSE))</f>
        <v>Никита</v>
      </c>
      <c r="E185" s="71" t="str">
        <f>IF(B185=0," ",IF(VLOOKUP($B185,[1]Спортсмены!$B$1:$K$65536,4,FALSE)=0," ",VLOOKUP($B185,[1]Спортсмены!$B$1:$K$65536,4,FALSE)))</f>
        <v>22.04.2004</v>
      </c>
      <c r="F185" s="71" t="str">
        <f>IF(B185=0," ",VLOOKUP($B185,[1]Спортсмены!$B$1:$K$65536,5,FALSE))</f>
        <v>2</v>
      </c>
      <c r="G185" s="69" t="str">
        <f>IF(B185=0," ",VLOOKUP($B185,[1]Спортсмены!$B$1:$K$65536,6,FALSE))</f>
        <v>Псковская область</v>
      </c>
      <c r="H185" s="69" t="str">
        <f>IF(C185=0," ",VLOOKUP($B185,[1]Спортсмены!$B$1:$K$65536,7,FALSE))</f>
        <v/>
      </c>
      <c r="I185" s="69" t="str">
        <f>IF(D185=0," ",VLOOKUP($B185,[1]Спортсмены!$B$1:$K$65536,8,FALSE))</f>
        <v/>
      </c>
      <c r="J185" s="23" t="str">
        <f>IF(B185=0," ",VLOOKUP($B185,[1]Спортсмены!$B$1:$K$65536,9,FALSE))</f>
        <v>МБУ ДО ДООСЦ "ЮНОСТЬ"</v>
      </c>
      <c r="K185" s="353">
        <v>1.7</v>
      </c>
      <c r="L185" s="31" t="str">
        <f>IF(K185=0," ",IF(K185&gt;=[1]Разряды!$C$15,[1]Разряды!$C$3,IF(K185&gt;=[1]Разряды!$D$15,[1]Разряды!$D$3,IF(K185&gt;=[1]Разряды!$E$15,[1]Разряды!$E$3,IF(K185&gt;=[1]Разряды!$F$15,[1]Разряды!$F$3,IF(K185&gt;=[1]Разряды!$G$15,[1]Разряды!$G$3,IF(K185&gt;=[1]Разряды!$H$15,[1]Разряды!$H$3,"б/р")))))))</f>
        <v>3р</v>
      </c>
      <c r="M185" s="78">
        <v>11</v>
      </c>
      <c r="N185" s="58" t="str">
        <f>IF(B185=0," ",VLOOKUP($B185,[1]Спортсмены!$B$1:$K$65536,10,FALSE))</f>
        <v>Нестерова И.А., Михайлов Д.А.</v>
      </c>
    </row>
    <row r="186" spans="1:14" x14ac:dyDescent="0.25">
      <c r="A186" s="78">
        <v>9</v>
      </c>
      <c r="B186" s="31">
        <v>57</v>
      </c>
      <c r="C186" s="69" t="str">
        <f>IF(B186=0," ",VLOOKUP(B186,[1]Спортсмены!B$1:K$65536,2,FALSE))</f>
        <v>Клещенок</v>
      </c>
      <c r="D186" s="70" t="str">
        <f>IF(B186=0," ",VLOOKUP($B186,[1]Спортсмены!$B$1:$K$65536,3,FALSE))</f>
        <v>Арсений</v>
      </c>
      <c r="E186" s="71" t="str">
        <f>IF(B186=0," ",IF(VLOOKUP($B186,[1]Спортсмены!$B$1:$K$65536,4,FALSE)=0," ",VLOOKUP($B186,[1]Спортсмены!$B$1:$K$65536,4,FALSE)))</f>
        <v>18.01.2006</v>
      </c>
      <c r="F186" s="71" t="str">
        <f>IF(B186=0," ",VLOOKUP($B186,[1]Спортсмены!$B$1:$K$65536,5,FALSE))</f>
        <v>3</v>
      </c>
      <c r="G186" s="69" t="str">
        <f>IF(B186=0," ",VLOOKUP($B186,[1]Спортсмены!$B$1:$K$65536,6,FALSE))</f>
        <v>Ярославская область</v>
      </c>
      <c r="H186" s="69" t="str">
        <f>IF(C186=0," ",VLOOKUP($B186,[1]Спортсмены!$B$1:$K$65536,7,FALSE))</f>
        <v/>
      </c>
      <c r="I186" s="69" t="str">
        <f>IF(D186=0," ",VLOOKUP($B186,[1]Спортсмены!$B$1:$K$65536,8,FALSE))</f>
        <v/>
      </c>
      <c r="J186" s="23" t="str">
        <f>IF(B186=0," ",VLOOKUP($B186,[1]Спортсмены!$B$1:$K$65536,9,FALSE))</f>
        <v>МУ ДО ДЮСШ г.Переславль-Залесский</v>
      </c>
      <c r="K186" s="353">
        <v>1.65</v>
      </c>
      <c r="L186" s="31" t="str">
        <f>IF(K186=0," ",IF(K186&gt;=[1]Разряды!$C$15,[1]Разряды!$C$3,IF(K186&gt;=[1]Разряды!$D$15,[1]Разряды!$D$3,IF(K186&gt;=[1]Разряды!$E$15,[1]Разряды!$E$3,IF(K186&gt;=[1]Разряды!$F$15,[1]Разряды!$F$3,IF(K186&gt;=[1]Разряды!$G$15,[1]Разряды!$G$3,IF(K186&gt;=[1]Разряды!$H$15,[1]Разряды!$H$3,"б/р")))))))</f>
        <v>3р</v>
      </c>
      <c r="M186" s="78" t="s">
        <v>31</v>
      </c>
      <c r="N186" s="58" t="str">
        <f>IF(B186=0," ",VLOOKUP($B186,[1]Спортсмены!$B$1:$K$65536,10,FALSE))</f>
        <v>Цветкова Н.В.</v>
      </c>
    </row>
    <row r="187" spans="1:14" x14ac:dyDescent="0.25">
      <c r="A187" s="172"/>
      <c r="B187" s="31">
        <v>237</v>
      </c>
      <c r="C187" s="69" t="str">
        <f>IF(B187=0," ",VLOOKUP(B187,[1]Спортсмены!B$1:K$65536,2,FALSE))</f>
        <v>Колобаев</v>
      </c>
      <c r="D187" s="70" t="str">
        <f>IF(B187=0," ",VLOOKUP($B187,[1]Спортсмены!$B$1:$K$65536,3,FALSE))</f>
        <v>Павел</v>
      </c>
      <c r="E187" s="71" t="str">
        <f>IF(B187=0," ",IF(VLOOKUP($B187,[1]Спортсмены!$B$1:$K$65536,4,FALSE)=0," ",VLOOKUP($B187,[1]Спортсмены!$B$1:$K$65536,4,FALSE)))</f>
        <v>14.06.2004</v>
      </c>
      <c r="F187" s="71" t="str">
        <f>IF(B187=0," ",VLOOKUP($B187,[1]Спортсмены!$B$1:$K$65536,5,FALSE))</f>
        <v>2</v>
      </c>
      <c r="G187" s="69" t="str">
        <f>IF(B187=0," ",VLOOKUP($B187,[1]Спортсмены!$B$1:$K$65536,6,FALSE))</f>
        <v>Вологодская область</v>
      </c>
      <c r="H187" s="69" t="str">
        <f>IF(C187=0," ",VLOOKUP($B187,[1]Спортсмены!$B$1:$K$65536,7,FALSE))</f>
        <v/>
      </c>
      <c r="I187" s="69" t="str">
        <f>IF(D187=0," ",VLOOKUP($B187,[1]Спортсмены!$B$1:$K$65536,8,FALSE))</f>
        <v/>
      </c>
      <c r="J187" s="23" t="str">
        <f>IF(B187=0," ",VLOOKUP($B187,[1]Спортсмены!$B$1:$K$65536,9,FALSE))</f>
        <v>АУ ФКиС  ВО "ЦСП", МБУДО ДЮСШ "Спартак"</v>
      </c>
      <c r="K187" s="355" t="s">
        <v>56</v>
      </c>
      <c r="L187" s="31"/>
      <c r="M187" s="78">
        <v>0</v>
      </c>
      <c r="N187" s="58" t="str">
        <f>IF(B187=0," ",VLOOKUP($B187,[1]Спортсмены!$B$1:$K$65536,10,FALSE))</f>
        <v>Кужукина М.В.</v>
      </c>
    </row>
    <row r="188" spans="1:14" ht="22.5" x14ac:dyDescent="0.25">
      <c r="A188" s="172"/>
      <c r="B188" s="154">
        <v>140</v>
      </c>
      <c r="C188" s="69" t="str">
        <f>IF(B188=0," ",VLOOKUP(B188,[1]Спортсмены!B$1:K$65536,2,FALSE))</f>
        <v>Тимохин</v>
      </c>
      <c r="D188" s="70" t="str">
        <f>IF(B188=0," ",VLOOKUP($B188,[1]Спортсмены!$B$1:$K$65536,3,FALSE))</f>
        <v>Семен</v>
      </c>
      <c r="E188" s="71" t="str">
        <f>IF(B188=0," ",IF(VLOOKUP($B188,[1]Спортсмены!$B$1:$K$65536,4,FALSE)=0," ",VLOOKUP($B188,[1]Спортсмены!$B$1:$K$65536,4,FALSE)))</f>
        <v>11.03.2005</v>
      </c>
      <c r="F188" s="71" t="str">
        <f>IF(B188=0," ",VLOOKUP($B188,[1]Спортсмены!$B$1:$K$65536,5,FALSE))</f>
        <v>2</v>
      </c>
      <c r="G188" s="69" t="str">
        <f>IF(B188=0," ",VLOOKUP($B188,[1]Спортсмены!$B$1:$K$65536,6,FALSE))</f>
        <v>Ярославская область</v>
      </c>
      <c r="H188" s="69" t="str">
        <f>IF(C188=0," ",VLOOKUP($B188,[1]Спортсмены!$B$1:$K$65536,7,FALSE))</f>
        <v/>
      </c>
      <c r="I188" s="69" t="str">
        <f>IF(D188=0," ",VLOOKUP($B188,[1]Спортсмены!$B$1:$K$65536,8,FALSE))</f>
        <v/>
      </c>
      <c r="J188" s="23" t="str">
        <f>IF(B188=0," ",VLOOKUP($B188,[1]Спортсмены!$B$1:$K$65536,9,FALSE))</f>
        <v>МАУ СШОР №2</v>
      </c>
      <c r="K188" s="355" t="s">
        <v>57</v>
      </c>
      <c r="L188" s="31"/>
      <c r="M188" s="78" t="s">
        <v>31</v>
      </c>
      <c r="N188" s="58" t="str">
        <f>IF(B188=0," ",VLOOKUP($B188,[1]Спортсмены!$B$1:$K$65536,10,FALSE))</f>
        <v>Дорожкин В.В., Дорожкина О.Н., Дорожкин В.К.</v>
      </c>
    </row>
    <row r="189" spans="1:14" ht="16.5" thickBot="1" x14ac:dyDescent="0.3">
      <c r="A189" s="43"/>
      <c r="B189" s="298"/>
      <c r="C189" s="293"/>
      <c r="D189" s="293"/>
      <c r="E189" s="293"/>
      <c r="F189" s="350"/>
      <c r="G189" s="350"/>
      <c r="H189" s="350"/>
      <c r="I189" s="350"/>
      <c r="J189" s="350"/>
      <c r="K189" s="351"/>
      <c r="L189" s="291"/>
      <c r="M189" s="291"/>
      <c r="N189" s="298"/>
    </row>
    <row r="190" spans="1:14" ht="16.5" thickTop="1" x14ac:dyDescent="0.25">
      <c r="B190" s="86"/>
      <c r="C190" s="85"/>
      <c r="D190" s="85"/>
      <c r="E190" s="85"/>
      <c r="F190" s="89"/>
      <c r="G190" s="89"/>
      <c r="H190" s="89"/>
      <c r="I190" s="89"/>
      <c r="J190" s="89"/>
      <c r="K190" s="323"/>
      <c r="L190" s="66"/>
      <c r="M190" s="66"/>
      <c r="N190" s="86"/>
    </row>
    <row r="191" spans="1:14" ht="15.75" x14ac:dyDescent="0.25">
      <c r="B191" s="86"/>
      <c r="C191" s="85"/>
      <c r="D191" s="85"/>
      <c r="E191" s="85"/>
      <c r="F191" s="89"/>
      <c r="G191" s="89"/>
      <c r="H191" s="89"/>
      <c r="I191" s="89"/>
      <c r="J191" s="89"/>
      <c r="K191" s="323"/>
      <c r="L191" s="66"/>
      <c r="M191" s="66"/>
      <c r="N191" s="86"/>
    </row>
    <row r="192" spans="1:14" ht="15.75" x14ac:dyDescent="0.25">
      <c r="B192" s="86"/>
      <c r="C192" s="85"/>
      <c r="D192" s="85"/>
      <c r="E192" s="85"/>
      <c r="F192" s="89"/>
      <c r="G192" s="89"/>
      <c r="H192" s="89"/>
      <c r="I192" s="89"/>
      <c r="J192" s="89"/>
      <c r="K192" s="323"/>
      <c r="L192" s="66"/>
      <c r="M192" s="66"/>
      <c r="N192" s="86"/>
    </row>
    <row r="193" spans="1:14" ht="15.75" x14ac:dyDescent="0.25">
      <c r="B193" s="86"/>
      <c r="C193" s="85"/>
      <c r="D193" s="85"/>
      <c r="E193" s="85"/>
      <c r="F193" s="89"/>
      <c r="G193" s="89"/>
      <c r="H193" s="89"/>
      <c r="I193" s="89"/>
      <c r="J193" s="89"/>
      <c r="K193" s="323"/>
      <c r="L193" s="66"/>
      <c r="M193" s="66"/>
      <c r="N193" s="86"/>
    </row>
    <row r="194" spans="1:14" x14ac:dyDescent="0.25">
      <c r="A194" s="64"/>
      <c r="B194" s="65"/>
      <c r="C194" s="66"/>
      <c r="D194" s="66"/>
      <c r="E194" s="66"/>
      <c r="F194" s="67"/>
      <c r="G194" s="45" t="s">
        <v>32</v>
      </c>
      <c r="H194" s="45"/>
      <c r="I194" s="45"/>
      <c r="J194" s="46"/>
      <c r="K194" s="46"/>
      <c r="L194" s="45"/>
      <c r="M194" s="45" t="s">
        <v>33</v>
      </c>
      <c r="N194" s="45"/>
    </row>
    <row r="195" spans="1:14" x14ac:dyDescent="0.25">
      <c r="A195" s="64"/>
      <c r="B195" s="67"/>
      <c r="C195" s="66"/>
      <c r="D195" s="66"/>
      <c r="E195" s="66"/>
      <c r="F195" s="67"/>
      <c r="G195" s="45"/>
      <c r="H195" s="45"/>
      <c r="I195" s="45"/>
      <c r="J195" s="46"/>
      <c r="K195" s="46"/>
      <c r="L195" s="45"/>
      <c r="M195" s="45"/>
      <c r="N195" s="45"/>
    </row>
    <row r="196" spans="1:14" x14ac:dyDescent="0.25">
      <c r="A196" s="64"/>
      <c r="B196" s="67"/>
      <c r="C196" s="66"/>
      <c r="D196" s="66"/>
      <c r="E196" s="66"/>
      <c r="F196" s="67"/>
      <c r="G196" s="45"/>
      <c r="H196" s="45"/>
      <c r="I196" s="45"/>
      <c r="J196" s="46"/>
      <c r="K196" s="46"/>
      <c r="L196" s="45"/>
      <c r="M196" s="45"/>
      <c r="N196" s="45"/>
    </row>
    <row r="197" spans="1:14" x14ac:dyDescent="0.25">
      <c r="A197" s="64"/>
      <c r="B197" s="67"/>
      <c r="C197" s="66"/>
      <c r="D197" s="66"/>
      <c r="E197" s="66"/>
      <c r="F197" s="67"/>
      <c r="G197" s="45"/>
      <c r="H197" s="45"/>
      <c r="I197" s="45"/>
      <c r="J197" s="46"/>
      <c r="K197" s="46"/>
      <c r="L197" s="45"/>
      <c r="M197" s="45"/>
      <c r="N197" s="45"/>
    </row>
    <row r="198" spans="1:14" x14ac:dyDescent="0.25">
      <c r="A198" s="64"/>
      <c r="B198" s="67"/>
      <c r="C198" s="66"/>
      <c r="D198" s="66"/>
      <c r="E198" s="66"/>
      <c r="F198" s="67"/>
      <c r="G198" s="45" t="s">
        <v>34</v>
      </c>
      <c r="H198" s="45"/>
      <c r="I198" s="45"/>
      <c r="J198" s="46"/>
      <c r="K198" s="46"/>
      <c r="L198" s="45"/>
      <c r="M198" s="45" t="s">
        <v>35</v>
      </c>
      <c r="N198" s="45"/>
    </row>
    <row r="199" spans="1:14" ht="15.75" x14ac:dyDescent="0.25">
      <c r="B199" s="86"/>
      <c r="C199" s="85"/>
      <c r="D199" s="85"/>
      <c r="E199" s="85"/>
      <c r="F199" s="89"/>
      <c r="G199" s="89"/>
      <c r="H199" s="89"/>
      <c r="I199" s="89"/>
      <c r="J199" s="89"/>
      <c r="K199" s="323"/>
      <c r="L199" s="66"/>
      <c r="M199" s="66"/>
      <c r="N199" s="86"/>
    </row>
    <row r="200" spans="1:14" ht="15.75" x14ac:dyDescent="0.25">
      <c r="B200" s="86"/>
      <c r="C200" s="85"/>
      <c r="D200" s="85"/>
      <c r="E200" s="85"/>
      <c r="F200" s="89"/>
      <c r="G200" s="89"/>
      <c r="H200" s="89"/>
      <c r="I200" s="89"/>
      <c r="J200" s="89"/>
      <c r="K200" s="323"/>
      <c r="L200" s="66"/>
      <c r="M200" s="66"/>
      <c r="N200" s="86"/>
    </row>
    <row r="201" spans="1:14" ht="15.75" x14ac:dyDescent="0.25">
      <c r="B201" s="86"/>
      <c r="C201" s="85"/>
      <c r="D201" s="85"/>
      <c r="E201" s="85"/>
      <c r="F201" s="89"/>
      <c r="G201" s="89"/>
      <c r="H201" s="89"/>
      <c r="I201" s="89"/>
      <c r="J201" s="89"/>
      <c r="K201" s="323"/>
      <c r="L201" s="66"/>
      <c r="M201" s="66"/>
      <c r="N201" s="86"/>
    </row>
    <row r="202" spans="1:14" ht="15.75" x14ac:dyDescent="0.25">
      <c r="B202" s="86"/>
      <c r="C202" s="85"/>
      <c r="D202" s="85"/>
      <c r="E202" s="85"/>
      <c r="F202" s="89"/>
      <c r="G202" s="89"/>
      <c r="H202" s="89"/>
      <c r="I202" s="89"/>
      <c r="J202" s="89"/>
      <c r="K202" s="323"/>
      <c r="L202" s="66"/>
      <c r="M202" s="66"/>
      <c r="N202" s="86"/>
    </row>
    <row r="203" spans="1:14" ht="15.75" x14ac:dyDescent="0.25">
      <c r="B203" s="86"/>
      <c r="C203" s="85"/>
      <c r="D203" s="85"/>
      <c r="E203" s="85"/>
      <c r="F203" s="89"/>
      <c r="G203" s="89"/>
      <c r="H203" s="89"/>
      <c r="I203" s="89"/>
      <c r="J203" s="89"/>
      <c r="K203" s="323"/>
      <c r="L203" s="66"/>
      <c r="M203" s="66"/>
      <c r="N203" s="86"/>
    </row>
    <row r="204" spans="1:14" ht="15.75" x14ac:dyDescent="0.25">
      <c r="B204" s="86"/>
      <c r="C204" s="85"/>
      <c r="D204" s="85"/>
      <c r="E204" s="85"/>
      <c r="F204" s="89"/>
      <c r="G204" s="89"/>
      <c r="H204" s="89"/>
      <c r="I204" s="89"/>
      <c r="J204" s="89"/>
      <c r="K204" s="323"/>
      <c r="L204" s="66"/>
      <c r="M204" s="66"/>
      <c r="N204" s="86"/>
    </row>
    <row r="205" spans="1:14" ht="15.75" x14ac:dyDescent="0.25">
      <c r="B205" s="86"/>
      <c r="C205" s="85"/>
      <c r="D205" s="85"/>
      <c r="E205" s="85"/>
      <c r="F205" s="89"/>
      <c r="G205" s="89"/>
      <c r="H205" s="89"/>
      <c r="I205" s="89"/>
      <c r="J205" s="89"/>
      <c r="K205" s="323"/>
      <c r="L205" s="66"/>
      <c r="M205" s="66"/>
      <c r="N205" s="86"/>
    </row>
    <row r="206" spans="1:14" ht="15.75" x14ac:dyDescent="0.25">
      <c r="B206" s="86"/>
      <c r="C206" s="85"/>
      <c r="D206" s="85"/>
      <c r="E206" s="85"/>
      <c r="F206" s="89"/>
      <c r="G206" s="89"/>
      <c r="H206" s="89"/>
      <c r="I206" s="89"/>
      <c r="J206" s="89"/>
      <c r="K206" s="323"/>
      <c r="L206" s="66"/>
      <c r="M206" s="66"/>
      <c r="N206" s="86"/>
    </row>
    <row r="207" spans="1:14" ht="15.75" x14ac:dyDescent="0.25">
      <c r="B207" s="86"/>
      <c r="C207" s="85"/>
      <c r="D207" s="85"/>
      <c r="E207" s="85"/>
      <c r="F207" s="89"/>
      <c r="G207" s="89"/>
      <c r="H207" s="89"/>
      <c r="I207" s="89"/>
      <c r="J207" s="89"/>
      <c r="K207" s="323"/>
      <c r="L207" s="66"/>
      <c r="M207" s="66"/>
      <c r="N207" s="86"/>
    </row>
    <row r="208" spans="1:14" ht="15.75" x14ac:dyDescent="0.25">
      <c r="B208" s="86"/>
      <c r="C208" s="85"/>
      <c r="D208" s="85"/>
      <c r="E208" s="85"/>
      <c r="F208" s="89"/>
      <c r="G208" s="89"/>
      <c r="H208" s="89"/>
      <c r="I208" s="89"/>
      <c r="J208" s="89"/>
      <c r="K208" s="323"/>
      <c r="L208" s="66"/>
      <c r="M208" s="66"/>
      <c r="N208" s="86"/>
    </row>
    <row r="209" spans="1:14" ht="15.75" x14ac:dyDescent="0.25">
      <c r="B209" s="86"/>
      <c r="C209" s="85"/>
      <c r="D209" s="85"/>
      <c r="E209" s="85"/>
      <c r="F209" s="89"/>
      <c r="G209" s="89"/>
      <c r="H209" s="89"/>
      <c r="I209" s="89"/>
      <c r="J209" s="89"/>
      <c r="K209" s="323"/>
      <c r="L209" s="66"/>
      <c r="M209" s="66"/>
      <c r="N209" s="86"/>
    </row>
    <row r="210" spans="1:14" ht="15.75" x14ac:dyDescent="0.25">
      <c r="B210" s="86"/>
      <c r="C210" s="85"/>
      <c r="D210" s="85"/>
      <c r="E210" s="85"/>
      <c r="F210" s="89"/>
      <c r="G210" s="89"/>
      <c r="H210" s="89"/>
      <c r="I210" s="89"/>
      <c r="J210" s="89"/>
      <c r="K210" s="323"/>
      <c r="L210" s="66"/>
      <c r="M210" s="66"/>
      <c r="N210" s="86"/>
    </row>
    <row r="211" spans="1:14" ht="15.75" x14ac:dyDescent="0.25">
      <c r="B211" s="86"/>
      <c r="C211" s="85"/>
      <c r="D211" s="85"/>
      <c r="E211" s="85"/>
      <c r="F211" s="89"/>
      <c r="G211" s="89"/>
      <c r="H211" s="89"/>
      <c r="I211" s="89"/>
      <c r="J211" s="89"/>
      <c r="K211" s="323"/>
      <c r="L211" s="66"/>
      <c r="M211" s="66"/>
      <c r="N211" s="86"/>
    </row>
    <row r="212" spans="1:14" ht="15.75" x14ac:dyDescent="0.25">
      <c r="B212" s="86"/>
      <c r="C212" s="85"/>
      <c r="D212" s="85"/>
      <c r="E212" s="85"/>
      <c r="F212" s="89"/>
      <c r="G212" s="89"/>
      <c r="H212" s="89"/>
      <c r="I212" s="89"/>
      <c r="J212" s="89"/>
      <c r="K212" s="323"/>
      <c r="L212" s="66"/>
      <c r="M212" s="66"/>
      <c r="N212" s="86"/>
    </row>
    <row r="213" spans="1:14" ht="15.75" x14ac:dyDescent="0.25">
      <c r="B213" s="86"/>
      <c r="C213" s="85"/>
      <c r="D213" s="85"/>
      <c r="E213" s="85"/>
      <c r="F213" s="89"/>
      <c r="G213" s="89"/>
      <c r="H213" s="89"/>
      <c r="I213" s="89"/>
      <c r="J213" s="89"/>
      <c r="K213" s="323"/>
      <c r="L213" s="66"/>
      <c r="M213" s="66"/>
      <c r="N213" s="86"/>
    </row>
    <row r="214" spans="1:14" ht="17.25" x14ac:dyDescent="0.3">
      <c r="A214" s="459" t="s">
        <v>0</v>
      </c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</row>
    <row r="215" spans="1:14" ht="17.25" x14ac:dyDescent="0.3">
      <c r="A215" s="459" t="s">
        <v>1</v>
      </c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</row>
    <row r="216" spans="1:14" ht="17.25" x14ac:dyDescent="0.3">
      <c r="A216" s="459" t="s">
        <v>2</v>
      </c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</row>
    <row r="217" spans="1:14" ht="17.25" x14ac:dyDescent="0.3">
      <c r="A217" s="459" t="s">
        <v>3</v>
      </c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</row>
    <row r="218" spans="1:14" ht="17.25" x14ac:dyDescent="0.3">
      <c r="A218" s="459" t="s">
        <v>4</v>
      </c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</row>
    <row r="219" spans="1:14" ht="17.25" x14ac:dyDescent="0.3">
      <c r="A219" s="460" t="s">
        <v>58</v>
      </c>
      <c r="B219" s="460"/>
      <c r="C219" s="460"/>
      <c r="D219" s="460"/>
      <c r="E219" s="460"/>
      <c r="F219" s="460"/>
      <c r="G219" s="460"/>
      <c r="H219" s="460"/>
      <c r="I219" s="460"/>
      <c r="J219" s="460"/>
      <c r="K219" s="460"/>
      <c r="L219" s="460"/>
      <c r="M219" s="460"/>
      <c r="N219" s="460"/>
    </row>
    <row r="221" spans="1:14" ht="21" x14ac:dyDescent="0.35">
      <c r="A221" s="8"/>
      <c r="B221" s="8"/>
      <c r="C221" s="8"/>
      <c r="D221" s="8"/>
      <c r="E221" s="8"/>
      <c r="F221" s="8"/>
      <c r="G221" s="8"/>
      <c r="H221" s="8"/>
      <c r="I221" s="8"/>
      <c r="K221" s="8"/>
      <c r="L221" s="8"/>
      <c r="M221" s="8"/>
      <c r="N221" s="1" t="s">
        <v>6</v>
      </c>
    </row>
    <row r="222" spans="1:14" ht="18.75" x14ac:dyDescent="0.3">
      <c r="A222" s="3"/>
      <c r="B222" s="4"/>
      <c r="C222" s="4"/>
      <c r="D222" s="4"/>
      <c r="E222" s="5"/>
      <c r="G222" s="50"/>
      <c r="H222" s="50"/>
      <c r="I222" s="50"/>
      <c r="K222" s="50"/>
      <c r="L222" s="50"/>
      <c r="M222" s="50"/>
      <c r="N222" s="2" t="s">
        <v>7</v>
      </c>
    </row>
    <row r="223" spans="1:14" ht="15.75" x14ac:dyDescent="0.25">
      <c r="A223" s="3"/>
      <c r="B223" s="4"/>
      <c r="C223" s="4"/>
      <c r="D223" s="4"/>
      <c r="E223" s="5"/>
      <c r="G223" s="6"/>
      <c r="H223" s="6"/>
      <c r="I223" s="6"/>
      <c r="K223" s="6"/>
      <c r="N223" s="2" t="s">
        <v>8</v>
      </c>
    </row>
    <row r="224" spans="1:14" ht="21" x14ac:dyDescent="0.35">
      <c r="A224" s="7"/>
      <c r="C224"/>
      <c r="D224"/>
      <c r="E224"/>
      <c r="K224" s="7"/>
      <c r="M224" s="8"/>
      <c r="N224" s="8" t="s">
        <v>9</v>
      </c>
    </row>
    <row r="225" spans="1:14" ht="18.75" x14ac:dyDescent="0.3">
      <c r="A225" s="3"/>
      <c r="B225" s="12"/>
      <c r="C225" s="4"/>
      <c r="D225" s="4"/>
      <c r="E225" s="9" t="s">
        <v>136</v>
      </c>
      <c r="F225" s="10">
        <v>0.625</v>
      </c>
      <c r="G225" s="11" t="s">
        <v>12</v>
      </c>
      <c r="H225" s="11"/>
      <c r="I225" s="11"/>
      <c r="K225" s="13"/>
      <c r="L225" s="13"/>
      <c r="M225" s="14"/>
    </row>
    <row r="226" spans="1:14" ht="16.5" thickBot="1" x14ac:dyDescent="0.3">
      <c r="A226" s="15" t="s">
        <v>62</v>
      </c>
      <c r="B226" s="16"/>
      <c r="C226"/>
      <c r="D226"/>
      <c r="E226" s="17" t="s">
        <v>149</v>
      </c>
      <c r="F226" s="18"/>
      <c r="J226" s="3"/>
      <c r="K226" s="51"/>
      <c r="L226" s="51"/>
      <c r="M226" s="14"/>
    </row>
    <row r="227" spans="1:14" ht="15.75" thickBot="1" x14ac:dyDescent="0.3">
      <c r="A227" s="474" t="s">
        <v>66</v>
      </c>
      <c r="B227" s="489" t="s">
        <v>16</v>
      </c>
      <c r="C227" s="490" t="s">
        <v>17</v>
      </c>
      <c r="D227" s="490" t="s">
        <v>18</v>
      </c>
      <c r="E227" s="489" t="s">
        <v>19</v>
      </c>
      <c r="F227" s="489" t="s">
        <v>20</v>
      </c>
      <c r="G227" s="489" t="s">
        <v>21</v>
      </c>
      <c r="H227" s="489" t="s">
        <v>22</v>
      </c>
      <c r="I227" s="489" t="s">
        <v>23</v>
      </c>
      <c r="J227" s="474" t="s">
        <v>24</v>
      </c>
      <c r="K227" s="557" t="s">
        <v>150</v>
      </c>
      <c r="L227" s="558" t="s">
        <v>26</v>
      </c>
      <c r="M227" s="558" t="s">
        <v>109</v>
      </c>
      <c r="N227" s="475" t="s">
        <v>28</v>
      </c>
    </row>
    <row r="228" spans="1:14" ht="15.75" thickBot="1" x14ac:dyDescent="0.3">
      <c r="A228" s="474"/>
      <c r="B228" s="489"/>
      <c r="C228" s="490"/>
      <c r="D228" s="490"/>
      <c r="E228" s="489"/>
      <c r="F228" s="489"/>
      <c r="G228" s="489"/>
      <c r="H228" s="489"/>
      <c r="I228" s="489"/>
      <c r="J228" s="474"/>
      <c r="K228" s="557"/>
      <c r="L228" s="558"/>
      <c r="M228" s="558"/>
      <c r="N228" s="475"/>
    </row>
    <row r="229" spans="1:14" ht="15.75" thickBot="1" x14ac:dyDescent="0.3">
      <c r="A229" s="474"/>
      <c r="B229" s="489"/>
      <c r="C229" s="490"/>
      <c r="D229" s="490"/>
      <c r="E229" s="489"/>
      <c r="F229" s="489"/>
      <c r="G229" s="489"/>
      <c r="H229" s="489"/>
      <c r="I229" s="489"/>
      <c r="J229" s="474"/>
      <c r="K229" s="557"/>
      <c r="L229" s="558"/>
      <c r="M229" s="558"/>
      <c r="N229" s="475"/>
    </row>
    <row r="230" spans="1:14" x14ac:dyDescent="0.25">
      <c r="A230" s="21">
        <v>1</v>
      </c>
      <c r="B230" s="31">
        <v>418</v>
      </c>
      <c r="C230" s="76" t="str">
        <f>IF(B230=0," ",VLOOKUP(B230,[1]Спортсмены!B$1:K$65536,2,FALSE))</f>
        <v>Гатальский</v>
      </c>
      <c r="D230" s="77" t="str">
        <f>IF(B230=0," ",VLOOKUP($B230,[1]Спортсмены!$B$1:$K$65536,3,FALSE))</f>
        <v>Владислав</v>
      </c>
      <c r="E230" s="78" t="str">
        <f>IF(B230=0," ",IF(VLOOKUP($B230,[1]Спортсмены!$B$1:$K$65536,4,FALSE)=0," ",VLOOKUP($B230,[1]Спортсмены!$B$1:$K$65536,4,FALSE)))</f>
        <v>29.10.2001</v>
      </c>
      <c r="F230" s="78" t="str">
        <f>IF(B230=0," ",VLOOKUP($B230,[1]Спортсмены!$B$1:$K$65536,5,FALSE))</f>
        <v>КМС</v>
      </c>
      <c r="G230" s="76" t="str">
        <f>IF(B230=0," ",VLOOKUP($B230,[1]Спортсмены!$B$1:$K$65536,6,FALSE))</f>
        <v>Республика Карелия</v>
      </c>
      <c r="H230" s="76" t="str">
        <f>IF(C230=0," ",VLOOKUP($B230,[1]Спортсмены!$B$1:$K$65536,7,FALSE))</f>
        <v/>
      </c>
      <c r="I230" s="76" t="str">
        <f>IF(D230=0," ",VLOOKUP($B230,[1]Спортсмены!$B$1:$K$65536,8,FALSE))</f>
        <v/>
      </c>
      <c r="J230" s="54" t="str">
        <f>IF(B230=0," ",VLOOKUP($B230,[1]Спортсмены!$B$1:$K$65536,9,FALSE))</f>
        <v>МУ "СШОР №3"</v>
      </c>
      <c r="K230" s="353">
        <v>2</v>
      </c>
      <c r="L230" s="78" t="s">
        <v>48</v>
      </c>
      <c r="M230" s="78">
        <v>20</v>
      </c>
      <c r="N230" s="57" t="str">
        <f>IF(B230=0," ",VLOOKUP($B230,[1]Спортсмены!$B$1:$K$65536,10,FALSE))</f>
        <v>Зноева О.М., Зноев С.А.</v>
      </c>
    </row>
    <row r="231" spans="1:14" x14ac:dyDescent="0.25">
      <c r="A231" s="175">
        <v>2</v>
      </c>
      <c r="B231" s="31">
        <v>164</v>
      </c>
      <c r="C231" s="76" t="str">
        <f>IF(B231=0," ",VLOOKUP(B231,[1]Спортсмены!B$1:K$65536,2,FALSE))</f>
        <v>Шкорупеев</v>
      </c>
      <c r="D231" s="77" t="str">
        <f>IF(B231=0," ",VLOOKUP($B231,[1]Спортсмены!$B$1:$K$65536,3,FALSE))</f>
        <v>Илья</v>
      </c>
      <c r="E231" s="78" t="str">
        <f>IF(B231=0," ",IF(VLOOKUP($B231,[1]Спортсмены!$B$1:$K$65536,4,FALSE)=0," ",VLOOKUP($B231,[1]Спортсмены!$B$1:$K$65536,4,FALSE)))</f>
        <v>13.01.2002</v>
      </c>
      <c r="F231" s="78" t="str">
        <f>IF(B231=0," ",VLOOKUP($B231,[1]Спортсмены!$B$1:$K$65536,5,FALSE))</f>
        <v>1</v>
      </c>
      <c r="G231" s="76" t="str">
        <f>IF(B231=0," ",VLOOKUP($B231,[1]Спортсмены!$B$1:$K$65536,6,FALSE))</f>
        <v>Ярославская область</v>
      </c>
      <c r="H231" s="76" t="str">
        <f>IF(C231=0," ",VLOOKUP($B231,[1]Спортсмены!$B$1:$K$65536,7,FALSE))</f>
        <v/>
      </c>
      <c r="I231" s="76" t="str">
        <f>IF(D231=0," ",VLOOKUP($B231,[1]Спортсмены!$B$1:$K$65536,8,FALSE))</f>
        <v/>
      </c>
      <c r="J231" s="90" t="str">
        <f>IF(B231=0," ",VLOOKUP($B231,[1]Спортсмены!$B$1:$K$65536,9,FALSE))</f>
        <v>ГУ ЯО "СШОР по лёгкой атлетике и адаптивному спорту"</v>
      </c>
      <c r="K231" s="353">
        <v>1.85</v>
      </c>
      <c r="L231" s="31" t="str">
        <f>IF(K231=0," ",IF(K231&gt;=[1]Разряды!$C$15,[1]Разряды!$C$3,IF(K231&gt;=[1]Разряды!$D$15,[1]Разряды!$D$3,IF(K231&gt;=[1]Разряды!$E$15,[1]Разряды!$E$3,IF(K231&gt;=[1]Разряды!$F$15,[1]Разряды!$F$3,IF(K231&gt;=[1]Разряды!$G$15,[1]Разряды!$G$3,IF(K231&gt;=[1]Разряды!$H$15,[1]Разряды!$H$3,"б/р")))))))</f>
        <v>2р</v>
      </c>
      <c r="M231" s="78">
        <v>17</v>
      </c>
      <c r="N231" s="57" t="str">
        <f>IF(B231=0," ",VLOOKUP($B231,[1]Спортсмены!$B$1:$K$65536,10,FALSE))</f>
        <v>Бабашкин В.М.</v>
      </c>
    </row>
    <row r="232" spans="1:14" ht="16.5" thickBot="1" x14ac:dyDescent="0.3">
      <c r="A232" s="43"/>
      <c r="B232" s="298"/>
      <c r="C232" s="293"/>
      <c r="D232" s="293"/>
      <c r="E232" s="293"/>
      <c r="F232" s="350"/>
      <c r="G232" s="350"/>
      <c r="H232" s="350"/>
      <c r="I232" s="350"/>
      <c r="J232" s="350"/>
      <c r="K232" s="351"/>
      <c r="L232" s="291"/>
      <c r="M232" s="291"/>
      <c r="N232" s="298"/>
    </row>
    <row r="233" spans="1:14" ht="16.5" thickTop="1" x14ac:dyDescent="0.25">
      <c r="B233" s="86"/>
      <c r="C233" s="85"/>
      <c r="D233" s="85"/>
      <c r="E233" s="85"/>
      <c r="F233" s="89"/>
      <c r="G233" s="89"/>
      <c r="H233" s="89"/>
      <c r="I233" s="89"/>
      <c r="J233" s="89"/>
      <c r="K233" s="323"/>
      <c r="L233" s="66"/>
      <c r="M233" s="66"/>
      <c r="N233" s="86"/>
    </row>
    <row r="234" spans="1:14" ht="15.75" x14ac:dyDescent="0.25">
      <c r="B234" s="86"/>
      <c r="C234" s="85"/>
      <c r="D234" s="85"/>
      <c r="E234" s="85"/>
      <c r="F234" s="89"/>
      <c r="G234" s="89"/>
      <c r="H234" s="89"/>
      <c r="I234" s="89"/>
      <c r="J234" s="89"/>
      <c r="K234" s="323"/>
      <c r="L234" s="66"/>
      <c r="M234" s="66"/>
      <c r="N234" s="86"/>
    </row>
    <row r="235" spans="1:14" ht="15.75" x14ac:dyDescent="0.25">
      <c r="B235" s="86"/>
      <c r="C235" s="85"/>
      <c r="D235" s="85"/>
      <c r="E235" s="85"/>
      <c r="F235" s="89"/>
      <c r="G235" s="89"/>
      <c r="H235" s="89"/>
      <c r="I235" s="89"/>
      <c r="J235" s="89"/>
      <c r="K235" s="323"/>
      <c r="L235" s="66"/>
      <c r="M235" s="66"/>
      <c r="N235" s="86"/>
    </row>
    <row r="236" spans="1:14" ht="15.75" x14ac:dyDescent="0.25">
      <c r="B236" s="86"/>
      <c r="C236" s="85"/>
      <c r="D236" s="85"/>
      <c r="E236" s="85"/>
      <c r="F236" s="89"/>
      <c r="G236" s="89"/>
      <c r="H236" s="89"/>
      <c r="I236" s="89"/>
      <c r="J236" s="89"/>
      <c r="K236" s="323"/>
      <c r="L236" s="66"/>
      <c r="M236" s="66"/>
      <c r="N236" s="86"/>
    </row>
    <row r="237" spans="1:14" x14ac:dyDescent="0.25">
      <c r="A237" s="64"/>
      <c r="B237" s="65"/>
      <c r="C237" s="66"/>
      <c r="D237" s="66"/>
      <c r="E237" s="66"/>
      <c r="F237" s="67"/>
      <c r="G237" s="45" t="s">
        <v>32</v>
      </c>
      <c r="H237" s="45"/>
      <c r="I237" s="45"/>
      <c r="J237" s="46"/>
      <c r="K237" s="46"/>
      <c r="L237" s="45"/>
      <c r="M237" s="45" t="s">
        <v>33</v>
      </c>
      <c r="N237" s="45"/>
    </row>
    <row r="238" spans="1:14" x14ac:dyDescent="0.25">
      <c r="A238" s="64"/>
      <c r="B238" s="67"/>
      <c r="C238" s="66"/>
      <c r="D238" s="66"/>
      <c r="E238" s="66"/>
      <c r="F238" s="67"/>
      <c r="G238" s="45"/>
      <c r="H238" s="45"/>
      <c r="I238" s="45"/>
      <c r="J238" s="46"/>
      <c r="K238" s="46"/>
      <c r="L238" s="45"/>
      <c r="M238" s="45"/>
      <c r="N238" s="45"/>
    </row>
    <row r="239" spans="1:14" x14ac:dyDescent="0.25">
      <c r="A239" s="64"/>
      <c r="B239" s="67"/>
      <c r="C239" s="66"/>
      <c r="D239" s="66"/>
      <c r="E239" s="66"/>
      <c r="F239" s="67"/>
      <c r="G239" s="45"/>
      <c r="H239" s="45"/>
      <c r="I239" s="45"/>
      <c r="J239" s="46"/>
      <c r="K239" s="46"/>
      <c r="L239" s="45"/>
      <c r="M239" s="45"/>
      <c r="N239" s="45"/>
    </row>
    <row r="240" spans="1:14" x14ac:dyDescent="0.25">
      <c r="A240" s="64"/>
      <c r="B240" s="67"/>
      <c r="C240" s="66"/>
      <c r="D240" s="66"/>
      <c r="E240" s="66"/>
      <c r="F240" s="67"/>
      <c r="G240" s="45"/>
      <c r="H240" s="45"/>
      <c r="I240" s="45"/>
      <c r="J240" s="46"/>
      <c r="K240" s="46"/>
      <c r="L240" s="45"/>
      <c r="M240" s="45"/>
      <c r="N240" s="45"/>
    </row>
    <row r="241" spans="1:14" x14ac:dyDescent="0.25">
      <c r="A241" s="64"/>
      <c r="B241" s="67"/>
      <c r="C241" s="66"/>
      <c r="D241" s="66"/>
      <c r="E241" s="66"/>
      <c r="F241" s="67"/>
      <c r="G241" s="45" t="s">
        <v>34</v>
      </c>
      <c r="H241" s="45"/>
      <c r="I241" s="45"/>
      <c r="J241" s="46"/>
      <c r="K241" s="46"/>
      <c r="L241" s="45"/>
      <c r="M241" s="45" t="s">
        <v>35</v>
      </c>
      <c r="N241" s="45"/>
    </row>
    <row r="242" spans="1:14" ht="15.75" x14ac:dyDescent="0.25">
      <c r="B242" s="86"/>
      <c r="C242" s="85"/>
      <c r="D242" s="85"/>
      <c r="E242" s="85"/>
      <c r="F242" s="89"/>
      <c r="G242" s="89"/>
      <c r="H242" s="89"/>
      <c r="I242" s="89"/>
      <c r="J242" s="89"/>
      <c r="K242" s="323"/>
      <c r="L242" s="66"/>
      <c r="M242" s="66"/>
      <c r="N242" s="86"/>
    </row>
    <row r="243" spans="1:14" ht="15.75" x14ac:dyDescent="0.25">
      <c r="B243" s="86"/>
      <c r="C243" s="85"/>
      <c r="D243" s="85"/>
      <c r="E243" s="85"/>
      <c r="F243" s="89"/>
      <c r="G243" s="89"/>
      <c r="H243" s="89"/>
      <c r="I243" s="89"/>
      <c r="J243" s="89"/>
      <c r="K243" s="323"/>
      <c r="L243" s="66"/>
      <c r="M243" s="66"/>
      <c r="N243" s="86"/>
    </row>
    <row r="244" spans="1:14" ht="15.75" x14ac:dyDescent="0.25">
      <c r="B244" s="86"/>
      <c r="C244" s="85"/>
      <c r="D244" s="85"/>
      <c r="E244" s="85"/>
      <c r="F244" s="89"/>
      <c r="G244" s="89"/>
      <c r="H244" s="89"/>
      <c r="I244" s="89"/>
      <c r="J244" s="89"/>
      <c r="K244" s="323"/>
      <c r="L244" s="66"/>
      <c r="M244" s="66"/>
      <c r="N244" s="86"/>
    </row>
    <row r="245" spans="1:14" x14ac:dyDescent="0.25">
      <c r="A245" s="356"/>
      <c r="B245" s="49"/>
      <c r="C245" s="45"/>
      <c r="D245" s="45"/>
      <c r="E245" s="283"/>
      <c r="F245" s="46"/>
      <c r="G245" s="229"/>
      <c r="H245" s="229"/>
      <c r="I245" s="229"/>
      <c r="J245" s="229"/>
      <c r="K245" s="278"/>
      <c r="L245" s="44"/>
      <c r="M245" s="44"/>
      <c r="N245" s="112"/>
    </row>
    <row r="246" spans="1:14" x14ac:dyDescent="0.25">
      <c r="A246" s="356"/>
      <c r="B246" s="49"/>
      <c r="C246" s="45"/>
      <c r="D246" s="45"/>
      <c r="E246" s="283"/>
      <c r="F246" s="46"/>
      <c r="G246" s="229"/>
      <c r="H246" s="229"/>
      <c r="I246" s="229"/>
      <c r="J246" s="229"/>
      <c r="K246" s="278"/>
      <c r="L246" s="44"/>
      <c r="M246" s="44"/>
      <c r="N246" s="112"/>
    </row>
    <row r="247" spans="1:14" x14ac:dyDescent="0.25">
      <c r="A247" s="356"/>
      <c r="B247" s="49"/>
      <c r="C247" s="45"/>
      <c r="D247" s="45"/>
      <c r="E247" s="283"/>
      <c r="F247" s="46"/>
      <c r="G247" s="229"/>
      <c r="H247" s="229"/>
      <c r="I247" s="229"/>
      <c r="J247" s="229"/>
      <c r="K247" s="278"/>
      <c r="L247" s="44"/>
      <c r="M247" s="44"/>
      <c r="N247" s="112"/>
    </row>
    <row r="248" spans="1:14" x14ac:dyDescent="0.25">
      <c r="A248" s="356"/>
      <c r="B248" s="49"/>
      <c r="C248" s="45"/>
      <c r="D248" s="45"/>
      <c r="E248" s="283"/>
      <c r="F248" s="46"/>
      <c r="G248" s="229"/>
      <c r="H248" s="229"/>
      <c r="I248" s="229"/>
      <c r="J248" s="229"/>
      <c r="K248" s="278"/>
      <c r="L248" s="44"/>
      <c r="M248" s="44"/>
      <c r="N248" s="112"/>
    </row>
    <row r="249" spans="1:14" x14ac:dyDescent="0.25">
      <c r="A249" s="356"/>
      <c r="B249" s="49"/>
      <c r="C249" s="45"/>
      <c r="D249" s="45"/>
      <c r="E249" s="283"/>
      <c r="F249" s="46"/>
      <c r="G249" s="229"/>
      <c r="H249" s="229"/>
      <c r="I249" s="229"/>
      <c r="J249" s="229"/>
      <c r="K249" s="278"/>
      <c r="L249" s="44"/>
      <c r="M249" s="44"/>
      <c r="N249" s="112"/>
    </row>
    <row r="250" spans="1:14" x14ac:dyDescent="0.25">
      <c r="A250" s="356"/>
      <c r="B250" s="49"/>
      <c r="C250" s="45"/>
      <c r="D250" s="45"/>
      <c r="E250" s="283"/>
      <c r="F250" s="46"/>
      <c r="G250" s="229"/>
      <c r="H250" s="229"/>
      <c r="I250" s="229"/>
      <c r="J250" s="229"/>
      <c r="K250" s="278"/>
      <c r="L250" s="44"/>
      <c r="M250" s="44"/>
      <c r="N250" s="112"/>
    </row>
    <row r="251" spans="1:14" x14ac:dyDescent="0.25">
      <c r="A251" s="356"/>
      <c r="B251" s="49"/>
      <c r="C251" s="45"/>
      <c r="D251" s="45"/>
      <c r="E251" s="283"/>
      <c r="F251" s="46"/>
      <c r="G251" s="229"/>
      <c r="H251" s="229"/>
      <c r="I251" s="229"/>
      <c r="J251" s="229"/>
      <c r="K251" s="278"/>
      <c r="L251" s="44"/>
      <c r="M251" s="44"/>
      <c r="N251" s="112"/>
    </row>
    <row r="252" spans="1:14" x14ac:dyDescent="0.25">
      <c r="A252" s="356"/>
      <c r="B252" s="49"/>
      <c r="C252" s="45"/>
      <c r="D252" s="45"/>
      <c r="E252" s="283"/>
      <c r="F252" s="46"/>
      <c r="G252" s="229"/>
      <c r="H252" s="229"/>
      <c r="I252" s="229"/>
      <c r="J252" s="229"/>
      <c r="K252" s="278"/>
      <c r="L252" s="44"/>
      <c r="M252" s="44"/>
      <c r="N252" s="112"/>
    </row>
    <row r="253" spans="1:14" x14ac:dyDescent="0.25">
      <c r="A253" s="356"/>
      <c r="B253" s="49"/>
      <c r="C253" s="45"/>
      <c r="D253" s="45"/>
      <c r="E253" s="283"/>
      <c r="F253" s="46"/>
      <c r="G253" s="229"/>
      <c r="H253" s="229"/>
      <c r="I253" s="229"/>
      <c r="J253" s="229"/>
      <c r="K253" s="278"/>
      <c r="L253" s="44"/>
      <c r="M253" s="44"/>
      <c r="N253" s="112"/>
    </row>
    <row r="254" spans="1:14" x14ac:dyDescent="0.25">
      <c r="A254" s="356"/>
      <c r="B254" s="49"/>
      <c r="C254" s="45"/>
      <c r="D254" s="45"/>
      <c r="E254" s="283"/>
      <c r="F254" s="46"/>
      <c r="G254" s="229"/>
      <c r="H254" s="229"/>
      <c r="I254" s="229"/>
      <c r="J254" s="229"/>
      <c r="K254" s="278"/>
      <c r="L254" s="44"/>
      <c r="M254" s="44"/>
      <c r="N254" s="112"/>
    </row>
    <row r="255" spans="1:14" x14ac:dyDescent="0.25">
      <c r="A255" s="356"/>
      <c r="B255" s="49"/>
      <c r="C255" s="45"/>
      <c r="D255" s="45"/>
      <c r="E255" s="283"/>
      <c r="F255" s="46"/>
      <c r="G255" s="229"/>
      <c r="H255" s="229"/>
      <c r="I255" s="229"/>
      <c r="J255" s="229"/>
      <c r="K255" s="278"/>
      <c r="L255" s="44"/>
      <c r="M255" s="44"/>
      <c r="N255" s="112"/>
    </row>
    <row r="256" spans="1:14" x14ac:dyDescent="0.25">
      <c r="A256" s="356"/>
      <c r="B256" s="49"/>
      <c r="C256" s="45"/>
      <c r="D256" s="45"/>
      <c r="E256" s="283"/>
      <c r="F256" s="46"/>
      <c r="G256" s="229"/>
      <c r="H256" s="229"/>
      <c r="I256" s="229"/>
      <c r="J256" s="229"/>
      <c r="K256" s="278"/>
      <c r="L256" s="44"/>
      <c r="M256" s="44"/>
      <c r="N256" s="112"/>
    </row>
    <row r="257" spans="1:14" x14ac:dyDescent="0.25">
      <c r="A257" s="356"/>
      <c r="B257" s="49"/>
      <c r="C257" s="45"/>
      <c r="D257" s="45"/>
      <c r="E257" s="283"/>
      <c r="F257" s="46"/>
      <c r="G257" s="229"/>
      <c r="H257" s="229"/>
      <c r="I257" s="229"/>
      <c r="J257" s="229"/>
      <c r="K257" s="278"/>
      <c r="L257" s="44"/>
      <c r="M257" s="44"/>
      <c r="N257" s="112"/>
    </row>
    <row r="258" spans="1:14" x14ac:dyDescent="0.25">
      <c r="A258" s="356"/>
      <c r="B258" s="49"/>
      <c r="C258" s="45"/>
      <c r="D258" s="45"/>
      <c r="E258" s="283"/>
      <c r="F258" s="46"/>
      <c r="G258" s="229"/>
      <c r="H258" s="229"/>
      <c r="I258" s="229"/>
      <c r="J258" s="229"/>
      <c r="K258" s="278"/>
      <c r="L258" s="44"/>
      <c r="M258" s="44"/>
      <c r="N258" s="112"/>
    </row>
    <row r="259" spans="1:14" x14ac:dyDescent="0.25">
      <c r="A259" s="356"/>
      <c r="B259" s="49"/>
      <c r="C259" s="45"/>
      <c r="D259" s="45"/>
      <c r="E259" s="283"/>
      <c r="F259" s="46"/>
      <c r="G259" s="229"/>
      <c r="H259" s="229"/>
      <c r="I259" s="229"/>
      <c r="J259" s="229"/>
      <c r="K259" s="278"/>
      <c r="L259" s="44"/>
      <c r="M259" s="44"/>
      <c r="N259" s="112"/>
    </row>
    <row r="260" spans="1:14" x14ac:dyDescent="0.25">
      <c r="A260" s="356"/>
      <c r="B260" s="49"/>
      <c r="C260" s="45"/>
      <c r="D260" s="45"/>
      <c r="E260" s="283"/>
      <c r="F260" s="46"/>
      <c r="G260" s="229"/>
      <c r="H260" s="229"/>
      <c r="I260" s="229"/>
      <c r="J260" s="229"/>
      <c r="K260" s="278"/>
      <c r="L260" s="44"/>
      <c r="M260" s="44"/>
      <c r="N260" s="112"/>
    </row>
    <row r="261" spans="1:14" x14ac:dyDescent="0.25">
      <c r="A261" s="356"/>
      <c r="B261" s="49"/>
      <c r="C261" s="45"/>
      <c r="D261" s="45"/>
      <c r="E261" s="283"/>
      <c r="F261" s="46"/>
      <c r="G261" s="229"/>
      <c r="H261" s="229"/>
      <c r="I261" s="229"/>
      <c r="J261" s="229"/>
      <c r="K261" s="278"/>
      <c r="L261" s="44"/>
      <c r="M261" s="44"/>
      <c r="N261" s="112"/>
    </row>
    <row r="262" spans="1:14" x14ac:dyDescent="0.25">
      <c r="A262" s="356"/>
      <c r="B262" s="49"/>
      <c r="C262" s="45"/>
      <c r="D262" s="45"/>
      <c r="E262" s="283"/>
      <c r="F262" s="46"/>
      <c r="G262" s="229"/>
      <c r="H262" s="229"/>
      <c r="I262" s="229"/>
      <c r="J262" s="229"/>
      <c r="K262" s="278"/>
      <c r="L262" s="44"/>
      <c r="M262" s="44"/>
      <c r="N262" s="112"/>
    </row>
    <row r="263" spans="1:14" x14ac:dyDescent="0.25">
      <c r="A263" s="356"/>
      <c r="B263" s="49"/>
      <c r="C263" s="45"/>
      <c r="D263" s="45"/>
      <c r="E263" s="283"/>
      <c r="F263" s="46"/>
      <c r="G263" s="229"/>
      <c r="H263" s="229"/>
      <c r="I263" s="229"/>
      <c r="J263" s="229"/>
      <c r="K263" s="278"/>
      <c r="L263" s="44"/>
      <c r="M263" s="44"/>
      <c r="N263" s="112"/>
    </row>
    <row r="264" spans="1:14" x14ac:dyDescent="0.25">
      <c r="A264" s="356"/>
      <c r="B264" s="49"/>
      <c r="C264" s="45"/>
      <c r="D264" s="45"/>
      <c r="E264" s="283"/>
      <c r="F264" s="46"/>
      <c r="G264" s="229"/>
      <c r="H264" s="229"/>
      <c r="I264" s="229"/>
      <c r="J264" s="229"/>
      <c r="K264" s="278"/>
      <c r="L264" s="44"/>
      <c r="M264" s="44"/>
      <c r="N264" s="112"/>
    </row>
    <row r="265" spans="1:14" x14ac:dyDescent="0.25">
      <c r="A265" s="356"/>
      <c r="B265" s="49"/>
      <c r="C265" s="45"/>
      <c r="D265" s="45"/>
      <c r="E265" s="283"/>
      <c r="F265" s="46"/>
      <c r="G265" s="229"/>
      <c r="H265" s="229"/>
      <c r="I265" s="229"/>
      <c r="J265" s="229"/>
      <c r="K265" s="278"/>
      <c r="L265" s="44"/>
      <c r="M265" s="44"/>
      <c r="N265" s="112"/>
    </row>
    <row r="266" spans="1:14" x14ac:dyDescent="0.25">
      <c r="A266" s="356"/>
      <c r="B266" s="49"/>
      <c r="C266" s="45"/>
      <c r="D266" s="45"/>
      <c r="E266" s="283"/>
      <c r="F266" s="46"/>
      <c r="G266" s="229"/>
      <c r="H266" s="229"/>
      <c r="I266" s="229"/>
      <c r="J266" s="229"/>
      <c r="K266" s="278"/>
      <c r="L266" s="44"/>
      <c r="M266" s="44"/>
      <c r="N266" s="112"/>
    </row>
    <row r="267" spans="1:14" x14ac:dyDescent="0.25">
      <c r="A267" s="356"/>
      <c r="B267" s="49"/>
      <c r="C267" s="45"/>
      <c r="D267" s="45"/>
      <c r="E267" s="283"/>
      <c r="F267" s="46"/>
      <c r="G267" s="229"/>
      <c r="H267" s="229"/>
      <c r="I267" s="229"/>
      <c r="J267" s="229"/>
      <c r="K267" s="278"/>
      <c r="L267" s="44"/>
      <c r="M267" s="44"/>
      <c r="N267" s="112"/>
    </row>
    <row r="268" spans="1:14" x14ac:dyDescent="0.25">
      <c r="A268" s="356"/>
      <c r="B268" s="49"/>
      <c r="C268" s="45"/>
      <c r="D268" s="45"/>
      <c r="E268" s="283"/>
      <c r="F268" s="46"/>
      <c r="G268" s="229"/>
      <c r="H268" s="229"/>
      <c r="I268" s="229"/>
      <c r="J268" s="229"/>
      <c r="K268" s="278"/>
      <c r="L268" s="44"/>
      <c r="M268" s="44"/>
      <c r="N268" s="112"/>
    </row>
    <row r="269" spans="1:14" x14ac:dyDescent="0.25">
      <c r="A269" s="356"/>
      <c r="B269" s="49"/>
      <c r="C269" s="45"/>
      <c r="D269" s="45"/>
      <c r="E269" s="283"/>
      <c r="F269" s="46"/>
      <c r="G269" s="229"/>
      <c r="H269" s="229"/>
      <c r="I269" s="229"/>
      <c r="J269" s="229"/>
      <c r="K269" s="278"/>
      <c r="L269" s="44"/>
      <c r="M269" s="44"/>
      <c r="N269" s="112"/>
    </row>
    <row r="270" spans="1:14" x14ac:dyDescent="0.25">
      <c r="A270" s="356"/>
      <c r="B270" s="49"/>
      <c r="C270" s="45"/>
      <c r="D270" s="45"/>
      <c r="E270" s="283"/>
      <c r="F270" s="46"/>
      <c r="G270" s="229"/>
      <c r="H270" s="229"/>
      <c r="I270" s="229"/>
      <c r="J270" s="229"/>
      <c r="K270" s="278"/>
      <c r="L270" s="44"/>
      <c r="M270" s="44"/>
      <c r="N270" s="112"/>
    </row>
    <row r="271" spans="1:14" ht="17.25" x14ac:dyDescent="0.3">
      <c r="A271" s="459" t="s">
        <v>0</v>
      </c>
      <c r="B271" s="459"/>
      <c r="C271" s="459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</row>
    <row r="272" spans="1:14" ht="17.25" x14ac:dyDescent="0.3">
      <c r="A272" s="459" t="s">
        <v>1</v>
      </c>
      <c r="B272" s="459"/>
      <c r="C272" s="459"/>
      <c r="D272" s="459"/>
      <c r="E272" s="459"/>
      <c r="F272" s="459"/>
      <c r="G272" s="459"/>
      <c r="H272" s="459"/>
      <c r="I272" s="459"/>
      <c r="J272" s="459"/>
      <c r="K272" s="459"/>
      <c r="L272" s="459"/>
      <c r="M272" s="459"/>
      <c r="N272" s="459"/>
    </row>
    <row r="273" spans="1:14" ht="17.25" x14ac:dyDescent="0.3">
      <c r="A273" s="459" t="s">
        <v>2</v>
      </c>
      <c r="B273" s="459"/>
      <c r="C273" s="459"/>
      <c r="D273" s="459"/>
      <c r="E273" s="459"/>
      <c r="F273" s="459"/>
      <c r="G273" s="459"/>
      <c r="H273" s="459"/>
      <c r="I273" s="459"/>
      <c r="J273" s="459"/>
      <c r="K273" s="459"/>
      <c r="L273" s="459"/>
      <c r="M273" s="459"/>
      <c r="N273" s="459"/>
    </row>
    <row r="274" spans="1:14" ht="17.25" x14ac:dyDescent="0.3">
      <c r="A274" s="459" t="s">
        <v>3</v>
      </c>
      <c r="B274" s="459"/>
      <c r="C274" s="459"/>
      <c r="D274" s="459"/>
      <c r="E274" s="459"/>
      <c r="F274" s="459"/>
      <c r="G274" s="459"/>
      <c r="H274" s="459"/>
      <c r="I274" s="459"/>
      <c r="J274" s="459"/>
      <c r="K274" s="459"/>
      <c r="L274" s="459"/>
      <c r="M274" s="459"/>
      <c r="N274" s="459"/>
    </row>
    <row r="275" spans="1:14" ht="17.25" x14ac:dyDescent="0.3">
      <c r="A275" s="459" t="s">
        <v>4</v>
      </c>
      <c r="B275" s="459"/>
      <c r="C275" s="459"/>
      <c r="D275" s="459"/>
      <c r="E275" s="459"/>
      <c r="F275" s="459"/>
      <c r="G275" s="459"/>
      <c r="H275" s="459"/>
      <c r="I275" s="459"/>
      <c r="J275" s="459"/>
      <c r="K275" s="459"/>
      <c r="L275" s="459"/>
      <c r="M275" s="459"/>
      <c r="N275" s="459"/>
    </row>
    <row r="276" spans="1:14" ht="17.25" x14ac:dyDescent="0.3">
      <c r="A276" s="460" t="s">
        <v>59</v>
      </c>
      <c r="B276" s="460"/>
      <c r="C276" s="460"/>
      <c r="D276" s="460"/>
      <c r="E276" s="460"/>
      <c r="F276" s="460"/>
      <c r="G276" s="460"/>
      <c r="H276" s="460"/>
      <c r="I276" s="460"/>
      <c r="J276" s="460"/>
      <c r="K276" s="460"/>
      <c r="L276" s="460"/>
      <c r="M276" s="460"/>
      <c r="N276" s="460"/>
    </row>
    <row r="278" spans="1:14" ht="21" x14ac:dyDescent="0.35">
      <c r="A278" s="8"/>
      <c r="B278" s="8"/>
      <c r="C278" s="8"/>
      <c r="D278" s="8"/>
      <c r="E278" s="8"/>
      <c r="F278" s="8"/>
      <c r="G278" s="8"/>
      <c r="H278" s="8"/>
      <c r="I278" s="8"/>
      <c r="K278" s="8"/>
      <c r="L278" s="8"/>
      <c r="M278" s="8"/>
      <c r="N278" s="1" t="s">
        <v>6</v>
      </c>
    </row>
    <row r="279" spans="1:14" ht="18.75" x14ac:dyDescent="0.3">
      <c r="A279" s="3"/>
      <c r="B279" s="4"/>
      <c r="C279" s="4"/>
      <c r="D279" s="4"/>
      <c r="E279" s="5"/>
      <c r="G279" s="50"/>
      <c r="H279" s="50"/>
      <c r="I279" s="50"/>
      <c r="K279" s="50"/>
      <c r="L279" s="50"/>
      <c r="M279" s="50"/>
      <c r="N279" s="2" t="s">
        <v>7</v>
      </c>
    </row>
    <row r="280" spans="1:14" ht="15.75" x14ac:dyDescent="0.25">
      <c r="A280" s="3"/>
      <c r="B280" s="4"/>
      <c r="C280" s="4"/>
      <c r="D280" s="4"/>
      <c r="E280" s="5"/>
      <c r="G280" s="6"/>
      <c r="H280" s="6"/>
      <c r="I280" s="6"/>
      <c r="K280" s="6"/>
      <c r="N280" s="2" t="s">
        <v>8</v>
      </c>
    </row>
    <row r="281" spans="1:14" ht="21" x14ac:dyDescent="0.35">
      <c r="A281" s="7"/>
      <c r="C281"/>
      <c r="D281"/>
      <c r="E281"/>
      <c r="K281" s="7"/>
      <c r="M281" s="8"/>
      <c r="N281" s="8" t="s">
        <v>9</v>
      </c>
    </row>
    <row r="282" spans="1:14" ht="18.75" x14ac:dyDescent="0.3">
      <c r="A282" s="3"/>
      <c r="B282" s="12"/>
      <c r="C282" s="4"/>
      <c r="D282" s="4"/>
      <c r="E282" s="9" t="s">
        <v>136</v>
      </c>
      <c r="F282" s="10">
        <v>0.625</v>
      </c>
      <c r="G282" s="11" t="s">
        <v>12</v>
      </c>
      <c r="H282" s="11"/>
      <c r="I282" s="11"/>
      <c r="K282" s="13"/>
      <c r="L282" s="13"/>
      <c r="M282" s="14"/>
    </row>
    <row r="283" spans="1:14" ht="16.5" thickBot="1" x14ac:dyDescent="0.3">
      <c r="A283" s="15" t="s">
        <v>63</v>
      </c>
      <c r="B283" s="16"/>
      <c r="C283"/>
      <c r="D283"/>
      <c r="E283" s="17" t="s">
        <v>149</v>
      </c>
      <c r="F283" s="18"/>
      <c r="J283" s="3"/>
      <c r="K283" s="51"/>
      <c r="L283" s="51"/>
      <c r="M283" s="14"/>
    </row>
    <row r="284" spans="1:14" ht="15.75" thickBot="1" x14ac:dyDescent="0.3">
      <c r="A284" s="474" t="s">
        <v>66</v>
      </c>
      <c r="B284" s="489" t="s">
        <v>16</v>
      </c>
      <c r="C284" s="490" t="s">
        <v>17</v>
      </c>
      <c r="D284" s="490" t="s">
        <v>18</v>
      </c>
      <c r="E284" s="489" t="s">
        <v>19</v>
      </c>
      <c r="F284" s="489" t="s">
        <v>20</v>
      </c>
      <c r="G284" s="489" t="s">
        <v>21</v>
      </c>
      <c r="H284" s="489" t="s">
        <v>22</v>
      </c>
      <c r="I284" s="489" t="s">
        <v>23</v>
      </c>
      <c r="J284" s="474" t="s">
        <v>24</v>
      </c>
      <c r="K284" s="557" t="s">
        <v>150</v>
      </c>
      <c r="L284" s="558" t="s">
        <v>26</v>
      </c>
      <c r="M284" s="558" t="s">
        <v>109</v>
      </c>
      <c r="N284" s="475" t="s">
        <v>28</v>
      </c>
    </row>
    <row r="285" spans="1:14" ht="15.75" thickBot="1" x14ac:dyDescent="0.3">
      <c r="A285" s="474"/>
      <c r="B285" s="489"/>
      <c r="C285" s="490"/>
      <c r="D285" s="490"/>
      <c r="E285" s="489"/>
      <c r="F285" s="489"/>
      <c r="G285" s="489"/>
      <c r="H285" s="489"/>
      <c r="I285" s="489"/>
      <c r="J285" s="474"/>
      <c r="K285" s="557"/>
      <c r="L285" s="558"/>
      <c r="M285" s="558"/>
      <c r="N285" s="475"/>
    </row>
    <row r="286" spans="1:14" ht="15.75" thickBot="1" x14ac:dyDescent="0.3">
      <c r="A286" s="474"/>
      <c r="B286" s="489"/>
      <c r="C286" s="490"/>
      <c r="D286" s="490"/>
      <c r="E286" s="489"/>
      <c r="F286" s="489"/>
      <c r="G286" s="489"/>
      <c r="H286" s="489"/>
      <c r="I286" s="489"/>
      <c r="J286" s="474"/>
      <c r="K286" s="557"/>
      <c r="L286" s="558"/>
      <c r="M286" s="558"/>
      <c r="N286" s="475"/>
    </row>
    <row r="287" spans="1:14" ht="22.5" x14ac:dyDescent="0.25">
      <c r="A287" s="21">
        <v>1</v>
      </c>
      <c r="B287" s="31">
        <v>356</v>
      </c>
      <c r="C287" s="76" t="str">
        <f>IF(B287=0," ",VLOOKUP(B287,[1]Спортсмены!B$1:K$65536,2,FALSE))</f>
        <v>Бобков</v>
      </c>
      <c r="D287" s="77" t="str">
        <f>IF(B287=0," ",VLOOKUP($B287,[1]Спортсмены!$B$1:$K$65536,3,FALSE))</f>
        <v>Дмитрий</v>
      </c>
      <c r="E287" s="78" t="str">
        <f>IF(B287=0," ",IF(VLOOKUP($B287,[1]Спортсмены!$B$1:$K$65536,4,FALSE)=0," ",VLOOKUP($B287,[1]Спортсмены!$B$1:$K$65536,4,FALSE)))</f>
        <v>12.01.2000</v>
      </c>
      <c r="F287" s="78" t="str">
        <f>IF(B287=0," ",VLOOKUP($B287,[1]Спортсмены!$B$1:$K$65536,5,FALSE))</f>
        <v>КМС</v>
      </c>
      <c r="G287" s="76" t="str">
        <f>IF(B287=0," ",VLOOKUP($B287,[1]Спортсмены!$B$1:$K$65536,6,FALSE))</f>
        <v>Москва</v>
      </c>
      <c r="H287" s="109" t="str">
        <f>IF(C287=0," ",VLOOKUP($B287,[1]Спортсмены!$B$1:$K$65536,7,FALSE))</f>
        <v>Ивановская область</v>
      </c>
      <c r="I287" s="76" t="str">
        <f>IF(D287=0," ",VLOOKUP($B287,[1]Спортсмены!$B$1:$K$65536,8,FALSE))</f>
        <v/>
      </c>
      <c r="J287" s="90" t="str">
        <f>IF(B287=0," ",VLOOKUP($B287,[1]Спортсмены!$B$1:$K$65536,9,FALSE))</f>
        <v>ГБУ "ФСО "Юность Москвы" Москомспорта, МБУ "СШОР им.Олимпийского Чемпиона С.Клюгина" г.о.Кинешма</v>
      </c>
      <c r="K287" s="353">
        <v>2.0299999999999998</v>
      </c>
      <c r="L287" s="78" t="s">
        <v>48</v>
      </c>
      <c r="M287" s="78">
        <v>20</v>
      </c>
      <c r="N287" s="57" t="str">
        <f>IF(B287=0," ",VLOOKUP($B287,[1]Спортсмены!$B$1:$K$65536,10,FALSE))</f>
        <v>Кузинов Н.В., Будалов С.Н.</v>
      </c>
    </row>
    <row r="288" spans="1:14" x14ac:dyDescent="0.25">
      <c r="A288" s="175">
        <v>2</v>
      </c>
      <c r="B288" s="31">
        <v>168</v>
      </c>
      <c r="C288" s="76" t="str">
        <f>IF(B288=0," ",VLOOKUP(B288,[1]Спортсмены!B$1:K$65536,2,FALSE))</f>
        <v>Юдин</v>
      </c>
      <c r="D288" s="77" t="str">
        <f>IF(B288=0," ",VLOOKUP($B288,[1]Спортсмены!$B$1:$K$65536,3,FALSE))</f>
        <v>Тихон</v>
      </c>
      <c r="E288" s="78" t="str">
        <f>IF(B288=0," ",IF(VLOOKUP($B288,[1]Спортсмены!$B$1:$K$65536,4,FALSE)=0," ",VLOOKUP($B288,[1]Спортсмены!$B$1:$K$65536,4,FALSE)))</f>
        <v>02.04.2000</v>
      </c>
      <c r="F288" s="78" t="str">
        <f>IF(B288=0," ",VLOOKUP($B288,[1]Спортсмены!$B$1:$K$65536,5,FALSE))</f>
        <v>КМС</v>
      </c>
      <c r="G288" s="76" t="str">
        <f>IF(B288=0," ",VLOOKUP($B288,[1]Спортсмены!$B$1:$K$65536,6,FALSE))</f>
        <v>Ярославская область</v>
      </c>
      <c r="H288" s="76" t="str">
        <f>IF(C288=0," ",VLOOKUP($B288,[1]Спортсмены!$B$1:$K$65536,7,FALSE))</f>
        <v/>
      </c>
      <c r="I288" s="76" t="str">
        <f>IF(D288=0," ",VLOOKUP($B288,[1]Спортсмены!$B$1:$K$65536,8,FALSE))</f>
        <v/>
      </c>
      <c r="J288" s="90" t="str">
        <f>IF(B288=0," ",VLOOKUP($B288,[1]Спортсмены!$B$1:$K$65536,9,FALSE))</f>
        <v>ГУ ЯО "СШОР по лёгкой атлетике и адаптивному спорту"</v>
      </c>
      <c r="K288" s="353">
        <v>2</v>
      </c>
      <c r="L288" s="78" t="s">
        <v>48</v>
      </c>
      <c r="M288" s="78">
        <v>17</v>
      </c>
      <c r="N288" s="57" t="str">
        <f>IF(B288=0," ",VLOOKUP($B288,[1]Спортсмены!$B$1:$K$65536,10,FALSE))</f>
        <v>Бабашкин В.М.</v>
      </c>
    </row>
    <row r="289" spans="1:14" ht="16.5" thickBot="1" x14ac:dyDescent="0.3">
      <c r="A289" s="43"/>
      <c r="B289" s="298"/>
      <c r="C289" s="293"/>
      <c r="D289" s="293"/>
      <c r="E289" s="293"/>
      <c r="F289" s="350"/>
      <c r="G289" s="350"/>
      <c r="H289" s="350"/>
      <c r="I289" s="350"/>
      <c r="J289" s="350"/>
      <c r="K289" s="351"/>
      <c r="L289" s="291"/>
      <c r="M289" s="291"/>
      <c r="N289" s="298"/>
    </row>
    <row r="290" spans="1:14" ht="16.5" thickTop="1" x14ac:dyDescent="0.25">
      <c r="B290" s="86"/>
      <c r="C290" s="85"/>
      <c r="D290" s="85"/>
      <c r="E290" s="85"/>
      <c r="F290" s="89"/>
      <c r="G290" s="89"/>
      <c r="H290" s="89"/>
      <c r="I290" s="89"/>
      <c r="J290" s="89"/>
      <c r="K290" s="323"/>
      <c r="L290" s="66"/>
      <c r="M290" s="66"/>
      <c r="N290" s="86"/>
    </row>
    <row r="291" spans="1:14" ht="15.75" x14ac:dyDescent="0.25">
      <c r="B291" s="86"/>
      <c r="C291" s="85"/>
      <c r="D291" s="85"/>
      <c r="E291" s="85"/>
      <c r="F291" s="89"/>
      <c r="G291" s="89"/>
      <c r="H291" s="89"/>
      <c r="I291" s="89"/>
      <c r="J291" s="89"/>
      <c r="K291" s="323"/>
      <c r="L291" s="66"/>
      <c r="M291" s="66"/>
      <c r="N291" s="86"/>
    </row>
    <row r="292" spans="1:14" ht="15.75" x14ac:dyDescent="0.25">
      <c r="B292" s="86"/>
      <c r="C292" s="85"/>
      <c r="D292" s="85"/>
      <c r="E292" s="85"/>
      <c r="F292" s="89"/>
      <c r="G292" s="89"/>
      <c r="H292" s="89"/>
      <c r="I292" s="89"/>
      <c r="J292" s="89"/>
      <c r="K292" s="323"/>
      <c r="L292" s="66"/>
      <c r="M292" s="66"/>
      <c r="N292" s="86"/>
    </row>
    <row r="293" spans="1:14" ht="15.75" x14ac:dyDescent="0.25">
      <c r="B293" s="86"/>
      <c r="C293" s="85"/>
      <c r="D293" s="85"/>
      <c r="E293" s="85"/>
      <c r="F293" s="89"/>
      <c r="G293" s="89"/>
      <c r="H293" s="89"/>
      <c r="I293" s="89"/>
      <c r="J293" s="89"/>
      <c r="K293" s="323"/>
      <c r="L293" s="66"/>
      <c r="M293" s="66"/>
      <c r="N293" s="86"/>
    </row>
    <row r="294" spans="1:14" x14ac:dyDescent="0.25">
      <c r="A294" s="64"/>
      <c r="B294" s="65"/>
      <c r="C294" s="66"/>
      <c r="D294" s="66"/>
      <c r="E294" s="66"/>
      <c r="F294" s="67"/>
      <c r="G294" s="45" t="s">
        <v>32</v>
      </c>
      <c r="H294" s="45"/>
      <c r="I294" s="45"/>
      <c r="J294" s="46"/>
      <c r="K294" s="46"/>
      <c r="L294" s="45"/>
      <c r="M294" s="45" t="s">
        <v>33</v>
      </c>
      <c r="N294" s="45"/>
    </row>
    <row r="295" spans="1:14" x14ac:dyDescent="0.25">
      <c r="A295" s="64"/>
      <c r="B295" s="67"/>
      <c r="C295" s="66"/>
      <c r="D295" s="66"/>
      <c r="E295" s="66"/>
      <c r="F295" s="67"/>
      <c r="G295" s="45"/>
      <c r="H295" s="45"/>
      <c r="I295" s="45"/>
      <c r="J295" s="46"/>
      <c r="K295" s="46"/>
      <c r="L295" s="45"/>
      <c r="M295" s="45"/>
      <c r="N295" s="45"/>
    </row>
    <row r="296" spans="1:14" x14ac:dyDescent="0.25">
      <c r="A296" s="64"/>
      <c r="B296" s="67"/>
      <c r="C296" s="66"/>
      <c r="D296" s="66"/>
      <c r="E296" s="66"/>
      <c r="F296" s="67"/>
      <c r="G296" s="45"/>
      <c r="H296" s="45"/>
      <c r="I296" s="45"/>
      <c r="J296" s="46"/>
      <c r="K296" s="46"/>
      <c r="L296" s="45"/>
      <c r="M296" s="45"/>
      <c r="N296" s="45"/>
    </row>
    <row r="297" spans="1:14" x14ac:dyDescent="0.25">
      <c r="A297" s="64"/>
      <c r="B297" s="67"/>
      <c r="C297" s="66"/>
      <c r="D297" s="66"/>
      <c r="E297" s="66"/>
      <c r="F297" s="67"/>
      <c r="G297" s="45"/>
      <c r="H297" s="45"/>
      <c r="I297" s="45"/>
      <c r="J297" s="46"/>
      <c r="K297" s="46"/>
      <c r="L297" s="45"/>
      <c r="M297" s="45"/>
      <c r="N297" s="45"/>
    </row>
    <row r="298" spans="1:14" x14ac:dyDescent="0.25">
      <c r="A298" s="64"/>
      <c r="B298" s="67"/>
      <c r="C298" s="66"/>
      <c r="D298" s="66"/>
      <c r="E298" s="66"/>
      <c r="F298" s="67"/>
      <c r="G298" s="45" t="s">
        <v>34</v>
      </c>
      <c r="H298" s="45"/>
      <c r="I298" s="45"/>
      <c r="J298" s="46"/>
      <c r="K298" s="46"/>
      <c r="L298" s="45"/>
      <c r="M298" s="45" t="s">
        <v>35</v>
      </c>
      <c r="N298" s="45"/>
    </row>
    <row r="299" spans="1:14" ht="15.75" x14ac:dyDescent="0.25">
      <c r="B299" s="86"/>
      <c r="C299" s="85"/>
      <c r="D299" s="85"/>
      <c r="E299" s="85"/>
      <c r="F299" s="89"/>
      <c r="G299" s="89"/>
      <c r="H299" s="89"/>
      <c r="I299" s="89"/>
      <c r="J299" s="89"/>
      <c r="K299" s="323"/>
      <c r="L299" s="66"/>
      <c r="M299" s="66"/>
      <c r="N299" s="86"/>
    </row>
    <row r="300" spans="1:14" ht="15.75" x14ac:dyDescent="0.25">
      <c r="B300" s="86"/>
      <c r="C300" s="85"/>
      <c r="D300" s="85"/>
      <c r="E300" s="85"/>
      <c r="F300" s="89"/>
      <c r="G300" s="89"/>
      <c r="H300" s="89"/>
      <c r="I300" s="89"/>
      <c r="J300" s="89"/>
      <c r="K300" s="323"/>
      <c r="L300" s="66"/>
      <c r="M300" s="66"/>
      <c r="N300" s="86"/>
    </row>
    <row r="301" spans="1:14" ht="15.75" x14ac:dyDescent="0.25">
      <c r="B301" s="86"/>
      <c r="C301" s="85"/>
      <c r="D301" s="85"/>
      <c r="E301" s="85"/>
      <c r="F301" s="89"/>
      <c r="G301" s="89"/>
      <c r="H301" s="89"/>
      <c r="I301" s="89"/>
      <c r="J301" s="89"/>
      <c r="K301" s="323"/>
      <c r="L301" s="66"/>
      <c r="M301" s="66"/>
      <c r="N301" s="86"/>
    </row>
    <row r="302" spans="1:14" x14ac:dyDescent="0.25">
      <c r="A302" s="356"/>
      <c r="B302" s="49"/>
      <c r="C302" s="45"/>
      <c r="D302" s="45"/>
      <c r="E302" s="283"/>
      <c r="F302" s="46"/>
      <c r="G302" s="229"/>
      <c r="H302" s="229"/>
      <c r="I302" s="229"/>
      <c r="J302" s="229"/>
      <c r="K302" s="278"/>
      <c r="L302" s="44"/>
      <c r="M302" s="44"/>
      <c r="N302" s="112"/>
    </row>
    <row r="303" spans="1:14" x14ac:dyDescent="0.25">
      <c r="A303" s="356"/>
      <c r="B303" s="49"/>
      <c r="C303" s="45"/>
      <c r="D303" s="45"/>
      <c r="E303" s="283"/>
      <c r="F303" s="46"/>
      <c r="G303" s="229"/>
      <c r="H303" s="229"/>
      <c r="I303" s="229"/>
      <c r="J303" s="229"/>
      <c r="K303" s="278"/>
      <c r="L303" s="44"/>
      <c r="M303" s="44"/>
      <c r="N303" s="112"/>
    </row>
    <row r="304" spans="1:14" x14ac:dyDescent="0.25">
      <c r="A304" s="356"/>
      <c r="B304" s="49"/>
      <c r="C304" s="45"/>
      <c r="D304" s="45"/>
      <c r="E304" s="283"/>
      <c r="F304" s="46"/>
      <c r="G304" s="229"/>
      <c r="H304" s="229"/>
      <c r="I304" s="229"/>
      <c r="J304" s="229"/>
      <c r="K304" s="278"/>
      <c r="L304" s="44"/>
      <c r="M304" s="44"/>
      <c r="N304" s="112"/>
    </row>
    <row r="305" spans="1:14" x14ac:dyDescent="0.25">
      <c r="A305" s="356"/>
      <c r="B305" s="49"/>
      <c r="C305" s="45"/>
      <c r="D305" s="45"/>
      <c r="E305" s="283"/>
      <c r="F305" s="46"/>
      <c r="G305" s="229"/>
      <c r="H305" s="229"/>
      <c r="I305" s="229"/>
      <c r="J305" s="229"/>
      <c r="K305" s="278"/>
      <c r="L305" s="44"/>
      <c r="M305" s="44"/>
      <c r="N305" s="112"/>
    </row>
    <row r="306" spans="1:14" x14ac:dyDescent="0.25">
      <c r="A306" s="356"/>
      <c r="B306" s="49"/>
      <c r="C306" s="45"/>
      <c r="D306" s="45"/>
      <c r="E306" s="283"/>
      <c r="F306" s="46"/>
      <c r="G306" s="229"/>
      <c r="H306" s="229"/>
      <c r="I306" s="229"/>
      <c r="J306" s="229"/>
      <c r="K306" s="278"/>
      <c r="L306" s="44"/>
      <c r="M306" s="44"/>
      <c r="N306" s="112"/>
    </row>
    <row r="307" spans="1:14" x14ac:dyDescent="0.25">
      <c r="A307" s="356"/>
      <c r="B307" s="49"/>
      <c r="C307" s="45"/>
      <c r="D307" s="45"/>
      <c r="E307" s="283"/>
      <c r="F307" s="46"/>
      <c r="G307" s="229"/>
      <c r="H307" s="229"/>
      <c r="I307" s="229"/>
      <c r="J307" s="229"/>
      <c r="K307" s="278"/>
      <c r="L307" s="44"/>
      <c r="M307" s="44"/>
      <c r="N307" s="112"/>
    </row>
    <row r="308" spans="1:14" x14ac:dyDescent="0.25">
      <c r="A308" s="356"/>
      <c r="B308" s="49"/>
      <c r="C308" s="45"/>
      <c r="D308" s="45"/>
      <c r="E308" s="283"/>
      <c r="F308" s="46"/>
      <c r="G308" s="229"/>
      <c r="H308" s="229"/>
      <c r="I308" s="229"/>
      <c r="J308" s="229"/>
      <c r="K308" s="278"/>
      <c r="L308" s="44"/>
      <c r="M308" s="44"/>
      <c r="N308" s="112"/>
    </row>
    <row r="309" spans="1:14" x14ac:dyDescent="0.25">
      <c r="A309" s="356"/>
      <c r="B309" s="49"/>
      <c r="C309" s="45"/>
      <c r="D309" s="45"/>
      <c r="E309" s="283"/>
      <c r="F309" s="46"/>
      <c r="G309" s="229"/>
      <c r="H309" s="229"/>
      <c r="I309" s="229"/>
      <c r="J309" s="229"/>
      <c r="K309" s="278"/>
      <c r="L309" s="44"/>
      <c r="M309" s="44"/>
      <c r="N309" s="112"/>
    </row>
    <row r="310" spans="1:14" x14ac:dyDescent="0.25">
      <c r="A310" s="356"/>
      <c r="B310" s="49"/>
      <c r="C310" s="45"/>
      <c r="D310" s="45"/>
      <c r="E310" s="283"/>
      <c r="F310" s="46"/>
      <c r="G310" s="229"/>
      <c r="H310" s="229"/>
      <c r="I310" s="229"/>
      <c r="J310" s="229"/>
      <c r="K310" s="278"/>
      <c r="L310" s="44"/>
      <c r="M310" s="44"/>
      <c r="N310" s="112"/>
    </row>
    <row r="311" spans="1:14" x14ac:dyDescent="0.25">
      <c r="A311" s="356"/>
      <c r="B311" s="49"/>
      <c r="C311" s="45"/>
      <c r="D311" s="45"/>
      <c r="E311" s="283"/>
      <c r="F311" s="46"/>
      <c r="G311" s="229"/>
      <c r="H311" s="229"/>
      <c r="I311" s="229"/>
      <c r="J311" s="229"/>
      <c r="K311" s="278"/>
      <c r="L311" s="44"/>
      <c r="M311" s="44"/>
      <c r="N311" s="112"/>
    </row>
    <row r="312" spans="1:14" x14ac:dyDescent="0.25">
      <c r="A312" s="356"/>
      <c r="B312" s="49"/>
      <c r="C312" s="45"/>
      <c r="D312" s="45"/>
      <c r="E312" s="283"/>
      <c r="F312" s="46"/>
      <c r="G312" s="229"/>
      <c r="H312" s="229"/>
      <c r="I312" s="229"/>
      <c r="J312" s="229"/>
      <c r="K312" s="278"/>
      <c r="L312" s="44"/>
      <c r="M312" s="44"/>
      <c r="N312" s="112"/>
    </row>
    <row r="313" spans="1:14" x14ac:dyDescent="0.25">
      <c r="A313" s="356"/>
      <c r="B313" s="49"/>
      <c r="C313" s="45"/>
      <c r="D313" s="45"/>
      <c r="E313" s="283"/>
      <c r="F313" s="46"/>
      <c r="G313" s="229"/>
      <c r="H313" s="229"/>
      <c r="I313" s="229"/>
      <c r="J313" s="229"/>
      <c r="K313" s="278"/>
      <c r="L313" s="44"/>
      <c r="M313" s="44"/>
      <c r="N313" s="112"/>
    </row>
    <row r="314" spans="1:14" ht="15.75" x14ac:dyDescent="0.25">
      <c r="B314" s="86"/>
      <c r="C314" s="85"/>
      <c r="D314" s="85"/>
      <c r="E314" s="85"/>
      <c r="F314" s="89"/>
      <c r="G314" s="89"/>
      <c r="H314" s="89"/>
      <c r="I314" s="89"/>
      <c r="J314" s="89"/>
      <c r="K314" s="323"/>
      <c r="L314" s="66"/>
      <c r="M314" s="66"/>
      <c r="N314" s="86"/>
    </row>
    <row r="315" spans="1:14" ht="15.75" x14ac:dyDescent="0.25">
      <c r="B315" s="86"/>
      <c r="C315" s="85"/>
      <c r="D315" s="85"/>
      <c r="E315" s="85"/>
      <c r="F315" s="89"/>
      <c r="G315" s="89"/>
      <c r="H315" s="89"/>
      <c r="I315" s="89"/>
      <c r="J315" s="89"/>
      <c r="K315" s="323"/>
      <c r="L315" s="66"/>
      <c r="M315" s="66"/>
      <c r="N315" s="86"/>
    </row>
    <row r="316" spans="1:14" ht="15.75" x14ac:dyDescent="0.25">
      <c r="B316" s="86"/>
      <c r="C316" s="85"/>
      <c r="D316" s="85"/>
      <c r="E316" s="85"/>
      <c r="F316" s="89"/>
      <c r="G316" s="89"/>
      <c r="H316" s="89"/>
      <c r="I316" s="89"/>
      <c r="J316" s="89"/>
      <c r="K316" s="323"/>
      <c r="L316" s="66"/>
      <c r="M316" s="66"/>
      <c r="N316" s="86"/>
    </row>
    <row r="317" spans="1:14" ht="15.75" x14ac:dyDescent="0.25">
      <c r="B317" s="86"/>
      <c r="C317" s="85"/>
      <c r="D317" s="85"/>
      <c r="E317" s="85"/>
      <c r="F317" s="89"/>
      <c r="G317" s="89"/>
      <c r="H317" s="89"/>
      <c r="I317" s="89"/>
      <c r="J317" s="89"/>
      <c r="K317" s="323"/>
      <c r="L317" s="66"/>
      <c r="M317" s="66"/>
      <c r="N317" s="86"/>
    </row>
    <row r="318" spans="1:14" ht="15.75" x14ac:dyDescent="0.25">
      <c r="B318" s="86"/>
      <c r="C318" s="85"/>
      <c r="D318" s="85"/>
      <c r="E318" s="85"/>
      <c r="F318" s="89"/>
      <c r="G318" s="89"/>
      <c r="H318" s="89"/>
      <c r="I318" s="89"/>
      <c r="J318" s="89"/>
      <c r="K318" s="323"/>
      <c r="L318" s="66"/>
      <c r="M318" s="66"/>
      <c r="N318" s="86"/>
    </row>
    <row r="319" spans="1:14" ht="15.75" x14ac:dyDescent="0.25">
      <c r="B319" s="86"/>
      <c r="C319" s="85"/>
      <c r="D319" s="85"/>
      <c r="E319" s="85"/>
      <c r="F319" s="89"/>
      <c r="G319" s="89"/>
      <c r="H319" s="89"/>
      <c r="I319" s="89"/>
      <c r="J319" s="89"/>
      <c r="K319" s="323"/>
      <c r="L319" s="66"/>
      <c r="M319" s="66"/>
      <c r="N319" s="86"/>
    </row>
    <row r="320" spans="1:14" ht="15.75" x14ac:dyDescent="0.25">
      <c r="B320" s="86"/>
      <c r="C320" s="85"/>
      <c r="D320" s="85"/>
      <c r="E320" s="85"/>
      <c r="F320" s="89"/>
      <c r="G320" s="89"/>
      <c r="H320" s="89"/>
      <c r="I320" s="89"/>
      <c r="J320" s="89"/>
      <c r="K320" s="323"/>
      <c r="L320" s="66"/>
      <c r="M320" s="66"/>
      <c r="N320" s="86"/>
    </row>
    <row r="321" spans="2:14" ht="15.75" x14ac:dyDescent="0.25">
      <c r="B321" s="86"/>
      <c r="C321" s="85"/>
      <c r="D321" s="85"/>
      <c r="E321" s="85"/>
      <c r="F321" s="89"/>
      <c r="G321" s="89"/>
      <c r="H321" s="89"/>
      <c r="I321" s="89"/>
      <c r="J321" s="89"/>
      <c r="K321" s="323"/>
      <c r="L321" s="66"/>
      <c r="M321" s="66"/>
      <c r="N321" s="86"/>
    </row>
    <row r="322" spans="2:14" ht="15.75" x14ac:dyDescent="0.25">
      <c r="B322" s="86"/>
      <c r="C322" s="85"/>
      <c r="D322" s="85"/>
      <c r="E322" s="85"/>
      <c r="F322" s="89"/>
      <c r="G322" s="89"/>
      <c r="H322" s="89"/>
      <c r="I322" s="89"/>
      <c r="J322" s="89"/>
      <c r="K322" s="323"/>
      <c r="L322" s="66"/>
      <c r="M322" s="66"/>
      <c r="N322" s="86"/>
    </row>
    <row r="323" spans="2:14" ht="15.75" x14ac:dyDescent="0.25">
      <c r="B323" s="86"/>
      <c r="C323" s="85"/>
      <c r="D323" s="85"/>
      <c r="E323" s="85"/>
      <c r="F323" s="89"/>
      <c r="G323" s="89"/>
      <c r="H323" s="89"/>
      <c r="I323" s="89"/>
      <c r="J323" s="89"/>
      <c r="K323" s="323"/>
      <c r="L323" s="66"/>
      <c r="M323" s="66"/>
      <c r="N323" s="86"/>
    </row>
    <row r="324" spans="2:14" ht="15.75" x14ac:dyDescent="0.25">
      <c r="B324" s="86"/>
      <c r="C324" s="85"/>
      <c r="D324" s="85"/>
      <c r="E324" s="85"/>
      <c r="F324" s="89"/>
      <c r="G324" s="89"/>
      <c r="H324" s="89"/>
      <c r="I324" s="89"/>
      <c r="J324" s="89"/>
      <c r="K324" s="323"/>
      <c r="L324" s="66"/>
      <c r="M324" s="66"/>
      <c r="N324" s="86"/>
    </row>
  </sheetData>
  <mergeCells count="120">
    <mergeCell ref="A1:N1"/>
    <mergeCell ref="A2:N2"/>
    <mergeCell ref="A3:N3"/>
    <mergeCell ref="A4:N4"/>
    <mergeCell ref="A5:N5"/>
    <mergeCell ref="A6:N6"/>
    <mergeCell ref="M14:M16"/>
    <mergeCell ref="N14:N16"/>
    <mergeCell ref="A55:N55"/>
    <mergeCell ref="A56:N56"/>
    <mergeCell ref="A57:N57"/>
    <mergeCell ref="A58:N58"/>
    <mergeCell ref="G14:G16"/>
    <mergeCell ref="H14:H16"/>
    <mergeCell ref="I14:I16"/>
    <mergeCell ref="J14:J16"/>
    <mergeCell ref="K14:K16"/>
    <mergeCell ref="L14:L16"/>
    <mergeCell ref="A14:A16"/>
    <mergeCell ref="B14:B16"/>
    <mergeCell ref="C14:C16"/>
    <mergeCell ref="D14:D16"/>
    <mergeCell ref="E14:E16"/>
    <mergeCell ref="F14:F16"/>
    <mergeCell ref="A59:N59"/>
    <mergeCell ref="A60:N60"/>
    <mergeCell ref="A68:A70"/>
    <mergeCell ref="B68:B70"/>
    <mergeCell ref="C68:C70"/>
    <mergeCell ref="D68:D70"/>
    <mergeCell ref="E68:E70"/>
    <mergeCell ref="F68:F70"/>
    <mergeCell ref="G68:G70"/>
    <mergeCell ref="H68:H70"/>
    <mergeCell ref="A111:N111"/>
    <mergeCell ref="A112:N112"/>
    <mergeCell ref="A113:N113"/>
    <mergeCell ref="A114:N114"/>
    <mergeCell ref="A115:N115"/>
    <mergeCell ref="A116:N116"/>
    <mergeCell ref="I68:I70"/>
    <mergeCell ref="J68:J70"/>
    <mergeCell ref="K68:K70"/>
    <mergeCell ref="L68:L70"/>
    <mergeCell ref="M68:M70"/>
    <mergeCell ref="N68:N70"/>
    <mergeCell ref="M124:M126"/>
    <mergeCell ref="N124:N126"/>
    <mergeCell ref="A162:N162"/>
    <mergeCell ref="A163:N163"/>
    <mergeCell ref="A164:N164"/>
    <mergeCell ref="A165:N165"/>
    <mergeCell ref="G124:G126"/>
    <mergeCell ref="H124:H126"/>
    <mergeCell ref="I124:I126"/>
    <mergeCell ref="J124:J126"/>
    <mergeCell ref="K124:K126"/>
    <mergeCell ref="L124:L126"/>
    <mergeCell ref="A124:A126"/>
    <mergeCell ref="B124:B126"/>
    <mergeCell ref="C124:C126"/>
    <mergeCell ref="D124:D126"/>
    <mergeCell ref="E124:E126"/>
    <mergeCell ref="F124:F126"/>
    <mergeCell ref="A166:N166"/>
    <mergeCell ref="A167:N167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A214:N214"/>
    <mergeCell ref="A215:N215"/>
    <mergeCell ref="A216:N216"/>
    <mergeCell ref="A217:N217"/>
    <mergeCell ref="A218:N218"/>
    <mergeCell ref="A219:N219"/>
    <mergeCell ref="I175:I177"/>
    <mergeCell ref="J175:J177"/>
    <mergeCell ref="K175:K177"/>
    <mergeCell ref="L175:L177"/>
    <mergeCell ref="M175:M177"/>
    <mergeCell ref="N175:N177"/>
    <mergeCell ref="M227:M229"/>
    <mergeCell ref="N227:N229"/>
    <mergeCell ref="A271:N271"/>
    <mergeCell ref="A272:N272"/>
    <mergeCell ref="A273:N273"/>
    <mergeCell ref="A274:N274"/>
    <mergeCell ref="G227:G229"/>
    <mergeCell ref="H227:H229"/>
    <mergeCell ref="I227:I229"/>
    <mergeCell ref="J227:J229"/>
    <mergeCell ref="K227:K229"/>
    <mergeCell ref="L227:L229"/>
    <mergeCell ref="A227:A229"/>
    <mergeCell ref="B227:B229"/>
    <mergeCell ref="C227:C229"/>
    <mergeCell ref="D227:D229"/>
    <mergeCell ref="E227:E229"/>
    <mergeCell ref="F227:F229"/>
    <mergeCell ref="I284:I286"/>
    <mergeCell ref="J284:J286"/>
    <mergeCell ref="K284:K286"/>
    <mergeCell ref="L284:L286"/>
    <mergeCell ref="M284:M286"/>
    <mergeCell ref="N284:N286"/>
    <mergeCell ref="A275:N275"/>
    <mergeCell ref="A276:N276"/>
    <mergeCell ref="A284:A286"/>
    <mergeCell ref="B284:B286"/>
    <mergeCell ref="C284:C286"/>
    <mergeCell ref="D284:D286"/>
    <mergeCell ref="E284:E286"/>
    <mergeCell ref="F284:F286"/>
    <mergeCell ref="G284:G286"/>
    <mergeCell ref="H284:H28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"/>
  <sheetViews>
    <sheetView zoomScale="80" zoomScaleNormal="80" workbookViewId="0">
      <selection activeCell="A298" sqref="A298:XFD350"/>
    </sheetView>
  </sheetViews>
  <sheetFormatPr defaultRowHeight="15" x14ac:dyDescent="0.25"/>
  <cols>
    <col min="1" max="1" width="4.42578125" customWidth="1"/>
    <col min="2" max="2" width="4.7109375" customWidth="1"/>
    <col min="3" max="3" width="5.5703125" customWidth="1"/>
    <col min="4" max="4" width="16.85546875" customWidth="1"/>
    <col min="5" max="5" width="15.5703125" customWidth="1"/>
    <col min="6" max="6" width="13.42578125" customWidth="1"/>
    <col min="7" max="7" width="21" customWidth="1"/>
    <col min="8" max="8" width="4.85546875" customWidth="1"/>
    <col min="9" max="11" width="4.7109375" customWidth="1"/>
    <col min="12" max="12" width="5.140625" customWidth="1"/>
    <col min="13" max="13" width="4.85546875" customWidth="1"/>
    <col min="14" max="14" width="4.7109375" customWidth="1"/>
    <col min="15" max="16" width="4.85546875" customWidth="1"/>
    <col min="17" max="17" width="5.140625" customWidth="1"/>
    <col min="18" max="18" width="4.42578125" customWidth="1"/>
    <col min="19" max="19" width="4.85546875" customWidth="1"/>
    <col min="20" max="20" width="5" customWidth="1"/>
    <col min="21" max="21" width="4.85546875" customWidth="1"/>
    <col min="22" max="22" width="4.42578125" customWidth="1"/>
    <col min="23" max="23" width="4.85546875" customWidth="1"/>
    <col min="24" max="24" width="4.42578125" customWidth="1"/>
    <col min="25" max="26" width="4" customWidth="1"/>
    <col min="27" max="27" width="3.85546875" customWidth="1"/>
    <col min="28" max="28" width="4.42578125" customWidth="1"/>
    <col min="29" max="29" width="7.85546875" customWidth="1"/>
  </cols>
  <sheetData>
    <row r="1" spans="1:29" ht="17.25" x14ac:dyDescent="0.3">
      <c r="A1" s="460" t="s">
        <v>153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</row>
    <row r="2" spans="1:29" ht="17.25" x14ac:dyDescent="0.3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</row>
    <row r="3" spans="1:29" ht="20.25" x14ac:dyDescent="0.3">
      <c r="A3" s="566" t="s">
        <v>154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</row>
    <row r="4" spans="1:29" ht="20.25" x14ac:dyDescent="0.3">
      <c r="A4" s="567" t="s">
        <v>155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</row>
    <row r="5" spans="1:29" x14ac:dyDescent="0.25">
      <c r="A5" s="568" t="s">
        <v>156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</row>
    <row r="6" spans="1:29" ht="16.5" thickBot="1" x14ac:dyDescent="0.3">
      <c r="A6" s="46"/>
      <c r="B6" s="46"/>
      <c r="C6" s="46"/>
      <c r="D6" s="86"/>
      <c r="E6" s="86"/>
      <c r="F6" s="86"/>
      <c r="G6" s="86"/>
      <c r="H6" s="85"/>
      <c r="I6" s="299"/>
      <c r="J6" s="86"/>
      <c r="K6" s="357"/>
      <c r="L6" s="66"/>
      <c r="M6" s="86"/>
      <c r="R6" s="571" t="s">
        <v>157</v>
      </c>
      <c r="S6" s="571"/>
      <c r="T6" s="571"/>
      <c r="U6" s="571"/>
      <c r="V6" s="571"/>
      <c r="W6" s="571"/>
      <c r="X6" s="571"/>
      <c r="Y6" s="358" t="s">
        <v>113</v>
      </c>
      <c r="Z6" s="358"/>
      <c r="AA6" s="358"/>
      <c r="AB6" s="359"/>
      <c r="AC6" s="359" t="s">
        <v>158</v>
      </c>
    </row>
    <row r="7" spans="1:29" ht="18.75" thickBot="1" x14ac:dyDescent="0.3">
      <c r="A7" s="558" t="s">
        <v>66</v>
      </c>
      <c r="B7" s="558" t="s">
        <v>159</v>
      </c>
      <c r="C7" s="559" t="s">
        <v>152</v>
      </c>
      <c r="D7" s="563" t="s">
        <v>160</v>
      </c>
      <c r="E7" s="564" t="s">
        <v>18</v>
      </c>
      <c r="F7" s="508" t="s">
        <v>19</v>
      </c>
      <c r="G7" s="559" t="s">
        <v>21</v>
      </c>
      <c r="H7" s="560" t="s">
        <v>161</v>
      </c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1" t="s">
        <v>162</v>
      </c>
      <c r="AB7" s="562" t="s">
        <v>163</v>
      </c>
      <c r="AC7" s="559" t="s">
        <v>164</v>
      </c>
    </row>
    <row r="8" spans="1:29" ht="15.75" thickBot="1" x14ac:dyDescent="0.3">
      <c r="A8" s="558"/>
      <c r="B8" s="558"/>
      <c r="C8" s="558"/>
      <c r="D8" s="563"/>
      <c r="E8" s="564"/>
      <c r="F8" s="565"/>
      <c r="G8" s="558"/>
      <c r="H8" s="475">
        <v>155</v>
      </c>
      <c r="I8" s="475">
        <v>160</v>
      </c>
      <c r="J8" s="475">
        <v>165</v>
      </c>
      <c r="K8" s="475">
        <v>170</v>
      </c>
      <c r="L8" s="475">
        <v>175</v>
      </c>
      <c r="M8" s="475">
        <v>180</v>
      </c>
      <c r="N8" s="475">
        <v>185</v>
      </c>
      <c r="O8" s="475">
        <v>190</v>
      </c>
      <c r="P8" s="475">
        <v>195</v>
      </c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561"/>
      <c r="AB8" s="562"/>
      <c r="AC8" s="559"/>
    </row>
    <row r="9" spans="1:29" ht="15.75" thickBot="1" x14ac:dyDescent="0.3">
      <c r="A9" s="558"/>
      <c r="B9" s="558"/>
      <c r="C9" s="558"/>
      <c r="D9" s="563"/>
      <c r="E9" s="564"/>
      <c r="F9" s="509"/>
      <c r="G9" s="558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561"/>
      <c r="AB9" s="562"/>
      <c r="AC9" s="559"/>
    </row>
    <row r="10" spans="1:29" x14ac:dyDescent="0.25">
      <c r="A10" s="71">
        <v>1</v>
      </c>
      <c r="B10" s="360">
        <v>175</v>
      </c>
      <c r="C10" s="360">
        <v>436</v>
      </c>
      <c r="D10" s="76" t="str">
        <f>IF(C10=0," ",VLOOKUP(C10,[1]Спортсмены!B$1:L$65536,2,FALSE))</f>
        <v>Сидоров</v>
      </c>
      <c r="E10" s="77" t="str">
        <f>IF(C10=0," ",VLOOKUP($C10,[1]Спортсмены!$B$1:$L$65536,3,FALSE))</f>
        <v>Артем</v>
      </c>
      <c r="F10" s="111" t="str">
        <f>IF(C10=0," ",VLOOKUP($C10,[1]Спортсмены!$B$1:$L$65536,4,FALSE))</f>
        <v>13.01.2004</v>
      </c>
      <c r="G10" s="59" t="str">
        <f>IF(C10=0," ",VLOOKUP($C10,[1]Спортсмены!$B$1:$K$65536,6,FALSE))</f>
        <v>Республика Карелия</v>
      </c>
      <c r="H10" s="361"/>
      <c r="I10" s="361"/>
      <c r="J10" s="361"/>
      <c r="K10" s="361"/>
      <c r="L10" s="361" t="s">
        <v>165</v>
      </c>
      <c r="M10" s="361" t="s">
        <v>166</v>
      </c>
      <c r="N10" s="361" t="s">
        <v>166</v>
      </c>
      <c r="O10" s="361" t="s">
        <v>165</v>
      </c>
      <c r="P10" s="361" t="s">
        <v>167</v>
      </c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2">
        <v>2</v>
      </c>
      <c r="AB10" s="362">
        <v>2</v>
      </c>
      <c r="AC10" s="363">
        <v>190</v>
      </c>
    </row>
    <row r="11" spans="1:29" x14ac:dyDescent="0.25">
      <c r="A11" s="71">
        <v>1</v>
      </c>
      <c r="B11" s="360">
        <v>170</v>
      </c>
      <c r="C11" s="360">
        <v>89</v>
      </c>
      <c r="D11" s="76" t="str">
        <f>IF(C11=0," ",VLOOKUP(C11,[1]Спортсмены!B$1:L$65536,2,FALSE))</f>
        <v>Мокочунин</v>
      </c>
      <c r="E11" s="77" t="str">
        <f>IF(C11=0," ",VLOOKUP($C11,[1]Спортсмены!$B$1:$L$65536,3,FALSE))</f>
        <v>Никита</v>
      </c>
      <c r="F11" s="111" t="str">
        <f>IF(C11=0," ",VLOOKUP($C11,[1]Спортсмены!$B$1:$L$65536,4,FALSE))</f>
        <v>11.03.2003</v>
      </c>
      <c r="G11" s="59" t="str">
        <f>IF(C11=0," ",VLOOKUP($C11,[1]Спортсмены!$B$1:$K$65536,6,FALSE))</f>
        <v>Ярославская область</v>
      </c>
      <c r="H11" s="361"/>
      <c r="I11" s="361"/>
      <c r="J11" s="361"/>
      <c r="K11" s="361" t="s">
        <v>166</v>
      </c>
      <c r="L11" s="361" t="s">
        <v>166</v>
      </c>
      <c r="M11" s="361" t="s">
        <v>166</v>
      </c>
      <c r="N11" s="361" t="s">
        <v>165</v>
      </c>
      <c r="O11" s="361" t="s">
        <v>165</v>
      </c>
      <c r="P11" s="361" t="s">
        <v>167</v>
      </c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2">
        <v>2</v>
      </c>
      <c r="AB11" s="362">
        <v>2</v>
      </c>
      <c r="AC11" s="363">
        <v>190</v>
      </c>
    </row>
    <row r="12" spans="1:29" x14ac:dyDescent="0.25">
      <c r="A12" s="75">
        <v>3</v>
      </c>
      <c r="B12" s="364">
        <v>170</v>
      </c>
      <c r="C12" s="364">
        <v>300</v>
      </c>
      <c r="D12" s="76" t="str">
        <f>IF(C12=0," ",VLOOKUP(C12,[1]Спортсмены!B$1:L$65536,2,FALSE))</f>
        <v>Семёнычев</v>
      </c>
      <c r="E12" s="77" t="str">
        <f>IF(C12=0," ",VLOOKUP($C12,[1]Спортсмены!$B$1:$L$65536,3,FALSE))</f>
        <v>Иван</v>
      </c>
      <c r="F12" s="111" t="str">
        <f>IF(C12=0," ",VLOOKUP($C12,[1]Спортсмены!$B$1:$L$65536,4,FALSE))</f>
        <v>06.04.2003</v>
      </c>
      <c r="G12" s="59" t="str">
        <f>IF(C12=0," ",VLOOKUP($C12,[1]Спортсмены!$B$1:$K$65536,6,FALSE))</f>
        <v>Ивановская область</v>
      </c>
      <c r="H12" s="365"/>
      <c r="I12" s="365"/>
      <c r="J12" s="365"/>
      <c r="K12" s="365" t="s">
        <v>166</v>
      </c>
      <c r="L12" s="365" t="s">
        <v>166</v>
      </c>
      <c r="M12" s="365" t="s">
        <v>166</v>
      </c>
      <c r="N12" s="365" t="s">
        <v>165</v>
      </c>
      <c r="O12" s="365" t="s">
        <v>167</v>
      </c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6">
        <v>2</v>
      </c>
      <c r="AB12" s="366">
        <v>1</v>
      </c>
      <c r="AC12" s="367">
        <v>185</v>
      </c>
    </row>
    <row r="13" spans="1:29" x14ac:dyDescent="0.25">
      <c r="A13" s="71">
        <v>3</v>
      </c>
      <c r="B13" s="360">
        <v>165</v>
      </c>
      <c r="C13" s="360">
        <v>439</v>
      </c>
      <c r="D13" s="76" t="str">
        <f>IF(C13=0," ",VLOOKUP(C13,[1]Спортсмены!B$1:L$65536,2,FALSE))</f>
        <v>Соколов</v>
      </c>
      <c r="E13" s="77" t="str">
        <f>IF(C13=0," ",VLOOKUP($C13,[1]Спортсмены!$B$1:$L$65536,3,FALSE))</f>
        <v>Гордей</v>
      </c>
      <c r="F13" s="111" t="str">
        <f>IF(C13=0," ",VLOOKUP($C13,[1]Спортсмены!$B$1:$L$65536,4,FALSE))</f>
        <v>21.06.2003</v>
      </c>
      <c r="G13" s="59" t="str">
        <f>IF(C13=0," ",VLOOKUP($C13,[1]Спортсмены!$B$1:$K$65536,6,FALSE))</f>
        <v>Республика Карелия</v>
      </c>
      <c r="H13" s="361"/>
      <c r="I13" s="361"/>
      <c r="J13" s="361" t="s">
        <v>166</v>
      </c>
      <c r="K13" s="361" t="s">
        <v>166</v>
      </c>
      <c r="L13" s="361" t="s">
        <v>166</v>
      </c>
      <c r="M13" s="361" t="s">
        <v>166</v>
      </c>
      <c r="N13" s="361" t="s">
        <v>165</v>
      </c>
      <c r="O13" s="361" t="s">
        <v>167</v>
      </c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2">
        <v>2</v>
      </c>
      <c r="AB13" s="362">
        <v>1</v>
      </c>
      <c r="AC13" s="363">
        <v>185</v>
      </c>
    </row>
    <row r="14" spans="1:29" x14ac:dyDescent="0.25">
      <c r="A14" s="71">
        <v>5</v>
      </c>
      <c r="B14" s="360">
        <v>170</v>
      </c>
      <c r="C14" s="360">
        <v>280</v>
      </c>
      <c r="D14" s="76" t="str">
        <f>IF(C14=0," ",VLOOKUP(C14,[1]Спортсмены!B$1:L$65536,2,FALSE))</f>
        <v>Йетна Иконг</v>
      </c>
      <c r="E14" s="77" t="str">
        <f>IF(C14=0," ",VLOOKUP($C14,[1]Спортсмены!$B$1:$L$65536,3,FALSE))</f>
        <v>Жозеф Стефан</v>
      </c>
      <c r="F14" s="111" t="str">
        <f>IF(C14=0," ",VLOOKUP($C14,[1]Спортсмены!$B$1:$L$65536,4,FALSE))</f>
        <v>19.07.2004</v>
      </c>
      <c r="G14" s="59" t="str">
        <f>IF(C14=0," ",VLOOKUP($C14,[1]Спортсмены!$B$1:$K$65536,6,FALSE))</f>
        <v>Ивановская область</v>
      </c>
      <c r="H14" s="361"/>
      <c r="I14" s="361"/>
      <c r="J14" s="361"/>
      <c r="K14" s="361" t="s">
        <v>166</v>
      </c>
      <c r="L14" s="361" t="s">
        <v>140</v>
      </c>
      <c r="M14" s="361" t="s">
        <v>166</v>
      </c>
      <c r="N14" s="361" t="s">
        <v>140</v>
      </c>
      <c r="O14" s="361" t="s">
        <v>167</v>
      </c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2">
        <v>1</v>
      </c>
      <c r="AB14" s="362">
        <v>0</v>
      </c>
      <c r="AC14" s="363">
        <v>180</v>
      </c>
    </row>
    <row r="15" spans="1:29" x14ac:dyDescent="0.25">
      <c r="A15" s="71">
        <v>6</v>
      </c>
      <c r="B15" s="368">
        <v>170</v>
      </c>
      <c r="C15" s="368">
        <v>285</v>
      </c>
      <c r="D15" s="76" t="str">
        <f>IF(C15=0," ",VLOOKUP(C15,[1]Спортсмены!B$1:L$65536,2,FALSE))</f>
        <v>Мартынов</v>
      </c>
      <c r="E15" s="77" t="str">
        <f>IF(C15=0," ",VLOOKUP($C15,[1]Спортсмены!$B$1:$L$65536,3,FALSE))</f>
        <v>Александр</v>
      </c>
      <c r="F15" s="111" t="str">
        <f>IF(C15=0," ",VLOOKUP($C15,[1]Спортсмены!$B$1:$L$65536,4,FALSE))</f>
        <v>06.03.2003</v>
      </c>
      <c r="G15" s="59" t="str">
        <f>IF(C15=0," ",VLOOKUP($C15,[1]Спортсмены!$B$1:$K$65536,6,FALSE))</f>
        <v>Ивановская область</v>
      </c>
      <c r="H15" s="369"/>
      <c r="I15" s="369"/>
      <c r="J15" s="369"/>
      <c r="K15" s="369" t="s">
        <v>166</v>
      </c>
      <c r="L15" s="369" t="s">
        <v>165</v>
      </c>
      <c r="M15" s="369" t="s">
        <v>166</v>
      </c>
      <c r="N15" s="369" t="s">
        <v>167</v>
      </c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2">
        <v>2</v>
      </c>
      <c r="AB15" s="362">
        <v>1</v>
      </c>
      <c r="AC15" s="363">
        <v>180</v>
      </c>
    </row>
    <row r="16" spans="1:29" x14ac:dyDescent="0.25">
      <c r="A16" s="71">
        <v>7</v>
      </c>
      <c r="B16" s="360">
        <v>170</v>
      </c>
      <c r="C16" s="360">
        <v>66</v>
      </c>
      <c r="D16" s="76" t="str">
        <f>IF(C16=0," ",VLOOKUP(C16,[1]Спортсмены!B$1:L$65536,2,FALSE))</f>
        <v>Корнилаев</v>
      </c>
      <c r="E16" s="77" t="str">
        <f>IF(C16=0," ",VLOOKUP($C16,[1]Спортсмены!$B$1:$L$65536,3,FALSE))</f>
        <v>Михаил</v>
      </c>
      <c r="F16" s="111" t="str">
        <f>IF(C16=0," ",VLOOKUP($C16,[1]Спортсмены!$B$1:$L$65536,4,FALSE))</f>
        <v>09.07.2003</v>
      </c>
      <c r="G16" s="59" t="str">
        <f>IF(C16=0," ",VLOOKUP($C16,[1]Спортсмены!$B$1:$K$65536,6,FALSE))</f>
        <v>Ярославская область</v>
      </c>
      <c r="H16" s="361"/>
      <c r="I16" s="361"/>
      <c r="J16" s="361"/>
      <c r="K16" s="361" t="s">
        <v>166</v>
      </c>
      <c r="L16" s="361" t="s">
        <v>140</v>
      </c>
      <c r="M16" s="361" t="s">
        <v>165</v>
      </c>
      <c r="N16" s="361" t="s">
        <v>140</v>
      </c>
      <c r="O16" s="361" t="s">
        <v>167</v>
      </c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2">
        <v>2</v>
      </c>
      <c r="AB16" s="362">
        <v>1</v>
      </c>
      <c r="AC16" s="363">
        <v>180</v>
      </c>
    </row>
    <row r="17" spans="1:29" x14ac:dyDescent="0.25">
      <c r="A17" s="71">
        <v>8</v>
      </c>
      <c r="B17" s="360">
        <v>165</v>
      </c>
      <c r="C17" s="360">
        <v>404</v>
      </c>
      <c r="D17" s="76" t="str">
        <f>IF(C17=0," ",VLOOKUP(C17,[1]Спортсмены!B$1:L$65536,2,FALSE))</f>
        <v>Комлев</v>
      </c>
      <c r="E17" s="77" t="str">
        <f>IF(C17=0," ",VLOOKUP($C17,[1]Спортсмены!$B$1:$L$65536,3,FALSE))</f>
        <v>Никита</v>
      </c>
      <c r="F17" s="111" t="str">
        <f>IF(C17=0," ",VLOOKUP($C17,[1]Спортсмены!$B$1:$L$65536,4,FALSE))</f>
        <v>22.04.2004</v>
      </c>
      <c r="G17" s="59" t="str">
        <f>IF(C17=0," ",VLOOKUP($C17,[1]Спортсмены!$B$1:$K$65536,6,FALSE))</f>
        <v>Псковская область</v>
      </c>
      <c r="H17" s="361"/>
      <c r="I17" s="361"/>
      <c r="J17" s="361" t="s">
        <v>166</v>
      </c>
      <c r="K17" s="361" t="s">
        <v>165</v>
      </c>
      <c r="L17" s="361" t="s">
        <v>140</v>
      </c>
      <c r="M17" s="361" t="s">
        <v>167</v>
      </c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2">
        <v>2</v>
      </c>
      <c r="AB17" s="362">
        <v>1</v>
      </c>
      <c r="AC17" s="363">
        <v>170</v>
      </c>
    </row>
    <row r="18" spans="1:29" x14ac:dyDescent="0.25">
      <c r="A18" s="71">
        <v>9</v>
      </c>
      <c r="B18" s="360">
        <v>155</v>
      </c>
      <c r="C18" s="360">
        <v>57</v>
      </c>
      <c r="D18" s="76" t="str">
        <f>IF(C18=0," ",VLOOKUP(C18,[1]Спортсмены!B$1:L$65536,2,FALSE))</f>
        <v>Клещенок</v>
      </c>
      <c r="E18" s="77" t="str">
        <f>IF(C18=0," ",VLOOKUP($C18,[1]Спортсмены!$B$1:$L$65536,3,FALSE))</f>
        <v>Арсений</v>
      </c>
      <c r="F18" s="111" t="str">
        <f>IF(C18=0," ",VLOOKUP($C18,[1]Спортсмены!$B$1:$L$65536,4,FALSE))</f>
        <v>18.01.2006</v>
      </c>
      <c r="G18" s="59" t="str">
        <f>IF(C18=0," ",VLOOKUP($C18,[1]Спортсмены!$B$1:$K$65536,6,FALSE))</f>
        <v>Ярославская область</v>
      </c>
      <c r="H18" s="361" t="s">
        <v>165</v>
      </c>
      <c r="I18" s="361" t="s">
        <v>166</v>
      </c>
      <c r="J18" s="361" t="s">
        <v>166</v>
      </c>
      <c r="K18" s="361" t="s">
        <v>167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2">
        <v>1</v>
      </c>
      <c r="AB18" s="362">
        <v>1</v>
      </c>
      <c r="AC18" s="363">
        <v>165</v>
      </c>
    </row>
    <row r="19" spans="1:29" x14ac:dyDescent="0.25">
      <c r="A19" s="71"/>
      <c r="B19" s="360"/>
      <c r="C19" s="360">
        <v>237</v>
      </c>
      <c r="D19" s="76" t="str">
        <f>IF(C19=0," ",VLOOKUP(C19,[1]Спортсмены!B$1:L$65536,2,FALSE))</f>
        <v>Колобаев</v>
      </c>
      <c r="E19" s="77" t="str">
        <f>IF(C19=0," ",VLOOKUP($C19,[1]Спортсмены!$B$1:$L$65536,3,FALSE))</f>
        <v>Павел</v>
      </c>
      <c r="F19" s="111" t="str">
        <f>IF(C19=0," ",VLOOKUP($C19,[1]Спортсмены!$B$1:$L$65536,4,FALSE))</f>
        <v>14.06.2004</v>
      </c>
      <c r="G19" s="59" t="str">
        <f>IF(C19=0," ",VLOOKUP($C19,[1]Спортсмены!$B$1:$K$65536,6,FALSE))</f>
        <v>Вологодская область</v>
      </c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2"/>
      <c r="AB19" s="362"/>
      <c r="AC19" s="370" t="s">
        <v>56</v>
      </c>
    </row>
    <row r="20" spans="1:29" x14ac:dyDescent="0.25">
      <c r="A20" s="71"/>
      <c r="B20" s="360"/>
      <c r="C20" s="360">
        <v>140</v>
      </c>
      <c r="D20" s="76" t="str">
        <f>IF(C20=0," ",VLOOKUP(C20,[1]Спортсмены!B$1:L$65536,2,FALSE))</f>
        <v>Тимохин</v>
      </c>
      <c r="E20" s="77" t="str">
        <f>IF(C20=0," ",VLOOKUP($C20,[1]Спортсмены!$B$1:$L$65536,3,FALSE))</f>
        <v>Семен</v>
      </c>
      <c r="F20" s="111" t="str">
        <f>IF(C20=0," ",VLOOKUP($C20,[1]Спортсмены!$B$1:$L$65536,4,FALSE))</f>
        <v>11.03.2005</v>
      </c>
      <c r="G20" s="59" t="str">
        <f>IF(C20=0," ",VLOOKUP($C20,[1]Спортсмены!$B$1:$K$65536,6,FALSE))</f>
        <v>Ярославская область</v>
      </c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2"/>
      <c r="AB20" s="362"/>
      <c r="AC20" s="370" t="s">
        <v>57</v>
      </c>
    </row>
    <row r="21" spans="1:29" ht="16.5" thickBot="1" x14ac:dyDescent="0.3">
      <c r="A21" s="40"/>
      <c r="B21" s="40"/>
      <c r="C21" s="40"/>
      <c r="D21" s="298"/>
      <c r="E21" s="298"/>
      <c r="F21" s="298"/>
      <c r="G21" s="298"/>
      <c r="H21" s="371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372"/>
      <c r="AB21" s="372"/>
      <c r="AC21" s="373"/>
    </row>
    <row r="22" spans="1:29" ht="16.5" thickTop="1" x14ac:dyDescent="0.25">
      <c r="A22" s="46"/>
      <c r="B22" s="46"/>
      <c r="C22" s="46"/>
      <c r="D22" s="86"/>
      <c r="E22" s="86"/>
      <c r="F22" s="86"/>
      <c r="G22" s="86"/>
      <c r="H22" s="89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x14ac:dyDescent="0.25">
      <c r="A23" s="46"/>
      <c r="B23" s="46"/>
      <c r="C23" s="46"/>
      <c r="D23" s="86"/>
      <c r="E23" s="86"/>
      <c r="F23" s="86"/>
      <c r="G23" s="86"/>
      <c r="H23" s="8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x14ac:dyDescent="0.25">
      <c r="A24" s="46"/>
      <c r="B24" s="46"/>
      <c r="C24" s="46"/>
      <c r="D24" s="86"/>
      <c r="E24" s="86"/>
      <c r="F24" s="86"/>
      <c r="G24" s="86"/>
      <c r="H24" s="8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x14ac:dyDescent="0.25">
      <c r="A25" s="46"/>
      <c r="B25" s="46"/>
      <c r="C25" s="46"/>
      <c r="D25" s="86"/>
      <c r="E25" s="86"/>
      <c r="F25" s="86"/>
      <c r="G25" s="86"/>
      <c r="H25" s="89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x14ac:dyDescent="0.25">
      <c r="A26" s="64"/>
      <c r="B26" s="65"/>
      <c r="C26" s="44"/>
      <c r="D26" s="85"/>
      <c r="I26" s="85"/>
      <c r="J26" s="85"/>
      <c r="K26" s="85"/>
      <c r="L26" s="87"/>
      <c r="M26" s="85"/>
      <c r="N26" s="85"/>
      <c r="P26" s="86"/>
      <c r="Q26" s="88"/>
      <c r="R26" s="67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x14ac:dyDescent="0.25">
      <c r="A27" s="46"/>
      <c r="B27" s="46"/>
      <c r="C27" s="46"/>
      <c r="D27" s="86"/>
      <c r="E27" s="45" t="s">
        <v>32</v>
      </c>
      <c r="F27" s="45"/>
      <c r="G27" s="45"/>
      <c r="H27" s="46"/>
      <c r="I27" s="46"/>
      <c r="J27" s="45"/>
      <c r="K27" s="45" t="s">
        <v>33</v>
      </c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x14ac:dyDescent="0.25">
      <c r="A28" s="64"/>
      <c r="B28" s="65"/>
      <c r="C28" s="44"/>
      <c r="D28" s="85"/>
      <c r="E28" s="45"/>
      <c r="F28" s="45"/>
      <c r="G28" s="45"/>
      <c r="H28" s="46"/>
      <c r="I28" s="46"/>
      <c r="J28" s="45"/>
      <c r="K28" s="45"/>
      <c r="L28" s="45"/>
      <c r="M28" s="85"/>
      <c r="N28" s="85"/>
      <c r="P28" s="86"/>
      <c r="Q28" s="88"/>
      <c r="R28" s="67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x14ac:dyDescent="0.25">
      <c r="A29" s="64"/>
      <c r="B29" s="67"/>
      <c r="C29" s="44"/>
      <c r="D29" s="85"/>
      <c r="E29" s="45"/>
      <c r="F29" s="45"/>
      <c r="G29" s="45"/>
      <c r="H29" s="46"/>
      <c r="I29" s="46"/>
      <c r="J29" s="45"/>
      <c r="K29" s="45"/>
      <c r="L29" s="45"/>
      <c r="M29" s="85"/>
      <c r="N29" s="85"/>
      <c r="P29" s="86"/>
      <c r="Q29" s="88"/>
      <c r="R29" s="67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x14ac:dyDescent="0.25">
      <c r="A30" s="64"/>
      <c r="B30" s="67"/>
      <c r="C30" s="44"/>
      <c r="D30" s="85"/>
      <c r="E30" s="45"/>
      <c r="F30" s="45"/>
      <c r="G30" s="45"/>
      <c r="H30" s="46"/>
      <c r="I30" s="46"/>
      <c r="J30" s="45"/>
      <c r="K30" s="45"/>
      <c r="L30" s="45"/>
      <c r="M30" s="85"/>
      <c r="N30" s="85"/>
      <c r="P30" s="86"/>
      <c r="Q30" s="88"/>
      <c r="R30" s="67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x14ac:dyDescent="0.25">
      <c r="A31" s="64"/>
      <c r="B31" s="67"/>
      <c r="C31" s="44"/>
      <c r="D31" s="85"/>
      <c r="E31" s="45" t="s">
        <v>34</v>
      </c>
      <c r="F31" s="45"/>
      <c r="G31" s="45"/>
      <c r="H31" s="46"/>
      <c r="I31" s="46"/>
      <c r="J31" s="45"/>
      <c r="K31" s="45" t="s">
        <v>35</v>
      </c>
      <c r="L31" s="45"/>
      <c r="M31" s="85"/>
      <c r="N31" s="85"/>
      <c r="P31" s="86"/>
      <c r="Q31" s="88"/>
      <c r="R31" s="67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x14ac:dyDescent="0.25">
      <c r="A32" s="64"/>
      <c r="B32" s="67"/>
      <c r="C32" s="44"/>
      <c r="D32" s="65"/>
      <c r="H32" s="85"/>
      <c r="I32" s="85"/>
      <c r="J32" s="85"/>
      <c r="K32" s="85"/>
      <c r="L32" s="85"/>
      <c r="M32" s="85"/>
      <c r="N32" s="85"/>
      <c r="P32" s="86"/>
      <c r="Q32" s="88"/>
      <c r="R32" s="67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x14ac:dyDescent="0.25">
      <c r="A33" s="66"/>
      <c r="B33" s="66"/>
      <c r="C33" s="299"/>
      <c r="D33" s="299"/>
      <c r="E33" s="85"/>
      <c r="F33" s="85"/>
      <c r="G33" s="299"/>
      <c r="H33" s="299"/>
      <c r="I33" s="299"/>
      <c r="J33" s="299"/>
      <c r="K33" s="67"/>
      <c r="L33" s="46"/>
      <c r="M33" s="46"/>
      <c r="N33" s="46"/>
      <c r="O33" s="46"/>
      <c r="P33" s="277"/>
      <c r="Q33" s="277"/>
      <c r="R33" s="93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x14ac:dyDescent="0.25">
      <c r="A34" s="67"/>
      <c r="B34" s="49"/>
      <c r="C34" s="45"/>
      <c r="D34" s="85"/>
      <c r="E34" s="85"/>
      <c r="F34" s="85"/>
      <c r="G34" s="86"/>
      <c r="H34" s="85"/>
      <c r="I34" s="85"/>
      <c r="J34" s="85"/>
      <c r="K34" s="85"/>
      <c r="L34" s="85"/>
      <c r="M34" s="86"/>
      <c r="N34" s="88"/>
      <c r="P34" s="277"/>
      <c r="Q34" s="277"/>
      <c r="R34" s="278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x14ac:dyDescent="0.25">
      <c r="A35" s="46"/>
      <c r="B35" s="46"/>
      <c r="C35" s="46"/>
      <c r="D35" s="86"/>
      <c r="E35" s="86"/>
      <c r="F35" s="86"/>
      <c r="G35" s="86"/>
      <c r="H35" s="89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x14ac:dyDescent="0.25">
      <c r="A36" s="46"/>
      <c r="B36" s="46"/>
      <c r="C36" s="46"/>
      <c r="D36" s="86"/>
      <c r="E36" s="86"/>
      <c r="F36" s="86"/>
      <c r="G36" s="86"/>
      <c r="H36" s="89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x14ac:dyDescent="0.25">
      <c r="A37" s="46"/>
      <c r="B37" s="46"/>
      <c r="C37" s="46"/>
      <c r="D37" s="86"/>
      <c r="E37" s="86"/>
      <c r="F37" s="86"/>
      <c r="G37" s="86"/>
      <c r="H37" s="89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x14ac:dyDescent="0.25">
      <c r="A38" s="46"/>
      <c r="B38" s="46"/>
      <c r="C38" s="46"/>
      <c r="D38" s="86"/>
      <c r="E38" s="86"/>
      <c r="F38" s="86"/>
      <c r="G38" s="86"/>
      <c r="H38" s="89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x14ac:dyDescent="0.25">
      <c r="A39" s="46"/>
      <c r="B39" s="46"/>
      <c r="C39" s="46"/>
      <c r="D39" s="86"/>
      <c r="E39" s="86"/>
      <c r="F39" s="86"/>
      <c r="G39" s="86"/>
      <c r="H39" s="89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x14ac:dyDescent="0.25">
      <c r="A40" s="46"/>
      <c r="B40" s="46"/>
      <c r="C40" s="46"/>
      <c r="D40" s="86"/>
      <c r="E40" s="86"/>
      <c r="F40" s="86"/>
      <c r="G40" s="86"/>
      <c r="H40" s="89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x14ac:dyDescent="0.25">
      <c r="A41" s="46"/>
      <c r="B41" s="46"/>
      <c r="C41" s="46"/>
      <c r="D41" s="86"/>
      <c r="E41" s="86"/>
      <c r="F41" s="86"/>
      <c r="G41" s="86"/>
      <c r="H41" s="89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x14ac:dyDescent="0.25">
      <c r="A42" s="46"/>
      <c r="B42" s="46"/>
      <c r="C42" s="46"/>
      <c r="D42" s="86"/>
      <c r="E42" s="86"/>
      <c r="F42" s="86"/>
      <c r="G42" s="86"/>
      <c r="H42" s="89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x14ac:dyDescent="0.25">
      <c r="A43" s="46"/>
      <c r="B43" s="46"/>
      <c r="C43" s="46"/>
      <c r="D43" s="86"/>
      <c r="E43" s="86"/>
      <c r="F43" s="86"/>
      <c r="G43" s="86"/>
      <c r="H43" s="89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x14ac:dyDescent="0.25">
      <c r="A44" s="46"/>
      <c r="B44" s="46"/>
      <c r="C44" s="46"/>
      <c r="D44" s="86"/>
      <c r="E44" s="86"/>
      <c r="F44" s="86"/>
      <c r="G44" s="86"/>
      <c r="H44" s="89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x14ac:dyDescent="0.25">
      <c r="A45" s="46"/>
      <c r="B45" s="46"/>
      <c r="C45" s="46"/>
      <c r="D45" s="86"/>
      <c r="E45" s="86"/>
      <c r="F45" s="86"/>
      <c r="G45" s="86"/>
      <c r="H45" s="89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x14ac:dyDescent="0.25">
      <c r="A46" s="46"/>
      <c r="B46" s="46"/>
      <c r="C46" s="46"/>
      <c r="D46" s="86"/>
      <c r="E46" s="86"/>
      <c r="F46" s="86"/>
      <c r="G46" s="86"/>
      <c r="H46" s="8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x14ac:dyDescent="0.25">
      <c r="A47" s="46"/>
      <c r="B47" s="46"/>
      <c r="C47" s="46"/>
      <c r="D47" s="86"/>
      <c r="E47" s="86"/>
      <c r="F47" s="86"/>
      <c r="G47" s="86"/>
      <c r="H47" s="89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.75" x14ac:dyDescent="0.25">
      <c r="A48" s="46"/>
      <c r="B48" s="46"/>
      <c r="C48" s="46"/>
      <c r="D48" s="86"/>
      <c r="E48" s="86"/>
      <c r="F48" s="86"/>
      <c r="G48" s="86"/>
      <c r="H48" s="89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7.25" x14ac:dyDescent="0.3">
      <c r="A49" s="460" t="s">
        <v>153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"/>
      <c r="X49" s="46"/>
      <c r="Y49" s="46"/>
      <c r="Z49" s="46"/>
      <c r="AA49" s="46"/>
      <c r="AB49" s="46"/>
      <c r="AC49" s="46"/>
    </row>
    <row r="50" spans="1:29" ht="17.25" x14ac:dyDescent="0.3">
      <c r="A50" s="460"/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"/>
      <c r="X50" s="46"/>
      <c r="Y50" s="46"/>
      <c r="Z50" s="46"/>
      <c r="AA50" s="46"/>
      <c r="AB50" s="46"/>
      <c r="AC50" s="46"/>
    </row>
    <row r="51" spans="1:29" ht="20.25" x14ac:dyDescent="0.3">
      <c r="A51" s="566" t="s">
        <v>154</v>
      </c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</row>
    <row r="52" spans="1:29" ht="20.25" x14ac:dyDescent="0.3">
      <c r="A52" s="567" t="s">
        <v>155</v>
      </c>
      <c r="B52" s="567"/>
      <c r="C52" s="567"/>
      <c r="D52" s="567"/>
      <c r="E52" s="567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</row>
    <row r="53" spans="1:29" ht="15.75" x14ac:dyDescent="0.25">
      <c r="A53" s="46"/>
      <c r="B53" s="46"/>
      <c r="C53" s="46"/>
      <c r="D53" s="86"/>
      <c r="E53" s="86"/>
      <c r="F53" s="86"/>
      <c r="G53" s="86"/>
      <c r="H53" s="89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x14ac:dyDescent="0.25">
      <c r="A54" s="568" t="s">
        <v>168</v>
      </c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</row>
    <row r="55" spans="1:29" ht="16.5" thickBot="1" x14ac:dyDescent="0.3">
      <c r="A55" s="46"/>
      <c r="B55" s="46"/>
      <c r="C55" s="46"/>
      <c r="D55" s="86"/>
      <c r="E55" s="86"/>
      <c r="F55" s="86"/>
      <c r="G55" s="86"/>
      <c r="H55" s="85"/>
      <c r="I55" s="299"/>
      <c r="J55" s="86"/>
      <c r="K55" s="357"/>
      <c r="L55" s="66"/>
      <c r="M55" s="86"/>
      <c r="R55" s="571" t="s">
        <v>157</v>
      </c>
      <c r="S55" s="571"/>
      <c r="T55" s="571"/>
      <c r="U55" s="571"/>
      <c r="V55" s="571"/>
      <c r="W55" s="571"/>
      <c r="X55" s="571"/>
      <c r="Y55" s="358" t="s">
        <v>113</v>
      </c>
      <c r="Z55" s="358"/>
      <c r="AA55" s="358"/>
      <c r="AB55" s="359"/>
      <c r="AC55" s="359" t="s">
        <v>158</v>
      </c>
    </row>
    <row r="56" spans="1:29" ht="18.75" thickBot="1" x14ac:dyDescent="0.3">
      <c r="A56" s="558" t="s">
        <v>66</v>
      </c>
      <c r="B56" s="558" t="s">
        <v>159</v>
      </c>
      <c r="C56" s="559" t="s">
        <v>152</v>
      </c>
      <c r="D56" s="563" t="s">
        <v>160</v>
      </c>
      <c r="E56" s="564" t="s">
        <v>18</v>
      </c>
      <c r="F56" s="508" t="s">
        <v>19</v>
      </c>
      <c r="G56" s="559" t="s">
        <v>21</v>
      </c>
      <c r="H56" s="560" t="s">
        <v>161</v>
      </c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1" t="s">
        <v>162</v>
      </c>
      <c r="AB56" s="562" t="s">
        <v>163</v>
      </c>
      <c r="AC56" s="559" t="s">
        <v>164</v>
      </c>
    </row>
    <row r="57" spans="1:29" ht="15.75" thickBot="1" x14ac:dyDescent="0.3">
      <c r="A57" s="558"/>
      <c r="B57" s="558"/>
      <c r="C57" s="558"/>
      <c r="D57" s="563"/>
      <c r="E57" s="564"/>
      <c r="F57" s="565"/>
      <c r="G57" s="558"/>
      <c r="H57" s="475">
        <v>170</v>
      </c>
      <c r="I57" s="475">
        <v>175</v>
      </c>
      <c r="J57" s="475">
        <v>180</v>
      </c>
      <c r="K57" s="475">
        <v>185</v>
      </c>
      <c r="L57" s="475">
        <v>190</v>
      </c>
      <c r="M57" s="475">
        <v>195</v>
      </c>
      <c r="N57" s="475">
        <v>200</v>
      </c>
      <c r="O57" s="475">
        <v>203</v>
      </c>
      <c r="P57" s="475">
        <v>206</v>
      </c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561"/>
      <c r="AB57" s="562"/>
      <c r="AC57" s="559"/>
    </row>
    <row r="58" spans="1:29" ht="15.75" thickBot="1" x14ac:dyDescent="0.3">
      <c r="A58" s="558"/>
      <c r="B58" s="558"/>
      <c r="C58" s="558"/>
      <c r="D58" s="563"/>
      <c r="E58" s="564"/>
      <c r="F58" s="509"/>
      <c r="G58" s="558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561"/>
      <c r="AB58" s="562"/>
      <c r="AC58" s="559"/>
    </row>
    <row r="59" spans="1:29" x14ac:dyDescent="0.25">
      <c r="A59" s="172">
        <v>1</v>
      </c>
      <c r="B59" s="374">
        <v>190</v>
      </c>
      <c r="C59" s="374">
        <v>418</v>
      </c>
      <c r="D59" s="76" t="str">
        <f>IF(C59=0," ",VLOOKUP(C59,[1]Спортсмены!B$1:L$65536,2,FALSE))</f>
        <v>Гатальский</v>
      </c>
      <c r="E59" s="111" t="str">
        <f>IF(C59=0," ",VLOOKUP($C59,[1]Спортсмены!$B$1:$L$65536,3,FALSE))</f>
        <v>Владислав</v>
      </c>
      <c r="F59" s="111" t="str">
        <f>IF(C59=0," ",VLOOKUP($C59,[1]Спортсмены!$B$1:$L$65536,4,FALSE))</f>
        <v>29.10.2001</v>
      </c>
      <c r="G59" s="59" t="str">
        <f>IF(C59=0," ",VLOOKUP($C59,[1]Спортсмены!$B$1:$K$65536,6,FALSE))</f>
        <v>Республика Карелия</v>
      </c>
      <c r="H59" s="375"/>
      <c r="I59" s="375"/>
      <c r="J59" s="375"/>
      <c r="K59" s="375"/>
      <c r="L59" s="375" t="s">
        <v>165</v>
      </c>
      <c r="M59" s="375" t="s">
        <v>165</v>
      </c>
      <c r="N59" s="375" t="s">
        <v>166</v>
      </c>
      <c r="O59" s="375" t="s">
        <v>140</v>
      </c>
      <c r="P59" s="375" t="s">
        <v>169</v>
      </c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6">
        <v>1</v>
      </c>
      <c r="AB59" s="376">
        <v>2</v>
      </c>
      <c r="AC59" s="377">
        <v>200</v>
      </c>
    </row>
    <row r="60" spans="1:29" x14ac:dyDescent="0.25">
      <c r="A60" s="78">
        <v>2</v>
      </c>
      <c r="B60" s="374">
        <v>170</v>
      </c>
      <c r="C60" s="374">
        <v>164</v>
      </c>
      <c r="D60" s="76" t="str">
        <f>IF(C60=0," ",VLOOKUP(C60,[1]Спортсмены!B$1:L$65536,2,FALSE))</f>
        <v>Шкорупеев</v>
      </c>
      <c r="E60" s="111" t="str">
        <f>IF(C60=0," ",VLOOKUP($C60,[1]Спортсмены!$B$1:$L$65536,3,FALSE))</f>
        <v>Илья</v>
      </c>
      <c r="F60" s="111" t="str">
        <f>IF(C60=0," ",VLOOKUP($C60,[1]Спортсмены!$B$1:$L$65536,4,FALSE))</f>
        <v>13.01.2002</v>
      </c>
      <c r="G60" s="59" t="str">
        <f>IF(C60=0," ",VLOOKUP($C60,[1]Спортсмены!$B$1:$K$65536,6,FALSE))</f>
        <v>Ярославская область</v>
      </c>
      <c r="H60" s="375" t="s">
        <v>166</v>
      </c>
      <c r="I60" s="375" t="s">
        <v>140</v>
      </c>
      <c r="J60" s="375" t="s">
        <v>140</v>
      </c>
      <c r="K60" s="375" t="s">
        <v>165</v>
      </c>
      <c r="L60" s="375" t="s">
        <v>167</v>
      </c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6">
        <v>2</v>
      </c>
      <c r="AB60" s="376">
        <v>1</v>
      </c>
      <c r="AC60" s="377">
        <v>185</v>
      </c>
    </row>
    <row r="61" spans="1:29" ht="16.5" thickBot="1" x14ac:dyDescent="0.3">
      <c r="A61" s="40"/>
      <c r="B61" s="40"/>
      <c r="C61" s="40"/>
      <c r="D61" s="298"/>
      <c r="E61" s="298"/>
      <c r="F61" s="298"/>
      <c r="G61" s="298"/>
      <c r="H61" s="371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372"/>
      <c r="AB61" s="372"/>
      <c r="AC61" s="373"/>
    </row>
    <row r="62" spans="1:29" ht="16.5" thickTop="1" x14ac:dyDescent="0.25">
      <c r="A62" s="46"/>
      <c r="B62" s="46"/>
      <c r="C62" s="46"/>
      <c r="D62" s="86"/>
      <c r="E62" s="86"/>
      <c r="F62" s="86"/>
      <c r="G62" s="86"/>
      <c r="H62" s="89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378"/>
      <c r="Y62" s="378"/>
      <c r="Z62" s="378"/>
      <c r="AA62" s="378"/>
      <c r="AB62" s="378"/>
      <c r="AC62" s="378"/>
    </row>
    <row r="63" spans="1:29" x14ac:dyDescent="0.25">
      <c r="A63" s="570"/>
      <c r="B63" s="570"/>
      <c r="C63" s="570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378"/>
      <c r="Y63" s="378"/>
      <c r="Z63" s="378"/>
      <c r="AA63" s="378"/>
      <c r="AB63" s="378"/>
      <c r="AC63" s="378"/>
    </row>
    <row r="64" spans="1:29" x14ac:dyDescent="0.25">
      <c r="A64" s="49"/>
      <c r="B64" s="49"/>
      <c r="D64" s="49"/>
      <c r="E64" s="49"/>
      <c r="F64" s="49"/>
      <c r="G64" s="49"/>
      <c r="K64" s="284"/>
      <c r="X64" s="378"/>
      <c r="Y64" s="378"/>
      <c r="Z64" s="378"/>
      <c r="AA64" s="378"/>
      <c r="AB64" s="378"/>
      <c r="AC64" s="378"/>
    </row>
    <row r="65" spans="1:29" ht="15.75" x14ac:dyDescent="0.25">
      <c r="A65" s="49"/>
      <c r="B65" s="49"/>
      <c r="C65" s="49"/>
      <c r="D65" s="85"/>
      <c r="E65" s="85"/>
      <c r="F65" s="85"/>
      <c r="G65" s="85"/>
      <c r="H65" s="86"/>
      <c r="I65" s="85"/>
      <c r="J65" s="85"/>
      <c r="K65" s="87"/>
      <c r="L65" s="86"/>
      <c r="M65" s="88"/>
      <c r="X65" s="378"/>
      <c r="Y65" s="378"/>
      <c r="Z65" s="378"/>
      <c r="AA65" s="378"/>
      <c r="AB65" s="378"/>
      <c r="AC65" s="378"/>
    </row>
    <row r="66" spans="1:29" ht="15.75" x14ac:dyDescent="0.25">
      <c r="A66" s="49"/>
      <c r="B66" s="49"/>
      <c r="C66" s="49"/>
      <c r="D66" s="85"/>
      <c r="E66" s="85"/>
      <c r="F66" s="85"/>
      <c r="G66" s="85"/>
      <c r="H66" s="86"/>
      <c r="I66" s="85"/>
      <c r="J66" s="85"/>
      <c r="K66" s="85"/>
      <c r="L66" s="86"/>
      <c r="M66" s="88"/>
      <c r="X66" s="378"/>
      <c r="Y66" s="378"/>
      <c r="Z66" s="378"/>
      <c r="AA66" s="378"/>
      <c r="AB66" s="378"/>
      <c r="AC66" s="378"/>
    </row>
    <row r="67" spans="1:29" ht="15.75" x14ac:dyDescent="0.25">
      <c r="A67" s="49"/>
      <c r="B67" s="49"/>
      <c r="C67" s="49"/>
      <c r="D67" s="85"/>
      <c r="E67" s="85"/>
      <c r="F67" s="85"/>
      <c r="G67" s="85"/>
      <c r="H67" s="86"/>
      <c r="I67" s="85"/>
      <c r="J67" s="85"/>
      <c r="K67" s="85"/>
      <c r="L67" s="86"/>
      <c r="M67" s="88"/>
      <c r="X67" s="378"/>
      <c r="Y67" s="378"/>
      <c r="Z67" s="378"/>
      <c r="AA67" s="378"/>
      <c r="AB67" s="378"/>
      <c r="AC67" s="378"/>
    </row>
    <row r="68" spans="1:29" ht="15.75" x14ac:dyDescent="0.25">
      <c r="A68" s="46"/>
      <c r="B68" s="46"/>
      <c r="C68" s="46"/>
      <c r="D68" s="86"/>
      <c r="E68" s="45" t="s">
        <v>32</v>
      </c>
      <c r="F68" s="45"/>
      <c r="G68" s="45"/>
      <c r="H68" s="46"/>
      <c r="I68" s="46"/>
      <c r="J68" s="45"/>
      <c r="K68" s="45" t="s">
        <v>33</v>
      </c>
      <c r="L68" s="45"/>
      <c r="M68" s="46"/>
      <c r="N68" s="46"/>
      <c r="O68" s="46"/>
      <c r="P68" s="46"/>
      <c r="Q68" s="46"/>
      <c r="R68" s="46"/>
      <c r="S68" s="46"/>
      <c r="X68" s="378"/>
      <c r="Y68" s="378"/>
      <c r="Z68" s="378"/>
      <c r="AA68" s="378"/>
      <c r="AB68" s="378"/>
      <c r="AC68" s="378"/>
    </row>
    <row r="69" spans="1:29" ht="15.75" x14ac:dyDescent="0.25">
      <c r="A69" s="64"/>
      <c r="B69" s="65"/>
      <c r="C69" s="44"/>
      <c r="D69" s="85"/>
      <c r="E69" s="45"/>
      <c r="F69" s="45"/>
      <c r="G69" s="45"/>
      <c r="H69" s="46"/>
      <c r="I69" s="46"/>
      <c r="J69" s="45"/>
      <c r="K69" s="45"/>
      <c r="L69" s="45"/>
      <c r="M69" s="85"/>
      <c r="N69" s="85"/>
      <c r="P69" s="86"/>
      <c r="Q69" s="88"/>
      <c r="R69" s="67"/>
      <c r="S69" s="46"/>
      <c r="X69" s="378"/>
      <c r="Y69" s="378"/>
      <c r="Z69" s="378"/>
      <c r="AA69" s="378"/>
      <c r="AB69" s="378"/>
      <c r="AC69" s="378"/>
    </row>
    <row r="70" spans="1:29" ht="15.75" x14ac:dyDescent="0.25">
      <c r="A70" s="64"/>
      <c r="B70" s="67"/>
      <c r="C70" s="44"/>
      <c r="D70" s="85"/>
      <c r="E70" s="45"/>
      <c r="F70" s="45"/>
      <c r="G70" s="45"/>
      <c r="H70" s="46"/>
      <c r="I70" s="46"/>
      <c r="J70" s="45"/>
      <c r="K70" s="45"/>
      <c r="L70" s="45"/>
      <c r="M70" s="85"/>
      <c r="N70" s="85"/>
      <c r="P70" s="86"/>
      <c r="Q70" s="88"/>
      <c r="R70" s="67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x14ac:dyDescent="0.25">
      <c r="A71" s="64"/>
      <c r="B71" s="67"/>
      <c r="C71" s="44"/>
      <c r="D71" s="85"/>
      <c r="E71" s="45"/>
      <c r="F71" s="45"/>
      <c r="G71" s="45"/>
      <c r="H71" s="46"/>
      <c r="I71" s="46"/>
      <c r="J71" s="45"/>
      <c r="K71" s="45"/>
      <c r="L71" s="45"/>
      <c r="M71" s="85"/>
      <c r="N71" s="85"/>
      <c r="P71" s="86"/>
      <c r="Q71" s="88"/>
      <c r="R71" s="67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x14ac:dyDescent="0.25">
      <c r="A72" s="64"/>
      <c r="B72" s="67"/>
      <c r="C72" s="44"/>
      <c r="D72" s="85"/>
      <c r="E72" s="45" t="s">
        <v>34</v>
      </c>
      <c r="F72" s="45"/>
      <c r="G72" s="45"/>
      <c r="H72" s="46"/>
      <c r="I72" s="46"/>
      <c r="J72" s="45"/>
      <c r="K72" s="45" t="s">
        <v>35</v>
      </c>
      <c r="L72" s="45"/>
      <c r="M72" s="85"/>
      <c r="N72" s="85"/>
      <c r="P72" s="86"/>
      <c r="Q72" s="88"/>
      <c r="R72" s="67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x14ac:dyDescent="0.25">
      <c r="A73" s="64"/>
      <c r="B73" s="67"/>
      <c r="C73" s="44"/>
      <c r="D73" s="65"/>
      <c r="H73" s="85"/>
      <c r="I73" s="85"/>
      <c r="J73" s="85"/>
      <c r="K73" s="85"/>
      <c r="L73" s="85"/>
      <c r="M73" s="85"/>
      <c r="N73" s="85"/>
      <c r="P73" s="86"/>
      <c r="Q73" s="88"/>
      <c r="R73" s="67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x14ac:dyDescent="0.25">
      <c r="A74" s="66"/>
      <c r="B74" s="66"/>
      <c r="C74" s="299"/>
      <c r="D74" s="299"/>
      <c r="E74" s="85"/>
      <c r="F74" s="85"/>
      <c r="G74" s="299"/>
      <c r="H74" s="299"/>
      <c r="I74" s="299"/>
      <c r="J74" s="299"/>
      <c r="K74" s="67"/>
      <c r="L74" s="46"/>
      <c r="M74" s="46"/>
      <c r="N74" s="46"/>
      <c r="O74" s="46"/>
      <c r="P74" s="277"/>
      <c r="Q74" s="277"/>
      <c r="R74" s="93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x14ac:dyDescent="0.25">
      <c r="A75" s="66"/>
      <c r="B75" s="66"/>
      <c r="C75" s="299"/>
      <c r="D75" s="299"/>
      <c r="E75" s="85"/>
      <c r="F75" s="85"/>
      <c r="G75" s="299"/>
      <c r="H75" s="299"/>
      <c r="I75" s="299"/>
      <c r="J75" s="299"/>
      <c r="K75" s="67"/>
      <c r="L75" s="46"/>
      <c r="M75" s="46"/>
      <c r="N75" s="46"/>
      <c r="O75" s="46"/>
      <c r="P75" s="277"/>
      <c r="Q75" s="277"/>
      <c r="R75" s="93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x14ac:dyDescent="0.25">
      <c r="A76" s="66"/>
      <c r="B76" s="66"/>
      <c r="C76" s="299"/>
      <c r="D76" s="299"/>
      <c r="E76" s="85"/>
      <c r="F76" s="85"/>
      <c r="G76" s="299"/>
      <c r="H76" s="299"/>
      <c r="I76" s="299"/>
      <c r="J76" s="299"/>
      <c r="K76" s="67"/>
      <c r="L76" s="46"/>
      <c r="M76" s="46"/>
      <c r="N76" s="46"/>
      <c r="O76" s="46"/>
      <c r="P76" s="277"/>
      <c r="Q76" s="277"/>
      <c r="R76" s="93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x14ac:dyDescent="0.25">
      <c r="A77" s="67"/>
      <c r="B77" s="49"/>
      <c r="C77" s="45"/>
      <c r="D77" s="85"/>
      <c r="E77" s="85"/>
      <c r="F77" s="85"/>
      <c r="G77" s="86"/>
      <c r="H77" s="85"/>
      <c r="I77" s="85"/>
      <c r="J77" s="85"/>
      <c r="K77" s="85"/>
      <c r="L77" s="87"/>
      <c r="M77" s="86"/>
      <c r="N77" s="88"/>
      <c r="P77" s="277"/>
      <c r="Q77" s="277"/>
      <c r="R77" s="278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x14ac:dyDescent="0.25">
      <c r="A78" s="67"/>
      <c r="B78" s="49"/>
      <c r="C78" s="45"/>
      <c r="D78" s="85"/>
      <c r="E78" s="85"/>
      <c r="F78" s="85"/>
      <c r="G78" s="86"/>
      <c r="H78" s="85"/>
      <c r="I78" s="85"/>
      <c r="J78" s="85"/>
      <c r="K78" s="85"/>
      <c r="L78" s="85"/>
      <c r="M78" s="86"/>
      <c r="N78" s="88"/>
      <c r="P78" s="277"/>
      <c r="Q78" s="277"/>
      <c r="R78" s="278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x14ac:dyDescent="0.25">
      <c r="A79" s="46"/>
      <c r="B79" s="46"/>
      <c r="C79" s="46"/>
      <c r="D79" s="86"/>
      <c r="E79" s="86"/>
      <c r="F79" s="86"/>
      <c r="G79" s="86"/>
      <c r="H79" s="89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378"/>
      <c r="Z79" s="378"/>
      <c r="AA79" s="378"/>
      <c r="AB79" s="378"/>
      <c r="AC79" s="378"/>
    </row>
    <row r="80" spans="1:29" ht="15.75" x14ac:dyDescent="0.25">
      <c r="A80" s="46"/>
      <c r="B80" s="46"/>
      <c r="C80" s="46"/>
      <c r="D80" s="86"/>
      <c r="E80" s="86"/>
      <c r="F80" s="86"/>
      <c r="G80" s="86"/>
      <c r="H80" s="89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378"/>
      <c r="Z80" s="378"/>
      <c r="AA80" s="378"/>
      <c r="AB80" s="378"/>
      <c r="AC80" s="378"/>
    </row>
    <row r="81" spans="1:29" ht="15.75" x14ac:dyDescent="0.25">
      <c r="A81" s="46"/>
      <c r="B81" s="46"/>
      <c r="C81" s="46"/>
      <c r="D81" s="86"/>
      <c r="E81" s="86"/>
      <c r="F81" s="86"/>
      <c r="G81" s="86"/>
      <c r="H81" s="89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378"/>
      <c r="Z81" s="378"/>
      <c r="AA81" s="378"/>
      <c r="AB81" s="378"/>
      <c r="AC81" s="378"/>
    </row>
    <row r="82" spans="1:29" ht="15.75" x14ac:dyDescent="0.25">
      <c r="A82" s="46"/>
      <c r="B82" s="46"/>
      <c r="C82" s="46"/>
      <c r="D82" s="86"/>
      <c r="E82" s="86"/>
      <c r="F82" s="86"/>
      <c r="G82" s="86"/>
      <c r="H82" s="89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378"/>
      <c r="Y82" s="378"/>
      <c r="Z82" s="378"/>
      <c r="AA82" s="378"/>
      <c r="AB82" s="378"/>
      <c r="AC82" s="378"/>
    </row>
    <row r="83" spans="1:29" ht="15.75" x14ac:dyDescent="0.25">
      <c r="A83" s="46"/>
      <c r="B83" s="46"/>
      <c r="C83" s="46"/>
      <c r="D83" s="86"/>
      <c r="E83" s="86"/>
      <c r="F83" s="86"/>
      <c r="G83" s="86"/>
      <c r="H83" s="89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378"/>
      <c r="Y83" s="378"/>
      <c r="Z83" s="378"/>
      <c r="AA83" s="378"/>
      <c r="AB83" s="378"/>
      <c r="AC83" s="378"/>
    </row>
    <row r="84" spans="1:29" ht="15.75" x14ac:dyDescent="0.25">
      <c r="A84" s="46"/>
      <c r="B84" s="46"/>
      <c r="C84" s="46"/>
      <c r="D84" s="86"/>
      <c r="E84" s="86"/>
      <c r="F84" s="86"/>
      <c r="G84" s="86"/>
      <c r="H84" s="89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378"/>
      <c r="Y84" s="378"/>
      <c r="Z84" s="378"/>
      <c r="AA84" s="378"/>
      <c r="AB84" s="378"/>
      <c r="AC84" s="378"/>
    </row>
    <row r="85" spans="1:29" ht="15.75" x14ac:dyDescent="0.25">
      <c r="A85" s="46"/>
      <c r="B85" s="46"/>
      <c r="C85" s="46"/>
      <c r="D85" s="86"/>
      <c r="E85" s="86"/>
      <c r="F85" s="86"/>
      <c r="G85" s="86"/>
      <c r="H85" s="89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378"/>
      <c r="Y85" s="378"/>
      <c r="Z85" s="378"/>
      <c r="AA85" s="378"/>
      <c r="AB85" s="378"/>
      <c r="AC85" s="378"/>
    </row>
    <row r="86" spans="1:29" ht="15.75" x14ac:dyDescent="0.25">
      <c r="A86" s="46"/>
      <c r="B86" s="46"/>
      <c r="C86" s="46"/>
      <c r="D86" s="86"/>
      <c r="E86" s="86"/>
      <c r="F86" s="86"/>
      <c r="G86" s="86"/>
      <c r="H86" s="89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378"/>
      <c r="Y86" s="378"/>
      <c r="Z86" s="378"/>
      <c r="AA86" s="378"/>
      <c r="AB86" s="378"/>
      <c r="AC86" s="378"/>
    </row>
    <row r="87" spans="1:29" ht="15.75" x14ac:dyDescent="0.25">
      <c r="A87" s="46"/>
      <c r="B87" s="46"/>
      <c r="C87" s="46"/>
      <c r="D87" s="86"/>
      <c r="E87" s="86"/>
      <c r="F87" s="86"/>
      <c r="G87" s="86"/>
      <c r="H87" s="89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378"/>
      <c r="Y87" s="378"/>
      <c r="Z87" s="378"/>
      <c r="AA87" s="378"/>
      <c r="AB87" s="378"/>
      <c r="AC87" s="378"/>
    </row>
    <row r="88" spans="1:29" ht="15.75" x14ac:dyDescent="0.25">
      <c r="A88" s="46"/>
      <c r="B88" s="46"/>
      <c r="C88" s="46"/>
      <c r="D88" s="86"/>
      <c r="E88" s="86"/>
      <c r="F88" s="86"/>
      <c r="G88" s="86"/>
      <c r="H88" s="89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378"/>
      <c r="Y88" s="378"/>
      <c r="Z88" s="378"/>
      <c r="AA88" s="378"/>
      <c r="AB88" s="378"/>
      <c r="AC88" s="378"/>
    </row>
    <row r="89" spans="1:29" ht="15.75" x14ac:dyDescent="0.25">
      <c r="A89" s="46"/>
      <c r="B89" s="46"/>
      <c r="C89" s="46"/>
      <c r="D89" s="86"/>
      <c r="E89" s="86"/>
      <c r="F89" s="86"/>
      <c r="G89" s="86"/>
      <c r="H89" s="89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378"/>
      <c r="Y89" s="378"/>
      <c r="Z89" s="378"/>
      <c r="AA89" s="378"/>
      <c r="AB89" s="378"/>
      <c r="AC89" s="378"/>
    </row>
    <row r="90" spans="1:29" ht="15.75" x14ac:dyDescent="0.25">
      <c r="A90" s="46"/>
      <c r="B90" s="46"/>
      <c r="C90" s="46"/>
      <c r="D90" s="86"/>
      <c r="E90" s="86"/>
      <c r="F90" s="86"/>
      <c r="G90" s="86"/>
      <c r="H90" s="89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378"/>
      <c r="Y90" s="378"/>
      <c r="Z90" s="378"/>
      <c r="AA90" s="378"/>
      <c r="AB90" s="378"/>
      <c r="AC90" s="378"/>
    </row>
    <row r="91" spans="1:29" ht="15.75" x14ac:dyDescent="0.25">
      <c r="A91" s="46"/>
      <c r="B91" s="46"/>
      <c r="C91" s="46"/>
      <c r="D91" s="86"/>
      <c r="E91" s="86"/>
      <c r="F91" s="86"/>
      <c r="G91" s="86"/>
      <c r="H91" s="89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378"/>
      <c r="Y91" s="378"/>
      <c r="Z91" s="378"/>
      <c r="AA91" s="378"/>
      <c r="AB91" s="378"/>
      <c r="AC91" s="378"/>
    </row>
    <row r="92" spans="1:29" ht="15.75" x14ac:dyDescent="0.25">
      <c r="A92" s="46"/>
      <c r="B92" s="46"/>
      <c r="C92" s="46"/>
      <c r="D92" s="86"/>
      <c r="E92" s="86"/>
      <c r="F92" s="86"/>
      <c r="G92" s="86"/>
      <c r="H92" s="89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378"/>
      <c r="Y92" s="378"/>
      <c r="Z92" s="378"/>
      <c r="AA92" s="378"/>
      <c r="AB92" s="378"/>
      <c r="AC92" s="378"/>
    </row>
    <row r="93" spans="1:29" ht="15.75" x14ac:dyDescent="0.25">
      <c r="A93" s="46"/>
      <c r="B93" s="46"/>
      <c r="C93" s="46"/>
      <c r="D93" s="86"/>
      <c r="E93" s="86"/>
      <c r="F93" s="86"/>
      <c r="G93" s="86"/>
      <c r="H93" s="89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378"/>
      <c r="Y93" s="378"/>
      <c r="Z93" s="378"/>
      <c r="AA93" s="378"/>
      <c r="AB93" s="378"/>
      <c r="AC93" s="378"/>
    </row>
    <row r="94" spans="1:29" ht="15.75" x14ac:dyDescent="0.25">
      <c r="A94" s="46"/>
      <c r="B94" s="46"/>
      <c r="C94" s="46"/>
      <c r="D94" s="86"/>
      <c r="E94" s="86"/>
      <c r="F94" s="86"/>
      <c r="G94" s="86"/>
      <c r="H94" s="89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378"/>
      <c r="Y94" s="378"/>
      <c r="Z94" s="378"/>
      <c r="AA94" s="378"/>
      <c r="AB94" s="378"/>
      <c r="AC94" s="378"/>
    </row>
    <row r="95" spans="1:29" ht="15.75" x14ac:dyDescent="0.25">
      <c r="A95" s="46"/>
      <c r="B95" s="46"/>
      <c r="C95" s="46"/>
      <c r="D95" s="86"/>
      <c r="E95" s="86"/>
      <c r="F95" s="86"/>
      <c r="G95" s="86"/>
      <c r="H95" s="89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378"/>
      <c r="Y95" s="378"/>
      <c r="Z95" s="378"/>
      <c r="AA95" s="378"/>
      <c r="AB95" s="378"/>
      <c r="AC95" s="378"/>
    </row>
    <row r="96" spans="1:29" ht="15.75" x14ac:dyDescent="0.25">
      <c r="A96" s="46"/>
      <c r="B96" s="46"/>
      <c r="C96" s="46"/>
      <c r="D96" s="86"/>
      <c r="E96" s="86"/>
      <c r="F96" s="86"/>
      <c r="G96" s="86"/>
      <c r="H96" s="89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378"/>
      <c r="Y96" s="378"/>
      <c r="Z96" s="378"/>
      <c r="AA96" s="378"/>
      <c r="AB96" s="378"/>
      <c r="AC96" s="378"/>
    </row>
    <row r="97" spans="1:29" ht="17.25" x14ac:dyDescent="0.3">
      <c r="A97" s="460" t="s">
        <v>153</v>
      </c>
      <c r="B97" s="460"/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"/>
      <c r="X97" s="378"/>
      <c r="Y97" s="378"/>
      <c r="Z97" s="378"/>
      <c r="AA97" s="378"/>
      <c r="AB97" s="378"/>
      <c r="AC97" s="378"/>
    </row>
    <row r="98" spans="1:29" ht="17.25" x14ac:dyDescent="0.3">
      <c r="A98" s="460"/>
      <c r="B98" s="460"/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"/>
      <c r="X98" s="378"/>
      <c r="Y98" s="378"/>
      <c r="Z98" s="378"/>
      <c r="AA98" s="378"/>
      <c r="AB98" s="378"/>
      <c r="AC98" s="378"/>
    </row>
    <row r="99" spans="1:29" ht="20.25" x14ac:dyDescent="0.3">
      <c r="A99" s="566" t="s">
        <v>154</v>
      </c>
      <c r="B99" s="566"/>
      <c r="C99" s="566"/>
      <c r="D99" s="566"/>
      <c r="E99" s="566"/>
      <c r="F99" s="566"/>
      <c r="G99" s="566"/>
      <c r="H99" s="566"/>
      <c r="I99" s="566"/>
      <c r="J99" s="566"/>
      <c r="K99" s="566"/>
      <c r="L99" s="566"/>
      <c r="M99" s="566"/>
    </row>
    <row r="100" spans="1:29" ht="20.25" x14ac:dyDescent="0.3">
      <c r="A100" s="567" t="s">
        <v>155</v>
      </c>
      <c r="B100" s="567"/>
      <c r="C100" s="567"/>
      <c r="D100" s="567"/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</row>
    <row r="101" spans="1:29" ht="15.75" x14ac:dyDescent="0.25">
      <c r="A101" s="46"/>
      <c r="B101" s="46"/>
      <c r="C101" s="46"/>
      <c r="D101" s="86"/>
      <c r="E101" s="86"/>
      <c r="F101" s="86"/>
      <c r="G101" s="86"/>
      <c r="H101" s="89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378"/>
      <c r="AA101" s="378"/>
      <c r="AB101" s="378"/>
      <c r="AC101" s="378"/>
    </row>
    <row r="102" spans="1:29" ht="15.75" x14ac:dyDescent="0.25">
      <c r="A102" s="46"/>
      <c r="B102" s="46"/>
      <c r="C102" s="46"/>
      <c r="D102" s="86"/>
      <c r="E102" s="86"/>
      <c r="F102" s="86"/>
      <c r="G102" s="86"/>
      <c r="H102" s="89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378"/>
      <c r="AA102" s="378"/>
      <c r="AB102" s="378"/>
      <c r="AC102" s="378"/>
    </row>
    <row r="103" spans="1:29" x14ac:dyDescent="0.25">
      <c r="A103" s="568" t="s">
        <v>170</v>
      </c>
      <c r="B103" s="568"/>
      <c r="C103" s="568"/>
      <c r="D103" s="568"/>
      <c r="E103" s="568"/>
      <c r="F103" s="568"/>
      <c r="G103" s="568"/>
      <c r="H103" s="568"/>
      <c r="I103" s="568"/>
      <c r="J103" s="568"/>
      <c r="K103" s="568"/>
      <c r="L103" s="568"/>
      <c r="M103" s="568"/>
    </row>
    <row r="104" spans="1:29" ht="16.5" thickBot="1" x14ac:dyDescent="0.3">
      <c r="A104" s="46"/>
      <c r="B104" s="46"/>
      <c r="C104" s="46"/>
      <c r="D104" s="86"/>
      <c r="E104" s="86"/>
      <c r="F104" s="86"/>
      <c r="G104" s="86"/>
      <c r="H104" s="85"/>
      <c r="I104" s="299"/>
      <c r="J104" s="86"/>
      <c r="K104" s="357"/>
      <c r="L104" s="66"/>
      <c r="M104" s="86"/>
      <c r="R104" s="569" t="s">
        <v>157</v>
      </c>
      <c r="S104" s="569"/>
      <c r="T104" s="569"/>
      <c r="U104" s="569"/>
      <c r="V104" s="569"/>
      <c r="W104" s="569"/>
      <c r="X104" s="569"/>
      <c r="Y104" s="358" t="s">
        <v>113</v>
      </c>
      <c r="Z104" s="379"/>
      <c r="AA104" s="379"/>
      <c r="AB104" s="380"/>
      <c r="AC104" s="380" t="s">
        <v>158</v>
      </c>
    </row>
    <row r="105" spans="1:29" ht="18.75" thickBot="1" x14ac:dyDescent="0.3">
      <c r="A105" s="558" t="s">
        <v>66</v>
      </c>
      <c r="B105" s="558" t="s">
        <v>159</v>
      </c>
      <c r="C105" s="559" t="s">
        <v>152</v>
      </c>
      <c r="D105" s="563" t="s">
        <v>160</v>
      </c>
      <c r="E105" s="564" t="s">
        <v>18</v>
      </c>
      <c r="F105" s="508" t="s">
        <v>19</v>
      </c>
      <c r="G105" s="559" t="s">
        <v>21</v>
      </c>
      <c r="H105" s="560" t="s">
        <v>161</v>
      </c>
      <c r="I105" s="560"/>
      <c r="J105" s="560"/>
      <c r="K105" s="560"/>
      <c r="L105" s="560"/>
      <c r="M105" s="560"/>
      <c r="N105" s="560"/>
      <c r="O105" s="560"/>
      <c r="P105" s="560"/>
      <c r="Q105" s="560"/>
      <c r="R105" s="560"/>
      <c r="S105" s="560"/>
      <c r="T105" s="560"/>
      <c r="U105" s="560"/>
      <c r="V105" s="560"/>
      <c r="W105" s="560"/>
      <c r="X105" s="560"/>
      <c r="Y105" s="560"/>
      <c r="Z105" s="560"/>
      <c r="AA105" s="561" t="s">
        <v>162</v>
      </c>
      <c r="AB105" s="562" t="s">
        <v>163</v>
      </c>
      <c r="AC105" s="559" t="s">
        <v>164</v>
      </c>
    </row>
    <row r="106" spans="1:29" ht="15.75" thickBot="1" x14ac:dyDescent="0.3">
      <c r="A106" s="558"/>
      <c r="B106" s="558"/>
      <c r="C106" s="558"/>
      <c r="D106" s="563"/>
      <c r="E106" s="564"/>
      <c r="F106" s="565"/>
      <c r="G106" s="558"/>
      <c r="H106" s="475">
        <v>185</v>
      </c>
      <c r="I106" s="475">
        <v>190</v>
      </c>
      <c r="J106" s="475">
        <v>195</v>
      </c>
      <c r="K106" s="475">
        <v>200</v>
      </c>
      <c r="L106" s="475">
        <v>203</v>
      </c>
      <c r="M106" s="475">
        <v>206</v>
      </c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561"/>
      <c r="AB106" s="562"/>
      <c r="AC106" s="559"/>
    </row>
    <row r="107" spans="1:29" ht="15.75" thickBot="1" x14ac:dyDescent="0.3">
      <c r="A107" s="558"/>
      <c r="B107" s="558"/>
      <c r="C107" s="558"/>
      <c r="D107" s="563"/>
      <c r="E107" s="564"/>
      <c r="F107" s="509"/>
      <c r="G107" s="558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  <c r="AA107" s="561"/>
      <c r="AB107" s="562"/>
      <c r="AC107" s="559"/>
    </row>
    <row r="108" spans="1:29" x14ac:dyDescent="0.25">
      <c r="A108" s="78">
        <v>1</v>
      </c>
      <c r="B108" s="374">
        <v>185</v>
      </c>
      <c r="C108" s="374">
        <v>356</v>
      </c>
      <c r="D108" s="76" t="str">
        <f>IF(C108=0," ",VLOOKUP(C108,[1]Спортсмены!B$1:L$65536,2,FALSE))</f>
        <v>Бобков</v>
      </c>
      <c r="E108" s="77" t="str">
        <f>IF(C108=0," ",VLOOKUP($C108,[1]Спортсмены!$B$1:$L$65536,3,FALSE))</f>
        <v>Дмитрий</v>
      </c>
      <c r="F108" s="111" t="str">
        <f>IF(C108=0," ",VLOOKUP($C108,[1]Спортсмены!$B$1:$L$65536,4,FALSE))</f>
        <v>12.01.2000</v>
      </c>
      <c r="G108" s="59" t="str">
        <f>IF(C108=0," ",VLOOKUP($C108,[1]Спортсмены!$B$1:$K$65536,6,FALSE))</f>
        <v>Москва</v>
      </c>
      <c r="H108" s="375" t="s">
        <v>166</v>
      </c>
      <c r="I108" s="375" t="s">
        <v>166</v>
      </c>
      <c r="J108" s="375" t="s">
        <v>166</v>
      </c>
      <c r="K108" s="375" t="s">
        <v>166</v>
      </c>
      <c r="L108" s="375" t="s">
        <v>165</v>
      </c>
      <c r="M108" s="375" t="s">
        <v>167</v>
      </c>
      <c r="N108" s="37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381">
        <v>2</v>
      </c>
      <c r="AB108" s="381">
        <v>1</v>
      </c>
      <c r="AC108" s="382">
        <v>203</v>
      </c>
    </row>
    <row r="109" spans="1:29" x14ac:dyDescent="0.25">
      <c r="A109" s="172">
        <v>2</v>
      </c>
      <c r="B109" s="374">
        <v>185</v>
      </c>
      <c r="C109" s="374">
        <v>168</v>
      </c>
      <c r="D109" s="76" t="str">
        <f>IF(C109=0," ",VLOOKUP(C109,[1]Спортсмены!B$1:L$65536,2,FALSE))</f>
        <v>Юдин</v>
      </c>
      <c r="E109" s="77" t="str">
        <f>IF(C109=0," ",VLOOKUP($C109,[1]Спортсмены!$B$1:$L$65536,3,FALSE))</f>
        <v>Тихон</v>
      </c>
      <c r="F109" s="111" t="str">
        <f>IF(C109=0," ",VLOOKUP($C109,[1]Спортсмены!$B$1:$L$65536,4,FALSE))</f>
        <v>02.04.2000</v>
      </c>
      <c r="G109" s="59" t="str">
        <f>IF(C109=0," ",VLOOKUP($C109,[1]Спортсмены!$B$1:$K$65536,6,FALSE))</f>
        <v>Ярославская область</v>
      </c>
      <c r="H109" s="375" t="s">
        <v>166</v>
      </c>
      <c r="I109" s="375" t="s">
        <v>166</v>
      </c>
      <c r="J109" s="375" t="s">
        <v>165</v>
      </c>
      <c r="K109" s="375" t="s">
        <v>166</v>
      </c>
      <c r="L109" s="375" t="s">
        <v>167</v>
      </c>
      <c r="M109" s="375"/>
      <c r="N109" s="37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2">
        <v>1</v>
      </c>
      <c r="AB109" s="362">
        <v>1</v>
      </c>
      <c r="AC109" s="363">
        <v>200</v>
      </c>
    </row>
    <row r="110" spans="1:29" ht="16.5" thickBot="1" x14ac:dyDescent="0.3">
      <c r="A110" s="40"/>
      <c r="B110" s="40"/>
      <c r="C110" s="40"/>
      <c r="D110" s="298"/>
      <c r="E110" s="298"/>
      <c r="F110" s="298"/>
      <c r="G110" s="298"/>
      <c r="H110" s="371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372"/>
      <c r="AB110" s="372"/>
      <c r="AC110" s="373"/>
    </row>
    <row r="111" spans="1:29" ht="16.5" thickTop="1" x14ac:dyDescent="0.25">
      <c r="A111" s="46"/>
      <c r="B111" s="46"/>
      <c r="C111" s="46"/>
      <c r="D111" s="86"/>
      <c r="E111" s="86"/>
      <c r="F111" s="86"/>
      <c r="G111" s="86"/>
      <c r="H111" s="89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x14ac:dyDescent="0.25">
      <c r="A112" s="46"/>
      <c r="B112" s="46"/>
      <c r="C112" s="46"/>
      <c r="D112" s="86"/>
      <c r="E112" s="86"/>
      <c r="F112" s="86"/>
      <c r="G112" s="86"/>
      <c r="H112" s="89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378"/>
      <c r="Y112" s="378"/>
      <c r="Z112" s="378"/>
      <c r="AA112" s="378"/>
      <c r="AB112" s="378"/>
      <c r="AC112" s="378"/>
    </row>
    <row r="113" spans="1:29" ht="15.75" x14ac:dyDescent="0.25">
      <c r="A113" s="46"/>
      <c r="B113" s="46"/>
      <c r="C113" s="46"/>
      <c r="D113" s="86"/>
      <c r="E113" s="86"/>
      <c r="F113" s="86"/>
      <c r="G113" s="86"/>
      <c r="H113" s="89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378"/>
      <c r="Y113" s="378"/>
      <c r="Z113" s="378"/>
      <c r="AA113" s="378"/>
      <c r="AB113" s="378"/>
      <c r="AC113" s="378"/>
    </row>
    <row r="114" spans="1:29" x14ac:dyDescent="0.25">
      <c r="A114" s="570"/>
      <c r="B114" s="570"/>
      <c r="C114" s="570"/>
      <c r="D114" s="570"/>
      <c r="E114" s="570"/>
      <c r="F114" s="570"/>
      <c r="G114" s="570"/>
      <c r="H114" s="570"/>
      <c r="I114" s="570"/>
      <c r="J114" s="570"/>
      <c r="K114" s="570"/>
      <c r="L114" s="570"/>
      <c r="M114" s="570"/>
      <c r="N114" s="570"/>
      <c r="O114" s="570"/>
      <c r="P114" s="570"/>
      <c r="Q114" s="570"/>
      <c r="R114" s="570"/>
      <c r="S114" s="570"/>
      <c r="T114" s="570"/>
      <c r="U114" s="570"/>
      <c r="V114" s="570"/>
      <c r="W114" s="570"/>
      <c r="X114" s="378"/>
      <c r="Y114" s="378"/>
      <c r="Z114" s="378"/>
      <c r="AA114" s="378"/>
      <c r="AB114" s="378"/>
      <c r="AC114" s="378"/>
    </row>
    <row r="115" spans="1:29" x14ac:dyDescent="0.25">
      <c r="A115" s="49"/>
      <c r="B115" s="49"/>
      <c r="D115" s="49"/>
      <c r="E115" s="49"/>
      <c r="F115" s="49"/>
      <c r="G115" s="49"/>
      <c r="K115" s="284"/>
      <c r="X115" s="378"/>
      <c r="Y115" s="378"/>
      <c r="Z115" s="378"/>
      <c r="AA115" s="378"/>
      <c r="AB115" s="378"/>
      <c r="AC115" s="378"/>
    </row>
    <row r="116" spans="1:29" ht="15.75" x14ac:dyDescent="0.25">
      <c r="A116" s="64"/>
      <c r="B116" s="65"/>
      <c r="C116" s="44"/>
      <c r="D116" s="85"/>
      <c r="I116" s="85"/>
      <c r="J116" s="85"/>
      <c r="K116" s="85"/>
      <c r="L116" s="87"/>
      <c r="M116" s="85"/>
      <c r="N116" s="85"/>
      <c r="P116" s="86"/>
      <c r="Q116" s="88"/>
      <c r="R116" s="67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x14ac:dyDescent="0.25">
      <c r="A117" s="64"/>
      <c r="B117" s="67"/>
      <c r="C117" s="44"/>
      <c r="D117" s="85"/>
      <c r="I117" s="85"/>
      <c r="J117" s="85"/>
      <c r="K117" s="85"/>
      <c r="L117" s="85"/>
      <c r="M117" s="85"/>
      <c r="N117" s="85"/>
      <c r="P117" s="86"/>
      <c r="Q117" s="88"/>
      <c r="R117" s="67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x14ac:dyDescent="0.25">
      <c r="A118" s="46"/>
      <c r="B118" s="46"/>
      <c r="C118" s="46"/>
      <c r="D118" s="86"/>
      <c r="E118" s="45" t="s">
        <v>32</v>
      </c>
      <c r="F118" s="45"/>
      <c r="G118" s="45"/>
      <c r="H118" s="46"/>
      <c r="I118" s="46"/>
      <c r="J118" s="45"/>
      <c r="K118" s="45" t="s">
        <v>33</v>
      </c>
      <c r="L118" s="45"/>
      <c r="M118" s="46"/>
      <c r="N118" s="46"/>
      <c r="O118" s="46"/>
      <c r="P118" s="46"/>
      <c r="Q118" s="88"/>
      <c r="R118" s="67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x14ac:dyDescent="0.25">
      <c r="A119" s="64"/>
      <c r="B119" s="65"/>
      <c r="C119" s="44"/>
      <c r="D119" s="85"/>
      <c r="E119" s="45"/>
      <c r="F119" s="45"/>
      <c r="G119" s="45"/>
      <c r="H119" s="46"/>
      <c r="I119" s="46"/>
      <c r="J119" s="45"/>
      <c r="K119" s="45"/>
      <c r="L119" s="45"/>
      <c r="M119" s="85"/>
      <c r="N119" s="85"/>
      <c r="P119" s="86"/>
      <c r="Q119" s="88"/>
      <c r="R119" s="67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x14ac:dyDescent="0.25">
      <c r="A120" s="64"/>
      <c r="B120" s="67"/>
      <c r="C120" s="44"/>
      <c r="D120" s="85"/>
      <c r="E120" s="45"/>
      <c r="F120" s="45"/>
      <c r="G120" s="45"/>
      <c r="H120" s="46"/>
      <c r="I120" s="46"/>
      <c r="J120" s="45"/>
      <c r="K120" s="45"/>
      <c r="L120" s="45"/>
      <c r="M120" s="85"/>
      <c r="N120" s="85"/>
      <c r="P120" s="86"/>
      <c r="Q120" s="88"/>
      <c r="R120" s="67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x14ac:dyDescent="0.25">
      <c r="A121" s="64"/>
      <c r="B121" s="67"/>
      <c r="C121" s="44"/>
      <c r="D121" s="85"/>
      <c r="E121" s="45"/>
      <c r="F121" s="45"/>
      <c r="G121" s="45"/>
      <c r="H121" s="46"/>
      <c r="I121" s="46"/>
      <c r="J121" s="45"/>
      <c r="K121" s="45"/>
      <c r="L121" s="45"/>
      <c r="M121" s="85"/>
      <c r="N121" s="85"/>
      <c r="P121" s="86"/>
      <c r="Q121" s="277"/>
      <c r="R121" s="93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x14ac:dyDescent="0.25">
      <c r="A122" s="64"/>
      <c r="B122" s="67"/>
      <c r="C122" s="44"/>
      <c r="D122" s="85"/>
      <c r="E122" s="45" t="s">
        <v>34</v>
      </c>
      <c r="F122" s="45"/>
      <c r="G122" s="45"/>
      <c r="H122" s="46"/>
      <c r="I122" s="46"/>
      <c r="J122" s="45"/>
      <c r="K122" s="45" t="s">
        <v>35</v>
      </c>
      <c r="L122" s="45"/>
      <c r="M122" s="85"/>
      <c r="N122" s="85"/>
      <c r="P122" s="86"/>
      <c r="Q122" s="277"/>
      <c r="R122" s="93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x14ac:dyDescent="0.25">
      <c r="A123" s="64"/>
      <c r="B123" s="67"/>
      <c r="C123" s="44"/>
      <c r="D123" s="65"/>
      <c r="H123" s="85"/>
      <c r="I123" s="85"/>
      <c r="J123" s="85"/>
      <c r="K123" s="85"/>
      <c r="L123" s="85"/>
      <c r="M123" s="85"/>
      <c r="N123" s="85"/>
      <c r="P123" s="86"/>
      <c r="Q123" s="277"/>
      <c r="R123" s="278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x14ac:dyDescent="0.25">
      <c r="A124" s="67"/>
      <c r="B124" s="49"/>
      <c r="C124" s="45"/>
      <c r="D124" s="85"/>
      <c r="E124" s="85"/>
      <c r="F124" s="85"/>
      <c r="G124" s="86"/>
      <c r="H124" s="85"/>
      <c r="I124" s="85"/>
      <c r="J124" s="85"/>
      <c r="K124" s="85"/>
      <c r="L124" s="85"/>
      <c r="M124" s="86"/>
      <c r="N124" s="88"/>
      <c r="P124" s="277"/>
      <c r="Q124" s="277"/>
      <c r="R124" s="278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x14ac:dyDescent="0.25">
      <c r="A125" s="46"/>
      <c r="B125" s="46"/>
      <c r="C125" s="46"/>
      <c r="D125" s="86"/>
      <c r="E125" s="86"/>
      <c r="F125" s="86"/>
      <c r="G125" s="86"/>
      <c r="H125" s="89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378"/>
      <c r="Z125" s="378"/>
      <c r="AA125" s="378"/>
      <c r="AB125" s="378"/>
      <c r="AC125" s="378"/>
    </row>
    <row r="126" spans="1:29" ht="15.75" x14ac:dyDescent="0.25">
      <c r="A126" s="46"/>
      <c r="B126" s="46"/>
      <c r="C126" s="46"/>
      <c r="D126" s="86"/>
      <c r="E126" s="86"/>
      <c r="F126" s="86"/>
      <c r="G126" s="86"/>
      <c r="H126" s="89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378"/>
      <c r="Z126" s="378"/>
      <c r="AA126" s="378"/>
      <c r="AB126" s="378"/>
      <c r="AC126" s="378"/>
    </row>
    <row r="127" spans="1:29" ht="15.75" x14ac:dyDescent="0.25">
      <c r="A127" s="46"/>
      <c r="B127" s="46"/>
      <c r="C127" s="46"/>
      <c r="D127" s="86"/>
      <c r="E127" s="86"/>
      <c r="F127" s="86"/>
      <c r="G127" s="86"/>
      <c r="H127" s="89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378"/>
      <c r="Z127" s="378"/>
      <c r="AA127" s="378"/>
      <c r="AB127" s="378"/>
      <c r="AC127" s="378"/>
    </row>
    <row r="128" spans="1:29" ht="15.75" x14ac:dyDescent="0.25">
      <c r="A128" s="46"/>
      <c r="B128" s="46"/>
      <c r="C128" s="46"/>
      <c r="D128" s="86"/>
      <c r="E128" s="86"/>
      <c r="F128" s="86"/>
      <c r="G128" s="86"/>
      <c r="H128" s="89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378"/>
      <c r="Y128" s="378"/>
      <c r="Z128" s="378"/>
      <c r="AA128" s="378"/>
      <c r="AB128" s="378"/>
      <c r="AC128" s="378"/>
    </row>
    <row r="129" spans="1:29" ht="15.75" x14ac:dyDescent="0.25">
      <c r="A129" s="46"/>
      <c r="B129" s="46"/>
      <c r="C129" s="46"/>
      <c r="D129" s="86"/>
      <c r="E129" s="86"/>
      <c r="F129" s="86"/>
      <c r="G129" s="86"/>
      <c r="H129" s="89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378"/>
      <c r="Y129" s="378"/>
      <c r="Z129" s="378"/>
      <c r="AA129" s="378"/>
      <c r="AB129" s="378"/>
      <c r="AC129" s="378"/>
    </row>
    <row r="130" spans="1:29" ht="15.75" x14ac:dyDescent="0.25">
      <c r="A130" s="46"/>
      <c r="B130" s="46"/>
      <c r="C130" s="46"/>
      <c r="D130" s="86"/>
      <c r="E130" s="86"/>
      <c r="F130" s="86"/>
      <c r="G130" s="86"/>
      <c r="H130" s="89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378"/>
      <c r="Y130" s="378"/>
      <c r="Z130" s="378"/>
      <c r="AA130" s="378"/>
      <c r="AB130" s="378"/>
      <c r="AC130" s="378"/>
    </row>
    <row r="131" spans="1:29" ht="15.75" x14ac:dyDescent="0.25">
      <c r="A131" s="46"/>
      <c r="B131" s="46"/>
      <c r="C131" s="46"/>
      <c r="D131" s="86"/>
      <c r="E131" s="86"/>
      <c r="F131" s="86"/>
      <c r="G131" s="86"/>
      <c r="H131" s="89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378"/>
      <c r="Y131" s="378"/>
      <c r="Z131" s="378"/>
      <c r="AA131" s="378"/>
      <c r="AB131" s="378"/>
      <c r="AC131" s="378"/>
    </row>
    <row r="132" spans="1:29" ht="15.75" x14ac:dyDescent="0.25">
      <c r="A132" s="46"/>
      <c r="B132" s="46"/>
      <c r="C132" s="46"/>
      <c r="D132" s="86"/>
      <c r="E132" s="86"/>
      <c r="F132" s="86"/>
      <c r="G132" s="86"/>
      <c r="H132" s="89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378"/>
      <c r="Y132" s="378"/>
      <c r="Z132" s="378"/>
      <c r="AA132" s="378"/>
      <c r="AB132" s="378"/>
      <c r="AC132" s="378"/>
    </row>
    <row r="133" spans="1:29" ht="15.75" x14ac:dyDescent="0.25">
      <c r="A133" s="46"/>
      <c r="B133" s="46"/>
      <c r="C133" s="46"/>
      <c r="D133" s="86"/>
      <c r="E133" s="86"/>
      <c r="F133" s="86"/>
      <c r="G133" s="86"/>
      <c r="H133" s="89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378"/>
      <c r="Y133" s="378"/>
      <c r="Z133" s="378"/>
      <c r="AA133" s="378"/>
      <c r="AB133" s="378"/>
      <c r="AC133" s="378"/>
    </row>
    <row r="134" spans="1:29" ht="15.75" x14ac:dyDescent="0.25">
      <c r="A134" s="46"/>
      <c r="B134" s="46"/>
      <c r="C134" s="46"/>
      <c r="D134" s="86"/>
      <c r="E134" s="86"/>
      <c r="F134" s="86"/>
      <c r="G134" s="86"/>
      <c r="H134" s="89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378"/>
      <c r="Y134" s="378"/>
      <c r="Z134" s="378"/>
      <c r="AA134" s="378"/>
      <c r="AB134" s="378"/>
      <c r="AC134" s="378"/>
    </row>
    <row r="135" spans="1:29" ht="15.75" x14ac:dyDescent="0.25">
      <c r="A135" s="46"/>
      <c r="B135" s="46"/>
      <c r="C135" s="46"/>
      <c r="D135" s="86"/>
      <c r="E135" s="86"/>
      <c r="F135" s="86"/>
      <c r="G135" s="86"/>
      <c r="H135" s="89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378"/>
      <c r="Y135" s="378"/>
      <c r="Z135" s="378"/>
      <c r="AA135" s="378"/>
      <c r="AB135" s="378"/>
      <c r="AC135" s="378"/>
    </row>
    <row r="136" spans="1:29" ht="15.75" x14ac:dyDescent="0.25">
      <c r="A136" s="46"/>
      <c r="B136" s="46"/>
      <c r="C136" s="46"/>
      <c r="D136" s="86"/>
      <c r="E136" s="86"/>
      <c r="F136" s="86"/>
      <c r="G136" s="86"/>
      <c r="H136" s="89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378"/>
      <c r="Y136" s="378"/>
      <c r="Z136" s="378"/>
      <c r="AA136" s="378"/>
      <c r="AB136" s="378"/>
      <c r="AC136" s="378"/>
    </row>
    <row r="137" spans="1:29" ht="15.75" x14ac:dyDescent="0.25">
      <c r="A137" s="46"/>
      <c r="B137" s="46"/>
      <c r="C137" s="46"/>
      <c r="D137" s="86"/>
      <c r="E137" s="86"/>
      <c r="F137" s="86"/>
      <c r="G137" s="86"/>
      <c r="H137" s="89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378"/>
      <c r="Y137" s="378"/>
      <c r="Z137" s="378"/>
      <c r="AA137" s="378"/>
      <c r="AB137" s="378"/>
      <c r="AC137" s="378"/>
    </row>
    <row r="138" spans="1:29" ht="15.75" x14ac:dyDescent="0.25">
      <c r="A138" s="46"/>
      <c r="B138" s="46"/>
      <c r="C138" s="46"/>
      <c r="D138" s="86"/>
      <c r="E138" s="86"/>
      <c r="F138" s="86"/>
      <c r="G138" s="86"/>
      <c r="H138" s="89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378"/>
      <c r="Y138" s="378"/>
      <c r="Z138" s="378"/>
      <c r="AA138" s="378"/>
      <c r="AB138" s="378"/>
      <c r="AC138" s="378"/>
    </row>
    <row r="139" spans="1:29" ht="15.75" x14ac:dyDescent="0.25">
      <c r="A139" s="46"/>
      <c r="B139" s="46"/>
      <c r="C139" s="46"/>
      <c r="D139" s="86"/>
      <c r="E139" s="86"/>
      <c r="F139" s="86"/>
      <c r="G139" s="86"/>
      <c r="H139" s="89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378"/>
      <c r="Y139" s="378"/>
      <c r="Z139" s="378"/>
      <c r="AA139" s="378"/>
      <c r="AB139" s="378"/>
      <c r="AC139" s="378"/>
    </row>
    <row r="140" spans="1:29" ht="15.75" x14ac:dyDescent="0.25">
      <c r="A140" s="46"/>
      <c r="B140" s="46"/>
      <c r="C140" s="46"/>
      <c r="D140" s="86"/>
      <c r="E140" s="86"/>
      <c r="F140" s="86"/>
      <c r="G140" s="86"/>
      <c r="H140" s="89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378"/>
      <c r="Y140" s="378"/>
      <c r="Z140" s="378"/>
      <c r="AA140" s="378"/>
      <c r="AB140" s="378"/>
      <c r="AC140" s="378"/>
    </row>
    <row r="141" spans="1:29" ht="15.75" x14ac:dyDescent="0.25">
      <c r="A141" s="46"/>
      <c r="B141" s="46"/>
      <c r="C141" s="46"/>
      <c r="D141" s="86"/>
      <c r="E141" s="86"/>
      <c r="F141" s="86"/>
      <c r="G141" s="86"/>
      <c r="H141" s="89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378"/>
      <c r="Y141" s="378"/>
      <c r="Z141" s="378"/>
      <c r="AA141" s="378"/>
      <c r="AB141" s="378"/>
      <c r="AC141" s="378"/>
    </row>
    <row r="142" spans="1:29" ht="15.75" x14ac:dyDescent="0.25">
      <c r="A142" s="46"/>
      <c r="B142" s="46"/>
      <c r="C142" s="46"/>
      <c r="D142" s="86"/>
      <c r="E142" s="86"/>
      <c r="F142" s="86"/>
      <c r="G142" s="86"/>
      <c r="H142" s="89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378"/>
      <c r="Y142" s="378"/>
      <c r="Z142" s="378"/>
      <c r="AA142" s="378"/>
      <c r="AB142" s="378"/>
      <c r="AC142" s="378"/>
    </row>
    <row r="143" spans="1:29" ht="15.75" x14ac:dyDescent="0.25">
      <c r="A143" s="46"/>
      <c r="B143" s="46"/>
      <c r="C143" s="46"/>
      <c r="D143" s="86"/>
      <c r="E143" s="86"/>
      <c r="F143" s="86"/>
      <c r="G143" s="86"/>
      <c r="H143" s="89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378"/>
      <c r="Y143" s="378"/>
      <c r="Z143" s="378"/>
      <c r="AA143" s="378"/>
      <c r="AB143" s="378"/>
      <c r="AC143" s="378"/>
    </row>
    <row r="144" spans="1:29" ht="17.25" x14ac:dyDescent="0.3">
      <c r="A144" s="460" t="s">
        <v>153</v>
      </c>
      <c r="B144" s="460"/>
      <c r="C144" s="460"/>
      <c r="D144" s="460"/>
      <c r="E144" s="460"/>
      <c r="F144" s="460"/>
      <c r="G144" s="460"/>
      <c r="H144" s="460"/>
      <c r="I144" s="460"/>
      <c r="J144" s="460"/>
      <c r="K144" s="460"/>
      <c r="L144" s="460"/>
      <c r="M144" s="460"/>
      <c r="N144" s="460"/>
      <c r="O144" s="460"/>
      <c r="P144" s="460"/>
      <c r="Q144" s="460"/>
      <c r="R144" s="460"/>
      <c r="S144" s="460"/>
      <c r="T144" s="460"/>
      <c r="U144" s="460"/>
      <c r="V144" s="460"/>
      <c r="W144" s="46"/>
      <c r="X144" s="378"/>
      <c r="Y144" s="378"/>
      <c r="Z144" s="378"/>
      <c r="AA144" s="378"/>
      <c r="AB144" s="378"/>
      <c r="AC144" s="378"/>
    </row>
    <row r="145" spans="1:29" ht="17.25" x14ac:dyDescent="0.3">
      <c r="A145" s="460"/>
      <c r="B145" s="460"/>
      <c r="C145" s="460"/>
      <c r="D145" s="460"/>
      <c r="E145" s="460"/>
      <c r="F145" s="460"/>
      <c r="G145" s="460"/>
      <c r="H145" s="460"/>
      <c r="I145" s="460"/>
      <c r="J145" s="460"/>
      <c r="K145" s="460"/>
      <c r="L145" s="460"/>
      <c r="M145" s="460"/>
      <c r="N145" s="460"/>
      <c r="O145" s="460"/>
      <c r="P145" s="460"/>
      <c r="Q145" s="460"/>
      <c r="R145" s="460"/>
      <c r="S145" s="460"/>
      <c r="T145" s="460"/>
      <c r="U145" s="460"/>
      <c r="V145" s="460"/>
      <c r="W145" s="46"/>
      <c r="X145" s="378"/>
      <c r="Y145" s="378"/>
      <c r="Z145" s="378"/>
      <c r="AA145" s="378"/>
      <c r="AB145" s="378"/>
      <c r="AC145" s="378"/>
    </row>
    <row r="146" spans="1:29" ht="20.25" x14ac:dyDescent="0.3">
      <c r="A146" s="566" t="s">
        <v>154</v>
      </c>
      <c r="B146" s="566"/>
      <c r="C146" s="566"/>
      <c r="D146" s="566"/>
      <c r="E146" s="566"/>
      <c r="F146" s="566"/>
      <c r="G146" s="566"/>
      <c r="H146" s="566"/>
      <c r="I146" s="566"/>
      <c r="J146" s="566"/>
      <c r="K146" s="566"/>
      <c r="L146" s="566"/>
      <c r="M146" s="566"/>
    </row>
    <row r="147" spans="1:29" ht="20.25" x14ac:dyDescent="0.3">
      <c r="A147" s="567" t="s">
        <v>155</v>
      </c>
      <c r="B147" s="567"/>
      <c r="C147" s="567"/>
      <c r="D147" s="567"/>
      <c r="E147" s="567"/>
      <c r="F147" s="567"/>
      <c r="G147" s="567"/>
      <c r="H147" s="567"/>
      <c r="I147" s="567"/>
      <c r="J147" s="567"/>
      <c r="K147" s="567"/>
      <c r="L147" s="567"/>
      <c r="M147" s="567"/>
      <c r="N147" s="567"/>
      <c r="O147" s="567"/>
      <c r="P147" s="567"/>
      <c r="Q147" s="567"/>
      <c r="R147" s="567"/>
      <c r="S147" s="567"/>
      <c r="T147" s="567"/>
      <c r="U147" s="567"/>
      <c r="V147" s="567"/>
      <c r="W147" s="567"/>
      <c r="X147" s="567"/>
      <c r="Y147" s="567"/>
      <c r="Z147" s="567"/>
      <c r="AA147" s="567"/>
      <c r="AB147" s="567"/>
      <c r="AC147" s="567"/>
    </row>
    <row r="148" spans="1:29" ht="15.75" x14ac:dyDescent="0.25">
      <c r="A148" s="46"/>
      <c r="B148" s="46"/>
      <c r="C148" s="46"/>
      <c r="D148" s="86"/>
      <c r="E148" s="86"/>
      <c r="F148" s="86"/>
      <c r="G148" s="86"/>
      <c r="H148" s="89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x14ac:dyDescent="0.25">
      <c r="A149" s="568" t="s">
        <v>171</v>
      </c>
      <c r="B149" s="568"/>
      <c r="C149" s="568"/>
      <c r="D149" s="568"/>
      <c r="E149" s="568"/>
      <c r="F149" s="568"/>
      <c r="G149" s="568"/>
      <c r="H149" s="568"/>
      <c r="I149" s="568"/>
      <c r="J149" s="568"/>
      <c r="K149" s="568"/>
      <c r="L149" s="568"/>
      <c r="M149" s="568"/>
    </row>
    <row r="150" spans="1:29" ht="16.5" thickBot="1" x14ac:dyDescent="0.3">
      <c r="A150" s="46"/>
      <c r="B150" s="46"/>
      <c r="C150" s="46"/>
      <c r="D150" s="86"/>
      <c r="E150" s="86"/>
      <c r="F150" s="86"/>
      <c r="G150" s="86"/>
      <c r="H150" s="85"/>
      <c r="I150" s="299"/>
      <c r="J150" s="86"/>
      <c r="K150" s="357"/>
      <c r="L150" s="66"/>
      <c r="M150" s="86"/>
      <c r="R150" s="569" t="s">
        <v>157</v>
      </c>
      <c r="S150" s="569"/>
      <c r="T150" s="569"/>
      <c r="U150" s="569"/>
      <c r="V150" s="569"/>
      <c r="W150" s="569"/>
      <c r="X150" s="569"/>
      <c r="Y150" s="358" t="s">
        <v>113</v>
      </c>
      <c r="Z150" s="379"/>
      <c r="AA150" s="379"/>
      <c r="AB150" s="380"/>
      <c r="AC150" s="380" t="s">
        <v>172</v>
      </c>
    </row>
    <row r="151" spans="1:29" ht="18.75" thickBot="1" x14ac:dyDescent="0.3">
      <c r="A151" s="558" t="s">
        <v>66</v>
      </c>
      <c r="B151" s="558" t="s">
        <v>159</v>
      </c>
      <c r="C151" s="559" t="s">
        <v>152</v>
      </c>
      <c r="D151" s="563" t="s">
        <v>160</v>
      </c>
      <c r="E151" s="564" t="s">
        <v>18</v>
      </c>
      <c r="F151" s="508" t="s">
        <v>19</v>
      </c>
      <c r="G151" s="559" t="s">
        <v>21</v>
      </c>
      <c r="H151" s="560" t="s">
        <v>161</v>
      </c>
      <c r="I151" s="560"/>
      <c r="J151" s="560"/>
      <c r="K151" s="560"/>
      <c r="L151" s="560"/>
      <c r="M151" s="560"/>
      <c r="N151" s="560"/>
      <c r="O151" s="560"/>
      <c r="P151" s="560"/>
      <c r="Q151" s="560"/>
      <c r="R151" s="560"/>
      <c r="S151" s="560"/>
      <c r="T151" s="560"/>
      <c r="U151" s="560"/>
      <c r="V151" s="560"/>
      <c r="W151" s="560"/>
      <c r="X151" s="560"/>
      <c r="Y151" s="560"/>
      <c r="Z151" s="560"/>
      <c r="AA151" s="561" t="s">
        <v>162</v>
      </c>
      <c r="AB151" s="562" t="s">
        <v>163</v>
      </c>
      <c r="AC151" s="559" t="s">
        <v>164</v>
      </c>
    </row>
    <row r="152" spans="1:29" ht="15.75" thickBot="1" x14ac:dyDescent="0.3">
      <c r="A152" s="558"/>
      <c r="B152" s="558"/>
      <c r="C152" s="558"/>
      <c r="D152" s="563"/>
      <c r="E152" s="564"/>
      <c r="F152" s="565"/>
      <c r="G152" s="558"/>
      <c r="H152" s="475">
        <v>135</v>
      </c>
      <c r="I152" s="475">
        <v>140</v>
      </c>
      <c r="J152" s="475">
        <v>145</v>
      </c>
      <c r="K152" s="475">
        <v>150</v>
      </c>
      <c r="L152" s="475">
        <v>155</v>
      </c>
      <c r="M152" s="475">
        <v>160</v>
      </c>
      <c r="N152" s="475">
        <v>165</v>
      </c>
      <c r="O152" s="475">
        <v>170</v>
      </c>
      <c r="P152" s="475">
        <v>175</v>
      </c>
      <c r="Q152" s="475"/>
      <c r="R152" s="475"/>
      <c r="S152" s="475"/>
      <c r="T152" s="475"/>
      <c r="U152" s="475"/>
      <c r="V152" s="475"/>
      <c r="W152" s="475"/>
      <c r="X152" s="475"/>
      <c r="Y152" s="475"/>
      <c r="Z152" s="475"/>
      <c r="AA152" s="561"/>
      <c r="AB152" s="562"/>
      <c r="AC152" s="559"/>
    </row>
    <row r="153" spans="1:29" ht="15.75" thickBot="1" x14ac:dyDescent="0.3">
      <c r="A153" s="558"/>
      <c r="B153" s="558"/>
      <c r="C153" s="558"/>
      <c r="D153" s="563"/>
      <c r="E153" s="564"/>
      <c r="F153" s="509"/>
      <c r="G153" s="558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  <c r="W153" s="475"/>
      <c r="X153" s="475"/>
      <c r="Y153" s="475"/>
      <c r="Z153" s="475"/>
      <c r="AA153" s="561"/>
      <c r="AB153" s="562"/>
      <c r="AC153" s="559"/>
    </row>
    <row r="154" spans="1:29" x14ac:dyDescent="0.25">
      <c r="A154" s="347">
        <v>1</v>
      </c>
      <c r="B154" s="383">
        <v>155</v>
      </c>
      <c r="C154" s="71">
        <v>289</v>
      </c>
      <c r="D154" s="69" t="str">
        <f>IF(C154=0," ",VLOOKUP(C154,[1]Женщины!B$1:L$65536,2,FALSE))</f>
        <v>Муравьёва</v>
      </c>
      <c r="E154" s="69" t="str">
        <f>IF(C154=0," ",VLOOKUP(C154,[1]Женщины!B$1:L$65536,3,FALSE))</f>
        <v>Александра</v>
      </c>
      <c r="F154" s="71" t="str">
        <f>IF(C154=0," ",VLOOKUP(C154,[1]Женщины!B$1:L$65536,4,FALSE))</f>
        <v>16.03.2005</v>
      </c>
      <c r="G154" s="69" t="str">
        <f>IF(C154=0," ",VLOOKUP(C154,[1]Женщины!B$1:L$65536,6,FALSE))</f>
        <v>Ивановская область</v>
      </c>
      <c r="H154" s="361"/>
      <c r="I154" s="361"/>
      <c r="J154" s="361"/>
      <c r="K154" s="361"/>
      <c r="L154" s="361" t="s">
        <v>166</v>
      </c>
      <c r="M154" s="361" t="s">
        <v>166</v>
      </c>
      <c r="N154" s="361" t="s">
        <v>166</v>
      </c>
      <c r="O154" s="361" t="s">
        <v>173</v>
      </c>
      <c r="P154" s="361" t="s">
        <v>167</v>
      </c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2">
        <v>3</v>
      </c>
      <c r="AB154" s="362">
        <v>2</v>
      </c>
      <c r="AC154" s="363">
        <v>170</v>
      </c>
    </row>
    <row r="155" spans="1:29" x14ac:dyDescent="0.25">
      <c r="A155" s="347">
        <v>2</v>
      </c>
      <c r="B155" s="383">
        <v>155</v>
      </c>
      <c r="C155" s="384">
        <v>369</v>
      </c>
      <c r="D155" s="69" t="str">
        <f>IF(C155=0," ",VLOOKUP(C155,[1]Женщины!B$1:L$65536,2,FALSE))</f>
        <v>Фролова</v>
      </c>
      <c r="E155" s="69" t="str">
        <f>IF(C155=0," ",VLOOKUP(C155,[1]Женщины!B$1:L$65536,3,FALSE))</f>
        <v>Валерия</v>
      </c>
      <c r="F155" s="71" t="str">
        <f>IF(C155=0," ",VLOOKUP(C155,[1]Женщины!B$1:L$65536,4,FALSE))</f>
        <v>16.06.2003</v>
      </c>
      <c r="G155" s="69" t="str">
        <f>IF(C155=0," ",VLOOKUP(C155,[1]Женщины!B$1:L$65536,6,FALSE))</f>
        <v>Ленинградская область</v>
      </c>
      <c r="H155" s="361"/>
      <c r="I155" s="361"/>
      <c r="J155" s="361"/>
      <c r="K155" s="361"/>
      <c r="L155" s="361" t="s">
        <v>166</v>
      </c>
      <c r="M155" s="361" t="s">
        <v>166</v>
      </c>
      <c r="N155" s="361" t="s">
        <v>165</v>
      </c>
      <c r="O155" s="361" t="s">
        <v>167</v>
      </c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2">
        <v>2</v>
      </c>
      <c r="AB155" s="362">
        <v>1</v>
      </c>
      <c r="AC155" s="363">
        <v>165</v>
      </c>
    </row>
    <row r="156" spans="1:29" x14ac:dyDescent="0.25">
      <c r="A156" s="71">
        <v>3</v>
      </c>
      <c r="B156" s="383">
        <v>150</v>
      </c>
      <c r="C156" s="384">
        <v>415</v>
      </c>
      <c r="D156" s="69" t="str">
        <f>IF(C156=0," ",VLOOKUP(C156,[1]Женщины!B$1:L$65536,2,FALSE))</f>
        <v>Астахова</v>
      </c>
      <c r="E156" s="69" t="str">
        <f>IF(C156=0," ",VLOOKUP(C156,[1]Женщины!B$1:L$65536,3,FALSE))</f>
        <v>Дарья</v>
      </c>
      <c r="F156" s="71" t="str">
        <f>IF(C156=0," ",VLOOKUP(C156,[1]Женщины!B$1:L$65536,4,FALSE))</f>
        <v>22.01.2004</v>
      </c>
      <c r="G156" s="69" t="str">
        <f>IF(C156=0," ",VLOOKUP(C156,[1]Женщины!B$1:L$65536,6,FALSE))</f>
        <v>Республика Карелия</v>
      </c>
      <c r="H156" s="361"/>
      <c r="I156" s="361"/>
      <c r="J156" s="361"/>
      <c r="K156" s="361" t="s">
        <v>166</v>
      </c>
      <c r="L156" s="361" t="s">
        <v>166</v>
      </c>
      <c r="M156" s="361" t="s">
        <v>173</v>
      </c>
      <c r="N156" s="361" t="s">
        <v>167</v>
      </c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2">
        <v>3</v>
      </c>
      <c r="AB156" s="362">
        <v>2</v>
      </c>
      <c r="AC156" s="363">
        <v>160</v>
      </c>
    </row>
    <row r="157" spans="1:29" x14ac:dyDescent="0.25">
      <c r="A157" s="347">
        <v>4</v>
      </c>
      <c r="B157" s="383">
        <v>140</v>
      </c>
      <c r="C157" s="71">
        <v>98</v>
      </c>
      <c r="D157" s="69" t="str">
        <f>IF(C157=0," ",VLOOKUP(C157,[1]Женщины!B$1:L$65536,2,FALSE))</f>
        <v>Окопная</v>
      </c>
      <c r="E157" s="69" t="str">
        <f>IF(C157=0," ",VLOOKUP(C157,[1]Женщины!B$1:L$65536,3,FALSE))</f>
        <v>Ульяна</v>
      </c>
      <c r="F157" s="71" t="str">
        <f>IF(C157=0," ",VLOOKUP(C157,[1]Женщины!B$1:L$65536,4,FALSE))</f>
        <v>29.08.2006</v>
      </c>
      <c r="G157" s="69" t="str">
        <f>IF(C157=0," ",VLOOKUP(C157,[1]Женщины!B$1:L$65536,6,FALSE))</f>
        <v>Ярославская область</v>
      </c>
      <c r="H157" s="361"/>
      <c r="I157" s="361" t="s">
        <v>166</v>
      </c>
      <c r="J157" s="361" t="s">
        <v>166</v>
      </c>
      <c r="K157" s="361" t="s">
        <v>166</v>
      </c>
      <c r="L157" s="361" t="s">
        <v>166</v>
      </c>
      <c r="M157" s="361" t="s">
        <v>167</v>
      </c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2">
        <v>1</v>
      </c>
      <c r="AB157" s="362">
        <v>0</v>
      </c>
      <c r="AC157" s="363">
        <v>155</v>
      </c>
    </row>
    <row r="158" spans="1:29" x14ac:dyDescent="0.25">
      <c r="A158" s="71">
        <v>5</v>
      </c>
      <c r="B158" s="383">
        <v>145</v>
      </c>
      <c r="C158" s="384">
        <v>399</v>
      </c>
      <c r="D158" s="69" t="str">
        <f>IF(C158=0," ",VLOOKUP(C158,[1]Женщины!B$1:L$65536,2,FALSE))</f>
        <v>Богданова</v>
      </c>
      <c r="E158" s="69" t="str">
        <f>IF(C158=0," ",VLOOKUP(C158,[1]Женщины!B$1:L$65536,3,FALSE))</f>
        <v>Ксения</v>
      </c>
      <c r="F158" s="71" t="str">
        <f>IF(C158=0," ",VLOOKUP(C158,[1]Женщины!B$1:L$65536,4,FALSE))</f>
        <v>08.09.2003</v>
      </c>
      <c r="G158" s="69" t="str">
        <f>IF(C158=0," ",VLOOKUP(C158,[1]Женщины!B$1:L$65536,6,FALSE))</f>
        <v>Псковская область</v>
      </c>
      <c r="H158" s="361"/>
      <c r="I158" s="361"/>
      <c r="J158" s="361" t="s">
        <v>166</v>
      </c>
      <c r="K158" s="361" t="s">
        <v>166</v>
      </c>
      <c r="L158" s="361" t="s">
        <v>165</v>
      </c>
      <c r="M158" s="361" t="s">
        <v>167</v>
      </c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2">
        <v>2</v>
      </c>
      <c r="AB158" s="362">
        <v>1</v>
      </c>
      <c r="AC158" s="363">
        <v>155</v>
      </c>
    </row>
    <row r="159" spans="1:29" x14ac:dyDescent="0.25">
      <c r="A159" s="347">
        <v>6</v>
      </c>
      <c r="B159" s="383">
        <v>150</v>
      </c>
      <c r="C159" s="384">
        <v>28</v>
      </c>
      <c r="D159" s="69" t="str">
        <f>IF(C159=0," ",VLOOKUP(C159,[1]Женщины!B$1:L$65536,2,FALSE))</f>
        <v>Горшкова</v>
      </c>
      <c r="E159" s="69" t="str">
        <f>IF(C159=0," ",VLOOKUP(C159,[1]Женщины!B$1:L$65536,3,FALSE))</f>
        <v>Юлия</v>
      </c>
      <c r="F159" s="71" t="str">
        <f>IF(C159=0," ",VLOOKUP(C159,[1]Женщины!B$1:L$65536,4,FALSE))</f>
        <v>02.05.2003</v>
      </c>
      <c r="G159" s="69" t="str">
        <f>IF(C159=0," ",VLOOKUP(C159,[1]Женщины!B$1:L$65536,6,FALSE))</f>
        <v>Ярославская область</v>
      </c>
      <c r="H159" s="361"/>
      <c r="I159" s="361"/>
      <c r="J159" s="361"/>
      <c r="K159" s="361" t="s">
        <v>166</v>
      </c>
      <c r="L159" s="361" t="s">
        <v>167</v>
      </c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2">
        <v>1</v>
      </c>
      <c r="AB159" s="362">
        <v>0</v>
      </c>
      <c r="AC159" s="363">
        <v>150</v>
      </c>
    </row>
    <row r="160" spans="1:29" x14ac:dyDescent="0.25">
      <c r="A160" s="71">
        <v>6</v>
      </c>
      <c r="B160" s="383">
        <v>145</v>
      </c>
      <c r="C160" s="82">
        <v>106</v>
      </c>
      <c r="D160" s="69" t="str">
        <f>IF(C160=0," ",VLOOKUP(C160,[1]Женщины!B$1:L$65536,2,FALSE))</f>
        <v>Пошебаева</v>
      </c>
      <c r="E160" s="69" t="str">
        <f>IF(C160=0," ",VLOOKUP(C160,[1]Женщины!B$1:L$65536,3,FALSE))</f>
        <v>Вероника</v>
      </c>
      <c r="F160" s="71" t="str">
        <f>IF(C160=0," ",VLOOKUP(C160,[1]Женщины!B$1:L$65536,4,FALSE))</f>
        <v>25.03.2005</v>
      </c>
      <c r="G160" s="69" t="str">
        <f>IF(C160=0," ",VLOOKUP(C160,[1]Женщины!B$1:L$65536,6,FALSE))</f>
        <v>Ярославская область</v>
      </c>
      <c r="H160" s="361"/>
      <c r="I160" s="361"/>
      <c r="J160" s="361" t="s">
        <v>166</v>
      </c>
      <c r="K160" s="361" t="s">
        <v>166</v>
      </c>
      <c r="L160" s="361" t="s">
        <v>167</v>
      </c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2">
        <v>1</v>
      </c>
      <c r="AB160" s="362">
        <v>0</v>
      </c>
      <c r="AC160" s="363">
        <v>150</v>
      </c>
    </row>
    <row r="161" spans="1:29" x14ac:dyDescent="0.25">
      <c r="A161" s="347">
        <v>8</v>
      </c>
      <c r="B161" s="383">
        <v>135</v>
      </c>
      <c r="C161" s="71">
        <v>403</v>
      </c>
      <c r="D161" s="69" t="str">
        <f>IF(C161=0," ",VLOOKUP(C161,[1]Женщины!B$1:L$65536,2,FALSE))</f>
        <v>Ковякова</v>
      </c>
      <c r="E161" s="69" t="str">
        <f>IF(C161=0," ",VLOOKUP(C161,[1]Женщины!B$1:L$65536,3,FALSE))</f>
        <v>Ксения</v>
      </c>
      <c r="F161" s="71" t="str">
        <f>IF(C161=0," ",VLOOKUP(C161,[1]Женщины!B$1:L$65536,4,FALSE))</f>
        <v>03.08.2004</v>
      </c>
      <c r="G161" s="69" t="str">
        <f>IF(C161=0," ",VLOOKUP(C161,[1]Женщины!B$1:L$65536,6,FALSE))</f>
        <v>Псковская область</v>
      </c>
      <c r="H161" s="369" t="s">
        <v>166</v>
      </c>
      <c r="I161" s="369" t="s">
        <v>166</v>
      </c>
      <c r="J161" s="369" t="s">
        <v>166</v>
      </c>
      <c r="K161" s="369" t="s">
        <v>167</v>
      </c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81">
        <v>1</v>
      </c>
      <c r="AB161" s="381">
        <v>0</v>
      </c>
      <c r="AC161" s="382">
        <v>145</v>
      </c>
    </row>
    <row r="162" spans="1:29" x14ac:dyDescent="0.25">
      <c r="A162" s="71">
        <v>9</v>
      </c>
      <c r="B162" s="383">
        <v>135</v>
      </c>
      <c r="C162" s="71">
        <v>73</v>
      </c>
      <c r="D162" s="69" t="str">
        <f>IF(C162=0," ",VLOOKUP(C162,[1]Женщины!B$1:L$65536,2,FALSE))</f>
        <v>Кухтина</v>
      </c>
      <c r="E162" s="69" t="str">
        <f>IF(C162=0," ",VLOOKUP(C162,[1]Женщины!B$1:L$65536,3,FALSE))</f>
        <v>Ксения</v>
      </c>
      <c r="F162" s="71" t="str">
        <f>IF(C162=0," ",VLOOKUP(C162,[1]Женщины!B$1:L$65536,4,FALSE))</f>
        <v>05.11.2004</v>
      </c>
      <c r="G162" s="69" t="str">
        <f>IF(C162=0," ",VLOOKUP(C162,[1]Женщины!B$1:L$65536,6,FALSE))</f>
        <v>Ярославская область</v>
      </c>
      <c r="H162" s="361" t="s">
        <v>166</v>
      </c>
      <c r="I162" s="361" t="s">
        <v>167</v>
      </c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2">
        <v>1</v>
      </c>
      <c r="AB162" s="362">
        <v>0</v>
      </c>
      <c r="AC162" s="363">
        <v>135</v>
      </c>
    </row>
    <row r="163" spans="1:29" ht="16.5" thickBot="1" x14ac:dyDescent="0.3">
      <c r="A163" s="40"/>
      <c r="B163" s="40"/>
      <c r="C163" s="40"/>
      <c r="D163" s="298"/>
      <c r="E163" s="298"/>
      <c r="F163" s="298"/>
      <c r="G163" s="298"/>
      <c r="H163" s="371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372"/>
      <c r="AB163" s="372"/>
      <c r="AC163" s="373"/>
    </row>
    <row r="164" spans="1:29" ht="16.5" thickTop="1" x14ac:dyDescent="0.25">
      <c r="A164" s="46"/>
      <c r="B164" s="46"/>
      <c r="C164" s="46"/>
      <c r="D164" s="86"/>
      <c r="E164" s="86"/>
      <c r="F164" s="86"/>
      <c r="G164" s="86"/>
      <c r="H164" s="89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x14ac:dyDescent="0.25">
      <c r="A165" s="46"/>
      <c r="B165" s="46"/>
      <c r="C165" s="46"/>
      <c r="D165" s="86"/>
      <c r="E165" s="86"/>
      <c r="F165" s="86"/>
      <c r="G165" s="86"/>
      <c r="H165" s="89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x14ac:dyDescent="0.25">
      <c r="A166" s="46"/>
      <c r="B166" s="46"/>
      <c r="C166" s="46"/>
      <c r="D166" s="86"/>
      <c r="E166" s="86"/>
      <c r="F166" s="86"/>
      <c r="G166" s="86"/>
      <c r="H166" s="89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x14ac:dyDescent="0.25">
      <c r="A167" s="64"/>
      <c r="B167" s="65"/>
      <c r="C167" s="44"/>
      <c r="D167" s="85"/>
      <c r="I167" s="85"/>
      <c r="J167" s="85"/>
      <c r="K167" s="85"/>
      <c r="L167" s="87"/>
      <c r="M167" s="85"/>
      <c r="N167" s="85"/>
      <c r="P167" s="86"/>
      <c r="Q167" s="88"/>
      <c r="R167" s="67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x14ac:dyDescent="0.25">
      <c r="A168" s="64"/>
      <c r="B168" s="67"/>
      <c r="C168" s="44"/>
      <c r="D168" s="85"/>
      <c r="I168" s="85"/>
      <c r="J168" s="85"/>
      <c r="K168" s="85"/>
      <c r="L168" s="85"/>
      <c r="M168" s="85"/>
      <c r="N168" s="85"/>
      <c r="P168" s="86"/>
      <c r="Q168" s="88"/>
      <c r="R168" s="67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x14ac:dyDescent="0.25">
      <c r="A169" s="46"/>
      <c r="B169" s="46"/>
      <c r="C169" s="46"/>
      <c r="D169" s="86"/>
      <c r="E169" s="45" t="s">
        <v>32</v>
      </c>
      <c r="F169" s="45"/>
      <c r="G169" s="45"/>
      <c r="H169" s="46"/>
      <c r="I169" s="46"/>
      <c r="J169" s="45"/>
      <c r="K169" s="45" t="s">
        <v>33</v>
      </c>
      <c r="L169" s="45"/>
      <c r="M169" s="46"/>
      <c r="N169" s="46"/>
      <c r="O169" s="46"/>
      <c r="P169" s="46"/>
      <c r="Q169" s="88"/>
      <c r="R169" s="67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x14ac:dyDescent="0.25">
      <c r="A170" s="64"/>
      <c r="B170" s="65"/>
      <c r="C170" s="44"/>
      <c r="D170" s="85"/>
      <c r="E170" s="45"/>
      <c r="F170" s="45"/>
      <c r="G170" s="45"/>
      <c r="H170" s="46"/>
      <c r="I170" s="46"/>
      <c r="J170" s="45"/>
      <c r="K170" s="45"/>
      <c r="L170" s="45"/>
      <c r="M170" s="85"/>
      <c r="N170" s="85"/>
      <c r="P170" s="86"/>
      <c r="Q170" s="88"/>
      <c r="R170" s="67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x14ac:dyDescent="0.25">
      <c r="A171" s="64"/>
      <c r="B171" s="67"/>
      <c r="C171" s="44"/>
      <c r="D171" s="85"/>
      <c r="E171" s="45"/>
      <c r="F171" s="45"/>
      <c r="G171" s="45"/>
      <c r="H171" s="46"/>
      <c r="I171" s="46"/>
      <c r="J171" s="45"/>
      <c r="K171" s="45"/>
      <c r="L171" s="45"/>
      <c r="M171" s="85"/>
      <c r="N171" s="85"/>
      <c r="P171" s="86"/>
      <c r="Q171" s="88"/>
      <c r="R171" s="67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x14ac:dyDescent="0.25">
      <c r="A172" s="64"/>
      <c r="B172" s="67"/>
      <c r="C172" s="44"/>
      <c r="D172" s="85"/>
      <c r="E172" s="45"/>
      <c r="F172" s="45"/>
      <c r="G172" s="45"/>
      <c r="H172" s="46"/>
      <c r="I172" s="46"/>
      <c r="J172" s="45"/>
      <c r="K172" s="45"/>
      <c r="L172" s="45"/>
      <c r="M172" s="85"/>
      <c r="N172" s="85"/>
      <c r="P172" s="86"/>
      <c r="Q172" s="277"/>
      <c r="R172" s="93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x14ac:dyDescent="0.25">
      <c r="A173" s="64"/>
      <c r="B173" s="67"/>
      <c r="C173" s="44"/>
      <c r="D173" s="85"/>
      <c r="E173" s="45" t="s">
        <v>34</v>
      </c>
      <c r="F173" s="45"/>
      <c r="G173" s="45"/>
      <c r="H173" s="46"/>
      <c r="I173" s="46"/>
      <c r="J173" s="45"/>
      <c r="K173" s="45" t="s">
        <v>35</v>
      </c>
      <c r="L173" s="45"/>
      <c r="M173" s="85"/>
      <c r="N173" s="85"/>
      <c r="P173" s="86"/>
      <c r="Q173" s="277"/>
      <c r="R173" s="93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x14ac:dyDescent="0.25">
      <c r="A174" s="67"/>
      <c r="B174" s="49"/>
      <c r="C174" s="45"/>
      <c r="D174" s="85"/>
      <c r="E174" s="85"/>
      <c r="F174" s="85"/>
      <c r="G174" s="86"/>
      <c r="H174" s="85"/>
      <c r="I174" s="85"/>
      <c r="J174" s="85"/>
      <c r="K174" s="85"/>
      <c r="L174" s="87"/>
      <c r="M174" s="86"/>
      <c r="N174" s="88"/>
      <c r="P174" s="277"/>
      <c r="Q174" s="277"/>
      <c r="R174" s="278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x14ac:dyDescent="0.25">
      <c r="A175" s="67"/>
      <c r="B175" s="49"/>
      <c r="C175" s="45"/>
      <c r="D175" s="85"/>
      <c r="E175" s="85"/>
      <c r="F175" s="85"/>
      <c r="G175" s="86"/>
      <c r="H175" s="85"/>
      <c r="I175" s="85"/>
      <c r="J175" s="85"/>
      <c r="K175" s="85"/>
      <c r="L175" s="85"/>
      <c r="M175" s="86"/>
      <c r="N175" s="88"/>
      <c r="P175" s="277"/>
      <c r="Q175" s="277"/>
      <c r="R175" s="278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x14ac:dyDescent="0.25">
      <c r="A176" s="46"/>
      <c r="B176" s="46"/>
      <c r="C176" s="46"/>
      <c r="D176" s="86"/>
      <c r="E176" s="86"/>
      <c r="F176" s="86"/>
      <c r="G176" s="86"/>
      <c r="H176" s="89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x14ac:dyDescent="0.25">
      <c r="A177" s="46"/>
      <c r="B177" s="46"/>
      <c r="C177" s="46"/>
      <c r="D177" s="86"/>
      <c r="E177" s="86"/>
      <c r="F177" s="86"/>
      <c r="G177" s="86"/>
      <c r="H177" s="89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x14ac:dyDescent="0.25">
      <c r="A178" s="46"/>
      <c r="B178" s="46"/>
      <c r="C178" s="46"/>
      <c r="D178" s="86"/>
      <c r="E178" s="86"/>
      <c r="F178" s="86"/>
      <c r="G178" s="86"/>
      <c r="H178" s="89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x14ac:dyDescent="0.25">
      <c r="A179" s="46"/>
      <c r="B179" s="46"/>
      <c r="C179" s="46"/>
      <c r="D179" s="86"/>
      <c r="E179" s="86"/>
      <c r="F179" s="86"/>
      <c r="G179" s="86"/>
      <c r="H179" s="89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x14ac:dyDescent="0.25">
      <c r="A180" s="46"/>
      <c r="B180" s="46"/>
      <c r="C180" s="46"/>
      <c r="D180" s="86"/>
      <c r="E180" s="86"/>
      <c r="F180" s="86"/>
      <c r="G180" s="86"/>
      <c r="H180" s="89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x14ac:dyDescent="0.25">
      <c r="A181" s="46"/>
      <c r="B181" s="46"/>
      <c r="C181" s="46"/>
      <c r="D181" s="86"/>
      <c r="E181" s="86"/>
      <c r="F181" s="86"/>
      <c r="G181" s="86"/>
      <c r="H181" s="89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x14ac:dyDescent="0.25">
      <c r="A182" s="46"/>
      <c r="B182" s="46"/>
      <c r="C182" s="46"/>
      <c r="D182" s="86"/>
      <c r="E182" s="86"/>
      <c r="F182" s="86"/>
      <c r="G182" s="86"/>
      <c r="H182" s="89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x14ac:dyDescent="0.25">
      <c r="A183" s="46"/>
      <c r="B183" s="46"/>
      <c r="C183" s="46"/>
      <c r="D183" s="86"/>
      <c r="E183" s="86"/>
      <c r="F183" s="86"/>
      <c r="G183" s="86"/>
      <c r="H183" s="89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x14ac:dyDescent="0.25">
      <c r="A184" s="46"/>
      <c r="B184" s="46"/>
      <c r="C184" s="46"/>
      <c r="D184" s="86"/>
      <c r="E184" s="86"/>
      <c r="F184" s="86"/>
      <c r="G184" s="86"/>
      <c r="H184" s="89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x14ac:dyDescent="0.25">
      <c r="A185" s="46"/>
      <c r="B185" s="46"/>
      <c r="C185" s="46"/>
      <c r="D185" s="86"/>
      <c r="E185" s="86"/>
      <c r="F185" s="86"/>
      <c r="G185" s="86"/>
      <c r="H185" s="89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x14ac:dyDescent="0.25">
      <c r="A186" s="46"/>
      <c r="B186" s="46"/>
      <c r="C186" s="46"/>
      <c r="D186" s="86"/>
      <c r="E186" s="86"/>
      <c r="F186" s="86"/>
      <c r="G186" s="86"/>
      <c r="H186" s="89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x14ac:dyDescent="0.25">
      <c r="A187" s="46"/>
      <c r="B187" s="46"/>
      <c r="C187" s="46"/>
      <c r="D187" s="86"/>
      <c r="E187" s="86"/>
      <c r="F187" s="86"/>
      <c r="G187" s="86"/>
      <c r="H187" s="89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x14ac:dyDescent="0.25">
      <c r="A188" s="46"/>
      <c r="B188" s="46"/>
      <c r="C188" s="46"/>
      <c r="D188" s="86"/>
      <c r="E188" s="86"/>
      <c r="F188" s="86"/>
      <c r="G188" s="86"/>
      <c r="H188" s="89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x14ac:dyDescent="0.25">
      <c r="A189" s="46"/>
      <c r="B189" s="46"/>
      <c r="C189" s="46"/>
      <c r="D189" s="86"/>
      <c r="E189" s="86"/>
      <c r="F189" s="86"/>
      <c r="G189" s="86"/>
      <c r="H189" s="89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x14ac:dyDescent="0.25">
      <c r="A190" s="46"/>
      <c r="B190" s="46"/>
      <c r="C190" s="46"/>
      <c r="D190" s="86"/>
      <c r="E190" s="86"/>
      <c r="F190" s="86"/>
      <c r="G190" s="86"/>
      <c r="H190" s="89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  <row r="191" spans="1:29" ht="15.75" x14ac:dyDescent="0.25">
      <c r="A191" s="46"/>
      <c r="B191" s="46"/>
      <c r="C191" s="46"/>
      <c r="D191" s="86"/>
      <c r="E191" s="86"/>
      <c r="F191" s="86"/>
      <c r="G191" s="86"/>
      <c r="H191" s="89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</row>
    <row r="192" spans="1:29" ht="17.25" x14ac:dyDescent="0.3">
      <c r="A192" s="460" t="s">
        <v>174</v>
      </c>
      <c r="B192" s="460"/>
      <c r="C192" s="460"/>
      <c r="D192" s="460"/>
      <c r="E192" s="460"/>
      <c r="F192" s="460"/>
      <c r="G192" s="460"/>
      <c r="H192" s="460"/>
      <c r="I192" s="460"/>
      <c r="J192" s="460"/>
      <c r="K192" s="460"/>
      <c r="L192" s="460"/>
      <c r="M192" s="460"/>
      <c r="N192" s="460"/>
      <c r="O192" s="460"/>
      <c r="P192" s="460"/>
      <c r="Q192" s="460"/>
      <c r="R192" s="460"/>
      <c r="S192" s="460"/>
      <c r="T192" s="460"/>
      <c r="U192" s="460"/>
      <c r="V192" s="460"/>
      <c r="W192" s="46"/>
      <c r="X192" s="378"/>
      <c r="Y192" s="378"/>
      <c r="Z192" s="378"/>
      <c r="AA192" s="378"/>
      <c r="AB192" s="378"/>
      <c r="AC192" s="378"/>
    </row>
    <row r="193" spans="1:29" ht="17.25" x14ac:dyDescent="0.3">
      <c r="A193" s="460"/>
      <c r="B193" s="460"/>
      <c r="C193" s="460"/>
      <c r="D193" s="460"/>
      <c r="E193" s="460"/>
      <c r="F193" s="460"/>
      <c r="G193" s="460"/>
      <c r="H193" s="460"/>
      <c r="I193" s="460"/>
      <c r="J193" s="460"/>
      <c r="K193" s="460"/>
      <c r="L193" s="460"/>
      <c r="M193" s="460"/>
      <c r="N193" s="460"/>
      <c r="O193" s="460"/>
      <c r="P193" s="460"/>
      <c r="Q193" s="460"/>
      <c r="R193" s="460"/>
      <c r="S193" s="460"/>
      <c r="T193" s="460"/>
      <c r="U193" s="460"/>
      <c r="V193" s="460"/>
      <c r="W193" s="46"/>
      <c r="X193" s="378"/>
      <c r="Y193" s="378"/>
      <c r="Z193" s="378"/>
      <c r="AA193" s="378"/>
      <c r="AB193" s="378"/>
      <c r="AC193" s="378"/>
    </row>
    <row r="194" spans="1:29" ht="20.25" x14ac:dyDescent="0.3">
      <c r="A194" s="566" t="s">
        <v>154</v>
      </c>
      <c r="B194" s="566"/>
      <c r="C194" s="566"/>
      <c r="D194" s="566"/>
      <c r="E194" s="566"/>
      <c r="F194" s="566"/>
      <c r="G194" s="566"/>
      <c r="H194" s="566"/>
      <c r="I194" s="566"/>
      <c r="J194" s="566"/>
      <c r="K194" s="566"/>
      <c r="L194" s="566"/>
      <c r="M194" s="566"/>
    </row>
    <row r="195" spans="1:29" ht="20.25" x14ac:dyDescent="0.3">
      <c r="A195" s="567" t="s">
        <v>155</v>
      </c>
      <c r="B195" s="567"/>
      <c r="C195" s="567"/>
      <c r="D195" s="567"/>
      <c r="E195" s="567"/>
      <c r="F195" s="567"/>
      <c r="G195" s="567"/>
      <c r="H195" s="567"/>
      <c r="I195" s="567"/>
      <c r="J195" s="567"/>
      <c r="K195" s="567"/>
      <c r="L195" s="567"/>
      <c r="M195" s="567"/>
      <c r="N195" s="567"/>
      <c r="O195" s="567"/>
      <c r="P195" s="567"/>
      <c r="Q195" s="567"/>
      <c r="R195" s="567"/>
      <c r="S195" s="567"/>
      <c r="T195" s="567"/>
      <c r="U195" s="567"/>
      <c r="V195" s="567"/>
      <c r="W195" s="567"/>
      <c r="X195" s="567"/>
      <c r="Y195" s="567"/>
      <c r="Z195" s="567"/>
      <c r="AA195" s="567"/>
      <c r="AB195" s="567"/>
      <c r="AC195" s="567"/>
    </row>
    <row r="196" spans="1:29" ht="15.75" x14ac:dyDescent="0.25">
      <c r="A196" s="46"/>
      <c r="B196" s="46"/>
      <c r="C196" s="46"/>
      <c r="D196" s="86"/>
      <c r="E196" s="86"/>
      <c r="F196" s="86"/>
      <c r="G196" s="86"/>
      <c r="H196" s="89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x14ac:dyDescent="0.25">
      <c r="A197" s="46"/>
      <c r="B197" s="46"/>
      <c r="C197" s="46"/>
      <c r="D197" s="86"/>
      <c r="E197" s="86"/>
      <c r="F197" s="86"/>
      <c r="G197" s="86"/>
      <c r="H197" s="89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</row>
    <row r="198" spans="1:29" x14ac:dyDescent="0.25">
      <c r="A198" s="568" t="s">
        <v>175</v>
      </c>
      <c r="B198" s="568"/>
      <c r="C198" s="568"/>
      <c r="D198" s="568"/>
      <c r="E198" s="568"/>
      <c r="F198" s="568"/>
      <c r="G198" s="568"/>
      <c r="H198" s="568"/>
      <c r="I198" s="568"/>
      <c r="J198" s="568"/>
      <c r="K198" s="568"/>
      <c r="L198" s="568"/>
      <c r="M198" s="568"/>
    </row>
    <row r="199" spans="1:29" ht="16.5" thickBot="1" x14ac:dyDescent="0.3">
      <c r="A199" s="46"/>
      <c r="B199" s="46"/>
      <c r="C199" s="46"/>
      <c r="D199" s="86"/>
      <c r="E199" s="86"/>
      <c r="F199" s="86"/>
      <c r="G199" s="86"/>
      <c r="H199" s="85"/>
      <c r="I199" s="299"/>
      <c r="J199" s="86"/>
      <c r="K199" s="357"/>
      <c r="L199" s="66"/>
      <c r="M199" s="86"/>
      <c r="R199" s="569" t="s">
        <v>157</v>
      </c>
      <c r="S199" s="569"/>
      <c r="T199" s="569"/>
      <c r="U199" s="569"/>
      <c r="V199" s="569"/>
      <c r="W199" s="569"/>
      <c r="X199" s="569"/>
      <c r="Y199" s="358" t="s">
        <v>113</v>
      </c>
      <c r="Z199" s="379"/>
      <c r="AA199" s="379"/>
      <c r="AB199" s="380"/>
      <c r="AC199" s="380" t="s">
        <v>172</v>
      </c>
    </row>
    <row r="200" spans="1:29" ht="18.75" thickBot="1" x14ac:dyDescent="0.3">
      <c r="A200" s="558" t="s">
        <v>66</v>
      </c>
      <c r="B200" s="558" t="s">
        <v>159</v>
      </c>
      <c r="C200" s="559" t="s">
        <v>152</v>
      </c>
      <c r="D200" s="563" t="s">
        <v>160</v>
      </c>
      <c r="E200" s="564" t="s">
        <v>18</v>
      </c>
      <c r="F200" s="508" t="s">
        <v>19</v>
      </c>
      <c r="G200" s="559" t="s">
        <v>21</v>
      </c>
      <c r="H200" s="560" t="s">
        <v>161</v>
      </c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1" t="s">
        <v>162</v>
      </c>
      <c r="AB200" s="562" t="s">
        <v>163</v>
      </c>
      <c r="AC200" s="559" t="s">
        <v>164</v>
      </c>
    </row>
    <row r="201" spans="1:29" ht="15.75" thickBot="1" x14ac:dyDescent="0.3">
      <c r="A201" s="558"/>
      <c r="B201" s="558"/>
      <c r="C201" s="558"/>
      <c r="D201" s="563"/>
      <c r="E201" s="564"/>
      <c r="F201" s="565"/>
      <c r="G201" s="558"/>
      <c r="H201" s="475">
        <v>145</v>
      </c>
      <c r="I201" s="475">
        <v>150</v>
      </c>
      <c r="J201" s="475">
        <v>155</v>
      </c>
      <c r="K201" s="475">
        <v>160</v>
      </c>
      <c r="L201" s="475">
        <v>165</v>
      </c>
      <c r="M201" s="475">
        <v>170</v>
      </c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561"/>
      <c r="AB201" s="562"/>
      <c r="AC201" s="559"/>
    </row>
    <row r="202" spans="1:29" ht="15.75" thickBot="1" x14ac:dyDescent="0.3">
      <c r="A202" s="558"/>
      <c r="B202" s="558"/>
      <c r="C202" s="558"/>
      <c r="D202" s="563"/>
      <c r="E202" s="564"/>
      <c r="F202" s="509"/>
      <c r="G202" s="558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561"/>
      <c r="AB202" s="562"/>
      <c r="AC202" s="559"/>
    </row>
    <row r="203" spans="1:29" x14ac:dyDescent="0.25">
      <c r="A203" s="71">
        <v>1</v>
      </c>
      <c r="B203" s="383">
        <v>150</v>
      </c>
      <c r="C203" s="71">
        <v>150</v>
      </c>
      <c r="D203" s="69" t="str">
        <f>IF(C203=0," ",VLOOKUP(C203,[1]Женщины!B$1:L$65536,2,FALSE))</f>
        <v>Ханова</v>
      </c>
      <c r="E203" s="69" t="str">
        <f>IF(C203=0," ",VLOOKUP(C203,[1]Женщины!B$1:L$65536,3,FALSE))</f>
        <v>Анастасия</v>
      </c>
      <c r="F203" s="69" t="str">
        <f>IF(C203=0," ",VLOOKUP(C203,[1]Женщины!B$1:L$65536,4,FALSE))</f>
        <v>05.10.2002</v>
      </c>
      <c r="G203" s="69" t="str">
        <f>IF(C203=0," ",VLOOKUP(C203,[1]Женщины!B$1:L$65536,6,FALSE))</f>
        <v>Ярославская область</v>
      </c>
      <c r="H203" s="361"/>
      <c r="I203" s="361" t="s">
        <v>166</v>
      </c>
      <c r="J203" s="361" t="s">
        <v>166</v>
      </c>
      <c r="K203" s="361" t="s">
        <v>165</v>
      </c>
      <c r="L203" s="361" t="s">
        <v>173</v>
      </c>
      <c r="M203" s="361" t="s">
        <v>167</v>
      </c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2">
        <v>3</v>
      </c>
      <c r="AB203" s="362">
        <v>3</v>
      </c>
      <c r="AC203" s="363">
        <v>165</v>
      </c>
    </row>
    <row r="204" spans="1:29" x14ac:dyDescent="0.25">
      <c r="A204" s="71">
        <v>2</v>
      </c>
      <c r="B204" s="383">
        <v>150</v>
      </c>
      <c r="C204" s="71">
        <v>425</v>
      </c>
      <c r="D204" s="69" t="str">
        <f>IF(C204=0," ",VLOOKUP(C204,[1]Женщины!B$1:L$65536,2,FALSE))</f>
        <v>Куйвонен</v>
      </c>
      <c r="E204" s="69" t="str">
        <f>IF(C204=0," ",VLOOKUP(C204,[1]Женщины!B$1:L$65536,3,FALSE))</f>
        <v>Анастасия</v>
      </c>
      <c r="F204" s="69" t="str">
        <f>IF(C204=0," ",VLOOKUP(C204,[1]Женщины!B$1:L$65536,4,FALSE))</f>
        <v>09.10.2001</v>
      </c>
      <c r="G204" s="69" t="str">
        <f>IF(C204=0," ",VLOOKUP(C204,[1]Женщины!B$1:L$65536,6,FALSE))</f>
        <v>Республика Карелия</v>
      </c>
      <c r="H204" s="369"/>
      <c r="I204" s="369" t="s">
        <v>166</v>
      </c>
      <c r="J204" s="369" t="s">
        <v>166</v>
      </c>
      <c r="K204" s="369" t="s">
        <v>173</v>
      </c>
      <c r="L204" s="369" t="s">
        <v>167</v>
      </c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81">
        <v>3</v>
      </c>
      <c r="AB204" s="381">
        <v>2</v>
      </c>
      <c r="AC204" s="382">
        <v>160</v>
      </c>
    </row>
    <row r="205" spans="1:29" x14ac:dyDescent="0.25">
      <c r="A205" s="71">
        <v>3</v>
      </c>
      <c r="B205" s="383">
        <v>145</v>
      </c>
      <c r="C205" s="71">
        <v>467</v>
      </c>
      <c r="D205" s="69" t="str">
        <f>IF(C205=0," ",VLOOKUP(C205,[1]Женщины!B$1:L$65536,2,FALSE))</f>
        <v>Федорова</v>
      </c>
      <c r="E205" s="69" t="str">
        <f>IF(C205=0," ",VLOOKUP(C205,[1]Женщины!B$1:L$65536,3,FALSE))</f>
        <v>Татьяна</v>
      </c>
      <c r="F205" s="69" t="str">
        <f>IF(C205=0," ",VLOOKUP(C205,[1]Женщины!B$1:L$65536,4,FALSE))</f>
        <v>10.01.2002</v>
      </c>
      <c r="G205" s="69" t="str">
        <f>IF(C205=0," ",VLOOKUP(C205,[1]Женщины!B$1:L$65536,6,FALSE))</f>
        <v>Ярославская область</v>
      </c>
      <c r="H205" s="361" t="s">
        <v>166</v>
      </c>
      <c r="I205" s="361" t="s">
        <v>166</v>
      </c>
      <c r="J205" s="361" t="s">
        <v>173</v>
      </c>
      <c r="K205" s="361" t="s">
        <v>167</v>
      </c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2">
        <v>3</v>
      </c>
      <c r="AB205" s="362">
        <v>2</v>
      </c>
      <c r="AC205" s="363">
        <v>155</v>
      </c>
    </row>
    <row r="206" spans="1:29" ht="15.75" thickBot="1" x14ac:dyDescent="0.3">
      <c r="A206" s="40"/>
      <c r="B206" s="385"/>
      <c r="C206" s="40"/>
      <c r="D206" s="39" t="str">
        <f>IF(C206=0," ",VLOOKUP(C206,[1]Женщины!B$1:L$65536,2,FALSE))</f>
        <v xml:space="preserve"> </v>
      </c>
      <c r="E206" s="39" t="str">
        <f>IF(C206=0," ",VLOOKUP(C206,[1]Женщины!B$1:L$65536,3,FALSE))</f>
        <v xml:space="preserve"> </v>
      </c>
      <c r="F206" s="39" t="str">
        <f>IF(C206=0," ",VLOOKUP(C206,[1]Женщины!B$1:L$65536,4,FALSE))</f>
        <v xml:space="preserve"> </v>
      </c>
      <c r="G206" s="39" t="str">
        <f>IF(C206=0," ",VLOOKUP(C206,[1]Женщины!B$1:L$65536,6,FALSE))</f>
        <v xml:space="preserve"> </v>
      </c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372"/>
      <c r="AB206" s="372"/>
      <c r="AC206" s="373"/>
    </row>
    <row r="207" spans="1:29" ht="16.5" thickTop="1" x14ac:dyDescent="0.25">
      <c r="A207" s="46"/>
      <c r="B207" s="46"/>
      <c r="C207" s="46"/>
      <c r="D207" s="86"/>
      <c r="E207" s="86"/>
      <c r="F207" s="86"/>
      <c r="G207" s="86"/>
      <c r="H207" s="89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</row>
    <row r="208" spans="1:29" ht="15.75" x14ac:dyDescent="0.25">
      <c r="A208" s="46"/>
      <c r="B208" s="46"/>
      <c r="C208" s="46"/>
      <c r="D208" s="86"/>
      <c r="E208" s="86"/>
      <c r="F208" s="86"/>
      <c r="G208" s="86"/>
      <c r="H208" s="89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x14ac:dyDescent="0.25">
      <c r="A209" s="46"/>
      <c r="B209" s="46"/>
      <c r="C209" s="46"/>
      <c r="D209" s="86"/>
      <c r="E209" s="86"/>
      <c r="F209" s="86"/>
      <c r="G209" s="86"/>
      <c r="H209" s="89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</row>
    <row r="210" spans="1:29" ht="15.75" x14ac:dyDescent="0.25">
      <c r="A210" s="46"/>
      <c r="B210" s="46"/>
      <c r="C210" s="46"/>
      <c r="D210" s="86"/>
      <c r="E210" s="86"/>
      <c r="F210" s="86"/>
      <c r="G210" s="86"/>
      <c r="H210" s="89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t="15.75" x14ac:dyDescent="0.25">
      <c r="A211" s="46"/>
      <c r="B211" s="46"/>
      <c r="C211" s="46"/>
      <c r="D211" s="86"/>
      <c r="E211" s="45" t="s">
        <v>32</v>
      </c>
      <c r="F211" s="45"/>
      <c r="G211" s="45"/>
      <c r="H211" s="46"/>
      <c r="I211" s="46"/>
      <c r="J211" s="45"/>
      <c r="K211" s="45" t="s">
        <v>33</v>
      </c>
      <c r="L211" s="45"/>
      <c r="M211" s="46"/>
      <c r="N211" s="46"/>
      <c r="O211" s="46"/>
      <c r="P211" s="46"/>
      <c r="Q211" s="88"/>
      <c r="R211" s="67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</row>
    <row r="212" spans="1:29" ht="15.75" x14ac:dyDescent="0.25">
      <c r="A212" s="64"/>
      <c r="B212" s="65"/>
      <c r="C212" s="44"/>
      <c r="D212" s="85"/>
      <c r="E212" s="45"/>
      <c r="F212" s="45"/>
      <c r="G212" s="45"/>
      <c r="H212" s="46"/>
      <c r="I212" s="46"/>
      <c r="J212" s="45"/>
      <c r="K212" s="45"/>
      <c r="L212" s="45"/>
      <c r="M212" s="85"/>
      <c r="N212" s="85"/>
      <c r="P212" s="86"/>
      <c r="Q212" s="88"/>
      <c r="R212" s="67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</row>
    <row r="213" spans="1:29" ht="15.75" x14ac:dyDescent="0.25">
      <c r="A213" s="64"/>
      <c r="B213" s="67"/>
      <c r="C213" s="44"/>
      <c r="D213" s="85"/>
      <c r="E213" s="45"/>
      <c r="F213" s="45"/>
      <c r="G213" s="45"/>
      <c r="H213" s="46"/>
      <c r="I213" s="46"/>
      <c r="J213" s="45"/>
      <c r="K213" s="45"/>
      <c r="L213" s="45"/>
      <c r="M213" s="85"/>
      <c r="N213" s="85"/>
      <c r="P213" s="86"/>
      <c r="Q213" s="88"/>
      <c r="R213" s="67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x14ac:dyDescent="0.25">
      <c r="A214" s="64"/>
      <c r="B214" s="67"/>
      <c r="C214" s="44"/>
      <c r="D214" s="85"/>
      <c r="E214" s="45"/>
      <c r="F214" s="45"/>
      <c r="G214" s="45"/>
      <c r="H214" s="46"/>
      <c r="I214" s="46"/>
      <c r="J214" s="45"/>
      <c r="K214" s="45"/>
      <c r="L214" s="45"/>
      <c r="M214" s="85"/>
      <c r="N214" s="85"/>
      <c r="P214" s="86"/>
      <c r="Q214" s="88"/>
      <c r="R214" s="67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</row>
    <row r="215" spans="1:29" ht="15.75" x14ac:dyDescent="0.25">
      <c r="A215" s="64"/>
      <c r="B215" s="67"/>
      <c r="C215" s="44"/>
      <c r="D215" s="85"/>
      <c r="E215" s="45" t="s">
        <v>34</v>
      </c>
      <c r="F215" s="45"/>
      <c r="G215" s="45"/>
      <c r="H215" s="46"/>
      <c r="I215" s="46"/>
      <c r="J215" s="45"/>
      <c r="K215" s="45" t="s">
        <v>35</v>
      </c>
      <c r="L215" s="45"/>
      <c r="M215" s="85"/>
      <c r="N215" s="85"/>
      <c r="P215" s="86"/>
      <c r="Q215" s="88"/>
      <c r="R215" s="67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x14ac:dyDescent="0.25">
      <c r="A216" s="66"/>
      <c r="B216" s="66"/>
      <c r="C216" s="299"/>
      <c r="D216" s="299"/>
      <c r="E216" s="85"/>
      <c r="F216" s="85"/>
      <c r="G216" s="299"/>
      <c r="H216" s="299"/>
      <c r="I216" s="299"/>
      <c r="J216" s="299"/>
      <c r="K216" s="67"/>
      <c r="L216" s="46"/>
      <c r="M216" s="46"/>
      <c r="N216" s="46"/>
      <c r="O216" s="46"/>
      <c r="P216" s="277"/>
      <c r="Q216" s="277"/>
      <c r="R216" s="93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</row>
    <row r="217" spans="1:29" ht="15.75" x14ac:dyDescent="0.25">
      <c r="A217" s="66"/>
      <c r="B217" s="66"/>
      <c r="C217" s="299"/>
      <c r="D217" s="299"/>
      <c r="E217" s="85"/>
      <c r="F217" s="85"/>
      <c r="G217" s="299"/>
      <c r="H217" s="299"/>
      <c r="I217" s="299"/>
      <c r="J217" s="299"/>
      <c r="K217" s="67"/>
      <c r="L217" s="46"/>
      <c r="M217" s="46"/>
      <c r="N217" s="46"/>
      <c r="O217" s="46"/>
      <c r="P217" s="277"/>
      <c r="Q217" s="277"/>
      <c r="R217" s="93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t="15.75" x14ac:dyDescent="0.25">
      <c r="A218" s="67"/>
      <c r="B218" s="49"/>
      <c r="C218" s="45"/>
      <c r="D218" s="85"/>
      <c r="E218" s="85"/>
      <c r="F218" s="85"/>
      <c r="G218" s="86"/>
      <c r="H218" s="85"/>
      <c r="I218" s="85"/>
      <c r="J218" s="85"/>
      <c r="K218" s="85"/>
      <c r="L218" s="87"/>
      <c r="M218" s="86"/>
      <c r="N218" s="88"/>
      <c r="P218" s="277"/>
      <c r="Q218" s="277"/>
      <c r="R218" s="278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</row>
    <row r="219" spans="1:29" ht="15.75" x14ac:dyDescent="0.25">
      <c r="A219" s="67"/>
      <c r="B219" s="49"/>
      <c r="C219" s="45"/>
      <c r="D219" s="85"/>
      <c r="E219" s="85"/>
      <c r="F219" s="85"/>
      <c r="G219" s="86"/>
      <c r="H219" s="85"/>
      <c r="I219" s="85"/>
      <c r="J219" s="85"/>
      <c r="K219" s="85"/>
      <c r="L219" s="85"/>
      <c r="M219" s="86"/>
      <c r="N219" s="88"/>
      <c r="P219" s="277"/>
      <c r="Q219" s="277"/>
      <c r="R219" s="278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spans="1:29" ht="15.75" x14ac:dyDescent="0.25">
      <c r="A220" s="46"/>
      <c r="B220" s="46"/>
      <c r="C220" s="46"/>
      <c r="D220" s="86"/>
      <c r="E220" s="86"/>
      <c r="F220" s="86"/>
      <c r="G220" s="86"/>
      <c r="H220" s="89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x14ac:dyDescent="0.25">
      <c r="A221" s="46"/>
      <c r="B221" s="46"/>
      <c r="C221" s="46"/>
      <c r="D221" s="86"/>
      <c r="E221" s="86"/>
      <c r="F221" s="86"/>
      <c r="G221" s="86"/>
      <c r="H221" s="89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spans="1:29" ht="15.75" x14ac:dyDescent="0.25">
      <c r="A222" s="46"/>
      <c r="B222" s="46"/>
      <c r="C222" s="46"/>
      <c r="D222" s="86"/>
      <c r="E222" s="86"/>
      <c r="F222" s="86"/>
      <c r="G222" s="86"/>
      <c r="H222" s="89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t="15.75" x14ac:dyDescent="0.25">
      <c r="A223" s="46"/>
      <c r="B223" s="46"/>
      <c r="C223" s="46"/>
      <c r="D223" s="86"/>
      <c r="E223" s="86"/>
      <c r="F223" s="86"/>
      <c r="G223" s="86"/>
      <c r="H223" s="89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spans="1:29" ht="15.75" x14ac:dyDescent="0.25">
      <c r="A224" s="46"/>
      <c r="B224" s="46"/>
      <c r="C224" s="46"/>
      <c r="D224" s="86"/>
      <c r="E224" s="86"/>
      <c r="F224" s="86"/>
      <c r="G224" s="86"/>
      <c r="H224" s="89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spans="1:29" ht="15.75" x14ac:dyDescent="0.25">
      <c r="A225" s="46"/>
      <c r="B225" s="46"/>
      <c r="C225" s="46"/>
      <c r="D225" s="86"/>
      <c r="E225" s="86"/>
      <c r="F225" s="86"/>
      <c r="G225" s="86"/>
      <c r="H225" s="89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x14ac:dyDescent="0.25">
      <c r="A226" s="46"/>
      <c r="B226" s="46"/>
      <c r="C226" s="46"/>
      <c r="D226" s="86"/>
      <c r="E226" s="86"/>
      <c r="F226" s="86"/>
      <c r="G226" s="86"/>
      <c r="H226" s="89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spans="1:29" ht="15.75" x14ac:dyDescent="0.25">
      <c r="A227" s="46"/>
      <c r="B227" s="46"/>
      <c r="C227" s="46"/>
      <c r="D227" s="86"/>
      <c r="E227" s="86"/>
      <c r="F227" s="86"/>
      <c r="G227" s="86"/>
      <c r="H227" s="89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x14ac:dyDescent="0.25">
      <c r="A228" s="46"/>
      <c r="B228" s="46"/>
      <c r="C228" s="46"/>
      <c r="D228" s="86"/>
      <c r="E228" s="86"/>
      <c r="F228" s="86"/>
      <c r="G228" s="86"/>
      <c r="H228" s="89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spans="1:29" ht="15.75" x14ac:dyDescent="0.25">
      <c r="A229" s="46"/>
      <c r="B229" s="46"/>
      <c r="C229" s="46"/>
      <c r="D229" s="86"/>
      <c r="E229" s="86"/>
      <c r="F229" s="86"/>
      <c r="G229" s="86"/>
      <c r="H229" s="89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x14ac:dyDescent="0.25">
      <c r="A230" s="46"/>
      <c r="B230" s="46"/>
      <c r="C230" s="46"/>
      <c r="D230" s="86"/>
      <c r="E230" s="86"/>
      <c r="F230" s="86"/>
      <c r="G230" s="86"/>
      <c r="H230" s="89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.75" x14ac:dyDescent="0.25">
      <c r="A231" s="46"/>
      <c r="B231" s="46"/>
      <c r="C231" s="46"/>
      <c r="D231" s="86"/>
      <c r="E231" s="86"/>
      <c r="F231" s="86"/>
      <c r="G231" s="86"/>
      <c r="H231" s="89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x14ac:dyDescent="0.25">
      <c r="A232" s="46"/>
      <c r="B232" s="46"/>
      <c r="C232" s="46"/>
      <c r="D232" s="86"/>
      <c r="E232" s="86"/>
      <c r="F232" s="86"/>
      <c r="G232" s="86"/>
      <c r="H232" s="89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spans="1:29" ht="15.75" x14ac:dyDescent="0.25">
      <c r="A233" s="46"/>
      <c r="B233" s="46"/>
      <c r="C233" s="46"/>
      <c r="D233" s="86"/>
      <c r="E233" s="86"/>
      <c r="F233" s="86"/>
      <c r="G233" s="86"/>
      <c r="H233" s="89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x14ac:dyDescent="0.25">
      <c r="A234" s="46"/>
      <c r="B234" s="46"/>
      <c r="C234" s="46"/>
      <c r="D234" s="86"/>
      <c r="E234" s="86"/>
      <c r="F234" s="86"/>
      <c r="G234" s="86"/>
      <c r="H234" s="89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spans="1:29" ht="15.75" x14ac:dyDescent="0.25">
      <c r="A235" s="46"/>
      <c r="B235" s="46"/>
      <c r="C235" s="46"/>
      <c r="D235" s="86"/>
      <c r="E235" s="86"/>
      <c r="F235" s="86"/>
      <c r="G235" s="86"/>
      <c r="H235" s="89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t="15.75" x14ac:dyDescent="0.25">
      <c r="A236" s="46"/>
      <c r="B236" s="46"/>
      <c r="C236" s="46"/>
      <c r="D236" s="86"/>
      <c r="E236" s="86"/>
      <c r="F236" s="86"/>
      <c r="G236" s="86"/>
      <c r="H236" s="89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spans="1:29" ht="15.75" x14ac:dyDescent="0.25">
      <c r="A237" s="46"/>
      <c r="B237" s="46"/>
      <c r="C237" s="46"/>
      <c r="D237" s="86"/>
      <c r="E237" s="86"/>
      <c r="F237" s="86"/>
      <c r="G237" s="86"/>
      <c r="H237" s="89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spans="1:29" ht="15.75" x14ac:dyDescent="0.25">
      <c r="A238" s="46"/>
      <c r="B238" s="46"/>
      <c r="C238" s="46"/>
      <c r="D238" s="86"/>
      <c r="E238" s="86"/>
      <c r="F238" s="86"/>
      <c r="G238" s="86"/>
      <c r="H238" s="89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x14ac:dyDescent="0.25">
      <c r="A239" s="46"/>
      <c r="B239" s="46"/>
      <c r="C239" s="46"/>
      <c r="D239" s="86"/>
      <c r="E239" s="86"/>
      <c r="F239" s="86"/>
      <c r="G239" s="86"/>
      <c r="H239" s="89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t="17.25" x14ac:dyDescent="0.3">
      <c r="A240" s="460" t="s">
        <v>153</v>
      </c>
      <c r="B240" s="460"/>
      <c r="C240" s="460"/>
      <c r="D240" s="460"/>
      <c r="E240" s="460"/>
      <c r="F240" s="460"/>
      <c r="G240" s="460"/>
      <c r="H240" s="460"/>
      <c r="I240" s="460"/>
      <c r="J240" s="460"/>
      <c r="K240" s="460"/>
      <c r="L240" s="460"/>
      <c r="M240" s="460"/>
      <c r="N240" s="460"/>
      <c r="O240" s="460"/>
      <c r="P240" s="460"/>
      <c r="Q240" s="460"/>
      <c r="R240" s="460"/>
      <c r="S240" s="460"/>
      <c r="T240" s="460"/>
      <c r="U240" s="460"/>
      <c r="V240" s="460"/>
      <c r="W240" s="46"/>
      <c r="X240" s="378"/>
      <c r="Y240" s="378"/>
      <c r="Z240" s="378"/>
      <c r="AA240" s="378"/>
      <c r="AB240" s="378"/>
      <c r="AC240" s="378"/>
    </row>
    <row r="241" spans="1:29" ht="17.25" x14ac:dyDescent="0.3">
      <c r="A241" s="460"/>
      <c r="B241" s="460"/>
      <c r="C241" s="460"/>
      <c r="D241" s="460"/>
      <c r="E241" s="460"/>
      <c r="F241" s="460"/>
      <c r="G241" s="460"/>
      <c r="H241" s="460"/>
      <c r="I241" s="460"/>
      <c r="J241" s="460"/>
      <c r="K241" s="460"/>
      <c r="L241" s="460"/>
      <c r="M241" s="460"/>
      <c r="N241" s="460"/>
      <c r="O241" s="460"/>
      <c r="P241" s="460"/>
      <c r="Q241" s="460"/>
      <c r="R241" s="460"/>
      <c r="S241" s="460"/>
      <c r="T241" s="460"/>
      <c r="U241" s="460"/>
      <c r="V241" s="460"/>
      <c r="W241" s="46"/>
      <c r="X241" s="378"/>
      <c r="Y241" s="378"/>
      <c r="Z241" s="378"/>
      <c r="AA241" s="378"/>
      <c r="AB241" s="378"/>
      <c r="AC241" s="378"/>
    </row>
    <row r="242" spans="1:29" ht="20.25" x14ac:dyDescent="0.3">
      <c r="A242" s="566" t="s">
        <v>154</v>
      </c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</row>
    <row r="243" spans="1:29" ht="20.25" x14ac:dyDescent="0.3">
      <c r="A243" s="567" t="s">
        <v>155</v>
      </c>
      <c r="B243" s="567"/>
      <c r="C243" s="567"/>
      <c r="D243" s="567"/>
      <c r="E243" s="567"/>
      <c r="F243" s="567"/>
      <c r="G243" s="567"/>
      <c r="H243" s="567"/>
      <c r="I243" s="567"/>
      <c r="J243" s="567"/>
      <c r="K243" s="567"/>
      <c r="L243" s="567"/>
      <c r="M243" s="567"/>
      <c r="N243" s="567"/>
      <c r="O243" s="567"/>
      <c r="P243" s="567"/>
      <c r="Q243" s="567"/>
      <c r="R243" s="567"/>
      <c r="S243" s="567"/>
      <c r="T243" s="567"/>
      <c r="U243" s="567"/>
      <c r="V243" s="567"/>
      <c r="W243" s="567"/>
      <c r="X243" s="567"/>
      <c r="Y243" s="567"/>
      <c r="Z243" s="567"/>
      <c r="AA243" s="567"/>
      <c r="AB243" s="567"/>
      <c r="AC243" s="567"/>
    </row>
    <row r="244" spans="1:29" ht="15.75" x14ac:dyDescent="0.25">
      <c r="A244" s="46"/>
      <c r="B244" s="46"/>
      <c r="C244" s="46"/>
      <c r="D244" s="86"/>
      <c r="E244" s="86"/>
      <c r="F244" s="86"/>
      <c r="G244" s="86"/>
      <c r="H244" s="89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x14ac:dyDescent="0.25">
      <c r="A245" s="46"/>
      <c r="B245" s="46"/>
      <c r="C245" s="46"/>
      <c r="D245" s="86"/>
      <c r="E245" s="86"/>
      <c r="F245" s="86"/>
      <c r="G245" s="86"/>
      <c r="H245" s="89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spans="1:29" x14ac:dyDescent="0.25">
      <c r="A246" s="568" t="s">
        <v>176</v>
      </c>
      <c r="B246" s="568"/>
      <c r="C246" s="568"/>
      <c r="D246" s="568"/>
      <c r="E246" s="568"/>
      <c r="F246" s="568"/>
      <c r="G246" s="568"/>
      <c r="H246" s="568"/>
      <c r="I246" s="568"/>
      <c r="J246" s="568"/>
      <c r="K246" s="568"/>
      <c r="L246" s="568"/>
      <c r="M246" s="568"/>
    </row>
    <row r="247" spans="1:29" ht="16.5" thickBot="1" x14ac:dyDescent="0.3">
      <c r="A247" s="46"/>
      <c r="B247" s="46"/>
      <c r="C247" s="46"/>
      <c r="D247" s="86"/>
      <c r="E247" s="86"/>
      <c r="F247" s="86"/>
      <c r="G247" s="86"/>
      <c r="H247" s="85"/>
      <c r="I247" s="299"/>
      <c r="J247" s="86"/>
      <c r="K247" s="357"/>
      <c r="L247" s="66"/>
      <c r="M247" s="86"/>
      <c r="R247" s="569" t="s">
        <v>157</v>
      </c>
      <c r="S247" s="569"/>
      <c r="T247" s="569"/>
      <c r="U247" s="569"/>
      <c r="V247" s="569"/>
      <c r="W247" s="569"/>
      <c r="X247" s="569"/>
      <c r="Y247" s="358" t="s">
        <v>113</v>
      </c>
      <c r="Z247" s="379"/>
      <c r="AA247" s="379"/>
      <c r="AB247" s="380"/>
      <c r="AC247" s="380" t="s">
        <v>172</v>
      </c>
    </row>
    <row r="248" spans="1:29" ht="18.75" thickBot="1" x14ac:dyDescent="0.3">
      <c r="A248" s="558" t="s">
        <v>61</v>
      </c>
      <c r="B248" s="558" t="s">
        <v>159</v>
      </c>
      <c r="C248" s="559" t="s">
        <v>152</v>
      </c>
      <c r="D248" s="563" t="s">
        <v>160</v>
      </c>
      <c r="E248" s="564" t="s">
        <v>18</v>
      </c>
      <c r="F248" s="508" t="s">
        <v>19</v>
      </c>
      <c r="G248" s="559" t="s">
        <v>21</v>
      </c>
      <c r="H248" s="560" t="s">
        <v>161</v>
      </c>
      <c r="I248" s="560"/>
      <c r="J248" s="560"/>
      <c r="K248" s="560"/>
      <c r="L248" s="560"/>
      <c r="M248" s="560"/>
      <c r="N248" s="560"/>
      <c r="O248" s="560"/>
      <c r="P248" s="560"/>
      <c r="Q248" s="560"/>
      <c r="R248" s="560"/>
      <c r="S248" s="560"/>
      <c r="T248" s="560"/>
      <c r="U248" s="560"/>
      <c r="V248" s="560"/>
      <c r="W248" s="560"/>
      <c r="X248" s="560"/>
      <c r="Y248" s="560"/>
      <c r="Z248" s="560"/>
      <c r="AA248" s="561" t="s">
        <v>162</v>
      </c>
      <c r="AB248" s="562" t="s">
        <v>163</v>
      </c>
      <c r="AC248" s="559" t="s">
        <v>164</v>
      </c>
    </row>
    <row r="249" spans="1:29" ht="15.75" thickBot="1" x14ac:dyDescent="0.3">
      <c r="A249" s="558"/>
      <c r="B249" s="558"/>
      <c r="C249" s="558"/>
      <c r="D249" s="563"/>
      <c r="E249" s="564"/>
      <c r="F249" s="565"/>
      <c r="G249" s="558"/>
      <c r="H249" s="475">
        <v>155</v>
      </c>
      <c r="I249" s="475">
        <v>160</v>
      </c>
      <c r="J249" s="475">
        <v>165</v>
      </c>
      <c r="K249" s="475">
        <v>170</v>
      </c>
      <c r="L249" s="475"/>
      <c r="M249" s="475"/>
      <c r="N249" s="475"/>
      <c r="O249" s="475"/>
      <c r="P249" s="475"/>
      <c r="Q249" s="475"/>
      <c r="R249" s="475"/>
      <c r="S249" s="475"/>
      <c r="T249" s="475"/>
      <c r="U249" s="475"/>
      <c r="V249" s="475"/>
      <c r="W249" s="475"/>
      <c r="X249" s="475"/>
      <c r="Y249" s="475"/>
      <c r="Z249" s="475"/>
      <c r="AA249" s="561"/>
      <c r="AB249" s="562"/>
      <c r="AC249" s="559"/>
    </row>
    <row r="250" spans="1:29" ht="15.75" thickBot="1" x14ac:dyDescent="0.3">
      <c r="A250" s="558"/>
      <c r="B250" s="558"/>
      <c r="C250" s="558"/>
      <c r="D250" s="563"/>
      <c r="E250" s="564"/>
      <c r="F250" s="509"/>
      <c r="G250" s="558"/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  <c r="AA250" s="561"/>
      <c r="AB250" s="562"/>
      <c r="AC250" s="559"/>
    </row>
    <row r="251" spans="1:29" x14ac:dyDescent="0.25">
      <c r="A251" s="71">
        <v>1</v>
      </c>
      <c r="B251" s="383">
        <v>155</v>
      </c>
      <c r="C251" s="71">
        <v>390</v>
      </c>
      <c r="D251" s="69" t="str">
        <f>IF(C251=0," ",VLOOKUP(C251,[1]Женщины!B$1:L$65536,2,FALSE))</f>
        <v>Ильина</v>
      </c>
      <c r="E251" s="69" t="str">
        <f>IF(C251=0," ",VLOOKUP(C251,[1]Женщины!B$1:L$65536,3,FALSE))</f>
        <v>Ирина</v>
      </c>
      <c r="F251" s="69" t="str">
        <f>IF(C251=0," ",VLOOKUP(C251,[1]Женщины!B$1:L$65536,4,FALSE))</f>
        <v>18.05.2000</v>
      </c>
      <c r="G251" s="69" t="str">
        <f>IF(C251=0," ",VLOOKUP(C251,[1]Женщины!B$1:L$65536,6,FALSE))</f>
        <v>Новгородская область</v>
      </c>
      <c r="H251" s="361" t="s">
        <v>166</v>
      </c>
      <c r="I251" s="361" t="s">
        <v>165</v>
      </c>
      <c r="J251" s="361" t="s">
        <v>166</v>
      </c>
      <c r="K251" s="361" t="s">
        <v>167</v>
      </c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  <c r="AA251" s="362">
        <v>1</v>
      </c>
      <c r="AB251" s="362">
        <v>2</v>
      </c>
      <c r="AC251" s="363">
        <v>165</v>
      </c>
    </row>
    <row r="252" spans="1:29" x14ac:dyDescent="0.25">
      <c r="A252" s="71">
        <v>2</v>
      </c>
      <c r="B252" s="383">
        <v>155</v>
      </c>
      <c r="C252" s="71">
        <v>83</v>
      </c>
      <c r="D252" s="69" t="str">
        <f>IF(C252=0," ",VLOOKUP(C252,[1]Женщины!B$1:L$65536,2,FALSE))</f>
        <v>Майоршина</v>
      </c>
      <c r="E252" s="69" t="str">
        <f>IF(C252=0," ",VLOOKUP(C252,[1]Женщины!B$1:L$65536,3,FALSE))</f>
        <v>Надежда</v>
      </c>
      <c r="F252" s="69" t="str">
        <f>IF(C252=0," ",VLOOKUP(C252,[1]Женщины!B$1:L$65536,4,FALSE))</f>
        <v>05.09.1999</v>
      </c>
      <c r="G252" s="69" t="str">
        <f>IF(C252=0," ",VLOOKUP(C252,[1]Женщины!B$1:L$65536,6,FALSE))</f>
        <v>Ярославская область</v>
      </c>
      <c r="H252" s="369" t="s">
        <v>166</v>
      </c>
      <c r="I252" s="369" t="s">
        <v>167</v>
      </c>
      <c r="J252" s="369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  <c r="U252" s="369"/>
      <c r="V252" s="369"/>
      <c r="W252" s="369"/>
      <c r="X252" s="369"/>
      <c r="Y252" s="369"/>
      <c r="Z252" s="369"/>
      <c r="AA252" s="381">
        <v>3</v>
      </c>
      <c r="AB252" s="381">
        <v>2</v>
      </c>
      <c r="AC252" s="382">
        <v>155</v>
      </c>
    </row>
    <row r="253" spans="1:29" ht="15.75" thickBot="1" x14ac:dyDescent="0.3">
      <c r="A253" s="40"/>
      <c r="B253" s="385"/>
      <c r="C253" s="40"/>
      <c r="D253" s="39" t="str">
        <f>IF(C253=0," ",VLOOKUP(C253,[1]Женщины!B$1:L$65536,2,FALSE))</f>
        <v xml:space="preserve"> </v>
      </c>
      <c r="E253" s="39" t="str">
        <f>IF(C253=0," ",VLOOKUP(C253,[1]Женщины!B$1:L$65536,3,FALSE))</f>
        <v xml:space="preserve"> </v>
      </c>
      <c r="F253" s="39" t="str">
        <f>IF(C253=0," ",VLOOKUP(C253,[1]Женщины!B$1:L$65536,4,FALSE))</f>
        <v xml:space="preserve"> </v>
      </c>
      <c r="G253" s="39" t="str">
        <f>IF(C253=0," ",VLOOKUP(C253,[1]Женщины!B$1:L$65536,6,FALSE))</f>
        <v xml:space="preserve"> </v>
      </c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  <c r="X253" s="296"/>
      <c r="Y253" s="296"/>
      <c r="Z253" s="296"/>
      <c r="AA253" s="372"/>
      <c r="AB253" s="372"/>
      <c r="AC253" s="373"/>
    </row>
    <row r="254" spans="1:29" ht="16.5" thickTop="1" x14ac:dyDescent="0.25">
      <c r="A254" s="46"/>
      <c r="B254" s="46"/>
      <c r="C254" s="46"/>
      <c r="D254" s="86"/>
      <c r="E254" s="86"/>
      <c r="F254" s="86"/>
      <c r="G254" s="86"/>
      <c r="H254" s="89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spans="1:29" ht="15.75" x14ac:dyDescent="0.25">
      <c r="A255" s="46"/>
      <c r="B255" s="46"/>
      <c r="C255" s="46"/>
      <c r="D255" s="86"/>
      <c r="E255" s="86"/>
      <c r="F255" s="86"/>
      <c r="G255" s="86"/>
      <c r="H255" s="89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spans="1:29" ht="15.75" x14ac:dyDescent="0.25">
      <c r="A256" s="46"/>
      <c r="B256" s="46"/>
      <c r="C256" s="46"/>
      <c r="D256" s="86"/>
      <c r="E256" s="86"/>
      <c r="F256" s="86"/>
      <c r="G256" s="86"/>
      <c r="H256" s="89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spans="1:29" x14ac:dyDescent="0.25">
      <c r="Q257" s="88"/>
      <c r="R257" s="67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spans="1:29" x14ac:dyDescent="0.25">
      <c r="Q258" s="88"/>
      <c r="R258" s="67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spans="1:29" ht="15.75" x14ac:dyDescent="0.25">
      <c r="A259" s="46"/>
      <c r="B259" s="46"/>
      <c r="C259" s="46"/>
      <c r="D259" s="86"/>
      <c r="E259" s="45" t="s">
        <v>32</v>
      </c>
      <c r="F259" s="45"/>
      <c r="G259" s="45"/>
      <c r="H259" s="46"/>
      <c r="I259" s="46"/>
      <c r="J259" s="45"/>
      <c r="K259" s="45" t="s">
        <v>33</v>
      </c>
      <c r="L259" s="45"/>
      <c r="M259" s="46"/>
      <c r="N259" s="46"/>
      <c r="O259" s="46"/>
      <c r="P259" s="46"/>
      <c r="Q259" s="88"/>
      <c r="R259" s="67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spans="1:29" ht="15.75" x14ac:dyDescent="0.25">
      <c r="A260" s="64"/>
      <c r="B260" s="65"/>
      <c r="C260" s="44"/>
      <c r="D260" s="85"/>
      <c r="E260" s="45"/>
      <c r="F260" s="45"/>
      <c r="G260" s="45"/>
      <c r="H260" s="46"/>
      <c r="I260" s="46"/>
      <c r="J260" s="45"/>
      <c r="K260" s="45"/>
      <c r="L260" s="45"/>
      <c r="M260" s="85"/>
      <c r="N260" s="85"/>
      <c r="P260" s="86"/>
      <c r="Q260" s="88"/>
      <c r="R260" s="67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spans="1:29" ht="15.75" x14ac:dyDescent="0.25">
      <c r="A261" s="64"/>
      <c r="B261" s="67"/>
      <c r="C261" s="44"/>
      <c r="D261" s="85"/>
      <c r="E261" s="45"/>
      <c r="F261" s="45"/>
      <c r="G261" s="45"/>
      <c r="H261" s="46"/>
      <c r="I261" s="46"/>
      <c r="J261" s="45"/>
      <c r="K261" s="45"/>
      <c r="L261" s="45"/>
      <c r="M261" s="85"/>
      <c r="N261" s="85"/>
      <c r="P261" s="86"/>
      <c r="Q261" s="88"/>
      <c r="R261" s="67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spans="1:29" ht="15.75" x14ac:dyDescent="0.25">
      <c r="A262" s="64"/>
      <c r="B262" s="67"/>
      <c r="C262" s="44"/>
      <c r="D262" s="85"/>
      <c r="E262" s="45"/>
      <c r="F262" s="45"/>
      <c r="G262" s="45"/>
      <c r="H262" s="46"/>
      <c r="I262" s="46"/>
      <c r="J262" s="45"/>
      <c r="K262" s="45"/>
      <c r="L262" s="45"/>
      <c r="M262" s="85"/>
      <c r="N262" s="85"/>
      <c r="P262" s="86"/>
      <c r="Q262" s="277"/>
      <c r="R262" s="93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spans="1:29" ht="15.75" x14ac:dyDescent="0.25">
      <c r="A263" s="64"/>
      <c r="B263" s="67"/>
      <c r="C263" s="44"/>
      <c r="D263" s="85"/>
      <c r="E263" s="45" t="s">
        <v>34</v>
      </c>
      <c r="F263" s="45"/>
      <c r="G263" s="45"/>
      <c r="H263" s="46"/>
      <c r="I263" s="46"/>
      <c r="J263" s="45"/>
      <c r="K263" s="45" t="s">
        <v>35</v>
      </c>
      <c r="L263" s="45"/>
      <c r="M263" s="85"/>
      <c r="N263" s="85"/>
      <c r="P263" s="86"/>
      <c r="Q263" s="277"/>
      <c r="R263" s="93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spans="1:29" x14ac:dyDescent="0.25">
      <c r="Q264" s="277"/>
      <c r="R264" s="278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spans="1:29" x14ac:dyDescent="0.25">
      <c r="Q265" s="277"/>
      <c r="R265" s="278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spans="1:29" x14ac:dyDescent="0.2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spans="1:29" x14ac:dyDescent="0.2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spans="1:29" ht="15.75" x14ac:dyDescent="0.25">
      <c r="A268" s="46"/>
      <c r="B268" s="46"/>
      <c r="C268" s="46"/>
      <c r="D268" s="86"/>
      <c r="E268" s="86"/>
      <c r="F268" s="86"/>
      <c r="G268" s="86"/>
      <c r="H268" s="89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378"/>
    </row>
    <row r="269" spans="1:29" ht="15.75" x14ac:dyDescent="0.25">
      <c r="A269" s="46"/>
      <c r="B269" s="46"/>
      <c r="C269" s="46"/>
      <c r="D269" s="86"/>
      <c r="E269" s="86"/>
      <c r="F269" s="86"/>
      <c r="G269" s="86"/>
      <c r="H269" s="89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378"/>
    </row>
    <row r="270" spans="1:29" ht="15.75" x14ac:dyDescent="0.25">
      <c r="A270" s="46"/>
      <c r="B270" s="46"/>
      <c r="C270" s="46"/>
      <c r="D270" s="86"/>
      <c r="E270" s="86"/>
      <c r="F270" s="86"/>
      <c r="G270" s="86"/>
      <c r="H270" s="89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378"/>
    </row>
    <row r="271" spans="1:29" ht="15.75" x14ac:dyDescent="0.25">
      <c r="B271" s="46"/>
      <c r="C271" s="46"/>
      <c r="D271" s="46"/>
      <c r="E271" s="46"/>
      <c r="F271" s="46"/>
      <c r="G271" s="46"/>
      <c r="H271" s="86"/>
      <c r="I271" s="89"/>
      <c r="J271" s="46"/>
      <c r="K271" s="46"/>
      <c r="L271" s="46"/>
      <c r="M271" s="46"/>
      <c r="N271" s="46"/>
      <c r="O271" s="46"/>
      <c r="P271" s="46"/>
      <c r="Q271" s="46"/>
    </row>
  </sheetData>
  <mergeCells count="218">
    <mergeCell ref="A1:V1"/>
    <mergeCell ref="A2:V2"/>
    <mergeCell ref="A3:M3"/>
    <mergeCell ref="A4:AC4"/>
    <mergeCell ref="A5:M5"/>
    <mergeCell ref="R6:X6"/>
    <mergeCell ref="I8:I9"/>
    <mergeCell ref="J8:J9"/>
    <mergeCell ref="K8:K9"/>
    <mergeCell ref="L8:L9"/>
    <mergeCell ref="A7:A9"/>
    <mergeCell ref="B7:B9"/>
    <mergeCell ref="C7:C9"/>
    <mergeCell ref="D7:D9"/>
    <mergeCell ref="E7:E9"/>
    <mergeCell ref="F7:F9"/>
    <mergeCell ref="Y8:Y9"/>
    <mergeCell ref="Z8:Z9"/>
    <mergeCell ref="A49:V49"/>
    <mergeCell ref="A50:V50"/>
    <mergeCell ref="A51:M51"/>
    <mergeCell ref="A52:AC52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7:G9"/>
    <mergeCell ref="H7:Z7"/>
    <mergeCell ref="AA7:AA9"/>
    <mergeCell ref="AB7:AB9"/>
    <mergeCell ref="AC7:AC9"/>
    <mergeCell ref="H8:H9"/>
    <mergeCell ref="K57:K58"/>
    <mergeCell ref="L57:L58"/>
    <mergeCell ref="M57:M58"/>
    <mergeCell ref="N57:N58"/>
    <mergeCell ref="A54:M54"/>
    <mergeCell ref="R55:X55"/>
    <mergeCell ref="A56:A58"/>
    <mergeCell ref="B56:B58"/>
    <mergeCell ref="C56:C58"/>
    <mergeCell ref="D56:D58"/>
    <mergeCell ref="E56:E58"/>
    <mergeCell ref="F56:F58"/>
    <mergeCell ref="G56:G58"/>
    <mergeCell ref="H56:Z56"/>
    <mergeCell ref="A63:W63"/>
    <mergeCell ref="A97:V97"/>
    <mergeCell ref="A98:V98"/>
    <mergeCell ref="A99:M99"/>
    <mergeCell ref="A100:AC100"/>
    <mergeCell ref="A103:M103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AA56:AA58"/>
    <mergeCell ref="AB56:AB58"/>
    <mergeCell ref="AC56:AC58"/>
    <mergeCell ref="H57:H58"/>
    <mergeCell ref="I57:I58"/>
    <mergeCell ref="J57:J58"/>
    <mergeCell ref="K106:K107"/>
    <mergeCell ref="L106:L107"/>
    <mergeCell ref="M106:M107"/>
    <mergeCell ref="N106:N107"/>
    <mergeCell ref="R104:X104"/>
    <mergeCell ref="A105:A107"/>
    <mergeCell ref="B105:B107"/>
    <mergeCell ref="C105:C107"/>
    <mergeCell ref="D105:D107"/>
    <mergeCell ref="E105:E107"/>
    <mergeCell ref="F105:F107"/>
    <mergeCell ref="G105:G107"/>
    <mergeCell ref="H105:Z105"/>
    <mergeCell ref="O106:O107"/>
    <mergeCell ref="A144:V144"/>
    <mergeCell ref="A145:V145"/>
    <mergeCell ref="A146:M146"/>
    <mergeCell ref="A147:AC147"/>
    <mergeCell ref="A149:M149"/>
    <mergeCell ref="R150:X150"/>
    <mergeCell ref="V106:V107"/>
    <mergeCell ref="W106:W107"/>
    <mergeCell ref="X106:X107"/>
    <mergeCell ref="Y106:Y107"/>
    <mergeCell ref="Z106:Z107"/>
    <mergeCell ref="A114:W114"/>
    <mergeCell ref="P106:P107"/>
    <mergeCell ref="Q106:Q107"/>
    <mergeCell ref="R106:R107"/>
    <mergeCell ref="S106:S107"/>
    <mergeCell ref="T106:T107"/>
    <mergeCell ref="U106:U107"/>
    <mergeCell ref="AA105:AA107"/>
    <mergeCell ref="AB105:AB107"/>
    <mergeCell ref="AC105:AC107"/>
    <mergeCell ref="H106:H107"/>
    <mergeCell ref="I106:I107"/>
    <mergeCell ref="J106:J107"/>
    <mergeCell ref="I152:I153"/>
    <mergeCell ref="J152:J153"/>
    <mergeCell ref="K152:K153"/>
    <mergeCell ref="L152:L153"/>
    <mergeCell ref="A151:A153"/>
    <mergeCell ref="B151:B153"/>
    <mergeCell ref="C151:C153"/>
    <mergeCell ref="D151:D153"/>
    <mergeCell ref="E151:E153"/>
    <mergeCell ref="F151:F153"/>
    <mergeCell ref="Y152:Y153"/>
    <mergeCell ref="Z152:Z153"/>
    <mergeCell ref="A192:V192"/>
    <mergeCell ref="A193:V193"/>
    <mergeCell ref="A194:M194"/>
    <mergeCell ref="A195:AC195"/>
    <mergeCell ref="S152:S153"/>
    <mergeCell ref="T152:T153"/>
    <mergeCell ref="U152:U153"/>
    <mergeCell ref="V152:V153"/>
    <mergeCell ref="W152:W153"/>
    <mergeCell ref="X152:X153"/>
    <mergeCell ref="M152:M153"/>
    <mergeCell ref="N152:N153"/>
    <mergeCell ref="O152:O153"/>
    <mergeCell ref="P152:P153"/>
    <mergeCell ref="Q152:Q153"/>
    <mergeCell ref="R152:R153"/>
    <mergeCell ref="G151:G153"/>
    <mergeCell ref="H151:Z151"/>
    <mergeCell ref="AA151:AA153"/>
    <mergeCell ref="AB151:AB153"/>
    <mergeCell ref="AC151:AC153"/>
    <mergeCell ref="H152:H153"/>
    <mergeCell ref="A198:M198"/>
    <mergeCell ref="R199:X199"/>
    <mergeCell ref="A200:A202"/>
    <mergeCell ref="B200:B202"/>
    <mergeCell ref="C200:C202"/>
    <mergeCell ref="D200:D202"/>
    <mergeCell ref="E200:E202"/>
    <mergeCell ref="F200:F202"/>
    <mergeCell ref="G200:G202"/>
    <mergeCell ref="H200:Z200"/>
    <mergeCell ref="AA200:AA202"/>
    <mergeCell ref="AB200:AB202"/>
    <mergeCell ref="AC200:AC202"/>
    <mergeCell ref="H201:H202"/>
    <mergeCell ref="I201:I202"/>
    <mergeCell ref="J201:J202"/>
    <mergeCell ref="K201:K202"/>
    <mergeCell ref="L201:L202"/>
    <mergeCell ref="M201:M202"/>
    <mergeCell ref="N201:N202"/>
    <mergeCell ref="U201:U202"/>
    <mergeCell ref="V201:V202"/>
    <mergeCell ref="W201:W202"/>
    <mergeCell ref="X201:X202"/>
    <mergeCell ref="Y201:Y202"/>
    <mergeCell ref="Z201:Z202"/>
    <mergeCell ref="O201:O202"/>
    <mergeCell ref="P201:P202"/>
    <mergeCell ref="Q201:Q202"/>
    <mergeCell ref="R201:R202"/>
    <mergeCell ref="S201:S202"/>
    <mergeCell ref="T201:T202"/>
    <mergeCell ref="A248:A250"/>
    <mergeCell ref="B248:B250"/>
    <mergeCell ref="C248:C250"/>
    <mergeCell ref="D248:D250"/>
    <mergeCell ref="E248:E250"/>
    <mergeCell ref="F248:F250"/>
    <mergeCell ref="A240:V240"/>
    <mergeCell ref="A241:V241"/>
    <mergeCell ref="A242:M242"/>
    <mergeCell ref="A243:AC243"/>
    <mergeCell ref="A246:M246"/>
    <mergeCell ref="R247:X247"/>
    <mergeCell ref="G248:G250"/>
    <mergeCell ref="H248:Z248"/>
    <mergeCell ref="AA248:AA250"/>
    <mergeCell ref="AB248:AB250"/>
    <mergeCell ref="AC248:AC250"/>
    <mergeCell ref="H249:H250"/>
    <mergeCell ref="I249:I250"/>
    <mergeCell ref="J249:J250"/>
    <mergeCell ref="K249:K250"/>
    <mergeCell ref="L249:L250"/>
    <mergeCell ref="Y249:Y250"/>
    <mergeCell ref="Z249:Z250"/>
    <mergeCell ref="S249:S250"/>
    <mergeCell ref="T249:T250"/>
    <mergeCell ref="U249:U250"/>
    <mergeCell ref="V249:V250"/>
    <mergeCell ref="W249:W250"/>
    <mergeCell ref="X249:X250"/>
    <mergeCell ref="M249:M250"/>
    <mergeCell ref="N249:N250"/>
    <mergeCell ref="O249:O250"/>
    <mergeCell ref="P249:P250"/>
    <mergeCell ref="Q249:Q250"/>
    <mergeCell ref="R249:R25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zoomScale="80" zoomScaleNormal="80" workbookViewId="0">
      <selection activeCell="A224" sqref="A224:XFD304"/>
    </sheetView>
  </sheetViews>
  <sheetFormatPr defaultRowHeight="15" x14ac:dyDescent="0.25"/>
  <cols>
    <col min="1" max="1" width="4.28515625" style="49" customWidth="1"/>
    <col min="2" max="2" width="5.5703125" customWidth="1"/>
    <col min="3" max="3" width="15.5703125" style="49" customWidth="1"/>
    <col min="4" max="4" width="14.85546875" style="49" customWidth="1"/>
    <col min="5" max="5" width="13.42578125" style="49" customWidth="1"/>
    <col min="6" max="6" width="6.28515625" customWidth="1"/>
    <col min="7" max="7" width="21.5703125" customWidth="1"/>
    <col min="8" max="8" width="20.7109375" customWidth="1"/>
    <col min="9" max="9" width="13.140625" customWidth="1"/>
    <col min="10" max="10" width="36.42578125" customWidth="1"/>
    <col min="11" max="11" width="5.85546875" customWidth="1"/>
    <col min="12" max="12" width="6.42578125" customWidth="1"/>
    <col min="13" max="13" width="5.42578125" customWidth="1"/>
    <col min="14" max="14" width="36.7109375" customWidth="1"/>
  </cols>
  <sheetData>
    <row r="1" spans="1:14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4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</row>
    <row r="8" spans="1:14" ht="21" x14ac:dyDescent="0.35">
      <c r="A8" s="8"/>
      <c r="B8" s="8"/>
      <c r="C8" s="8"/>
      <c r="D8" s="8"/>
      <c r="E8" s="8"/>
      <c r="F8" s="8"/>
      <c r="G8" s="8"/>
      <c r="H8" s="8"/>
      <c r="I8" s="8"/>
      <c r="K8" s="8"/>
      <c r="L8" s="8"/>
      <c r="M8" s="8"/>
      <c r="N8" s="1" t="s">
        <v>6</v>
      </c>
    </row>
    <row r="9" spans="1:14" ht="18.75" x14ac:dyDescent="0.3">
      <c r="A9" s="3"/>
      <c r="B9" s="4"/>
      <c r="C9" s="4"/>
      <c r="D9" s="4"/>
      <c r="E9" s="5"/>
      <c r="G9" s="50"/>
      <c r="H9" s="50"/>
      <c r="I9" s="50"/>
      <c r="K9" s="50"/>
      <c r="L9" s="50"/>
      <c r="M9" s="50"/>
      <c r="N9" s="2" t="s">
        <v>7</v>
      </c>
    </row>
    <row r="10" spans="1:14" ht="15.75" x14ac:dyDescent="0.25">
      <c r="A10" s="3"/>
      <c r="B10" s="4"/>
      <c r="C10" s="4"/>
      <c r="D10" s="4"/>
      <c r="E10" s="5"/>
      <c r="G10" s="6"/>
      <c r="H10" s="6"/>
      <c r="I10" s="6"/>
      <c r="K10" s="6"/>
      <c r="N10" s="2" t="s">
        <v>8</v>
      </c>
    </row>
    <row r="11" spans="1:14" ht="21" x14ac:dyDescent="0.35">
      <c r="A11" s="7"/>
      <c r="C11"/>
      <c r="D11"/>
      <c r="E11"/>
      <c r="K11" s="7"/>
      <c r="M11" s="8"/>
      <c r="N11" s="8" t="s">
        <v>9</v>
      </c>
    </row>
    <row r="12" spans="1:14" ht="18.75" x14ac:dyDescent="0.3">
      <c r="A12" s="3"/>
      <c r="B12" s="12"/>
      <c r="C12" s="4"/>
      <c r="D12" s="4"/>
      <c r="E12" s="9" t="s">
        <v>136</v>
      </c>
      <c r="F12" s="10">
        <v>0.70486111111111116</v>
      </c>
      <c r="G12" s="11" t="s">
        <v>12</v>
      </c>
      <c r="H12" s="11"/>
      <c r="I12" s="11"/>
      <c r="K12" s="13"/>
      <c r="L12" s="13"/>
      <c r="M12" s="14"/>
    </row>
    <row r="13" spans="1:14" ht="16.5" thickBot="1" x14ac:dyDescent="0.3">
      <c r="A13" s="15" t="s">
        <v>44</v>
      </c>
      <c r="B13" s="16"/>
      <c r="C13"/>
      <c r="D13"/>
      <c r="E13" s="17" t="s">
        <v>177</v>
      </c>
      <c r="F13" s="18"/>
      <c r="J13" s="3"/>
      <c r="K13" s="51"/>
      <c r="L13" s="51"/>
      <c r="M13" s="14"/>
    </row>
    <row r="14" spans="1:14" ht="15.75" thickBot="1" x14ac:dyDescent="0.3">
      <c r="A14" s="474" t="s">
        <v>66</v>
      </c>
      <c r="B14" s="489" t="s">
        <v>16</v>
      </c>
      <c r="C14" s="490" t="s">
        <v>17</v>
      </c>
      <c r="D14" s="490" t="s">
        <v>18</v>
      </c>
      <c r="E14" s="489" t="s">
        <v>19</v>
      </c>
      <c r="F14" s="489" t="s">
        <v>20</v>
      </c>
      <c r="G14" s="489" t="s">
        <v>21</v>
      </c>
      <c r="H14" s="489" t="s">
        <v>22</v>
      </c>
      <c r="I14" s="489" t="s">
        <v>23</v>
      </c>
      <c r="J14" s="474" t="s">
        <v>24</v>
      </c>
      <c r="K14" s="557" t="s">
        <v>150</v>
      </c>
      <c r="L14" s="558" t="s">
        <v>26</v>
      </c>
      <c r="M14" s="558" t="s">
        <v>109</v>
      </c>
      <c r="N14" s="475" t="s">
        <v>28</v>
      </c>
    </row>
    <row r="15" spans="1:14" ht="15.75" thickBot="1" x14ac:dyDescent="0.3">
      <c r="A15" s="474"/>
      <c r="B15" s="489"/>
      <c r="C15" s="490"/>
      <c r="D15" s="490"/>
      <c r="E15" s="489"/>
      <c r="F15" s="489"/>
      <c r="G15" s="489"/>
      <c r="H15" s="489"/>
      <c r="I15" s="489"/>
      <c r="J15" s="474"/>
      <c r="K15" s="557"/>
      <c r="L15" s="558"/>
      <c r="M15" s="558"/>
      <c r="N15" s="475"/>
    </row>
    <row r="16" spans="1:14" ht="15.75" thickBot="1" x14ac:dyDescent="0.3">
      <c r="A16" s="474"/>
      <c r="B16" s="489"/>
      <c r="C16" s="490"/>
      <c r="D16" s="490"/>
      <c r="E16" s="489"/>
      <c r="F16" s="489"/>
      <c r="G16" s="489"/>
      <c r="H16" s="489"/>
      <c r="I16" s="489"/>
      <c r="J16" s="474"/>
      <c r="K16" s="557"/>
      <c r="L16" s="558"/>
      <c r="M16" s="558"/>
      <c r="N16" s="475"/>
    </row>
    <row r="17" spans="1:14" ht="19.5" x14ac:dyDescent="0.25">
      <c r="A17" s="21">
        <v>1</v>
      </c>
      <c r="B17" s="31">
        <v>160</v>
      </c>
      <c r="C17" s="76" t="str">
        <f>IF(B17=0," ",VLOOKUP(B17,[1]Спортсмены!B$1:K$65536,2,FALSE))</f>
        <v>Шаркунов</v>
      </c>
      <c r="D17" s="77" t="str">
        <f>IF(B17=0," ",VLOOKUP($B17,[1]Спортсмены!$B$1:$K$65536,3,FALSE))</f>
        <v>Максим</v>
      </c>
      <c r="E17" s="78" t="str">
        <f>IF(B17=0," ",IF(VLOOKUP($B17,[1]Спортсмены!$B$1:$K$65536,4,FALSE)=0," ",VLOOKUP($B17,[1]Спортсмены!$B$1:$K$65536,4,FALSE)))</f>
        <v>11.02.2005</v>
      </c>
      <c r="F17" s="78" t="str">
        <f>IF(B17=0," ",VLOOKUP($B17,[1]Спортсмены!$B$1:$K$65536,5,FALSE))</f>
        <v>2</v>
      </c>
      <c r="G17" s="76" t="str">
        <f>IF(B17=0," ",VLOOKUP($B17,[1]Спортсмены!$B$1:$K$65536,6,FALSE))</f>
        <v>Ярославская область</v>
      </c>
      <c r="H17" s="76" t="str">
        <f>IF(C17=0," ",VLOOKUP($B17,[1]Спортсмены!$B$1:$K$65536,7,FALSE))</f>
        <v/>
      </c>
      <c r="I17" s="76" t="str">
        <f>IF(D17=0," ",VLOOKUP($B17,[1]Спортсмены!$B$1:$K$65536,8,FALSE))</f>
        <v/>
      </c>
      <c r="J17" s="90" t="str">
        <f>IF(B17=0," ",VLOOKUP($B17,[1]Спортсмены!$B$1:$K$65536,9,FALSE))</f>
        <v>ГУ ЯО "СШОР по лёгкой атлетике и адаптивному спорту"</v>
      </c>
      <c r="K17" s="353">
        <v>3.9</v>
      </c>
      <c r="L17" s="78" t="s">
        <v>80</v>
      </c>
      <c r="M17" s="78">
        <v>20</v>
      </c>
      <c r="N17" s="58" t="str">
        <f>IF(B17=0," ",VLOOKUP($B17,[1]Спортсмены!$B$1:$K$65536,10,FALSE))</f>
        <v>Руденко В.Г., Руденко Т.В.</v>
      </c>
    </row>
    <row r="18" spans="1:14" ht="19.5" x14ac:dyDescent="0.25">
      <c r="A18" s="175">
        <v>2</v>
      </c>
      <c r="B18" s="31">
        <v>16</v>
      </c>
      <c r="C18" s="76" t="str">
        <f>IF(B18=0," ",VLOOKUP(B18,[1]Спортсмены!B$1:K$65536,2,FALSE))</f>
        <v>Васендин</v>
      </c>
      <c r="D18" s="77" t="str">
        <f>IF(B18=0," ",VLOOKUP($B18,[1]Спортсмены!$B$1:$K$65536,3,FALSE))</f>
        <v>Егор</v>
      </c>
      <c r="E18" s="78" t="str">
        <f>IF(B18=0," ",IF(VLOOKUP($B18,[1]Спортсмены!$B$1:$K$65536,4,FALSE)=0," ",VLOOKUP($B18,[1]Спортсмены!$B$1:$K$65536,4,FALSE)))</f>
        <v>28.08.2005</v>
      </c>
      <c r="F18" s="78" t="str">
        <f>IF(B18=0," ",VLOOKUP($B18,[1]Спортсмены!$B$1:$K$65536,5,FALSE))</f>
        <v>2</v>
      </c>
      <c r="G18" s="76" t="str">
        <f>IF(B18=0," ",VLOOKUP($B18,[1]Спортсмены!$B$1:$K$65536,6,FALSE))</f>
        <v>Ярославская область</v>
      </c>
      <c r="H18" s="76" t="str">
        <f>IF(C18=0," ",VLOOKUP($B18,[1]Спортсмены!$B$1:$K$65536,7,FALSE))</f>
        <v/>
      </c>
      <c r="I18" s="76" t="str">
        <f>IF(D18=0," ",VLOOKUP($B18,[1]Спортсмены!$B$1:$K$65536,8,FALSE))</f>
        <v/>
      </c>
      <c r="J18" s="90" t="str">
        <f>IF(B18=0," ",VLOOKUP($B18,[1]Спортсмены!$B$1:$K$65536,9,FALSE))</f>
        <v>ГУ ЯО "СШОР по лёгкой атлетике и адаптивному спорту"</v>
      </c>
      <c r="K18" s="353">
        <v>3.7</v>
      </c>
      <c r="L18" s="78" t="s">
        <v>80</v>
      </c>
      <c r="M18" s="78">
        <v>17</v>
      </c>
      <c r="N18" s="58" t="str">
        <f>IF(B18=0," ",VLOOKUP($B18,[1]Спортсмены!$B$1:$K$65536,10,FALSE))</f>
        <v>Руденко В.Г., Руденко Т.В.</v>
      </c>
    </row>
    <row r="19" spans="1:14" ht="15.75" thickBot="1" x14ac:dyDescent="0.3">
      <c r="A19" s="269"/>
      <c r="B19" s="38"/>
      <c r="C19" s="39"/>
      <c r="D19" s="129"/>
      <c r="E19" s="40"/>
      <c r="F19" s="40"/>
      <c r="G19" s="39"/>
      <c r="H19" s="39"/>
      <c r="I19" s="39"/>
      <c r="J19" s="387"/>
      <c r="K19" s="388"/>
      <c r="L19" s="38"/>
      <c r="M19" s="179"/>
      <c r="N19" s="389"/>
    </row>
    <row r="20" spans="1:14" ht="16.5" thickTop="1" x14ac:dyDescent="0.25">
      <c r="B20" s="86"/>
      <c r="C20" s="85"/>
      <c r="D20" s="85"/>
      <c r="E20" s="85"/>
      <c r="F20" s="89"/>
      <c r="G20" s="89"/>
      <c r="H20" s="89"/>
      <c r="I20" s="89"/>
      <c r="J20" s="89"/>
      <c r="K20" s="323"/>
      <c r="L20" s="66"/>
      <c r="M20" s="66"/>
      <c r="N20" s="86"/>
    </row>
    <row r="21" spans="1:14" ht="15.75" x14ac:dyDescent="0.25">
      <c r="B21" s="86"/>
      <c r="C21" s="85"/>
      <c r="D21" s="85"/>
      <c r="E21" s="85"/>
      <c r="F21" s="89"/>
      <c r="G21" s="89"/>
      <c r="H21" s="89"/>
      <c r="I21" s="89"/>
      <c r="J21" s="89"/>
      <c r="K21" s="323"/>
      <c r="L21" s="66"/>
      <c r="M21" s="66"/>
      <c r="N21" s="86"/>
    </row>
    <row r="22" spans="1:14" ht="15.75" x14ac:dyDescent="0.25">
      <c r="B22" s="86"/>
      <c r="C22" s="85"/>
      <c r="D22" s="85"/>
      <c r="E22" s="85"/>
      <c r="F22" s="89"/>
      <c r="G22" s="89"/>
      <c r="H22" s="89"/>
      <c r="I22" s="89"/>
      <c r="J22" s="89"/>
      <c r="K22" s="323"/>
      <c r="L22" s="66"/>
      <c r="M22" s="66"/>
      <c r="N22" s="86"/>
    </row>
    <row r="23" spans="1:14" ht="15.75" x14ac:dyDescent="0.25">
      <c r="B23" s="86"/>
      <c r="C23" s="85"/>
      <c r="D23" s="85"/>
      <c r="E23" s="85"/>
      <c r="F23" s="89"/>
      <c r="G23" s="89"/>
      <c r="H23" s="89"/>
      <c r="I23" s="89"/>
      <c r="J23" s="89"/>
      <c r="K23" s="323"/>
      <c r="L23" s="66"/>
      <c r="M23" s="66"/>
      <c r="N23" s="86"/>
    </row>
    <row r="24" spans="1:14" ht="15.75" x14ac:dyDescent="0.25">
      <c r="B24" s="86"/>
      <c r="C24" s="85"/>
      <c r="D24" s="85"/>
      <c r="E24" s="85"/>
      <c r="F24" s="89"/>
      <c r="G24" s="89"/>
      <c r="H24" s="89"/>
      <c r="I24" s="89"/>
      <c r="J24" s="89"/>
      <c r="K24" s="323"/>
      <c r="L24" s="66"/>
      <c r="M24" s="66"/>
      <c r="N24" s="86"/>
    </row>
    <row r="25" spans="1:14" x14ac:dyDescent="0.25">
      <c r="A25" s="64"/>
      <c r="B25" s="65"/>
      <c r="C25" s="66"/>
      <c r="D25" s="66"/>
      <c r="E25" s="66"/>
      <c r="F25" s="67"/>
      <c r="G25" s="45" t="s">
        <v>32</v>
      </c>
      <c r="H25" s="45"/>
      <c r="I25" s="45"/>
      <c r="J25" s="46"/>
      <c r="K25" s="46"/>
      <c r="L25" s="45"/>
      <c r="M25" s="45" t="s">
        <v>33</v>
      </c>
      <c r="N25" s="45"/>
    </row>
    <row r="26" spans="1:14" x14ac:dyDescent="0.25">
      <c r="A26" s="64"/>
      <c r="B26" s="67"/>
      <c r="C26" s="66"/>
      <c r="D26" s="66"/>
      <c r="E26" s="66"/>
      <c r="F26" s="67"/>
      <c r="G26" s="45"/>
      <c r="H26" s="45"/>
      <c r="I26" s="45"/>
      <c r="J26" s="46"/>
      <c r="K26" s="46"/>
      <c r="L26" s="45"/>
      <c r="M26" s="45"/>
      <c r="N26" s="45"/>
    </row>
    <row r="27" spans="1:14" x14ac:dyDescent="0.25">
      <c r="A27" s="64"/>
      <c r="B27" s="67"/>
      <c r="C27" s="66"/>
      <c r="D27" s="66"/>
      <c r="E27" s="66"/>
      <c r="F27" s="67"/>
      <c r="G27" s="45"/>
      <c r="H27" s="45"/>
      <c r="I27" s="45"/>
      <c r="J27" s="46"/>
      <c r="K27" s="46"/>
      <c r="L27" s="45"/>
      <c r="M27" s="45"/>
      <c r="N27" s="45"/>
    </row>
    <row r="28" spans="1:14" x14ac:dyDescent="0.25">
      <c r="A28" s="64"/>
      <c r="B28" s="67"/>
      <c r="C28" s="66"/>
      <c r="D28" s="66"/>
      <c r="E28" s="66"/>
      <c r="F28" s="67"/>
      <c r="G28" s="45"/>
      <c r="H28" s="45"/>
      <c r="I28" s="45"/>
      <c r="J28" s="46"/>
      <c r="K28" s="46"/>
      <c r="L28" s="45"/>
      <c r="M28" s="45"/>
      <c r="N28" s="45"/>
    </row>
    <row r="29" spans="1:14" x14ac:dyDescent="0.25">
      <c r="A29" s="64"/>
      <c r="B29" s="67"/>
      <c r="C29" s="66"/>
      <c r="D29" s="66"/>
      <c r="E29" s="66"/>
      <c r="F29" s="67"/>
      <c r="G29" s="45" t="s">
        <v>34</v>
      </c>
      <c r="H29" s="45"/>
      <c r="I29" s="45"/>
      <c r="J29" s="46"/>
      <c r="K29" s="46"/>
      <c r="L29" s="45"/>
      <c r="M29" s="45" t="s">
        <v>35</v>
      </c>
      <c r="N29" s="45"/>
    </row>
    <row r="30" spans="1:14" ht="15.75" x14ac:dyDescent="0.25">
      <c r="B30" s="86"/>
      <c r="C30" s="85"/>
      <c r="D30" s="85"/>
      <c r="E30" s="85"/>
      <c r="F30" s="89"/>
      <c r="G30" s="89"/>
      <c r="H30" s="89"/>
      <c r="I30" s="89"/>
      <c r="J30" s="89"/>
      <c r="K30" s="323"/>
      <c r="L30" s="66"/>
      <c r="M30" s="66"/>
      <c r="N30" s="86"/>
    </row>
    <row r="31" spans="1:14" ht="15.75" x14ac:dyDescent="0.25">
      <c r="B31" s="86"/>
      <c r="C31" s="85"/>
      <c r="D31" s="85"/>
      <c r="E31" s="85"/>
      <c r="F31" s="89"/>
      <c r="G31" s="89"/>
      <c r="H31" s="89"/>
      <c r="I31" s="89"/>
      <c r="J31" s="89"/>
      <c r="K31" s="323"/>
      <c r="L31" s="66"/>
      <c r="M31" s="66"/>
      <c r="N31" s="86"/>
    </row>
    <row r="32" spans="1:14" ht="15.75" x14ac:dyDescent="0.25">
      <c r="B32" s="86"/>
      <c r="C32" s="85"/>
      <c r="D32" s="85"/>
      <c r="E32" s="85"/>
      <c r="F32" s="89"/>
      <c r="G32" s="89"/>
      <c r="H32" s="89"/>
      <c r="I32" s="89"/>
      <c r="J32" s="89"/>
      <c r="K32" s="323"/>
      <c r="L32" s="66"/>
      <c r="M32" s="66"/>
      <c r="N32" s="86"/>
    </row>
    <row r="33" spans="2:14" ht="15.75" x14ac:dyDescent="0.25">
      <c r="B33" s="86"/>
      <c r="C33" s="85"/>
      <c r="D33" s="85"/>
      <c r="E33" s="85"/>
      <c r="F33" s="89"/>
      <c r="G33" s="89"/>
      <c r="H33" s="89"/>
      <c r="I33" s="89"/>
      <c r="J33" s="89"/>
      <c r="K33" s="323"/>
      <c r="L33" s="66"/>
      <c r="M33" s="66"/>
      <c r="N33" s="86"/>
    </row>
    <row r="34" spans="2:14" ht="15.75" x14ac:dyDescent="0.25">
      <c r="B34" s="86"/>
      <c r="C34" s="85"/>
      <c r="D34" s="85"/>
      <c r="E34" s="85"/>
      <c r="F34" s="89"/>
      <c r="G34" s="89"/>
      <c r="H34" s="89"/>
      <c r="I34" s="89"/>
      <c r="J34" s="89"/>
      <c r="K34" s="323"/>
      <c r="L34" s="66"/>
      <c r="M34" s="66"/>
      <c r="N34" s="86"/>
    </row>
    <row r="35" spans="2:14" ht="15.75" x14ac:dyDescent="0.25">
      <c r="B35" s="86"/>
      <c r="C35" s="85"/>
      <c r="D35" s="85"/>
      <c r="E35" s="85"/>
      <c r="F35" s="89"/>
      <c r="G35" s="89"/>
      <c r="H35" s="89"/>
      <c r="I35" s="89"/>
      <c r="J35" s="89"/>
      <c r="K35" s="323"/>
      <c r="L35" s="66"/>
      <c r="M35" s="66"/>
      <c r="N35" s="86"/>
    </row>
    <row r="36" spans="2:14" ht="15.75" x14ac:dyDescent="0.25">
      <c r="B36" s="86"/>
      <c r="C36" s="85"/>
      <c r="D36" s="85"/>
      <c r="E36" s="85"/>
      <c r="F36" s="89"/>
      <c r="G36" s="89"/>
      <c r="H36" s="89"/>
      <c r="I36" s="89"/>
      <c r="J36" s="89"/>
      <c r="K36" s="323"/>
      <c r="L36" s="66"/>
      <c r="M36" s="66"/>
      <c r="N36" s="86"/>
    </row>
    <row r="37" spans="2:14" ht="15.75" x14ac:dyDescent="0.25">
      <c r="B37" s="86"/>
      <c r="C37" s="85"/>
      <c r="D37" s="85"/>
      <c r="E37" s="85"/>
      <c r="F37" s="89"/>
      <c r="G37" s="89"/>
      <c r="H37" s="89"/>
      <c r="I37" s="89"/>
      <c r="J37" s="89"/>
      <c r="K37" s="323"/>
      <c r="L37" s="66"/>
      <c r="M37" s="66"/>
      <c r="N37" s="86"/>
    </row>
    <row r="38" spans="2:14" ht="15.75" x14ac:dyDescent="0.25">
      <c r="B38" s="86"/>
      <c r="C38" s="85"/>
      <c r="D38" s="85"/>
      <c r="E38" s="85"/>
      <c r="F38" s="89"/>
      <c r="G38" s="89"/>
      <c r="H38" s="89"/>
      <c r="I38" s="89"/>
      <c r="J38" s="89"/>
      <c r="K38" s="323"/>
      <c r="L38" s="66"/>
      <c r="M38" s="66"/>
      <c r="N38" s="86"/>
    </row>
    <row r="39" spans="2:14" ht="15.75" x14ac:dyDescent="0.25">
      <c r="B39" s="86"/>
      <c r="C39" s="85"/>
      <c r="D39" s="85"/>
      <c r="E39" s="85"/>
      <c r="F39" s="89"/>
      <c r="G39" s="89"/>
      <c r="H39" s="89"/>
      <c r="I39" s="89"/>
      <c r="J39" s="89"/>
      <c r="K39" s="323"/>
      <c r="L39" s="66"/>
      <c r="M39" s="66"/>
      <c r="N39" s="86"/>
    </row>
    <row r="40" spans="2:14" ht="15.75" x14ac:dyDescent="0.25">
      <c r="B40" s="86"/>
      <c r="C40" s="85"/>
      <c r="D40" s="85"/>
      <c r="E40" s="85"/>
      <c r="F40" s="89"/>
      <c r="G40" s="89"/>
      <c r="H40" s="89"/>
      <c r="I40" s="89"/>
      <c r="J40" s="89"/>
      <c r="K40" s="323"/>
      <c r="L40" s="66"/>
      <c r="M40" s="66"/>
      <c r="N40" s="86"/>
    </row>
    <row r="41" spans="2:14" ht="15.75" x14ac:dyDescent="0.25">
      <c r="B41" s="86"/>
      <c r="C41" s="85"/>
      <c r="D41" s="85"/>
      <c r="E41" s="85"/>
      <c r="F41" s="89"/>
      <c r="G41" s="89"/>
      <c r="H41" s="89"/>
      <c r="I41" s="89"/>
      <c r="J41" s="89"/>
      <c r="K41" s="323"/>
      <c r="L41" s="66"/>
      <c r="M41" s="66"/>
      <c r="N41" s="86"/>
    </row>
    <row r="42" spans="2:14" ht="15.75" x14ac:dyDescent="0.25">
      <c r="B42" s="86"/>
      <c r="C42" s="85"/>
      <c r="D42" s="85"/>
      <c r="E42" s="85"/>
      <c r="F42" s="89"/>
      <c r="G42" s="89"/>
      <c r="H42" s="89"/>
      <c r="I42" s="89"/>
      <c r="J42" s="89"/>
      <c r="K42" s="323"/>
      <c r="L42" s="66"/>
      <c r="M42" s="66"/>
      <c r="N42" s="86"/>
    </row>
    <row r="43" spans="2:14" ht="15.75" x14ac:dyDescent="0.25">
      <c r="B43" s="86"/>
      <c r="C43" s="85"/>
      <c r="D43" s="85"/>
      <c r="E43" s="85"/>
      <c r="F43" s="89"/>
      <c r="G43" s="89"/>
      <c r="H43" s="89"/>
      <c r="I43" s="89"/>
      <c r="J43" s="89"/>
      <c r="K43" s="323"/>
      <c r="L43" s="66"/>
      <c r="M43" s="66"/>
      <c r="N43" s="86"/>
    </row>
    <row r="44" spans="2:14" ht="15.75" x14ac:dyDescent="0.25">
      <c r="B44" s="86"/>
      <c r="C44" s="85"/>
      <c r="D44" s="85"/>
      <c r="E44" s="85"/>
      <c r="F44" s="89"/>
      <c r="G44" s="89"/>
      <c r="H44" s="89"/>
      <c r="I44" s="89"/>
      <c r="J44" s="89"/>
      <c r="K44" s="323"/>
      <c r="L44" s="66"/>
      <c r="M44" s="66"/>
      <c r="N44" s="86"/>
    </row>
    <row r="45" spans="2:14" ht="15.75" x14ac:dyDescent="0.25">
      <c r="B45" s="86"/>
      <c r="C45" s="85"/>
      <c r="D45" s="85"/>
      <c r="E45" s="85"/>
      <c r="F45" s="89"/>
      <c r="G45" s="89"/>
      <c r="H45" s="89"/>
      <c r="I45" s="89"/>
      <c r="J45" s="89"/>
      <c r="K45" s="323"/>
      <c r="L45" s="66"/>
      <c r="M45" s="66"/>
      <c r="N45" s="86"/>
    </row>
    <row r="46" spans="2:14" ht="15.75" x14ac:dyDescent="0.25">
      <c r="B46" s="86"/>
      <c r="C46" s="85"/>
      <c r="D46" s="85"/>
      <c r="E46" s="85"/>
      <c r="F46" s="89"/>
      <c r="G46" s="89"/>
      <c r="H46" s="89"/>
      <c r="I46" s="89"/>
      <c r="J46" s="89"/>
      <c r="K46" s="323"/>
      <c r="L46" s="66"/>
      <c r="M46" s="66"/>
      <c r="N46" s="86"/>
    </row>
    <row r="47" spans="2:14" ht="15.75" x14ac:dyDescent="0.25">
      <c r="B47" s="86"/>
      <c r="C47" s="85"/>
      <c r="D47" s="85"/>
      <c r="E47" s="85"/>
      <c r="F47" s="89"/>
      <c r="G47" s="89"/>
      <c r="H47" s="89"/>
      <c r="I47" s="89"/>
      <c r="J47" s="89"/>
      <c r="K47" s="323"/>
      <c r="L47" s="66"/>
      <c r="M47" s="66"/>
      <c r="N47" s="86"/>
    </row>
    <row r="48" spans="2:14" ht="15.75" x14ac:dyDescent="0.25">
      <c r="B48" s="86"/>
      <c r="C48" s="85"/>
      <c r="D48" s="85"/>
      <c r="E48" s="85"/>
      <c r="F48" s="89"/>
      <c r="G48" s="89"/>
      <c r="H48" s="89"/>
      <c r="I48" s="89"/>
      <c r="J48" s="89"/>
      <c r="K48" s="323"/>
      <c r="L48" s="66"/>
      <c r="M48" s="66"/>
      <c r="N48" s="86"/>
    </row>
    <row r="49" spans="1:14" ht="15.75" x14ac:dyDescent="0.25">
      <c r="B49" s="86"/>
      <c r="C49" s="85"/>
      <c r="D49" s="85"/>
      <c r="E49" s="85"/>
      <c r="F49" s="89"/>
      <c r="G49" s="89"/>
      <c r="H49" s="89"/>
      <c r="I49" s="89"/>
      <c r="J49" s="89"/>
      <c r="K49" s="323"/>
      <c r="L49" s="66"/>
      <c r="M49" s="66"/>
      <c r="N49" s="86"/>
    </row>
    <row r="50" spans="1:14" ht="15.75" x14ac:dyDescent="0.25">
      <c r="B50" s="86"/>
      <c r="C50" s="85"/>
      <c r="D50" s="85"/>
      <c r="E50" s="85"/>
      <c r="F50" s="89"/>
      <c r="G50" s="89"/>
      <c r="H50" s="89"/>
      <c r="I50" s="89"/>
      <c r="J50" s="89"/>
      <c r="K50" s="323"/>
      <c r="L50" s="66"/>
      <c r="M50" s="66"/>
      <c r="N50" s="86"/>
    </row>
    <row r="51" spans="1:14" ht="15.75" x14ac:dyDescent="0.25">
      <c r="B51" s="86"/>
      <c r="C51" s="85"/>
      <c r="D51" s="85"/>
      <c r="E51" s="85"/>
      <c r="F51" s="89"/>
      <c r="G51" s="89"/>
      <c r="H51" s="89"/>
      <c r="I51" s="89"/>
      <c r="J51" s="89"/>
      <c r="K51" s="323"/>
      <c r="L51" s="66"/>
      <c r="M51" s="66"/>
      <c r="N51" s="86"/>
    </row>
    <row r="52" spans="1:14" ht="15.75" x14ac:dyDescent="0.25">
      <c r="B52" s="86"/>
      <c r="C52" s="85"/>
      <c r="D52" s="85"/>
      <c r="E52" s="85"/>
      <c r="F52" s="89"/>
      <c r="G52" s="89"/>
      <c r="H52" s="89"/>
      <c r="I52" s="89"/>
      <c r="J52" s="89"/>
      <c r="K52" s="323"/>
      <c r="L52" s="66"/>
      <c r="M52" s="66"/>
      <c r="N52" s="86"/>
    </row>
    <row r="53" spans="1:14" ht="15.75" x14ac:dyDescent="0.25">
      <c r="B53" s="86"/>
      <c r="C53" s="85"/>
      <c r="D53" s="85"/>
      <c r="E53" s="85"/>
      <c r="F53" s="89"/>
      <c r="G53" s="89"/>
      <c r="H53" s="89"/>
      <c r="I53" s="89"/>
      <c r="J53" s="89"/>
      <c r="K53" s="323"/>
      <c r="L53" s="66"/>
      <c r="M53" s="66"/>
      <c r="N53" s="86"/>
    </row>
    <row r="54" spans="1:14" ht="15.75" x14ac:dyDescent="0.25">
      <c r="B54" s="86"/>
      <c r="C54" s="85"/>
      <c r="D54" s="85"/>
      <c r="E54" s="85"/>
      <c r="F54" s="89"/>
      <c r="G54" s="89"/>
      <c r="H54" s="89"/>
      <c r="I54" s="89"/>
      <c r="J54" s="89"/>
      <c r="K54" s="323"/>
      <c r="L54" s="66"/>
      <c r="M54" s="66"/>
      <c r="N54" s="86"/>
    </row>
    <row r="55" spans="1:14" ht="15.75" x14ac:dyDescent="0.25">
      <c r="B55" s="86"/>
      <c r="C55" s="85"/>
      <c r="D55" s="85"/>
      <c r="E55" s="85"/>
      <c r="F55" s="89"/>
      <c r="G55" s="89"/>
      <c r="H55" s="89"/>
      <c r="I55" s="89"/>
      <c r="J55" s="89"/>
      <c r="K55" s="323"/>
      <c r="L55" s="66"/>
      <c r="M55" s="66"/>
      <c r="N55" s="86"/>
    </row>
    <row r="56" spans="1:14" ht="17.25" x14ac:dyDescent="0.3">
      <c r="A56" s="459" t="s">
        <v>0</v>
      </c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</row>
    <row r="57" spans="1:14" ht="17.25" x14ac:dyDescent="0.3">
      <c r="A57" s="459" t="s">
        <v>1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</row>
    <row r="58" spans="1:14" ht="17.25" x14ac:dyDescent="0.3">
      <c r="A58" s="459" t="s">
        <v>2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</row>
    <row r="59" spans="1:14" ht="17.25" x14ac:dyDescent="0.3">
      <c r="A59" s="459" t="s">
        <v>3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</row>
    <row r="60" spans="1:14" ht="17.25" x14ac:dyDescent="0.3">
      <c r="A60" s="459" t="s">
        <v>4</v>
      </c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</row>
    <row r="61" spans="1:14" ht="17.25" x14ac:dyDescent="0.3">
      <c r="A61" s="460" t="s">
        <v>60</v>
      </c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</row>
    <row r="63" spans="1:14" ht="21" x14ac:dyDescent="0.35">
      <c r="A63" s="8"/>
      <c r="B63" s="8"/>
      <c r="C63" s="8"/>
      <c r="D63" s="8"/>
      <c r="E63" s="8"/>
      <c r="F63" s="8"/>
      <c r="G63" s="8"/>
      <c r="H63" s="8"/>
      <c r="I63" s="8"/>
      <c r="K63" s="8"/>
      <c r="L63" s="8"/>
      <c r="M63" s="8"/>
      <c r="N63" s="1" t="s">
        <v>6</v>
      </c>
    </row>
    <row r="64" spans="1:14" ht="18.75" x14ac:dyDescent="0.3">
      <c r="A64" s="3"/>
      <c r="B64" s="4"/>
      <c r="C64" s="4"/>
      <c r="D64" s="4"/>
      <c r="E64" s="5"/>
      <c r="G64" s="50"/>
      <c r="H64" s="50"/>
      <c r="I64" s="50"/>
      <c r="K64" s="50"/>
      <c r="L64" s="50"/>
      <c r="M64" s="50"/>
      <c r="N64" s="2" t="s">
        <v>7</v>
      </c>
    </row>
    <row r="65" spans="1:14" ht="15.75" x14ac:dyDescent="0.25">
      <c r="A65" s="3"/>
      <c r="B65" s="4"/>
      <c r="C65" s="4"/>
      <c r="D65" s="4"/>
      <c r="E65" s="5"/>
      <c r="G65" s="6"/>
      <c r="H65" s="6"/>
      <c r="I65" s="6"/>
      <c r="K65" s="6"/>
      <c r="N65" s="2" t="s">
        <v>8</v>
      </c>
    </row>
    <row r="66" spans="1:14" ht="21" x14ac:dyDescent="0.35">
      <c r="A66" s="7"/>
      <c r="C66"/>
      <c r="D66"/>
      <c r="E66"/>
      <c r="K66" s="7"/>
      <c r="M66" s="8"/>
      <c r="N66" s="8" t="s">
        <v>9</v>
      </c>
    </row>
    <row r="67" spans="1:14" ht="18.75" x14ac:dyDescent="0.3">
      <c r="A67" s="3"/>
      <c r="B67" s="12"/>
      <c r="C67" s="4"/>
      <c r="D67" s="4"/>
      <c r="E67" s="9" t="s">
        <v>136</v>
      </c>
      <c r="F67" s="10">
        <v>0.70486111111111116</v>
      </c>
      <c r="G67" s="11" t="s">
        <v>12</v>
      </c>
      <c r="H67" s="11"/>
      <c r="I67" s="11"/>
      <c r="K67" s="13"/>
      <c r="L67" s="13"/>
      <c r="M67" s="14"/>
    </row>
    <row r="68" spans="1:14" ht="16.5" thickBot="1" x14ac:dyDescent="0.3">
      <c r="A68" s="15" t="s">
        <v>47</v>
      </c>
      <c r="B68" s="16"/>
      <c r="C68"/>
      <c r="D68"/>
      <c r="E68" s="17" t="s">
        <v>177</v>
      </c>
      <c r="F68" s="18"/>
      <c r="J68" s="3"/>
      <c r="K68" s="51"/>
      <c r="L68" s="51"/>
      <c r="M68" s="14"/>
    </row>
    <row r="69" spans="1:14" ht="15.75" thickBot="1" x14ac:dyDescent="0.3">
      <c r="A69" s="474" t="s">
        <v>66</v>
      </c>
      <c r="B69" s="489" t="s">
        <v>16</v>
      </c>
      <c r="C69" s="490" t="s">
        <v>17</v>
      </c>
      <c r="D69" s="490" t="s">
        <v>18</v>
      </c>
      <c r="E69" s="489" t="s">
        <v>19</v>
      </c>
      <c r="F69" s="489" t="s">
        <v>20</v>
      </c>
      <c r="G69" s="489" t="s">
        <v>21</v>
      </c>
      <c r="H69" s="489" t="s">
        <v>22</v>
      </c>
      <c r="I69" s="489" t="s">
        <v>23</v>
      </c>
      <c r="J69" s="474" t="s">
        <v>24</v>
      </c>
      <c r="K69" s="557" t="s">
        <v>150</v>
      </c>
      <c r="L69" s="558" t="s">
        <v>26</v>
      </c>
      <c r="M69" s="558" t="s">
        <v>109</v>
      </c>
      <c r="N69" s="475" t="s">
        <v>28</v>
      </c>
    </row>
    <row r="70" spans="1:14" ht="15.75" thickBot="1" x14ac:dyDescent="0.3">
      <c r="A70" s="474"/>
      <c r="B70" s="489"/>
      <c r="C70" s="490"/>
      <c r="D70" s="490"/>
      <c r="E70" s="489"/>
      <c r="F70" s="489"/>
      <c r="G70" s="489"/>
      <c r="H70" s="489"/>
      <c r="I70" s="489"/>
      <c r="J70" s="474"/>
      <c r="K70" s="557"/>
      <c r="L70" s="558"/>
      <c r="M70" s="558"/>
      <c r="N70" s="475"/>
    </row>
    <row r="71" spans="1:14" ht="15.75" thickBot="1" x14ac:dyDescent="0.3">
      <c r="A71" s="474"/>
      <c r="B71" s="489"/>
      <c r="C71" s="490"/>
      <c r="D71" s="490"/>
      <c r="E71" s="489"/>
      <c r="F71" s="489"/>
      <c r="G71" s="489"/>
      <c r="H71" s="489"/>
      <c r="I71" s="489"/>
      <c r="J71" s="474"/>
      <c r="K71" s="557"/>
      <c r="L71" s="558"/>
      <c r="M71" s="558"/>
      <c r="N71" s="475"/>
    </row>
    <row r="72" spans="1:14" ht="19.5" x14ac:dyDescent="0.25">
      <c r="A72" s="21">
        <v>1</v>
      </c>
      <c r="B72" s="31">
        <v>172</v>
      </c>
      <c r="C72" s="76" t="str">
        <f>IF(B72=0," ",VLOOKUP(B72,[1]Спортсмены!B$1:K$65536,2,FALSE))</f>
        <v>Мудров</v>
      </c>
      <c r="D72" s="77" t="str">
        <f>IF(B72=0," ",VLOOKUP($B72,[1]Спортсмены!$B$1:$K$65536,3,FALSE))</f>
        <v>Илья</v>
      </c>
      <c r="E72" s="78" t="str">
        <f>IF(B72=0," ",IF(VLOOKUP($B72,[1]Спортсмены!$B$1:$K$65536,4,FALSE)=0," ",VLOOKUP($B72,[1]Спортсмены!$B$1:$K$65536,4,FALSE)))</f>
        <v>17.11.1991</v>
      </c>
      <c r="F72" s="78" t="str">
        <f>IF(B72=0," ",VLOOKUP($B72,[1]Спортсмены!$B$1:$K$65536,5,FALSE))</f>
        <v>МС</v>
      </c>
      <c r="G72" s="76" t="str">
        <f>IF(B72=0," ",VLOOKUP($B72,[1]Спортсмены!$B$1:$K$65536,6,FALSE))</f>
        <v>Московская область</v>
      </c>
      <c r="H72" s="76" t="str">
        <f>IF(C72=0," ",VLOOKUP($B72,[1]Спортсмены!$B$1:$K$65536,7,FALSE))</f>
        <v>Ярославская область</v>
      </c>
      <c r="I72" s="76" t="str">
        <f>IF(D72=0," ",VLOOKUP($B72,[1]Спортсмены!$B$1:$K$65536,8,FALSE))</f>
        <v>ВС</v>
      </c>
      <c r="J72" s="90" t="str">
        <f>IF(B72=0," ",VLOOKUP($B72,[1]Спортсмены!$B$1:$K$65536,9,FALSE))</f>
        <v>ГБУ МО "ЦСП ОВС", ГУ ЯО РЦСП, ГУ ЯО "СШОР по лёгкой атлетике и адаптивному спорту"</v>
      </c>
      <c r="K72" s="353">
        <v>5.55</v>
      </c>
      <c r="L72" s="78" t="s">
        <v>178</v>
      </c>
      <c r="M72" s="78" t="s">
        <v>52</v>
      </c>
      <c r="N72" s="58" t="str">
        <f>IF(B72=0," ",VLOOKUP($B72,[1]Спортсмены!$B$1:$K$65536,10,FALSE))</f>
        <v>Руденко В.Г., Руденко Т.В.</v>
      </c>
    </row>
    <row r="73" spans="1:14" ht="19.5" x14ac:dyDescent="0.25">
      <c r="A73" s="175">
        <v>2</v>
      </c>
      <c r="B73" s="31">
        <v>108</v>
      </c>
      <c r="C73" s="76" t="str">
        <f>IF(B73=0," ",VLOOKUP(B73,[1]Спортсмены!B$1:K$65536,2,FALSE))</f>
        <v>Просвирин</v>
      </c>
      <c r="D73" s="77" t="str">
        <f>IF(B73=0," ",VLOOKUP($B73,[1]Спортсмены!$B$1:$K$65536,3,FALSE))</f>
        <v>Илья</v>
      </c>
      <c r="E73" s="78" t="str">
        <f>IF(B73=0," ",IF(VLOOKUP($B73,[1]Спортсмены!$B$1:$K$65536,4,FALSE)=0," ",VLOOKUP($B73,[1]Спортсмены!$B$1:$K$65536,4,FALSE)))</f>
        <v>28.02.1995</v>
      </c>
      <c r="F73" s="78" t="str">
        <f>IF(B73=0," ",VLOOKUP($B73,[1]Спортсмены!$B$1:$K$65536,5,FALSE))</f>
        <v>МС</v>
      </c>
      <c r="G73" s="76" t="str">
        <f>IF(B73=0," ",VLOOKUP($B73,[1]Спортсмены!$B$1:$K$65536,6,FALSE))</f>
        <v>Ярославская область</v>
      </c>
      <c r="H73" s="76" t="str">
        <f>IF(C73=0," ",VLOOKUP($B73,[1]Спортсмены!$B$1:$K$65536,7,FALSE))</f>
        <v/>
      </c>
      <c r="I73" s="76" t="str">
        <f>IF(D73=0," ",VLOOKUP($B73,[1]Спортсмены!$B$1:$K$65536,8,FALSE))</f>
        <v/>
      </c>
      <c r="J73" s="90" t="str">
        <f>IF(B73=0," ",VLOOKUP($B73,[1]Спортсмены!$B$1:$K$65536,9,FALSE))</f>
        <v>ГУ ЯО "СШОР по лёгкой атлетике и адаптивному спорту", ГУ ЯО РЦСП</v>
      </c>
      <c r="K73" s="353">
        <v>5.3</v>
      </c>
      <c r="L73" s="78" t="s">
        <v>178</v>
      </c>
      <c r="M73" s="78" t="s">
        <v>53</v>
      </c>
      <c r="N73" s="58" t="str">
        <f>IF(B73=0," ",VLOOKUP($B73,[1]Спортсмены!$B$1:$K$65536,10,FALSE))</f>
        <v>Руденко В.Г., Руденко Т.В.</v>
      </c>
    </row>
    <row r="74" spans="1:14" ht="15.75" thickBot="1" x14ac:dyDescent="0.3">
      <c r="A74" s="269"/>
      <c r="B74" s="38"/>
      <c r="C74" s="39"/>
      <c r="D74" s="129"/>
      <c r="E74" s="40"/>
      <c r="F74" s="40"/>
      <c r="G74" s="39"/>
      <c r="H74" s="39"/>
      <c r="I74" s="39"/>
      <c r="J74" s="387"/>
      <c r="K74" s="388"/>
      <c r="L74" s="38"/>
      <c r="M74" s="179"/>
      <c r="N74" s="389"/>
    </row>
    <row r="75" spans="1:14" ht="16.5" thickTop="1" x14ac:dyDescent="0.25">
      <c r="B75" s="86"/>
      <c r="C75" s="85"/>
      <c r="D75" s="85"/>
      <c r="E75" s="85"/>
      <c r="F75" s="89"/>
      <c r="G75" s="89"/>
      <c r="H75" s="89"/>
      <c r="I75" s="89"/>
      <c r="J75" s="89"/>
      <c r="K75" s="323"/>
      <c r="L75" s="66"/>
      <c r="M75" s="66"/>
      <c r="N75" s="86"/>
    </row>
    <row r="76" spans="1:14" ht="15.75" x14ac:dyDescent="0.25">
      <c r="B76" s="86"/>
      <c r="C76" s="85"/>
      <c r="D76" s="85"/>
      <c r="E76" s="85"/>
      <c r="F76" s="89"/>
      <c r="G76" s="89"/>
      <c r="H76" s="89"/>
      <c r="I76" s="89"/>
      <c r="J76" s="89"/>
      <c r="K76" s="323"/>
      <c r="L76" s="66"/>
      <c r="M76" s="66"/>
      <c r="N76" s="86"/>
    </row>
    <row r="77" spans="1:14" ht="15.75" x14ac:dyDescent="0.25">
      <c r="B77" s="86"/>
      <c r="C77" s="85"/>
      <c r="D77" s="85"/>
      <c r="E77" s="85"/>
      <c r="F77" s="89"/>
      <c r="G77" s="89"/>
      <c r="H77" s="89"/>
      <c r="I77" s="89"/>
      <c r="J77" s="89"/>
      <c r="K77" s="323"/>
      <c r="L77" s="66"/>
      <c r="M77" s="66"/>
      <c r="N77" s="86"/>
    </row>
    <row r="78" spans="1:14" ht="15.75" x14ac:dyDescent="0.25">
      <c r="B78" s="86"/>
      <c r="C78" s="85"/>
      <c r="D78" s="85"/>
      <c r="E78" s="85"/>
      <c r="F78" s="89"/>
      <c r="G78" s="89"/>
      <c r="H78" s="89"/>
      <c r="I78" s="89"/>
      <c r="J78" s="89"/>
      <c r="K78" s="323"/>
      <c r="L78" s="66"/>
      <c r="M78" s="66"/>
      <c r="N78" s="86"/>
    </row>
    <row r="79" spans="1:14" ht="15.75" x14ac:dyDescent="0.25">
      <c r="B79" s="86"/>
      <c r="C79" s="85"/>
      <c r="D79" s="85"/>
      <c r="E79" s="85"/>
      <c r="F79" s="89"/>
      <c r="G79" s="89"/>
      <c r="H79" s="89"/>
      <c r="I79" s="89"/>
      <c r="J79" s="89"/>
      <c r="K79" s="323"/>
      <c r="L79" s="66"/>
      <c r="M79" s="66"/>
      <c r="N79" s="86"/>
    </row>
    <row r="80" spans="1:14" ht="15.75" x14ac:dyDescent="0.25">
      <c r="B80" s="86"/>
      <c r="C80" s="85"/>
      <c r="D80" s="85"/>
      <c r="E80" s="85"/>
      <c r="F80" s="89"/>
      <c r="G80" s="89"/>
      <c r="H80" s="89"/>
      <c r="I80" s="89"/>
      <c r="J80" s="89"/>
      <c r="K80" s="323"/>
      <c r="L80" s="66"/>
      <c r="M80" s="66"/>
      <c r="N80" s="86"/>
    </row>
    <row r="81" spans="1:14" x14ac:dyDescent="0.25">
      <c r="A81" s="64"/>
      <c r="B81" s="65"/>
      <c r="C81" s="66"/>
      <c r="D81" s="66"/>
      <c r="E81" s="66"/>
      <c r="F81" s="67"/>
      <c r="G81" s="45" t="s">
        <v>32</v>
      </c>
      <c r="H81" s="45"/>
      <c r="I81" s="45"/>
      <c r="J81" s="46"/>
      <c r="K81" s="46"/>
      <c r="L81" s="45"/>
      <c r="M81" s="45" t="s">
        <v>33</v>
      </c>
      <c r="N81" s="45"/>
    </row>
    <row r="82" spans="1:14" x14ac:dyDescent="0.25">
      <c r="A82" s="64"/>
      <c r="B82" s="67"/>
      <c r="C82" s="66"/>
      <c r="D82" s="66"/>
      <c r="E82" s="66"/>
      <c r="F82" s="67"/>
      <c r="G82" s="45"/>
      <c r="H82" s="45"/>
      <c r="I82" s="45"/>
      <c r="J82" s="46"/>
      <c r="K82" s="46"/>
      <c r="L82" s="45"/>
      <c r="M82" s="45"/>
      <c r="N82" s="45"/>
    </row>
    <row r="83" spans="1:14" x14ac:dyDescent="0.25">
      <c r="A83" s="64"/>
      <c r="B83" s="67"/>
      <c r="C83" s="66"/>
      <c r="D83" s="66"/>
      <c r="E83" s="66"/>
      <c r="F83" s="67"/>
      <c r="G83" s="45"/>
      <c r="H83" s="45"/>
      <c r="I83" s="45"/>
      <c r="J83" s="46"/>
      <c r="K83" s="46"/>
      <c r="L83" s="45"/>
      <c r="M83" s="45"/>
      <c r="N83" s="45"/>
    </row>
    <row r="84" spans="1:14" x14ac:dyDescent="0.25">
      <c r="A84" s="64"/>
      <c r="B84" s="67"/>
      <c r="C84" s="66"/>
      <c r="D84" s="66"/>
      <c r="E84" s="66"/>
      <c r="F84" s="67"/>
      <c r="G84" s="45"/>
      <c r="H84" s="45"/>
      <c r="I84" s="45"/>
      <c r="J84" s="46"/>
      <c r="K84" s="46"/>
      <c r="L84" s="45"/>
      <c r="M84" s="45"/>
      <c r="N84" s="45"/>
    </row>
    <row r="85" spans="1:14" x14ac:dyDescent="0.25">
      <c r="A85" s="64"/>
      <c r="B85" s="67"/>
      <c r="C85" s="66"/>
      <c r="D85" s="66"/>
      <c r="E85" s="66"/>
      <c r="F85" s="67"/>
      <c r="G85" s="45" t="s">
        <v>34</v>
      </c>
      <c r="H85" s="45"/>
      <c r="I85" s="45"/>
      <c r="J85" s="46"/>
      <c r="K85" s="46"/>
      <c r="L85" s="45"/>
      <c r="M85" s="45" t="s">
        <v>35</v>
      </c>
      <c r="N85" s="45"/>
    </row>
    <row r="86" spans="1:14" ht="15.75" x14ac:dyDescent="0.25">
      <c r="B86" s="86"/>
      <c r="C86" s="85"/>
      <c r="D86" s="85"/>
      <c r="E86" s="85"/>
      <c r="F86" s="89"/>
      <c r="G86" s="89"/>
      <c r="H86" s="89"/>
      <c r="I86" s="89"/>
      <c r="J86" s="89"/>
      <c r="K86" s="323"/>
      <c r="L86" s="66"/>
      <c r="M86" s="66"/>
      <c r="N86" s="86"/>
    </row>
    <row r="87" spans="1:14" ht="15.75" x14ac:dyDescent="0.25">
      <c r="B87" s="86"/>
      <c r="C87" s="85"/>
      <c r="D87" s="85"/>
      <c r="E87" s="85"/>
      <c r="F87" s="89"/>
      <c r="G87" s="89"/>
      <c r="H87" s="89"/>
      <c r="I87" s="89"/>
      <c r="J87" s="89"/>
      <c r="K87" s="323"/>
      <c r="L87" s="66"/>
      <c r="M87" s="66"/>
      <c r="N87" s="86"/>
    </row>
    <row r="88" spans="1:14" ht="15.75" x14ac:dyDescent="0.25">
      <c r="B88" s="86"/>
      <c r="C88" s="85"/>
      <c r="D88" s="85"/>
      <c r="E88" s="85"/>
      <c r="F88" s="89"/>
      <c r="G88" s="89"/>
      <c r="H88" s="89"/>
      <c r="I88" s="89"/>
      <c r="J88" s="89"/>
      <c r="K88" s="323"/>
      <c r="L88" s="66"/>
      <c r="M88" s="66"/>
      <c r="N88" s="86"/>
    </row>
    <row r="89" spans="1:14" ht="15.75" x14ac:dyDescent="0.25">
      <c r="B89" s="86"/>
      <c r="C89" s="85"/>
      <c r="D89" s="85"/>
      <c r="E89" s="85"/>
      <c r="F89" s="89"/>
      <c r="G89" s="89"/>
      <c r="H89" s="89"/>
      <c r="I89" s="89"/>
      <c r="J89" s="89"/>
      <c r="K89" s="323"/>
      <c r="L89" s="66"/>
      <c r="M89" s="66"/>
      <c r="N89" s="86"/>
    </row>
    <row r="90" spans="1:14" ht="15.75" x14ac:dyDescent="0.25">
      <c r="B90" s="86"/>
      <c r="C90" s="85"/>
      <c r="D90" s="85"/>
      <c r="E90" s="85"/>
      <c r="F90" s="89"/>
      <c r="G90" s="89"/>
      <c r="H90" s="89"/>
      <c r="I90" s="89"/>
      <c r="J90" s="89"/>
      <c r="K90" s="323"/>
      <c r="L90" s="66"/>
      <c r="M90" s="66"/>
      <c r="N90" s="86"/>
    </row>
    <row r="91" spans="1:14" ht="15.75" x14ac:dyDescent="0.25">
      <c r="B91" s="86"/>
      <c r="C91" s="85"/>
      <c r="D91" s="85"/>
      <c r="E91" s="85"/>
      <c r="F91" s="89"/>
      <c r="G91" s="89"/>
      <c r="H91" s="89"/>
      <c r="I91" s="89"/>
      <c r="J91" s="89"/>
      <c r="K91" s="323"/>
      <c r="L91" s="66"/>
      <c r="M91" s="66"/>
      <c r="N91" s="86"/>
    </row>
    <row r="92" spans="1:14" ht="15.75" x14ac:dyDescent="0.25">
      <c r="B92" s="86"/>
      <c r="C92" s="85"/>
      <c r="D92" s="85"/>
      <c r="E92" s="85"/>
      <c r="F92" s="89"/>
      <c r="G92" s="89"/>
      <c r="H92" s="89"/>
      <c r="I92" s="89"/>
      <c r="J92" s="89"/>
      <c r="K92" s="323"/>
      <c r="L92" s="66"/>
      <c r="M92" s="66"/>
      <c r="N92" s="86"/>
    </row>
    <row r="93" spans="1:14" ht="15.75" x14ac:dyDescent="0.25">
      <c r="B93" s="86"/>
      <c r="C93" s="85"/>
      <c r="D93" s="85"/>
      <c r="E93" s="85"/>
      <c r="F93" s="89"/>
      <c r="G93" s="89"/>
      <c r="H93" s="89"/>
      <c r="I93" s="89"/>
      <c r="J93" s="89"/>
      <c r="K93" s="323"/>
      <c r="L93" s="66"/>
      <c r="M93" s="66"/>
      <c r="N93" s="86"/>
    </row>
    <row r="94" spans="1:14" ht="15.75" x14ac:dyDescent="0.25">
      <c r="B94" s="86"/>
      <c r="C94" s="85"/>
      <c r="D94" s="85"/>
      <c r="E94" s="85"/>
      <c r="F94" s="89"/>
      <c r="G94" s="89"/>
      <c r="H94" s="89"/>
      <c r="I94" s="89"/>
      <c r="J94" s="89"/>
      <c r="K94" s="323"/>
      <c r="L94" s="66"/>
      <c r="M94" s="66"/>
      <c r="N94" s="86"/>
    </row>
    <row r="95" spans="1:14" ht="15.75" x14ac:dyDescent="0.25">
      <c r="B95" s="86"/>
      <c r="C95" s="85"/>
      <c r="D95" s="85"/>
      <c r="E95" s="85"/>
      <c r="F95" s="89"/>
      <c r="G95" s="89"/>
      <c r="H95" s="89"/>
      <c r="I95" s="89"/>
      <c r="J95" s="89"/>
      <c r="K95" s="323"/>
      <c r="L95" s="66"/>
      <c r="M95" s="66"/>
      <c r="N95" s="86"/>
    </row>
    <row r="96" spans="1:14" ht="15.75" x14ac:dyDescent="0.25">
      <c r="B96" s="86"/>
      <c r="C96" s="85"/>
      <c r="D96" s="85"/>
      <c r="E96" s="85"/>
      <c r="F96" s="89"/>
      <c r="G96" s="89"/>
      <c r="H96" s="89"/>
      <c r="I96" s="89"/>
      <c r="J96" s="89"/>
      <c r="K96" s="323"/>
      <c r="L96" s="66"/>
      <c r="M96" s="66"/>
      <c r="N96" s="86"/>
    </row>
    <row r="97" spans="2:14" ht="15.75" x14ac:dyDescent="0.25">
      <c r="B97" s="86"/>
      <c r="C97" s="85"/>
      <c r="D97" s="85"/>
      <c r="E97" s="85"/>
      <c r="F97" s="89"/>
      <c r="G97" s="89"/>
      <c r="H97" s="89"/>
      <c r="I97" s="89"/>
      <c r="J97" s="89"/>
      <c r="K97" s="323"/>
      <c r="L97" s="66"/>
      <c r="M97" s="66"/>
      <c r="N97" s="86"/>
    </row>
    <row r="98" spans="2:14" ht="15.75" x14ac:dyDescent="0.25">
      <c r="B98" s="86"/>
      <c r="C98" s="85"/>
      <c r="D98" s="85"/>
      <c r="E98" s="85"/>
      <c r="F98" s="89"/>
      <c r="G98" s="89"/>
      <c r="H98" s="89"/>
      <c r="I98" s="89"/>
      <c r="J98" s="89"/>
      <c r="K98" s="323"/>
      <c r="L98" s="66"/>
      <c r="M98" s="66"/>
      <c r="N98" s="86"/>
    </row>
    <row r="99" spans="2:14" ht="15.75" x14ac:dyDescent="0.25">
      <c r="B99" s="86"/>
      <c r="C99" s="85"/>
      <c r="D99" s="85"/>
      <c r="E99" s="85"/>
      <c r="F99" s="89"/>
      <c r="G99" s="89"/>
      <c r="H99" s="89"/>
      <c r="I99" s="89"/>
      <c r="J99" s="89"/>
      <c r="K99" s="323"/>
      <c r="L99" s="66"/>
      <c r="M99" s="66"/>
      <c r="N99" s="86"/>
    </row>
    <row r="100" spans="2:14" ht="15.75" x14ac:dyDescent="0.25">
      <c r="B100" s="86"/>
      <c r="C100" s="85"/>
      <c r="D100" s="85"/>
      <c r="E100" s="85"/>
      <c r="F100" s="89"/>
      <c r="G100" s="89"/>
      <c r="H100" s="89"/>
      <c r="I100" s="89"/>
      <c r="J100" s="89"/>
      <c r="K100" s="323"/>
      <c r="L100" s="66"/>
      <c r="M100" s="66"/>
      <c r="N100" s="86"/>
    </row>
    <row r="101" spans="2:14" ht="15.75" x14ac:dyDescent="0.25">
      <c r="B101" s="86"/>
      <c r="C101" s="85"/>
      <c r="D101" s="85"/>
      <c r="E101" s="85"/>
      <c r="F101" s="89"/>
      <c r="G101" s="89"/>
      <c r="H101" s="89"/>
      <c r="I101" s="89"/>
      <c r="J101" s="89"/>
      <c r="K101" s="323"/>
      <c r="L101" s="66"/>
      <c r="M101" s="66"/>
      <c r="N101" s="86"/>
    </row>
    <row r="102" spans="2:14" ht="15.75" x14ac:dyDescent="0.25">
      <c r="B102" s="86"/>
      <c r="C102" s="85"/>
      <c r="D102" s="85"/>
      <c r="E102" s="85"/>
      <c r="F102" s="89"/>
      <c r="G102" s="89"/>
      <c r="H102" s="89"/>
      <c r="I102" s="89"/>
      <c r="J102" s="89"/>
      <c r="K102" s="323"/>
      <c r="L102" s="66"/>
      <c r="M102" s="66"/>
      <c r="N102" s="86"/>
    </row>
    <row r="103" spans="2:14" ht="15.75" x14ac:dyDescent="0.25">
      <c r="B103" s="86"/>
      <c r="C103" s="85"/>
      <c r="D103" s="85"/>
      <c r="E103" s="85"/>
      <c r="F103" s="89"/>
      <c r="G103" s="89"/>
      <c r="H103" s="89"/>
      <c r="I103" s="89"/>
      <c r="J103" s="89"/>
      <c r="K103" s="323"/>
      <c r="L103" s="66"/>
      <c r="M103" s="66"/>
      <c r="N103" s="86"/>
    </row>
    <row r="104" spans="2:14" ht="15.75" x14ac:dyDescent="0.25">
      <c r="B104" s="86"/>
      <c r="C104" s="85"/>
      <c r="D104" s="85"/>
      <c r="E104" s="85"/>
      <c r="F104" s="89"/>
      <c r="G104" s="89"/>
      <c r="H104" s="89"/>
      <c r="I104" s="89"/>
      <c r="J104" s="89"/>
      <c r="K104" s="323"/>
      <c r="L104" s="66"/>
      <c r="M104" s="66"/>
      <c r="N104" s="86"/>
    </row>
    <row r="105" spans="2:14" ht="15.75" x14ac:dyDescent="0.25">
      <c r="B105" s="86"/>
      <c r="C105" s="85"/>
      <c r="D105" s="85"/>
      <c r="E105" s="85"/>
      <c r="F105" s="89"/>
      <c r="G105" s="89"/>
      <c r="H105" s="89"/>
      <c r="I105" s="89"/>
      <c r="J105" s="89"/>
      <c r="K105" s="323"/>
      <c r="L105" s="66"/>
      <c r="M105" s="66"/>
      <c r="N105" s="86"/>
    </row>
    <row r="106" spans="2:14" ht="15.75" x14ac:dyDescent="0.25">
      <c r="B106" s="86"/>
      <c r="C106" s="85"/>
      <c r="D106" s="85"/>
      <c r="E106" s="85"/>
      <c r="F106" s="89"/>
      <c r="G106" s="89"/>
      <c r="H106" s="89"/>
      <c r="I106" s="89"/>
      <c r="J106" s="89"/>
      <c r="K106" s="323"/>
      <c r="L106" s="66"/>
      <c r="M106" s="66"/>
      <c r="N106" s="86"/>
    </row>
    <row r="107" spans="2:14" ht="15.75" x14ac:dyDescent="0.25">
      <c r="B107" s="86"/>
      <c r="C107" s="85"/>
      <c r="D107" s="85"/>
      <c r="E107" s="85"/>
      <c r="F107" s="89"/>
      <c r="G107" s="89"/>
      <c r="H107" s="89"/>
      <c r="I107" s="89"/>
      <c r="J107" s="89"/>
      <c r="K107" s="323"/>
      <c r="L107" s="66"/>
      <c r="M107" s="66"/>
      <c r="N107" s="86"/>
    </row>
    <row r="108" spans="2:14" ht="15.75" x14ac:dyDescent="0.25">
      <c r="B108" s="86"/>
      <c r="C108" s="85"/>
      <c r="D108" s="85"/>
      <c r="E108" s="85"/>
      <c r="F108" s="89"/>
      <c r="G108" s="89"/>
      <c r="H108" s="89"/>
      <c r="I108" s="89"/>
      <c r="J108" s="89"/>
      <c r="K108" s="323"/>
      <c r="L108" s="66"/>
      <c r="M108" s="66"/>
      <c r="N108" s="86"/>
    </row>
    <row r="109" spans="2:14" ht="15.75" x14ac:dyDescent="0.25">
      <c r="B109" s="86"/>
      <c r="C109" s="85"/>
      <c r="D109" s="85"/>
      <c r="E109" s="85"/>
      <c r="F109" s="89"/>
      <c r="G109" s="89"/>
      <c r="H109" s="89"/>
      <c r="I109" s="89"/>
      <c r="J109" s="89"/>
      <c r="K109" s="323"/>
      <c r="L109" s="66"/>
      <c r="M109" s="66"/>
      <c r="N109" s="86"/>
    </row>
    <row r="110" spans="2:14" ht="15.75" x14ac:dyDescent="0.25">
      <c r="B110" s="86"/>
      <c r="C110" s="85"/>
      <c r="D110" s="85"/>
      <c r="E110" s="85"/>
      <c r="F110" s="89"/>
      <c r="G110" s="89"/>
      <c r="H110" s="89"/>
      <c r="I110" s="89"/>
      <c r="J110" s="89"/>
      <c r="K110" s="323"/>
      <c r="L110" s="66"/>
      <c r="M110" s="66"/>
      <c r="N110" s="86"/>
    </row>
    <row r="111" spans="2:14" ht="15.75" x14ac:dyDescent="0.25">
      <c r="B111" s="86"/>
      <c r="C111" s="85"/>
      <c r="D111" s="85"/>
      <c r="E111" s="85"/>
      <c r="F111" s="89"/>
      <c r="G111" s="89"/>
      <c r="H111" s="89"/>
      <c r="I111" s="89"/>
      <c r="J111" s="89"/>
      <c r="K111" s="323"/>
      <c r="L111" s="66"/>
      <c r="M111" s="66"/>
      <c r="N111" s="86"/>
    </row>
    <row r="112" spans="2:14" ht="15.75" x14ac:dyDescent="0.25">
      <c r="B112" s="86"/>
      <c r="C112" s="85"/>
      <c r="D112" s="85"/>
      <c r="E112" s="85"/>
      <c r="F112" s="89"/>
      <c r="G112" s="89"/>
      <c r="H112" s="89"/>
      <c r="I112" s="89"/>
      <c r="J112" s="89"/>
      <c r="K112" s="323"/>
      <c r="L112" s="66"/>
      <c r="M112" s="66"/>
      <c r="N112" s="86"/>
    </row>
    <row r="113" spans="1:14" ht="17.25" x14ac:dyDescent="0.3">
      <c r="A113" s="459" t="s">
        <v>0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</row>
    <row r="114" spans="1:14" ht="17.25" x14ac:dyDescent="0.3">
      <c r="A114" s="459" t="s">
        <v>1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</row>
    <row r="115" spans="1:14" ht="17.25" x14ac:dyDescent="0.3">
      <c r="A115" s="459" t="s">
        <v>2</v>
      </c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</row>
    <row r="116" spans="1:14" ht="17.25" x14ac:dyDescent="0.3">
      <c r="A116" s="459" t="s">
        <v>3</v>
      </c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</row>
    <row r="117" spans="1:14" ht="17.25" x14ac:dyDescent="0.3">
      <c r="A117" s="459" t="s">
        <v>4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</row>
    <row r="118" spans="1:14" ht="17.25" x14ac:dyDescent="0.3">
      <c r="A118" s="460" t="s">
        <v>60</v>
      </c>
      <c r="B118" s="460"/>
      <c r="C118" s="460"/>
      <c r="D118" s="460"/>
      <c r="E118" s="460"/>
      <c r="F118" s="460"/>
      <c r="G118" s="460"/>
      <c r="H118" s="460"/>
      <c r="I118" s="460"/>
      <c r="J118" s="460"/>
      <c r="K118" s="460"/>
      <c r="L118" s="460"/>
      <c r="M118" s="460"/>
      <c r="N118" s="460"/>
    </row>
    <row r="120" spans="1:14" ht="21" x14ac:dyDescent="0.35">
      <c r="A120" s="8"/>
      <c r="B120" s="8"/>
      <c r="C120" s="8"/>
      <c r="D120" s="8"/>
      <c r="E120" s="8"/>
      <c r="F120" s="8"/>
      <c r="G120" s="8"/>
      <c r="H120" s="8"/>
      <c r="I120" s="8"/>
      <c r="K120" s="8"/>
      <c r="L120" s="8"/>
      <c r="M120" s="8"/>
      <c r="N120" s="1" t="s">
        <v>6</v>
      </c>
    </row>
    <row r="121" spans="1:14" ht="18.75" x14ac:dyDescent="0.3">
      <c r="A121" s="3"/>
      <c r="B121" s="4"/>
      <c r="C121" s="4"/>
      <c r="D121" s="4"/>
      <c r="E121" s="5"/>
      <c r="G121" s="50"/>
      <c r="H121" s="50"/>
      <c r="I121" s="50"/>
      <c r="K121" s="50"/>
      <c r="L121" s="50"/>
      <c r="M121" s="50"/>
      <c r="N121" s="2" t="s">
        <v>7</v>
      </c>
    </row>
    <row r="122" spans="1:14" ht="15.75" x14ac:dyDescent="0.25">
      <c r="A122" s="3"/>
      <c r="B122" s="4"/>
      <c r="C122" s="4"/>
      <c r="D122" s="4"/>
      <c r="E122" s="5"/>
      <c r="G122" s="6"/>
      <c r="H122" s="6"/>
      <c r="I122" s="6"/>
      <c r="K122" s="6"/>
      <c r="N122" s="2" t="s">
        <v>8</v>
      </c>
    </row>
    <row r="123" spans="1:14" ht="21" x14ac:dyDescent="0.35">
      <c r="A123" s="7"/>
      <c r="C123"/>
      <c r="D123"/>
      <c r="E123"/>
      <c r="K123" s="7"/>
      <c r="M123" s="8"/>
      <c r="N123" s="8" t="s">
        <v>9</v>
      </c>
    </row>
    <row r="124" spans="1:14" ht="18.75" x14ac:dyDescent="0.3">
      <c r="A124" s="3"/>
      <c r="B124" s="12"/>
      <c r="C124" s="4"/>
      <c r="D124" s="4"/>
      <c r="E124" s="9" t="s">
        <v>145</v>
      </c>
      <c r="F124" s="10">
        <v>0.54166666666666663</v>
      </c>
      <c r="G124" s="11" t="s">
        <v>12</v>
      </c>
      <c r="H124" s="11"/>
      <c r="I124" s="11"/>
      <c r="K124" s="13"/>
      <c r="L124" s="13"/>
      <c r="M124" s="14"/>
    </row>
    <row r="125" spans="1:14" ht="16.5" thickBot="1" x14ac:dyDescent="0.3">
      <c r="A125" s="15" t="s">
        <v>42</v>
      </c>
      <c r="B125" s="16"/>
      <c r="C125"/>
      <c r="D125"/>
      <c r="E125" s="17" t="s">
        <v>177</v>
      </c>
      <c r="F125" s="18"/>
      <c r="J125" s="3"/>
      <c r="K125" s="51"/>
      <c r="L125" s="51"/>
      <c r="M125" s="14"/>
    </row>
    <row r="126" spans="1:14" ht="15.75" thickBot="1" x14ac:dyDescent="0.3">
      <c r="A126" s="474" t="s">
        <v>66</v>
      </c>
      <c r="B126" s="489" t="s">
        <v>16</v>
      </c>
      <c r="C126" s="490" t="s">
        <v>17</v>
      </c>
      <c r="D126" s="490" t="s">
        <v>18</v>
      </c>
      <c r="E126" s="489" t="s">
        <v>19</v>
      </c>
      <c r="F126" s="489" t="s">
        <v>20</v>
      </c>
      <c r="G126" s="489" t="s">
        <v>21</v>
      </c>
      <c r="H126" s="489" t="s">
        <v>22</v>
      </c>
      <c r="I126" s="489" t="s">
        <v>23</v>
      </c>
      <c r="J126" s="474" t="s">
        <v>24</v>
      </c>
      <c r="K126" s="557" t="s">
        <v>150</v>
      </c>
      <c r="L126" s="558" t="s">
        <v>26</v>
      </c>
      <c r="M126" s="558" t="s">
        <v>109</v>
      </c>
      <c r="N126" s="475" t="s">
        <v>28</v>
      </c>
    </row>
    <row r="127" spans="1:14" ht="15.75" thickBot="1" x14ac:dyDescent="0.3">
      <c r="A127" s="474"/>
      <c r="B127" s="489"/>
      <c r="C127" s="490"/>
      <c r="D127" s="490"/>
      <c r="E127" s="489"/>
      <c r="F127" s="489"/>
      <c r="G127" s="489"/>
      <c r="H127" s="489"/>
      <c r="I127" s="489"/>
      <c r="J127" s="474"/>
      <c r="K127" s="557"/>
      <c r="L127" s="558"/>
      <c r="M127" s="558"/>
      <c r="N127" s="475"/>
    </row>
    <row r="128" spans="1:14" ht="15.75" thickBot="1" x14ac:dyDescent="0.3">
      <c r="A128" s="474"/>
      <c r="B128" s="489"/>
      <c r="C128" s="490"/>
      <c r="D128" s="490"/>
      <c r="E128" s="489"/>
      <c r="F128" s="489"/>
      <c r="G128" s="489"/>
      <c r="H128" s="489"/>
      <c r="I128" s="489"/>
      <c r="J128" s="474"/>
      <c r="K128" s="557"/>
      <c r="L128" s="558"/>
      <c r="M128" s="558"/>
      <c r="N128" s="475"/>
    </row>
    <row r="129" spans="1:14" ht="25.5" x14ac:dyDescent="0.25">
      <c r="A129" s="352">
        <v>1</v>
      </c>
      <c r="B129" s="78">
        <v>6</v>
      </c>
      <c r="C129" s="76" t="str">
        <f>IF(B129=0," ",VLOOKUP(B129,[1]Женщины!B$1:L$65536,2,FALSE))</f>
        <v>Антропова</v>
      </c>
      <c r="D129" s="77" t="str">
        <f>IF(B129=0," ",VLOOKUP($B129,[1]Женщины!$B$1:$L$65536,3,FALSE))</f>
        <v>Юлия</v>
      </c>
      <c r="E129" s="111" t="str">
        <f>IF(C129=0," ",VLOOKUP($B129,[1]Женщины!$B$1:$L$65536,4,FALSE))</f>
        <v>02.06.1997</v>
      </c>
      <c r="F129" s="111" t="str">
        <f>IF(D129=0," ",VLOOKUP($B129,[1]Женщины!$B$1:$L$65536,5,FALSE))</f>
        <v>КМС</v>
      </c>
      <c r="G129" s="77" t="str">
        <f>IF(E129=0," ",VLOOKUP($B129,[1]Женщины!$B$1:$L$65536,6,FALSE))</f>
        <v>Ярославская область</v>
      </c>
      <c r="H129" s="111" t="str">
        <f>IF(F129=0," ",VLOOKUP($B129,[1]Женщины!$B$1:$L$65536,7,FALSE))</f>
        <v/>
      </c>
      <c r="I129" s="111" t="str">
        <f>IF(G129=0," ",VLOOKUP($B129,[1]Женщины!$B$1:$L$65536,8,FALSE))</f>
        <v/>
      </c>
      <c r="J129" s="55" t="str">
        <f>IF(H129=0," ",VLOOKUP($B129,[1]Женщины!$B$1:$L$65536,9,FALSE))</f>
        <v>ГУ ЯО "СШОР по лёгкой атлетике и адаптивному спорту"</v>
      </c>
      <c r="K129" s="345">
        <v>3.35</v>
      </c>
      <c r="L129" s="80" t="s">
        <v>40</v>
      </c>
      <c r="M129" s="80">
        <v>20</v>
      </c>
      <c r="N129" s="346" t="str">
        <f>IF(B129=0," ",VLOOKUP($B129,[1]Женщины!$B$1:$L$65536,10,FALSE))</f>
        <v>Филинова С.К., Руденко В.Г., Руденко Т.В.</v>
      </c>
    </row>
    <row r="130" spans="1:14" ht="16.5" thickBot="1" x14ac:dyDescent="0.3">
      <c r="A130" s="43"/>
      <c r="B130" s="298"/>
      <c r="C130" s="293"/>
      <c r="D130" s="293"/>
      <c r="E130" s="293"/>
      <c r="F130" s="350"/>
      <c r="G130" s="350"/>
      <c r="H130" s="350"/>
      <c r="I130" s="350"/>
      <c r="J130" s="350"/>
      <c r="K130" s="351"/>
      <c r="L130" s="291"/>
      <c r="M130" s="291"/>
      <c r="N130" s="298"/>
    </row>
    <row r="131" spans="1:14" ht="16.5" thickTop="1" x14ac:dyDescent="0.25">
      <c r="B131" s="86"/>
      <c r="C131" s="85"/>
      <c r="D131" s="85"/>
      <c r="E131" s="85"/>
      <c r="F131" s="89"/>
      <c r="G131" s="89"/>
      <c r="H131" s="89"/>
      <c r="I131" s="89"/>
      <c r="J131" s="89"/>
      <c r="K131" s="323"/>
      <c r="L131" s="66"/>
      <c r="M131" s="66"/>
      <c r="N131" s="86"/>
    </row>
    <row r="132" spans="1:14" ht="15.75" x14ac:dyDescent="0.25">
      <c r="B132" s="86"/>
      <c r="C132" s="85"/>
      <c r="D132" s="85"/>
      <c r="E132" s="85"/>
      <c r="F132" s="89"/>
      <c r="G132" s="89"/>
      <c r="H132" s="89"/>
      <c r="I132" s="89"/>
      <c r="J132" s="89"/>
      <c r="K132" s="323"/>
      <c r="L132" s="66"/>
      <c r="M132" s="66"/>
      <c r="N132" s="86"/>
    </row>
    <row r="133" spans="1:14" ht="15.75" x14ac:dyDescent="0.25">
      <c r="B133" s="86"/>
      <c r="C133" s="85"/>
      <c r="D133" s="85"/>
      <c r="E133" s="85"/>
      <c r="F133" s="89"/>
      <c r="G133" s="89"/>
      <c r="H133" s="89"/>
      <c r="I133" s="89"/>
      <c r="J133" s="89"/>
      <c r="K133" s="323"/>
      <c r="L133" s="66"/>
      <c r="M133" s="66"/>
      <c r="N133" s="86"/>
    </row>
    <row r="134" spans="1:14" x14ac:dyDescent="0.25">
      <c r="A134" s="64"/>
      <c r="B134" s="65"/>
      <c r="C134" s="66"/>
      <c r="D134" s="66"/>
      <c r="E134" s="66"/>
      <c r="F134" s="67"/>
      <c r="G134" s="45" t="s">
        <v>32</v>
      </c>
      <c r="H134" s="45"/>
      <c r="I134" s="45"/>
      <c r="J134" s="46"/>
      <c r="K134" s="46"/>
      <c r="L134" s="45"/>
      <c r="M134" s="45" t="s">
        <v>33</v>
      </c>
      <c r="N134" s="45"/>
    </row>
    <row r="135" spans="1:14" x14ac:dyDescent="0.25">
      <c r="A135" s="64"/>
      <c r="B135" s="67"/>
      <c r="C135" s="66"/>
      <c r="D135" s="66"/>
      <c r="E135" s="66"/>
      <c r="F135" s="67"/>
      <c r="G135" s="45"/>
      <c r="H135" s="45"/>
      <c r="I135" s="45"/>
      <c r="J135" s="46"/>
      <c r="K135" s="46"/>
      <c r="L135" s="45"/>
      <c r="M135" s="45"/>
      <c r="N135" s="45"/>
    </row>
    <row r="136" spans="1:14" x14ac:dyDescent="0.25">
      <c r="A136" s="64"/>
      <c r="B136" s="67"/>
      <c r="C136" s="66"/>
      <c r="D136" s="66"/>
      <c r="E136" s="66"/>
      <c r="F136" s="67"/>
      <c r="G136" s="45"/>
      <c r="H136" s="45"/>
      <c r="I136" s="45"/>
      <c r="J136" s="46"/>
      <c r="K136" s="46"/>
      <c r="L136" s="45"/>
      <c r="M136" s="45"/>
      <c r="N136" s="45"/>
    </row>
    <row r="137" spans="1:14" x14ac:dyDescent="0.25">
      <c r="A137" s="64"/>
      <c r="B137" s="67"/>
      <c r="C137" s="66"/>
      <c r="D137" s="66"/>
      <c r="E137" s="66"/>
      <c r="F137" s="67"/>
      <c r="G137" s="45"/>
      <c r="H137" s="45"/>
      <c r="I137" s="45"/>
      <c r="J137" s="46"/>
      <c r="K137" s="46"/>
      <c r="L137" s="45"/>
      <c r="M137" s="45"/>
      <c r="N137" s="45"/>
    </row>
    <row r="138" spans="1:14" x14ac:dyDescent="0.25">
      <c r="A138" s="64"/>
      <c r="B138" s="67"/>
      <c r="C138" s="66"/>
      <c r="D138" s="66"/>
      <c r="E138" s="66"/>
      <c r="F138" s="67"/>
      <c r="G138" s="45" t="s">
        <v>34</v>
      </c>
      <c r="H138" s="45"/>
      <c r="I138" s="45"/>
      <c r="J138" s="46"/>
      <c r="K138" s="46"/>
      <c r="L138" s="45"/>
      <c r="M138" s="45" t="s">
        <v>35</v>
      </c>
      <c r="N138" s="45"/>
    </row>
    <row r="139" spans="1:14" ht="15.75" x14ac:dyDescent="0.25">
      <c r="B139" s="86"/>
      <c r="C139" s="85"/>
      <c r="D139" s="85"/>
      <c r="E139" s="85"/>
      <c r="F139" s="89"/>
      <c r="G139" s="89"/>
      <c r="H139" s="89"/>
      <c r="I139" s="89"/>
      <c r="J139" s="89"/>
      <c r="K139" s="323"/>
      <c r="L139" s="66"/>
      <c r="M139" s="66"/>
      <c r="N139" s="86"/>
    </row>
    <row r="140" spans="1:14" ht="15.75" x14ac:dyDescent="0.25">
      <c r="B140" s="86"/>
      <c r="C140" s="85"/>
      <c r="D140" s="85"/>
      <c r="E140" s="85"/>
      <c r="F140" s="89"/>
      <c r="G140" s="89"/>
      <c r="H140" s="89"/>
      <c r="I140" s="89"/>
      <c r="J140" s="89"/>
      <c r="K140" s="323"/>
      <c r="L140" s="66"/>
      <c r="M140" s="66"/>
      <c r="N140" s="86"/>
    </row>
    <row r="141" spans="1:14" ht="15.75" x14ac:dyDescent="0.25">
      <c r="B141" s="86"/>
      <c r="C141" s="85"/>
      <c r="D141" s="85"/>
      <c r="E141" s="85"/>
      <c r="F141" s="89"/>
      <c r="G141" s="89"/>
      <c r="H141" s="89"/>
      <c r="I141" s="89"/>
      <c r="J141" s="89"/>
      <c r="K141" s="323"/>
      <c r="L141" s="66"/>
      <c r="M141" s="66"/>
      <c r="N141" s="86"/>
    </row>
    <row r="142" spans="1:14" ht="15.75" x14ac:dyDescent="0.25">
      <c r="B142" s="86"/>
      <c r="C142" s="85"/>
      <c r="D142" s="85"/>
      <c r="E142" s="85"/>
      <c r="F142" s="89"/>
      <c r="G142" s="89"/>
      <c r="H142" s="89"/>
      <c r="I142" s="89"/>
      <c r="J142" s="89"/>
      <c r="K142" s="323"/>
      <c r="L142" s="66"/>
      <c r="M142" s="66"/>
      <c r="N142" s="86"/>
    </row>
    <row r="143" spans="1:14" ht="15.75" x14ac:dyDescent="0.25">
      <c r="B143" s="86"/>
      <c r="C143" s="85"/>
      <c r="D143" s="85"/>
      <c r="E143" s="85"/>
      <c r="F143" s="89"/>
      <c r="G143" s="89"/>
      <c r="H143" s="89"/>
      <c r="I143" s="89"/>
      <c r="J143" s="89"/>
      <c r="K143" s="323"/>
      <c r="L143" s="66"/>
      <c r="M143" s="66"/>
      <c r="N143" s="86"/>
    </row>
    <row r="144" spans="1:14" ht="15.75" x14ac:dyDescent="0.25">
      <c r="B144" s="86"/>
      <c r="C144" s="85"/>
      <c r="D144" s="85"/>
      <c r="E144" s="85"/>
      <c r="F144" s="89"/>
      <c r="G144" s="89"/>
      <c r="H144" s="89"/>
      <c r="I144" s="89"/>
      <c r="J144" s="89"/>
      <c r="K144" s="323"/>
      <c r="L144" s="66"/>
      <c r="M144" s="66"/>
      <c r="N144" s="86"/>
    </row>
    <row r="145" spans="2:14" ht="15.75" x14ac:dyDescent="0.25">
      <c r="B145" s="86"/>
      <c r="C145" s="85"/>
      <c r="D145" s="85"/>
      <c r="E145" s="85"/>
      <c r="F145" s="89"/>
      <c r="G145" s="89"/>
      <c r="H145" s="89"/>
      <c r="I145" s="89"/>
      <c r="J145" s="89"/>
      <c r="K145" s="323"/>
      <c r="L145" s="66"/>
      <c r="M145" s="66"/>
      <c r="N145" s="86"/>
    </row>
    <row r="146" spans="2:14" ht="15.75" x14ac:dyDescent="0.25">
      <c r="B146" s="86"/>
      <c r="C146" s="85"/>
      <c r="D146" s="85"/>
      <c r="E146" s="85"/>
      <c r="F146" s="89"/>
      <c r="G146" s="89"/>
      <c r="H146" s="89"/>
      <c r="I146" s="89"/>
      <c r="J146" s="89"/>
      <c r="K146" s="323"/>
      <c r="L146" s="66"/>
      <c r="M146" s="66"/>
      <c r="N146" s="86"/>
    </row>
    <row r="147" spans="2:14" ht="15.75" x14ac:dyDescent="0.25">
      <c r="B147" s="86"/>
      <c r="C147" s="85"/>
      <c r="D147" s="85"/>
      <c r="E147" s="85"/>
      <c r="F147" s="89"/>
      <c r="G147" s="89"/>
      <c r="H147" s="89"/>
      <c r="I147" s="89"/>
      <c r="J147" s="89"/>
      <c r="K147" s="323"/>
      <c r="L147" s="66"/>
      <c r="M147" s="66"/>
      <c r="N147" s="86"/>
    </row>
    <row r="148" spans="2:14" ht="15.75" x14ac:dyDescent="0.25">
      <c r="B148" s="86"/>
      <c r="C148" s="85"/>
      <c r="D148" s="85"/>
      <c r="E148" s="85"/>
      <c r="F148" s="89"/>
      <c r="G148" s="89"/>
      <c r="H148" s="89"/>
      <c r="I148" s="89"/>
      <c r="J148" s="89"/>
      <c r="K148" s="323"/>
      <c r="L148" s="66"/>
      <c r="M148" s="66"/>
      <c r="N148" s="86"/>
    </row>
    <row r="149" spans="2:14" ht="15.75" x14ac:dyDescent="0.25">
      <c r="B149" s="86"/>
      <c r="C149" s="85"/>
      <c r="D149" s="85"/>
      <c r="E149" s="85"/>
      <c r="F149" s="89"/>
      <c r="G149" s="89"/>
      <c r="H149" s="89"/>
      <c r="I149" s="89"/>
      <c r="J149" s="89"/>
      <c r="K149" s="323"/>
      <c r="L149" s="66"/>
      <c r="M149" s="66"/>
      <c r="N149" s="86"/>
    </row>
    <row r="150" spans="2:14" ht="15.75" x14ac:dyDescent="0.25">
      <c r="B150" s="86"/>
      <c r="C150" s="85"/>
      <c r="D150" s="85"/>
      <c r="E150" s="85"/>
      <c r="F150" s="89"/>
      <c r="G150" s="89"/>
      <c r="H150" s="89"/>
      <c r="I150" s="89"/>
      <c r="J150" s="89"/>
      <c r="K150" s="323"/>
      <c r="L150" s="66"/>
      <c r="M150" s="66"/>
      <c r="N150" s="86"/>
    </row>
    <row r="151" spans="2:14" ht="15.75" x14ac:dyDescent="0.25">
      <c r="B151" s="86"/>
      <c r="C151" s="85"/>
      <c r="D151" s="85"/>
      <c r="E151" s="85"/>
      <c r="F151" s="89"/>
      <c r="G151" s="89"/>
      <c r="H151" s="89"/>
      <c r="I151" s="89"/>
      <c r="J151" s="89"/>
      <c r="K151" s="323"/>
      <c r="L151" s="66"/>
      <c r="M151" s="66"/>
      <c r="N151" s="86"/>
    </row>
    <row r="152" spans="2:14" ht="15.75" x14ac:dyDescent="0.25">
      <c r="B152" s="86"/>
      <c r="C152" s="85"/>
      <c r="D152" s="85"/>
      <c r="E152" s="85"/>
      <c r="F152" s="89"/>
      <c r="G152" s="89"/>
      <c r="H152" s="89"/>
      <c r="I152" s="89"/>
      <c r="J152" s="89"/>
      <c r="K152" s="323"/>
      <c r="L152" s="66"/>
      <c r="M152" s="66"/>
      <c r="N152" s="86"/>
    </row>
    <row r="153" spans="2:14" ht="15.75" x14ac:dyDescent="0.25">
      <c r="B153" s="86"/>
      <c r="C153" s="85"/>
      <c r="D153" s="85"/>
      <c r="E153" s="85"/>
      <c r="F153" s="89"/>
      <c r="G153" s="89"/>
      <c r="H153" s="89"/>
      <c r="I153" s="89"/>
      <c r="J153" s="89"/>
      <c r="K153" s="323"/>
      <c r="L153" s="66"/>
      <c r="M153" s="66"/>
      <c r="N153" s="86"/>
    </row>
    <row r="154" spans="2:14" ht="15.75" x14ac:dyDescent="0.25">
      <c r="B154" s="86"/>
      <c r="C154" s="85"/>
      <c r="D154" s="85"/>
      <c r="E154" s="85"/>
      <c r="F154" s="89"/>
      <c r="G154" s="89"/>
      <c r="H154" s="89"/>
      <c r="I154" s="89"/>
      <c r="J154" s="89"/>
      <c r="K154" s="323"/>
      <c r="L154" s="66"/>
      <c r="M154" s="66"/>
      <c r="N154" s="86"/>
    </row>
    <row r="155" spans="2:14" ht="15.75" x14ac:dyDescent="0.25">
      <c r="B155" s="86"/>
      <c r="C155" s="85"/>
      <c r="D155" s="85"/>
      <c r="E155" s="85"/>
      <c r="F155" s="89"/>
      <c r="G155" s="89"/>
      <c r="H155" s="89"/>
      <c r="I155" s="89"/>
      <c r="J155" s="89"/>
      <c r="K155" s="323"/>
      <c r="L155" s="66"/>
      <c r="M155" s="66"/>
      <c r="N155" s="86"/>
    </row>
    <row r="156" spans="2:14" ht="15.75" x14ac:dyDescent="0.25">
      <c r="B156" s="86"/>
      <c r="C156" s="85"/>
      <c r="D156" s="85"/>
      <c r="E156" s="85"/>
      <c r="F156" s="89"/>
      <c r="G156" s="89"/>
      <c r="H156" s="89"/>
      <c r="I156" s="89"/>
      <c r="J156" s="89"/>
      <c r="K156" s="323"/>
      <c r="L156" s="66"/>
      <c r="M156" s="66"/>
      <c r="N156" s="86"/>
    </row>
    <row r="157" spans="2:14" ht="15.75" x14ac:dyDescent="0.25">
      <c r="B157" s="86"/>
      <c r="C157" s="85"/>
      <c r="D157" s="85"/>
      <c r="E157" s="85"/>
      <c r="F157" s="89"/>
      <c r="G157" s="89"/>
      <c r="H157" s="89"/>
      <c r="I157" s="89"/>
      <c r="J157" s="89"/>
      <c r="K157" s="323"/>
      <c r="L157" s="66"/>
      <c r="M157" s="66"/>
      <c r="N157" s="86"/>
    </row>
    <row r="158" spans="2:14" ht="15.75" x14ac:dyDescent="0.25">
      <c r="B158" s="86"/>
      <c r="C158" s="85"/>
      <c r="D158" s="85"/>
      <c r="E158" s="85"/>
      <c r="F158" s="89"/>
      <c r="G158" s="89"/>
      <c r="H158" s="89"/>
      <c r="I158" s="89"/>
      <c r="J158" s="89"/>
      <c r="K158" s="323"/>
      <c r="L158" s="66"/>
      <c r="M158" s="66"/>
      <c r="N158" s="86"/>
    </row>
    <row r="159" spans="2:14" ht="15.75" x14ac:dyDescent="0.25">
      <c r="B159" s="86"/>
      <c r="C159" s="85"/>
      <c r="D159" s="85"/>
      <c r="E159" s="85"/>
      <c r="F159" s="89"/>
      <c r="G159" s="89"/>
      <c r="H159" s="89"/>
      <c r="I159" s="89"/>
      <c r="J159" s="89"/>
      <c r="K159" s="323"/>
      <c r="L159" s="66"/>
      <c r="M159" s="66"/>
      <c r="N159" s="86"/>
    </row>
    <row r="160" spans="2:14" ht="15.75" x14ac:dyDescent="0.25">
      <c r="B160" s="86"/>
      <c r="C160" s="85"/>
      <c r="D160" s="85"/>
      <c r="E160" s="85"/>
      <c r="F160" s="89"/>
      <c r="G160" s="89"/>
      <c r="H160" s="89"/>
      <c r="I160" s="89"/>
      <c r="J160" s="89"/>
      <c r="K160" s="323"/>
      <c r="L160" s="66"/>
      <c r="M160" s="66"/>
      <c r="N160" s="86"/>
    </row>
    <row r="161" spans="1:14" ht="15.75" x14ac:dyDescent="0.25">
      <c r="B161" s="86"/>
      <c r="C161" s="85"/>
      <c r="D161" s="85"/>
      <c r="E161" s="85"/>
      <c r="F161" s="89"/>
      <c r="G161" s="89"/>
      <c r="H161" s="89"/>
      <c r="I161" s="89"/>
      <c r="J161" s="89"/>
      <c r="K161" s="323"/>
      <c r="L161" s="66"/>
      <c r="M161" s="66"/>
      <c r="N161" s="86"/>
    </row>
    <row r="162" spans="1:14" ht="15.75" x14ac:dyDescent="0.25">
      <c r="B162" s="86"/>
      <c r="C162" s="85"/>
      <c r="D162" s="85"/>
      <c r="E162" s="85"/>
      <c r="F162" s="89"/>
      <c r="G162" s="89"/>
      <c r="H162" s="89"/>
      <c r="I162" s="89"/>
      <c r="J162" s="89"/>
      <c r="K162" s="323"/>
      <c r="L162" s="66"/>
      <c r="M162" s="66"/>
      <c r="N162" s="86"/>
    </row>
    <row r="163" spans="1:14" ht="15.75" x14ac:dyDescent="0.25">
      <c r="B163" s="86"/>
      <c r="C163" s="85"/>
      <c r="D163" s="85"/>
      <c r="E163" s="85"/>
      <c r="F163" s="89"/>
      <c r="G163" s="89"/>
      <c r="H163" s="89"/>
      <c r="I163" s="89"/>
      <c r="J163" s="89"/>
      <c r="K163" s="323"/>
      <c r="L163" s="66"/>
      <c r="M163" s="66"/>
      <c r="N163" s="86"/>
    </row>
    <row r="164" spans="1:14" ht="15.75" x14ac:dyDescent="0.25">
      <c r="B164" s="86"/>
      <c r="C164" s="85"/>
      <c r="D164" s="85"/>
      <c r="E164" s="85"/>
      <c r="F164" s="89"/>
      <c r="G164" s="89"/>
      <c r="H164" s="89"/>
      <c r="I164" s="89"/>
      <c r="J164" s="89"/>
      <c r="K164" s="323"/>
      <c r="L164" s="66"/>
      <c r="M164" s="66"/>
      <c r="N164" s="86"/>
    </row>
    <row r="165" spans="1:14" ht="15.75" x14ac:dyDescent="0.25">
      <c r="B165" s="86"/>
      <c r="C165" s="85"/>
      <c r="D165" s="85"/>
      <c r="E165" s="85"/>
      <c r="F165" s="89"/>
      <c r="G165" s="89"/>
      <c r="H165" s="89"/>
      <c r="I165" s="89"/>
      <c r="J165" s="89"/>
      <c r="K165" s="323"/>
      <c r="L165" s="66"/>
      <c r="M165" s="66"/>
      <c r="N165" s="86"/>
    </row>
    <row r="166" spans="1:14" ht="15.75" x14ac:dyDescent="0.25">
      <c r="B166" s="86"/>
      <c r="C166" s="85"/>
      <c r="D166" s="85"/>
      <c r="E166" s="85"/>
      <c r="F166" s="89"/>
      <c r="G166" s="89"/>
      <c r="H166" s="89"/>
      <c r="I166" s="89"/>
      <c r="J166" s="89"/>
      <c r="K166" s="323"/>
      <c r="L166" s="66"/>
      <c r="M166" s="66"/>
      <c r="N166" s="86"/>
    </row>
    <row r="167" spans="1:14" ht="15.75" x14ac:dyDescent="0.25">
      <c r="B167" s="86"/>
      <c r="C167" s="85"/>
      <c r="D167" s="85"/>
      <c r="E167" s="85"/>
      <c r="F167" s="89"/>
      <c r="G167" s="89"/>
      <c r="H167" s="89"/>
      <c r="I167" s="89"/>
      <c r="J167" s="89"/>
      <c r="K167" s="323"/>
      <c r="L167" s="66"/>
      <c r="M167" s="66"/>
      <c r="N167" s="86"/>
    </row>
    <row r="168" spans="1:14" ht="17.25" x14ac:dyDescent="0.3">
      <c r="A168" s="459" t="s">
        <v>0</v>
      </c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</row>
    <row r="169" spans="1:14" ht="17.25" x14ac:dyDescent="0.3">
      <c r="A169" s="459" t="s">
        <v>1</v>
      </c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</row>
    <row r="170" spans="1:14" ht="17.25" x14ac:dyDescent="0.3">
      <c r="A170" s="459" t="s">
        <v>2</v>
      </c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</row>
    <row r="171" spans="1:14" ht="17.25" x14ac:dyDescent="0.3">
      <c r="A171" s="459" t="s">
        <v>3</v>
      </c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</row>
    <row r="172" spans="1:14" ht="17.25" x14ac:dyDescent="0.3">
      <c r="A172" s="459" t="s">
        <v>4</v>
      </c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</row>
    <row r="173" spans="1:14" ht="17.25" x14ac:dyDescent="0.3">
      <c r="A173" s="460" t="s">
        <v>179</v>
      </c>
      <c r="B173" s="460"/>
      <c r="C173" s="460"/>
      <c r="D173" s="460"/>
      <c r="E173" s="460"/>
      <c r="F173" s="460"/>
      <c r="G173" s="460"/>
      <c r="H173" s="460"/>
      <c r="I173" s="460"/>
      <c r="J173" s="460"/>
      <c r="K173" s="460"/>
      <c r="L173" s="460"/>
      <c r="M173" s="460"/>
      <c r="N173" s="460"/>
    </row>
    <row r="175" spans="1:14" ht="21" x14ac:dyDescent="0.35">
      <c r="A175" s="8"/>
      <c r="B175" s="8"/>
      <c r="C175" s="8"/>
      <c r="D175" s="8"/>
      <c r="E175" s="8"/>
      <c r="F175" s="8"/>
      <c r="G175" s="8"/>
      <c r="H175" s="8"/>
      <c r="I175" s="8"/>
      <c r="K175" s="8"/>
      <c r="L175" s="8"/>
      <c r="M175" s="8"/>
      <c r="N175" s="1" t="s">
        <v>6</v>
      </c>
    </row>
    <row r="176" spans="1:14" ht="18.75" x14ac:dyDescent="0.3">
      <c r="A176" s="3"/>
      <c r="B176" s="4"/>
      <c r="C176" s="4"/>
      <c r="D176" s="4"/>
      <c r="E176" s="5"/>
      <c r="G176" s="50"/>
      <c r="H176" s="50"/>
      <c r="I176" s="50"/>
      <c r="K176" s="50"/>
      <c r="L176" s="50"/>
      <c r="M176" s="50"/>
      <c r="N176" s="2" t="s">
        <v>7</v>
      </c>
    </row>
    <row r="177" spans="1:14" ht="15.75" x14ac:dyDescent="0.25">
      <c r="A177" s="3"/>
      <c r="B177" s="4"/>
      <c r="C177" s="4"/>
      <c r="D177" s="4"/>
      <c r="E177" s="5"/>
      <c r="G177" s="6"/>
      <c r="H177" s="6"/>
      <c r="I177" s="6"/>
      <c r="K177" s="6"/>
      <c r="N177" s="2" t="s">
        <v>8</v>
      </c>
    </row>
    <row r="178" spans="1:14" ht="21" x14ac:dyDescent="0.35">
      <c r="A178" s="7"/>
      <c r="C178"/>
      <c r="D178"/>
      <c r="E178"/>
      <c r="K178" s="7"/>
      <c r="M178" s="8"/>
      <c r="N178" s="8" t="s">
        <v>9</v>
      </c>
    </row>
    <row r="179" spans="1:14" ht="18.75" x14ac:dyDescent="0.3">
      <c r="A179" s="3"/>
      <c r="B179" s="12"/>
      <c r="C179" s="4"/>
      <c r="D179" s="4"/>
      <c r="E179" s="9" t="s">
        <v>145</v>
      </c>
      <c r="F179" s="10">
        <v>0.54166666666666663</v>
      </c>
      <c r="G179" s="11" t="s">
        <v>12</v>
      </c>
      <c r="H179" s="11"/>
      <c r="I179" s="11"/>
      <c r="K179" s="13"/>
      <c r="L179" s="13"/>
      <c r="M179" s="14"/>
    </row>
    <row r="180" spans="1:14" ht="16.5" thickBot="1" x14ac:dyDescent="0.3">
      <c r="A180" s="15" t="s">
        <v>13</v>
      </c>
      <c r="B180" s="16"/>
      <c r="C180"/>
      <c r="D180"/>
      <c r="E180" s="17" t="s">
        <v>177</v>
      </c>
      <c r="F180" s="18"/>
      <c r="J180" s="3"/>
      <c r="K180" s="51"/>
      <c r="L180" s="51"/>
      <c r="M180" s="14"/>
    </row>
    <row r="181" spans="1:14" ht="15.75" thickBot="1" x14ac:dyDescent="0.3">
      <c r="A181" s="474" t="s">
        <v>66</v>
      </c>
      <c r="B181" s="489" t="s">
        <v>16</v>
      </c>
      <c r="C181" s="490" t="s">
        <v>17</v>
      </c>
      <c r="D181" s="490" t="s">
        <v>18</v>
      </c>
      <c r="E181" s="489" t="s">
        <v>19</v>
      </c>
      <c r="F181" s="489" t="s">
        <v>20</v>
      </c>
      <c r="G181" s="489" t="s">
        <v>21</v>
      </c>
      <c r="H181" s="489" t="s">
        <v>22</v>
      </c>
      <c r="I181" s="489" t="s">
        <v>23</v>
      </c>
      <c r="J181" s="474" t="s">
        <v>24</v>
      </c>
      <c r="K181" s="557" t="s">
        <v>150</v>
      </c>
      <c r="L181" s="558" t="s">
        <v>26</v>
      </c>
      <c r="M181" s="558" t="s">
        <v>109</v>
      </c>
      <c r="N181" s="475" t="s">
        <v>28</v>
      </c>
    </row>
    <row r="182" spans="1:14" ht="15.75" thickBot="1" x14ac:dyDescent="0.3">
      <c r="A182" s="474"/>
      <c r="B182" s="489"/>
      <c r="C182" s="490"/>
      <c r="D182" s="490"/>
      <c r="E182" s="489"/>
      <c r="F182" s="489"/>
      <c r="G182" s="489"/>
      <c r="H182" s="489"/>
      <c r="I182" s="489"/>
      <c r="J182" s="474"/>
      <c r="K182" s="557"/>
      <c r="L182" s="558"/>
      <c r="M182" s="558"/>
      <c r="N182" s="475"/>
    </row>
    <row r="183" spans="1:14" ht="15.75" thickBot="1" x14ac:dyDescent="0.3">
      <c r="A183" s="474"/>
      <c r="B183" s="489"/>
      <c r="C183" s="490"/>
      <c r="D183" s="490"/>
      <c r="E183" s="489"/>
      <c r="F183" s="489"/>
      <c r="G183" s="489"/>
      <c r="H183" s="489"/>
      <c r="I183" s="489"/>
      <c r="J183" s="474"/>
      <c r="K183" s="557"/>
      <c r="L183" s="558"/>
      <c r="M183" s="558"/>
      <c r="N183" s="475"/>
    </row>
    <row r="184" spans="1:14" x14ac:dyDescent="0.25">
      <c r="A184" s="352">
        <v>1</v>
      </c>
      <c r="B184" s="78">
        <v>80</v>
      </c>
      <c r="C184" s="76" t="str">
        <f>IF(B184=0," ",VLOOKUP(B184,[1]Женщины!B$1:L$65536,2,FALSE))</f>
        <v>Лужина</v>
      </c>
      <c r="D184" s="77" t="str">
        <f>IF(B184=0," ",VLOOKUP($B184,[1]Женщины!$B$1:$L$65536,3,FALSE))</f>
        <v>Ксения</v>
      </c>
      <c r="E184" s="111" t="str">
        <f>IF(C184=0," ",VLOOKUP($B184,[1]Женщины!$B$1:$L$65536,4,FALSE))</f>
        <v>14.01.2005</v>
      </c>
      <c r="F184" s="111" t="str">
        <f>IF(D184=0," ",VLOOKUP($B184,[1]Женщины!$B$1:$L$65536,5,FALSE))</f>
        <v>КМС</v>
      </c>
      <c r="G184" s="77" t="str">
        <f>IF(E184=0," ",VLOOKUP($B184,[1]Женщины!$B$1:$L$65536,6,FALSE))</f>
        <v>Ярославская область</v>
      </c>
      <c r="H184" s="111" t="str">
        <f>IF(F184=0," ",VLOOKUP($B184,[1]Женщины!$B$1:$L$65536,7,FALSE))</f>
        <v/>
      </c>
      <c r="I184" s="111" t="str">
        <f>IF(G184=0," ",VLOOKUP($B184,[1]Женщины!$B$1:$L$65536,8,FALSE))</f>
        <v/>
      </c>
      <c r="J184" s="315" t="str">
        <f>IF(H184=0," ",VLOOKUP($B184,[1]Женщины!$B$1:$L$65536,9,FALSE))</f>
        <v>ГУ ЯО "СШОР по лёгкой атлетике и адаптивному спорту"</v>
      </c>
      <c r="K184" s="390">
        <v>3.5</v>
      </c>
      <c r="L184" s="80" t="s">
        <v>40</v>
      </c>
      <c r="M184" s="80">
        <v>20</v>
      </c>
      <c r="N184" s="70" t="str">
        <f>IF(B184=0," ",VLOOKUP($B184,[1]Женщины!$B$1:$L$65536,10,FALSE))</f>
        <v>Скулябин А.Б.</v>
      </c>
    </row>
    <row r="185" spans="1:14" x14ac:dyDescent="0.25">
      <c r="A185" s="143">
        <v>2</v>
      </c>
      <c r="B185" s="78">
        <v>1</v>
      </c>
      <c r="C185" s="391" t="s">
        <v>180</v>
      </c>
      <c r="D185" s="391" t="s">
        <v>181</v>
      </c>
      <c r="E185" s="392" t="s">
        <v>182</v>
      </c>
      <c r="F185" s="71">
        <v>2</v>
      </c>
      <c r="G185" s="77" t="s">
        <v>183</v>
      </c>
      <c r="H185" s="111"/>
      <c r="I185" s="111"/>
      <c r="J185" s="315" t="s">
        <v>184</v>
      </c>
      <c r="K185" s="390">
        <v>2.8</v>
      </c>
      <c r="L185" s="80" t="s">
        <v>80</v>
      </c>
      <c r="M185" s="80">
        <v>17</v>
      </c>
      <c r="N185" s="70" t="s">
        <v>185</v>
      </c>
    </row>
    <row r="186" spans="1:14" x14ac:dyDescent="0.25">
      <c r="A186" s="356"/>
      <c r="B186" s="172">
        <v>154</v>
      </c>
      <c r="C186" s="76" t="str">
        <f>IF(B186=0," ",VLOOKUP(B186,[1]Женщины!B$1:L$65536,2,FALSE))</f>
        <v>Хуторная</v>
      </c>
      <c r="D186" s="77" t="str">
        <f>IF(B186=0," ",VLOOKUP($B186,[1]Женщины!$B$1:$L$65536,3,FALSE))</f>
        <v>Евгения</v>
      </c>
      <c r="E186" s="111" t="str">
        <f>IF(C186=0," ",VLOOKUP($B186,[1]Женщины!$B$1:$L$65536,4,FALSE))</f>
        <v>01.06.2006</v>
      </c>
      <c r="F186" s="111" t="str">
        <f>IF(D186=0," ",VLOOKUP($B186,[1]Женщины!$B$1:$L$65536,5,FALSE))</f>
        <v>3</v>
      </c>
      <c r="G186" s="77" t="str">
        <f>IF(E186=0," ",VLOOKUP($B186,[1]Женщины!$B$1:$L$65536,6,FALSE))</f>
        <v>Ярославская область</v>
      </c>
      <c r="H186" s="111" t="str">
        <f>IF(F186=0," ",VLOOKUP($B186,[1]Женщины!$B$1:$L$65536,7,FALSE))</f>
        <v/>
      </c>
      <c r="I186" s="111" t="str">
        <f>IF(G186=0," ",VLOOKUP($B186,[1]Женщины!$B$1:$L$65536,8,FALSE))</f>
        <v/>
      </c>
      <c r="J186" s="315" t="str">
        <f>IF(H186=0," ",VLOOKUP($B186,[1]Женщины!$B$1:$L$65536,9,FALSE))</f>
        <v>ГУ ЯО "СШОР по лёгкой атлетике и адаптивному спорту"</v>
      </c>
      <c r="K186" s="390" t="s">
        <v>57</v>
      </c>
      <c r="L186" s="80"/>
      <c r="M186" s="80" t="s">
        <v>31</v>
      </c>
      <c r="N186" s="70" t="str">
        <f>IF(B186=0," ",VLOOKUP($B186,[1]Женщины!$B$1:$L$65536,10,FALSE))</f>
        <v>Скулябин А.Б.</v>
      </c>
    </row>
    <row r="187" spans="1:14" ht="16.5" thickBot="1" x14ac:dyDescent="0.3">
      <c r="A187" s="43"/>
      <c r="B187" s="298"/>
      <c r="C187" s="293"/>
      <c r="D187" s="293"/>
      <c r="E187" s="293"/>
      <c r="F187" s="350"/>
      <c r="G187" s="350"/>
      <c r="H187" s="350"/>
      <c r="I187" s="350"/>
      <c r="J187" s="350"/>
      <c r="K187" s="351"/>
      <c r="L187" s="291"/>
      <c r="M187" s="291"/>
      <c r="N187" s="298"/>
    </row>
    <row r="188" spans="1:14" ht="16.5" thickTop="1" x14ac:dyDescent="0.25">
      <c r="B188" s="86"/>
      <c r="C188" s="85"/>
      <c r="D188" s="85"/>
      <c r="E188" s="85"/>
      <c r="F188" s="89"/>
      <c r="G188" s="89"/>
      <c r="H188" s="89"/>
      <c r="I188" s="89"/>
      <c r="J188" s="89"/>
      <c r="K188" s="323"/>
      <c r="L188" s="66"/>
      <c r="M188" s="66"/>
      <c r="N188" s="86"/>
    </row>
    <row r="189" spans="1:14" ht="15.75" x14ac:dyDescent="0.25">
      <c r="B189" s="86"/>
      <c r="C189" s="85"/>
      <c r="D189" s="85"/>
      <c r="E189" s="85"/>
      <c r="F189" s="89"/>
      <c r="G189" s="89"/>
      <c r="H189" s="89"/>
      <c r="I189" s="89"/>
      <c r="J189" s="89"/>
      <c r="K189" s="323"/>
      <c r="L189" s="66"/>
      <c r="M189" s="66"/>
      <c r="N189" s="86"/>
    </row>
    <row r="190" spans="1:14" ht="15.75" x14ac:dyDescent="0.25">
      <c r="B190" s="86"/>
      <c r="C190" s="85"/>
      <c r="D190" s="85"/>
      <c r="E190" s="85"/>
      <c r="F190" s="89"/>
      <c r="G190" s="89"/>
      <c r="H190" s="89"/>
      <c r="I190" s="89"/>
      <c r="J190" s="89"/>
      <c r="K190" s="323"/>
      <c r="L190" s="66"/>
      <c r="M190" s="66"/>
      <c r="N190" s="86"/>
    </row>
    <row r="191" spans="1:14" x14ac:dyDescent="0.25">
      <c r="A191" s="64"/>
      <c r="B191" s="65"/>
      <c r="C191" s="66"/>
      <c r="D191" s="66"/>
      <c r="E191" s="66"/>
      <c r="F191" s="67"/>
      <c r="G191" s="45" t="s">
        <v>32</v>
      </c>
      <c r="H191" s="45"/>
      <c r="I191" s="45"/>
      <c r="J191" s="46"/>
      <c r="K191" s="46"/>
      <c r="L191" s="45"/>
      <c r="M191" s="45" t="s">
        <v>33</v>
      </c>
      <c r="N191" s="45"/>
    </row>
    <row r="192" spans="1:14" x14ac:dyDescent="0.25">
      <c r="A192" s="64"/>
      <c r="B192" s="67"/>
      <c r="C192" s="66"/>
      <c r="D192" s="66"/>
      <c r="E192" s="66"/>
      <c r="F192" s="67"/>
      <c r="G192" s="45"/>
      <c r="H192" s="45"/>
      <c r="I192" s="45"/>
      <c r="J192" s="46"/>
      <c r="K192" s="46"/>
      <c r="L192" s="45"/>
      <c r="M192" s="45"/>
      <c r="N192" s="45"/>
    </row>
    <row r="193" spans="1:14" x14ac:dyDescent="0.25">
      <c r="A193" s="64"/>
      <c r="B193" s="67"/>
      <c r="C193" s="66"/>
      <c r="D193" s="66"/>
      <c r="E193" s="66"/>
      <c r="F193" s="67"/>
      <c r="G193" s="45"/>
      <c r="H193" s="45"/>
      <c r="I193" s="45"/>
      <c r="J193" s="46"/>
      <c r="K193" s="46"/>
      <c r="L193" s="45"/>
      <c r="M193" s="45"/>
      <c r="N193" s="45"/>
    </row>
    <row r="194" spans="1:14" x14ac:dyDescent="0.25">
      <c r="A194" s="64"/>
      <c r="B194" s="67"/>
      <c r="C194" s="66"/>
      <c r="D194" s="66"/>
      <c r="E194" s="66"/>
      <c r="F194" s="67"/>
      <c r="G194" s="45"/>
      <c r="H194" s="45"/>
      <c r="I194" s="45"/>
      <c r="J194" s="46"/>
      <c r="K194" s="46"/>
      <c r="L194" s="45"/>
      <c r="M194" s="45"/>
      <c r="N194" s="45"/>
    </row>
    <row r="195" spans="1:14" x14ac:dyDescent="0.25">
      <c r="A195" s="64"/>
      <c r="B195" s="67"/>
      <c r="C195" s="66"/>
      <c r="D195" s="66"/>
      <c r="E195" s="66"/>
      <c r="F195" s="67"/>
      <c r="G195" s="45" t="s">
        <v>34</v>
      </c>
      <c r="H195" s="45"/>
      <c r="I195" s="45"/>
      <c r="J195" s="46"/>
      <c r="K195" s="46"/>
      <c r="L195" s="45"/>
      <c r="M195" s="45" t="s">
        <v>35</v>
      </c>
      <c r="N195" s="45"/>
    </row>
    <row r="196" spans="1:14" ht="15.75" x14ac:dyDescent="0.25">
      <c r="B196" s="86"/>
      <c r="C196" s="85"/>
      <c r="D196" s="85"/>
      <c r="E196" s="85"/>
      <c r="F196" s="89"/>
      <c r="G196" s="89"/>
      <c r="H196" s="89"/>
      <c r="I196" s="89"/>
      <c r="J196" s="89"/>
      <c r="K196" s="323"/>
      <c r="L196" s="66"/>
      <c r="M196" s="66"/>
      <c r="N196" s="86"/>
    </row>
    <row r="197" spans="1:14" ht="15.75" x14ac:dyDescent="0.25">
      <c r="B197" s="86"/>
      <c r="C197" s="85"/>
      <c r="D197" s="85"/>
      <c r="E197" s="85"/>
      <c r="F197" s="89"/>
      <c r="G197" s="89"/>
      <c r="H197" s="89"/>
      <c r="I197" s="89"/>
      <c r="J197" s="89"/>
      <c r="K197" s="323"/>
      <c r="L197" s="66"/>
      <c r="M197" s="66"/>
      <c r="N197" s="86"/>
    </row>
    <row r="198" spans="1:14" ht="15.75" x14ac:dyDescent="0.25">
      <c r="B198" s="86"/>
      <c r="C198" s="85"/>
      <c r="D198" s="85"/>
      <c r="E198" s="85"/>
      <c r="F198" s="89"/>
      <c r="G198" s="89"/>
      <c r="H198" s="89"/>
      <c r="I198" s="89"/>
      <c r="J198" s="89"/>
      <c r="K198" s="323"/>
      <c r="L198" s="66"/>
      <c r="M198" s="66"/>
      <c r="N198" s="86"/>
    </row>
    <row r="199" spans="1:14" ht="15.75" x14ac:dyDescent="0.25">
      <c r="B199" s="86"/>
      <c r="C199" s="85"/>
      <c r="D199" s="85"/>
      <c r="E199" s="85"/>
      <c r="F199" s="89"/>
      <c r="G199" s="89"/>
      <c r="H199" s="89"/>
      <c r="I199" s="89"/>
      <c r="J199" s="89"/>
      <c r="K199" s="323"/>
      <c r="L199" s="66"/>
      <c r="M199" s="66"/>
      <c r="N199" s="86"/>
    </row>
    <row r="200" spans="1:14" ht="15.75" x14ac:dyDescent="0.25">
      <c r="B200" s="86"/>
      <c r="C200" s="85"/>
      <c r="D200" s="85"/>
      <c r="E200" s="85"/>
      <c r="F200" s="89"/>
      <c r="G200" s="89"/>
      <c r="H200" s="89"/>
      <c r="I200" s="89"/>
      <c r="J200" s="89"/>
      <c r="K200" s="323"/>
      <c r="L200" s="66"/>
      <c r="M200" s="66"/>
      <c r="N200" s="86"/>
    </row>
    <row r="201" spans="1:14" ht="15.75" x14ac:dyDescent="0.25">
      <c r="B201" s="86"/>
      <c r="C201" s="85"/>
      <c r="D201" s="85"/>
      <c r="E201" s="85"/>
      <c r="F201" s="89"/>
      <c r="G201" s="89"/>
      <c r="H201" s="89"/>
      <c r="I201" s="89"/>
      <c r="J201" s="89"/>
      <c r="K201" s="323"/>
      <c r="L201" s="66"/>
      <c r="M201" s="66"/>
      <c r="N201" s="86"/>
    </row>
    <row r="202" spans="1:14" ht="15.75" x14ac:dyDescent="0.25">
      <c r="B202" s="86"/>
      <c r="C202" s="85"/>
      <c r="D202" s="85"/>
      <c r="E202" s="85"/>
      <c r="F202" s="89"/>
      <c r="G202" s="89"/>
      <c r="H202" s="89"/>
      <c r="I202" s="89"/>
      <c r="J202" s="89"/>
      <c r="K202" s="323"/>
      <c r="L202" s="66"/>
      <c r="M202" s="66"/>
      <c r="N202" s="86"/>
    </row>
    <row r="203" spans="1:14" ht="15.75" x14ac:dyDescent="0.25">
      <c r="B203" s="86"/>
      <c r="C203" s="85"/>
      <c r="D203" s="85"/>
      <c r="E203" s="85"/>
      <c r="F203" s="89"/>
      <c r="G203" s="89"/>
      <c r="H203" s="89"/>
      <c r="I203" s="89"/>
      <c r="J203" s="89"/>
      <c r="K203" s="323"/>
      <c r="L203" s="66"/>
      <c r="M203" s="66"/>
      <c r="N203" s="86"/>
    </row>
    <row r="204" spans="1:14" x14ac:dyDescent="0.25">
      <c r="A204" s="356"/>
      <c r="B204" s="49"/>
      <c r="C204" s="45"/>
      <c r="D204" s="45"/>
      <c r="E204" s="283"/>
      <c r="F204" s="46"/>
      <c r="G204" s="229"/>
      <c r="H204" s="229"/>
      <c r="I204" s="229"/>
      <c r="J204" s="229"/>
      <c r="K204" s="278"/>
      <c r="L204" s="44"/>
      <c r="M204" s="44"/>
      <c r="N204" s="112"/>
    </row>
    <row r="205" spans="1:14" x14ac:dyDescent="0.25">
      <c r="A205" s="356"/>
      <c r="B205" s="49"/>
      <c r="C205" s="45"/>
      <c r="D205" s="45"/>
      <c r="E205" s="283"/>
      <c r="F205" s="46"/>
      <c r="G205" s="229"/>
      <c r="H205" s="229"/>
      <c r="I205" s="229"/>
      <c r="J205" s="229"/>
      <c r="K205" s="278"/>
      <c r="L205" s="44"/>
      <c r="M205" s="44"/>
      <c r="N205" s="112"/>
    </row>
    <row r="206" spans="1:14" x14ac:dyDescent="0.25">
      <c r="A206" s="356"/>
      <c r="B206" s="49"/>
      <c r="C206" s="45"/>
      <c r="D206" s="45"/>
      <c r="E206" s="283"/>
      <c r="F206" s="46"/>
      <c r="G206" s="229"/>
      <c r="H206" s="229"/>
      <c r="I206" s="229"/>
      <c r="J206" s="229"/>
      <c r="K206" s="278"/>
      <c r="L206" s="44"/>
      <c r="M206" s="44"/>
      <c r="N206" s="112"/>
    </row>
    <row r="207" spans="1:14" x14ac:dyDescent="0.25">
      <c r="A207" s="356"/>
      <c r="B207" s="49"/>
      <c r="C207" s="45"/>
      <c r="D207" s="45"/>
      <c r="E207" s="283"/>
      <c r="F207" s="46"/>
      <c r="G207" s="229"/>
      <c r="H207" s="229"/>
      <c r="I207" s="229"/>
      <c r="J207" s="229"/>
      <c r="K207" s="278"/>
      <c r="L207" s="44"/>
      <c r="M207" s="44"/>
      <c r="N207" s="112"/>
    </row>
    <row r="208" spans="1:14" x14ac:dyDescent="0.25">
      <c r="A208" s="356"/>
      <c r="B208" s="49"/>
      <c r="C208" s="45"/>
      <c r="D208" s="45"/>
      <c r="E208" s="283"/>
      <c r="F208" s="46"/>
      <c r="G208" s="229"/>
      <c r="H208" s="229"/>
      <c r="I208" s="229"/>
      <c r="J208" s="229"/>
      <c r="K208" s="278"/>
      <c r="L208" s="44"/>
      <c r="M208" s="44"/>
      <c r="N208" s="112"/>
    </row>
    <row r="209" spans="1:14" x14ac:dyDescent="0.25">
      <c r="A209" s="356"/>
      <c r="B209" s="49"/>
      <c r="C209" s="45"/>
      <c r="D209" s="45"/>
      <c r="E209" s="283"/>
      <c r="F209" s="46"/>
      <c r="G209" s="229"/>
      <c r="H209" s="229"/>
      <c r="I209" s="229"/>
      <c r="J209" s="229"/>
      <c r="K209" s="278"/>
      <c r="L209" s="44"/>
      <c r="M209" s="44"/>
      <c r="N209" s="112"/>
    </row>
    <row r="210" spans="1:14" x14ac:dyDescent="0.25">
      <c r="A210" s="356"/>
      <c r="B210" s="49"/>
      <c r="C210" s="45"/>
      <c r="D210" s="45"/>
      <c r="E210" s="283"/>
      <c r="F210" s="46"/>
      <c r="G210" s="229"/>
      <c r="H210" s="229"/>
      <c r="I210" s="229"/>
      <c r="J210" s="229"/>
      <c r="K210" s="278"/>
      <c r="L210" s="44"/>
      <c r="M210" s="44"/>
      <c r="N210" s="112"/>
    </row>
    <row r="211" spans="1:14" x14ac:dyDescent="0.25">
      <c r="A211" s="356"/>
      <c r="B211" s="49"/>
      <c r="C211" s="45"/>
      <c r="D211" s="45"/>
      <c r="E211" s="283"/>
      <c r="F211" s="46"/>
      <c r="G211" s="229"/>
      <c r="H211" s="229"/>
      <c r="I211" s="229"/>
      <c r="J211" s="229"/>
      <c r="K211" s="278"/>
      <c r="L211" s="44"/>
      <c r="M211" s="44"/>
      <c r="N211" s="112"/>
    </row>
    <row r="212" spans="1:14" x14ac:dyDescent="0.25">
      <c r="A212" s="356"/>
      <c r="B212" s="49"/>
      <c r="C212" s="45"/>
      <c r="D212" s="45"/>
      <c r="E212" s="283"/>
      <c r="F212" s="46"/>
      <c r="G212" s="229"/>
      <c r="H212" s="229"/>
      <c r="I212" s="229"/>
      <c r="J212" s="229"/>
      <c r="K212" s="278"/>
      <c r="L212" s="44"/>
      <c r="M212" s="44"/>
      <c r="N212" s="112"/>
    </row>
    <row r="213" spans="1:14" x14ac:dyDescent="0.25">
      <c r="A213" s="356"/>
      <c r="B213" s="49"/>
      <c r="C213" s="45"/>
      <c r="D213" s="45"/>
      <c r="E213" s="283"/>
      <c r="F213" s="46"/>
      <c r="G213" s="229"/>
      <c r="H213" s="229"/>
      <c r="I213" s="229"/>
      <c r="J213" s="229"/>
      <c r="K213" s="278"/>
      <c r="L213" s="44"/>
      <c r="M213" s="44"/>
      <c r="N213" s="112"/>
    </row>
    <row r="214" spans="1:14" x14ac:dyDescent="0.25">
      <c r="A214" s="356"/>
      <c r="B214" s="49"/>
      <c r="C214" s="45"/>
      <c r="D214" s="45"/>
      <c r="E214" s="283"/>
      <c r="F214" s="46"/>
      <c r="G214" s="229"/>
      <c r="H214" s="229"/>
      <c r="I214" s="229"/>
      <c r="J214" s="229"/>
      <c r="K214" s="278"/>
      <c r="L214" s="44"/>
      <c r="M214" s="44"/>
      <c r="N214" s="112"/>
    </row>
    <row r="215" spans="1:14" x14ac:dyDescent="0.25">
      <c r="A215" s="356"/>
      <c r="B215" s="49"/>
      <c r="C215" s="45"/>
      <c r="D215" s="45"/>
      <c r="E215" s="283"/>
      <c r="F215" s="46"/>
      <c r="G215" s="229"/>
      <c r="H215" s="229"/>
      <c r="I215" s="229"/>
      <c r="J215" s="229"/>
      <c r="K215" s="278"/>
      <c r="L215" s="44"/>
      <c r="M215" s="44"/>
      <c r="N215" s="112"/>
    </row>
    <row r="216" spans="1:14" x14ac:dyDescent="0.25">
      <c r="A216" s="356"/>
      <c r="B216" s="49"/>
      <c r="C216" s="45"/>
      <c r="D216" s="45"/>
      <c r="E216" s="283"/>
      <c r="F216" s="46"/>
      <c r="G216" s="229"/>
      <c r="H216" s="229"/>
      <c r="I216" s="229"/>
      <c r="J216" s="229"/>
      <c r="K216" s="278"/>
      <c r="L216" s="44"/>
      <c r="M216" s="44"/>
      <c r="N216" s="112"/>
    </row>
    <row r="217" spans="1:14" x14ac:dyDescent="0.25">
      <c r="A217" s="356"/>
      <c r="B217" s="49"/>
      <c r="C217" s="45"/>
      <c r="D217" s="45"/>
      <c r="E217" s="283"/>
      <c r="F217" s="46"/>
      <c r="G217" s="229"/>
      <c r="H217" s="229"/>
      <c r="I217" s="229"/>
      <c r="J217" s="229"/>
      <c r="K217" s="278"/>
      <c r="L217" s="44"/>
      <c r="M217" s="44"/>
      <c r="N217" s="112"/>
    </row>
    <row r="218" spans="1:14" x14ac:dyDescent="0.25">
      <c r="A218" s="356"/>
      <c r="B218" s="49"/>
      <c r="C218" s="45"/>
      <c r="D218" s="45"/>
      <c r="E218" s="283"/>
      <c r="F218" s="46"/>
      <c r="G218" s="229"/>
      <c r="H218" s="229"/>
      <c r="I218" s="229"/>
      <c r="J218" s="229"/>
      <c r="K218" s="278"/>
      <c r="L218" s="44"/>
      <c r="M218" s="44"/>
      <c r="N218" s="112"/>
    </row>
    <row r="219" spans="1:14" x14ac:dyDescent="0.25">
      <c r="A219" s="356"/>
      <c r="B219" s="49"/>
      <c r="C219" s="45"/>
      <c r="D219" s="45"/>
      <c r="E219" s="283"/>
      <c r="F219" s="46"/>
      <c r="G219" s="229"/>
      <c r="H219" s="229"/>
      <c r="I219" s="229"/>
      <c r="J219" s="229"/>
      <c r="K219" s="278"/>
      <c r="L219" s="44"/>
      <c r="M219" s="44"/>
      <c r="N219" s="112"/>
    </row>
    <row r="220" spans="1:14" x14ac:dyDescent="0.25">
      <c r="A220" s="356"/>
      <c r="B220" s="49"/>
      <c r="C220" s="45"/>
      <c r="D220" s="45"/>
      <c r="E220" s="283"/>
      <c r="F220" s="46"/>
      <c r="G220" s="229"/>
      <c r="H220" s="229"/>
      <c r="I220" s="229"/>
      <c r="J220" s="229"/>
      <c r="K220" s="278"/>
      <c r="L220" s="44"/>
      <c r="M220" s="44"/>
      <c r="N220" s="112"/>
    </row>
    <row r="221" spans="1:14" x14ac:dyDescent="0.25">
      <c r="A221" s="356"/>
      <c r="B221" s="49"/>
      <c r="C221" s="45"/>
      <c r="D221" s="45"/>
      <c r="E221" s="283"/>
      <c r="F221" s="46"/>
      <c r="G221" s="229"/>
      <c r="H221" s="229"/>
      <c r="I221" s="229"/>
      <c r="J221" s="229"/>
      <c r="K221" s="278"/>
      <c r="L221" s="44"/>
      <c r="M221" s="44"/>
      <c r="N221" s="112"/>
    </row>
    <row r="222" spans="1:14" x14ac:dyDescent="0.25">
      <c r="A222" s="356"/>
      <c r="B222" s="49"/>
      <c r="C222" s="45"/>
      <c r="D222" s="45"/>
      <c r="E222" s="283"/>
      <c r="F222" s="46"/>
      <c r="G222" s="229"/>
      <c r="H222" s="229"/>
      <c r="I222" s="229"/>
      <c r="J222" s="229"/>
      <c r="K222" s="278"/>
      <c r="L222" s="44"/>
      <c r="M222" s="44"/>
      <c r="N222" s="112"/>
    </row>
    <row r="223" spans="1:14" x14ac:dyDescent="0.25">
      <c r="A223" s="356"/>
      <c r="B223" s="49"/>
      <c r="C223" s="45"/>
      <c r="D223" s="45"/>
      <c r="E223" s="283"/>
      <c r="F223" s="46"/>
      <c r="G223" s="229"/>
      <c r="H223" s="229"/>
      <c r="I223" s="229"/>
      <c r="J223" s="229"/>
      <c r="K223" s="278"/>
      <c r="L223" s="44"/>
      <c r="M223" s="44"/>
      <c r="N223" s="112"/>
    </row>
  </sheetData>
  <mergeCells count="80">
    <mergeCell ref="A6:N6"/>
    <mergeCell ref="A1:N1"/>
    <mergeCell ref="A2:N2"/>
    <mergeCell ref="A3:N3"/>
    <mergeCell ref="A4:N4"/>
    <mergeCell ref="A5:N5"/>
    <mergeCell ref="A59:N59"/>
    <mergeCell ref="G14:G16"/>
    <mergeCell ref="H14:H16"/>
    <mergeCell ref="I14:I16"/>
    <mergeCell ref="J14:J16"/>
    <mergeCell ref="K14:K16"/>
    <mergeCell ref="L14:L16"/>
    <mergeCell ref="A14:A16"/>
    <mergeCell ref="B14:B16"/>
    <mergeCell ref="C14:C16"/>
    <mergeCell ref="D14:D16"/>
    <mergeCell ref="E14:E16"/>
    <mergeCell ref="F14:F16"/>
    <mergeCell ref="M14:M16"/>
    <mergeCell ref="N14:N16"/>
    <mergeCell ref="A56:N56"/>
    <mergeCell ref="A57:N57"/>
    <mergeCell ref="A58:N58"/>
    <mergeCell ref="A60:N60"/>
    <mergeCell ref="A61:N61"/>
    <mergeCell ref="A69:A71"/>
    <mergeCell ref="B69:B71"/>
    <mergeCell ref="C69:C71"/>
    <mergeCell ref="D69:D71"/>
    <mergeCell ref="E69:E71"/>
    <mergeCell ref="F69:F71"/>
    <mergeCell ref="G69:G71"/>
    <mergeCell ref="H69:H71"/>
    <mergeCell ref="A118:N118"/>
    <mergeCell ref="I69:I71"/>
    <mergeCell ref="J69:J71"/>
    <mergeCell ref="K69:K71"/>
    <mergeCell ref="L69:L71"/>
    <mergeCell ref="M69:M71"/>
    <mergeCell ref="N69:N71"/>
    <mergeCell ref="A113:N113"/>
    <mergeCell ref="A114:N114"/>
    <mergeCell ref="A115:N115"/>
    <mergeCell ref="A116:N116"/>
    <mergeCell ref="A117:N117"/>
    <mergeCell ref="A171:N171"/>
    <mergeCell ref="G126:G128"/>
    <mergeCell ref="H126:H128"/>
    <mergeCell ref="I126:I128"/>
    <mergeCell ref="J126:J128"/>
    <mergeCell ref="K126:K128"/>
    <mergeCell ref="L126:L128"/>
    <mergeCell ref="A126:A128"/>
    <mergeCell ref="B126:B128"/>
    <mergeCell ref="C126:C128"/>
    <mergeCell ref="D126:D128"/>
    <mergeCell ref="E126:E128"/>
    <mergeCell ref="F126:F128"/>
    <mergeCell ref="M126:M128"/>
    <mergeCell ref="N126:N128"/>
    <mergeCell ref="A168:N168"/>
    <mergeCell ref="A169:N169"/>
    <mergeCell ref="A170:N170"/>
    <mergeCell ref="N181:N183"/>
    <mergeCell ref="A172:N172"/>
    <mergeCell ref="A173:N173"/>
    <mergeCell ref="A181:A183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M181:M18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zoomScale="80" zoomScaleNormal="80" workbookViewId="0">
      <selection activeCell="A191" sqref="A191:XFD272"/>
    </sheetView>
  </sheetViews>
  <sheetFormatPr defaultRowHeight="15" x14ac:dyDescent="0.25"/>
  <cols>
    <col min="1" max="1" width="4.42578125" customWidth="1"/>
    <col min="2" max="2" width="4.7109375" customWidth="1"/>
    <col min="3" max="3" width="5.5703125" customWidth="1"/>
    <col min="4" max="4" width="16.85546875" customWidth="1"/>
    <col min="5" max="5" width="11.28515625" customWidth="1"/>
    <col min="6" max="6" width="13.42578125" customWidth="1"/>
    <col min="7" max="7" width="21" customWidth="1"/>
    <col min="8" max="8" width="4.85546875" customWidth="1"/>
    <col min="9" max="11" width="4.7109375" customWidth="1"/>
    <col min="12" max="12" width="5.140625" customWidth="1"/>
    <col min="13" max="13" width="4.85546875" customWidth="1"/>
    <col min="14" max="14" width="4.7109375" customWidth="1"/>
    <col min="15" max="16" width="4.85546875" customWidth="1"/>
    <col min="17" max="17" width="5.140625" customWidth="1"/>
    <col min="18" max="18" width="4.42578125" customWidth="1"/>
    <col min="19" max="19" width="4.85546875" customWidth="1"/>
    <col min="20" max="20" width="5" customWidth="1"/>
    <col min="21" max="21" width="4.85546875" customWidth="1"/>
    <col min="22" max="22" width="4.42578125" customWidth="1"/>
    <col min="23" max="23" width="4.85546875" customWidth="1"/>
    <col min="24" max="24" width="4.42578125" customWidth="1"/>
    <col min="25" max="26" width="4" customWidth="1"/>
    <col min="27" max="27" width="3.85546875" customWidth="1"/>
    <col min="28" max="28" width="4.42578125" customWidth="1"/>
    <col min="29" max="29" width="7.85546875" customWidth="1"/>
  </cols>
  <sheetData>
    <row r="1" spans="1:29" ht="17.25" x14ac:dyDescent="0.3">
      <c r="A1" s="460" t="s">
        <v>186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</row>
    <row r="2" spans="1:29" ht="17.25" x14ac:dyDescent="0.3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</row>
    <row r="3" spans="1:29" ht="20.25" x14ac:dyDescent="0.3">
      <c r="A3" s="566" t="s">
        <v>187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</row>
    <row r="4" spans="1:29" ht="20.25" x14ac:dyDescent="0.3">
      <c r="A4" s="567" t="s">
        <v>155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</row>
    <row r="5" spans="1:29" x14ac:dyDescent="0.25">
      <c r="A5" s="568" t="s">
        <v>156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</row>
    <row r="6" spans="1:29" ht="16.5" thickBot="1" x14ac:dyDescent="0.3">
      <c r="A6" s="46"/>
      <c r="B6" s="46"/>
      <c r="C6" s="46"/>
      <c r="D6" s="86"/>
      <c r="E6" s="86"/>
      <c r="F6" s="86"/>
      <c r="G6" s="86"/>
      <c r="H6" s="85"/>
      <c r="I6" s="299"/>
      <c r="J6" s="86"/>
      <c r="K6" s="357"/>
      <c r="L6" s="66"/>
      <c r="M6" s="86"/>
      <c r="R6" s="571" t="s">
        <v>157</v>
      </c>
      <c r="S6" s="571"/>
      <c r="T6" s="571"/>
      <c r="U6" s="571"/>
      <c r="V6" s="571"/>
      <c r="W6" s="571"/>
      <c r="X6" s="571"/>
      <c r="Y6" s="358" t="s">
        <v>113</v>
      </c>
      <c r="Z6" s="358"/>
      <c r="AA6" s="358"/>
      <c r="AB6" s="359"/>
      <c r="AC6" s="359" t="s">
        <v>188</v>
      </c>
    </row>
    <row r="7" spans="1:29" ht="18.75" thickBot="1" x14ac:dyDescent="0.3">
      <c r="A7" s="558" t="s">
        <v>66</v>
      </c>
      <c r="B7" s="558" t="s">
        <v>159</v>
      </c>
      <c r="C7" s="559" t="s">
        <v>152</v>
      </c>
      <c r="D7" s="563" t="s">
        <v>160</v>
      </c>
      <c r="E7" s="564" t="s">
        <v>18</v>
      </c>
      <c r="F7" s="508" t="s">
        <v>19</v>
      </c>
      <c r="G7" s="559" t="s">
        <v>21</v>
      </c>
      <c r="H7" s="560" t="s">
        <v>161</v>
      </c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1" t="s">
        <v>162</v>
      </c>
      <c r="AB7" s="562" t="s">
        <v>163</v>
      </c>
      <c r="AC7" s="559" t="s">
        <v>164</v>
      </c>
    </row>
    <row r="8" spans="1:29" ht="15.75" thickBot="1" x14ac:dyDescent="0.3">
      <c r="A8" s="558"/>
      <c r="B8" s="558"/>
      <c r="C8" s="558"/>
      <c r="D8" s="563"/>
      <c r="E8" s="564"/>
      <c r="F8" s="565"/>
      <c r="G8" s="558"/>
      <c r="H8" s="475">
        <v>320</v>
      </c>
      <c r="I8" s="475">
        <v>350</v>
      </c>
      <c r="J8" s="475">
        <v>370</v>
      </c>
      <c r="K8" s="475">
        <v>390</v>
      </c>
      <c r="L8" s="475">
        <v>405</v>
      </c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561"/>
      <c r="AB8" s="562"/>
      <c r="AC8" s="559"/>
    </row>
    <row r="9" spans="1:29" ht="15.75" thickBot="1" x14ac:dyDescent="0.3">
      <c r="A9" s="558"/>
      <c r="B9" s="558"/>
      <c r="C9" s="558"/>
      <c r="D9" s="563"/>
      <c r="E9" s="564"/>
      <c r="F9" s="509"/>
      <c r="G9" s="558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561"/>
      <c r="AB9" s="562"/>
      <c r="AC9" s="559"/>
    </row>
    <row r="10" spans="1:29" x14ac:dyDescent="0.25">
      <c r="A10" s="80">
        <v>1</v>
      </c>
      <c r="B10" s="395" t="s">
        <v>189</v>
      </c>
      <c r="C10" s="394">
        <v>160</v>
      </c>
      <c r="D10" s="76" t="str">
        <f>IF(C10=0," ",VLOOKUP(C10,[1]Спортсмены!B$1:L$65536,2,FALSE))</f>
        <v>Шаркунов</v>
      </c>
      <c r="E10" s="77" t="str">
        <f>IF(C10=0," ",VLOOKUP($C10,[1]Спортсмены!$B$1:$L$65536,3,FALSE))</f>
        <v>Максим</v>
      </c>
      <c r="F10" s="111" t="str">
        <f>IF(C10=0," ",VLOOKUP($C10,[1]Спортсмены!$B$1:$L$65536,4,FALSE))</f>
        <v>11.02.2005</v>
      </c>
      <c r="G10" s="59" t="str">
        <f>IF(C10=0," ",VLOOKUP($C10,[1]Спортсмены!$B$1:$K$65536,6,FALSE))</f>
        <v>Ярославская область</v>
      </c>
      <c r="H10" s="396"/>
      <c r="I10" s="396"/>
      <c r="J10" s="396" t="s">
        <v>166</v>
      </c>
      <c r="K10" s="396" t="s">
        <v>166</v>
      </c>
      <c r="L10" s="396" t="s">
        <v>167</v>
      </c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7">
        <v>1</v>
      </c>
      <c r="AB10" s="398">
        <v>0</v>
      </c>
      <c r="AC10" s="399">
        <v>390</v>
      </c>
    </row>
    <row r="11" spans="1:29" x14ac:dyDescent="0.25">
      <c r="A11" s="78">
        <v>2</v>
      </c>
      <c r="B11" s="400" t="s">
        <v>190</v>
      </c>
      <c r="C11" s="401">
        <v>16</v>
      </c>
      <c r="D11" s="76" t="str">
        <f>IF(C11=0," ",VLOOKUP(C11,[1]Спортсмены!B$1:L$65536,2,FALSE))</f>
        <v>Васендин</v>
      </c>
      <c r="E11" s="77" t="str">
        <f>IF(C11=0," ",VLOOKUP($C11,[1]Спортсмены!$B$1:$L$65536,3,FALSE))</f>
        <v>Егор</v>
      </c>
      <c r="F11" s="111" t="str">
        <f>IF(C11=0," ",VLOOKUP($C11,[1]Спортсмены!$B$1:$L$65536,4,FALSE))</f>
        <v>28.08.2005</v>
      </c>
      <c r="G11" s="59" t="str">
        <f>IF(C11=0," ",VLOOKUP($C11,[1]Спортсмены!$B$1:$K$65536,6,FALSE))</f>
        <v>Ярославская область</v>
      </c>
      <c r="H11" s="375" t="s">
        <v>166</v>
      </c>
      <c r="I11" s="375" t="s">
        <v>166</v>
      </c>
      <c r="J11" s="375" t="s">
        <v>165</v>
      </c>
      <c r="K11" s="375" t="s">
        <v>167</v>
      </c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6">
        <v>2</v>
      </c>
      <c r="AB11" s="402">
        <v>1</v>
      </c>
      <c r="AC11" s="403">
        <v>370</v>
      </c>
    </row>
    <row r="12" spans="1:29" ht="16.5" thickBot="1" x14ac:dyDescent="0.3">
      <c r="A12" s="40"/>
      <c r="B12" s="40"/>
      <c r="C12" s="40"/>
      <c r="D12" s="298"/>
      <c r="E12" s="298"/>
      <c r="F12" s="298"/>
      <c r="G12" s="298"/>
      <c r="H12" s="371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372"/>
      <c r="AB12" s="372"/>
      <c r="AC12" s="373"/>
    </row>
    <row r="13" spans="1:29" ht="16.5" thickTop="1" x14ac:dyDescent="0.25">
      <c r="A13" s="46"/>
      <c r="B13" s="46"/>
      <c r="C13" s="46"/>
      <c r="D13" s="86"/>
      <c r="E13" s="86"/>
      <c r="F13" s="86"/>
      <c r="G13" s="86"/>
      <c r="H13" s="89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x14ac:dyDescent="0.25">
      <c r="A14" s="46"/>
      <c r="B14" s="46"/>
      <c r="C14" s="46"/>
      <c r="D14" s="86"/>
      <c r="E14" s="86"/>
      <c r="F14" s="86"/>
      <c r="G14" s="86"/>
      <c r="H14" s="89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ht="15.75" x14ac:dyDescent="0.25">
      <c r="A15" s="46"/>
      <c r="B15" s="46"/>
      <c r="C15" s="46"/>
      <c r="D15" s="86"/>
      <c r="E15" s="86"/>
      <c r="F15" s="86"/>
      <c r="G15" s="86"/>
      <c r="H15" s="89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x14ac:dyDescent="0.25">
      <c r="A16" s="46"/>
      <c r="B16" s="46"/>
      <c r="C16" s="46"/>
      <c r="D16" s="86"/>
      <c r="E16" s="45" t="s">
        <v>32</v>
      </c>
      <c r="F16" s="45"/>
      <c r="G16" s="45"/>
      <c r="H16" s="46"/>
      <c r="I16" s="46"/>
      <c r="J16" s="45"/>
      <c r="K16" s="45" t="s">
        <v>33</v>
      </c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x14ac:dyDescent="0.25">
      <c r="A17" s="64"/>
      <c r="B17" s="65"/>
      <c r="C17" s="44"/>
      <c r="D17" s="85"/>
      <c r="E17" s="45"/>
      <c r="F17" s="45"/>
      <c r="G17" s="45"/>
      <c r="H17" s="46"/>
      <c r="I17" s="46"/>
      <c r="J17" s="45"/>
      <c r="K17" s="45"/>
      <c r="L17" s="45"/>
      <c r="M17" s="85"/>
      <c r="N17" s="85"/>
      <c r="P17" s="86"/>
      <c r="Q17" s="88"/>
      <c r="R17" s="67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x14ac:dyDescent="0.25">
      <c r="A18" s="64"/>
      <c r="B18" s="67"/>
      <c r="C18" s="44"/>
      <c r="D18" s="85"/>
      <c r="E18" s="45"/>
      <c r="F18" s="45"/>
      <c r="G18" s="45"/>
      <c r="H18" s="46"/>
      <c r="I18" s="46"/>
      <c r="J18" s="45"/>
      <c r="K18" s="45"/>
      <c r="L18" s="45"/>
      <c r="M18" s="85"/>
      <c r="N18" s="85"/>
      <c r="P18" s="86"/>
      <c r="Q18" s="88"/>
      <c r="R18" s="67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.75" x14ac:dyDescent="0.25">
      <c r="A19" s="64"/>
      <c r="B19" s="67"/>
      <c r="C19" s="44"/>
      <c r="D19" s="85"/>
      <c r="E19" s="45"/>
      <c r="F19" s="45"/>
      <c r="G19" s="45"/>
      <c r="H19" s="46"/>
      <c r="I19" s="46"/>
      <c r="J19" s="45"/>
      <c r="K19" s="45"/>
      <c r="L19" s="45"/>
      <c r="M19" s="85"/>
      <c r="N19" s="85"/>
      <c r="P19" s="86"/>
      <c r="Q19" s="88"/>
      <c r="R19" s="67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x14ac:dyDescent="0.25">
      <c r="A20" s="64"/>
      <c r="B20" s="67"/>
      <c r="C20" s="44"/>
      <c r="D20" s="85"/>
      <c r="E20" s="45" t="s">
        <v>34</v>
      </c>
      <c r="F20" s="45"/>
      <c r="G20" s="45"/>
      <c r="H20" s="46"/>
      <c r="I20" s="46"/>
      <c r="J20" s="45"/>
      <c r="K20" s="45" t="s">
        <v>35</v>
      </c>
      <c r="L20" s="45"/>
      <c r="M20" s="85"/>
      <c r="N20" s="85"/>
      <c r="P20" s="86"/>
      <c r="Q20" s="88"/>
      <c r="R20" s="67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x14ac:dyDescent="0.25">
      <c r="A21" s="64"/>
      <c r="B21" s="67"/>
      <c r="C21" s="44"/>
      <c r="D21" s="65"/>
      <c r="H21" s="85"/>
      <c r="I21" s="85"/>
      <c r="J21" s="85"/>
      <c r="K21" s="85"/>
      <c r="L21" s="85"/>
      <c r="M21" s="85"/>
      <c r="N21" s="85"/>
      <c r="P21" s="86"/>
      <c r="Q21" s="88"/>
      <c r="R21" s="67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5.75" x14ac:dyDescent="0.25">
      <c r="A22" s="66"/>
      <c r="B22" s="66"/>
      <c r="C22" s="299"/>
      <c r="D22" s="299"/>
      <c r="E22" s="85"/>
      <c r="F22" s="85"/>
      <c r="G22" s="299"/>
      <c r="H22" s="299"/>
      <c r="I22" s="299"/>
      <c r="J22" s="299"/>
      <c r="K22" s="67"/>
      <c r="L22" s="46"/>
      <c r="M22" s="46"/>
      <c r="N22" s="46"/>
      <c r="O22" s="46"/>
      <c r="P22" s="277"/>
      <c r="Q22" s="277"/>
      <c r="R22" s="93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5.75" x14ac:dyDescent="0.25">
      <c r="A23" s="66"/>
      <c r="B23" s="66"/>
      <c r="C23" s="299"/>
      <c r="D23" s="299"/>
      <c r="E23" s="85"/>
      <c r="F23" s="85"/>
      <c r="G23" s="299"/>
      <c r="H23" s="299"/>
      <c r="I23" s="299"/>
      <c r="J23" s="299"/>
      <c r="K23" s="67"/>
      <c r="L23" s="46"/>
      <c r="M23" s="46"/>
      <c r="N23" s="46"/>
      <c r="O23" s="46"/>
      <c r="P23" s="277"/>
      <c r="Q23" s="277"/>
      <c r="R23" s="93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ht="15.75" x14ac:dyDescent="0.25">
      <c r="A24" s="67"/>
      <c r="B24" s="49"/>
      <c r="C24" s="45"/>
      <c r="D24" s="85"/>
      <c r="E24" s="85"/>
      <c r="F24" s="85"/>
      <c r="G24" s="86"/>
      <c r="H24" s="85"/>
      <c r="I24" s="85"/>
      <c r="J24" s="85"/>
      <c r="K24" s="85"/>
      <c r="L24" s="87"/>
      <c r="M24" s="86"/>
      <c r="N24" s="88"/>
      <c r="P24" s="277"/>
      <c r="Q24" s="277"/>
      <c r="R24" s="278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x14ac:dyDescent="0.25">
      <c r="A25" s="67"/>
      <c r="B25" s="49"/>
      <c r="C25" s="45"/>
      <c r="D25" s="85"/>
      <c r="E25" s="85"/>
      <c r="F25" s="85"/>
      <c r="G25" s="86"/>
      <c r="H25" s="85"/>
      <c r="I25" s="85"/>
      <c r="J25" s="85"/>
      <c r="K25" s="85"/>
      <c r="L25" s="85"/>
      <c r="M25" s="86"/>
      <c r="N25" s="88"/>
      <c r="P25" s="277"/>
      <c r="Q25" s="277"/>
      <c r="R25" s="278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.75" x14ac:dyDescent="0.25">
      <c r="A26" s="46"/>
      <c r="B26" s="46"/>
      <c r="C26" s="46"/>
      <c r="D26" s="86"/>
      <c r="E26" s="86"/>
      <c r="F26" s="86"/>
      <c r="G26" s="86"/>
      <c r="H26" s="89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x14ac:dyDescent="0.25">
      <c r="A27" s="46"/>
      <c r="B27" s="46"/>
      <c r="C27" s="46"/>
      <c r="D27" s="86"/>
      <c r="E27" s="86"/>
      <c r="F27" s="86"/>
      <c r="G27" s="86"/>
      <c r="H27" s="89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.75" x14ac:dyDescent="0.25">
      <c r="A28" s="46"/>
      <c r="B28" s="46"/>
      <c r="C28" s="46"/>
      <c r="D28" s="86"/>
      <c r="E28" s="86"/>
      <c r="F28" s="86"/>
      <c r="G28" s="86"/>
      <c r="H28" s="89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t="15.75" x14ac:dyDescent="0.25">
      <c r="A29" s="46"/>
      <c r="B29" s="46"/>
      <c r="C29" s="46"/>
      <c r="D29" s="86"/>
      <c r="E29" s="86"/>
      <c r="F29" s="86"/>
      <c r="G29" s="86"/>
      <c r="H29" s="89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ht="15.75" x14ac:dyDescent="0.25">
      <c r="A30" s="46"/>
      <c r="B30" s="46"/>
      <c r="C30" s="46"/>
      <c r="D30" s="86"/>
      <c r="E30" s="86"/>
      <c r="F30" s="86"/>
      <c r="G30" s="86"/>
      <c r="H30" s="89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5.75" x14ac:dyDescent="0.25">
      <c r="A31" s="46"/>
      <c r="B31" s="46"/>
      <c r="C31" s="46"/>
      <c r="D31" s="86"/>
      <c r="E31" s="86"/>
      <c r="F31" s="86"/>
      <c r="G31" s="86"/>
      <c r="H31" s="89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x14ac:dyDescent="0.25">
      <c r="A32" s="46"/>
      <c r="B32" s="46"/>
      <c r="C32" s="46"/>
      <c r="D32" s="86"/>
      <c r="E32" s="86"/>
      <c r="F32" s="86"/>
      <c r="G32" s="86"/>
      <c r="H32" s="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ht="15.75" x14ac:dyDescent="0.25">
      <c r="A33" s="46"/>
      <c r="B33" s="46"/>
      <c r="C33" s="46"/>
      <c r="D33" s="86"/>
      <c r="E33" s="86"/>
      <c r="F33" s="86"/>
      <c r="G33" s="86"/>
      <c r="H33" s="89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15.75" x14ac:dyDescent="0.25">
      <c r="A34" s="46"/>
      <c r="B34" s="46"/>
      <c r="C34" s="46"/>
      <c r="D34" s="86"/>
      <c r="E34" s="86"/>
      <c r="F34" s="86"/>
      <c r="G34" s="86"/>
      <c r="H34" s="89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5.75" x14ac:dyDescent="0.25">
      <c r="A35" s="46"/>
      <c r="B35" s="46"/>
      <c r="C35" s="46"/>
      <c r="D35" s="86"/>
      <c r="E35" s="86"/>
      <c r="F35" s="86"/>
      <c r="G35" s="86"/>
      <c r="H35" s="89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15.75" x14ac:dyDescent="0.25">
      <c r="A36" s="46"/>
      <c r="B36" s="46"/>
      <c r="C36" s="46"/>
      <c r="D36" s="86"/>
      <c r="E36" s="86"/>
      <c r="F36" s="86"/>
      <c r="G36" s="86"/>
      <c r="H36" s="89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x14ac:dyDescent="0.25">
      <c r="A37" s="46"/>
      <c r="B37" s="46"/>
      <c r="C37" s="46"/>
      <c r="D37" s="86"/>
      <c r="E37" s="86"/>
      <c r="F37" s="86"/>
      <c r="G37" s="86"/>
      <c r="H37" s="89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15.75" x14ac:dyDescent="0.25">
      <c r="A38" s="46"/>
      <c r="B38" s="46"/>
      <c r="C38" s="46"/>
      <c r="D38" s="86"/>
      <c r="E38" s="86"/>
      <c r="F38" s="86"/>
      <c r="G38" s="86"/>
      <c r="H38" s="89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x14ac:dyDescent="0.25">
      <c r="A39" s="46"/>
      <c r="B39" s="46"/>
      <c r="C39" s="46"/>
      <c r="D39" s="86"/>
      <c r="E39" s="86"/>
      <c r="F39" s="86"/>
      <c r="G39" s="86"/>
      <c r="H39" s="89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15.75" x14ac:dyDescent="0.25">
      <c r="A40" s="46"/>
      <c r="B40" s="46"/>
      <c r="C40" s="46"/>
      <c r="D40" s="86"/>
      <c r="E40" s="86"/>
      <c r="F40" s="86"/>
      <c r="G40" s="86"/>
      <c r="H40" s="89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x14ac:dyDescent="0.25">
      <c r="A41" s="46"/>
      <c r="B41" s="46"/>
      <c r="C41" s="46"/>
      <c r="D41" s="86"/>
      <c r="E41" s="86"/>
      <c r="F41" s="86"/>
      <c r="G41" s="86"/>
      <c r="H41" s="89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15.75" x14ac:dyDescent="0.25">
      <c r="A42" s="46"/>
      <c r="B42" s="46"/>
      <c r="C42" s="46"/>
      <c r="D42" s="86"/>
      <c r="E42" s="86"/>
      <c r="F42" s="86"/>
      <c r="G42" s="86"/>
      <c r="H42" s="89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x14ac:dyDescent="0.25">
      <c r="A43" s="46"/>
      <c r="B43" s="46"/>
      <c r="C43" s="46"/>
      <c r="D43" s="86"/>
      <c r="E43" s="86"/>
      <c r="F43" s="86"/>
      <c r="G43" s="86"/>
      <c r="H43" s="89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5.75" x14ac:dyDescent="0.25">
      <c r="A44" s="46"/>
      <c r="B44" s="46"/>
      <c r="C44" s="46"/>
      <c r="D44" s="86"/>
      <c r="E44" s="86"/>
      <c r="F44" s="86"/>
      <c r="G44" s="86"/>
      <c r="H44" s="89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x14ac:dyDescent="0.25">
      <c r="A45" s="46"/>
      <c r="B45" s="46"/>
      <c r="C45" s="46"/>
      <c r="D45" s="86"/>
      <c r="E45" s="86"/>
      <c r="F45" s="86"/>
      <c r="G45" s="86"/>
      <c r="H45" s="89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.75" x14ac:dyDescent="0.25">
      <c r="A46" s="46"/>
      <c r="B46" s="46"/>
      <c r="C46" s="46"/>
      <c r="D46" s="86"/>
      <c r="E46" s="86"/>
      <c r="F46" s="86"/>
      <c r="G46" s="86"/>
      <c r="H46" s="8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.75" x14ac:dyDescent="0.25">
      <c r="A47" s="46"/>
      <c r="B47" s="46"/>
      <c r="C47" s="46"/>
      <c r="D47" s="86"/>
      <c r="E47" s="86"/>
      <c r="F47" s="86"/>
      <c r="G47" s="86"/>
      <c r="H47" s="89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7.25" x14ac:dyDescent="0.3">
      <c r="A48" s="460" t="s">
        <v>78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"/>
      <c r="X48" s="46"/>
      <c r="Y48" s="46"/>
      <c r="Z48" s="46"/>
      <c r="AA48" s="46"/>
      <c r="AB48" s="46"/>
      <c r="AC48" s="46"/>
    </row>
    <row r="49" spans="1:29" ht="17.25" x14ac:dyDescent="0.3">
      <c r="A49" s="460"/>
      <c r="B49" s="460"/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"/>
      <c r="X49" s="46"/>
      <c r="Y49" s="46"/>
      <c r="Z49" s="46"/>
      <c r="AA49" s="46"/>
      <c r="AB49" s="46"/>
      <c r="AC49" s="46"/>
    </row>
    <row r="50" spans="1:29" ht="20.25" x14ac:dyDescent="0.3">
      <c r="A50" s="566" t="s">
        <v>187</v>
      </c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  <c r="M50" s="566"/>
    </row>
    <row r="51" spans="1:29" ht="20.25" x14ac:dyDescent="0.3">
      <c r="A51" s="567" t="s">
        <v>155</v>
      </c>
      <c r="B51" s="567"/>
      <c r="C51" s="567"/>
      <c r="D51" s="567"/>
      <c r="E51" s="567"/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67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567"/>
      <c r="AB51" s="567"/>
      <c r="AC51" s="567"/>
    </row>
    <row r="52" spans="1:29" ht="15.75" x14ac:dyDescent="0.25">
      <c r="A52" s="46"/>
      <c r="B52" s="46"/>
      <c r="C52" s="46"/>
      <c r="D52" s="86"/>
      <c r="E52" s="86"/>
      <c r="F52" s="86"/>
      <c r="G52" s="86"/>
      <c r="H52" s="89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x14ac:dyDescent="0.25">
      <c r="A53" s="568" t="s">
        <v>49</v>
      </c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</row>
    <row r="54" spans="1:29" ht="16.5" thickBot="1" x14ac:dyDescent="0.3">
      <c r="A54" s="46"/>
      <c r="B54" s="46"/>
      <c r="C54" s="46"/>
      <c r="D54" s="86"/>
      <c r="E54" s="86"/>
      <c r="F54" s="86"/>
      <c r="G54" s="86"/>
      <c r="H54" s="85"/>
      <c r="I54" s="299"/>
      <c r="J54" s="86"/>
      <c r="K54" s="357"/>
      <c r="L54" s="66"/>
      <c r="M54" s="86"/>
      <c r="R54" s="571" t="s">
        <v>157</v>
      </c>
      <c r="S54" s="571"/>
      <c r="T54" s="571"/>
      <c r="U54" s="571"/>
      <c r="V54" s="571"/>
      <c r="W54" s="571"/>
      <c r="X54" s="571"/>
      <c r="Y54" s="358" t="s">
        <v>113</v>
      </c>
      <c r="Z54" s="358"/>
      <c r="AA54" s="358"/>
      <c r="AB54" s="359"/>
      <c r="AC54" s="359" t="s">
        <v>188</v>
      </c>
    </row>
    <row r="55" spans="1:29" ht="18.75" thickBot="1" x14ac:dyDescent="0.3">
      <c r="A55" s="558" t="s">
        <v>66</v>
      </c>
      <c r="B55" s="558" t="s">
        <v>159</v>
      </c>
      <c r="C55" s="559" t="s">
        <v>152</v>
      </c>
      <c r="D55" s="563" t="s">
        <v>160</v>
      </c>
      <c r="E55" s="564" t="s">
        <v>18</v>
      </c>
      <c r="F55" s="508" t="s">
        <v>19</v>
      </c>
      <c r="G55" s="559" t="s">
        <v>21</v>
      </c>
      <c r="H55" s="560" t="s">
        <v>161</v>
      </c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1" t="s">
        <v>162</v>
      </c>
      <c r="AB55" s="562" t="s">
        <v>163</v>
      </c>
      <c r="AC55" s="559" t="s">
        <v>164</v>
      </c>
    </row>
    <row r="56" spans="1:29" ht="15.75" thickBot="1" x14ac:dyDescent="0.3">
      <c r="A56" s="558"/>
      <c r="B56" s="558"/>
      <c r="C56" s="558"/>
      <c r="D56" s="563"/>
      <c r="E56" s="564"/>
      <c r="F56" s="565"/>
      <c r="G56" s="558"/>
      <c r="H56" s="475">
        <v>500</v>
      </c>
      <c r="I56" s="475">
        <v>515</v>
      </c>
      <c r="J56" s="475">
        <v>530</v>
      </c>
      <c r="K56" s="475">
        <v>540</v>
      </c>
      <c r="L56" s="475">
        <v>555</v>
      </c>
      <c r="M56" s="475">
        <v>565</v>
      </c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561"/>
      <c r="AB56" s="562"/>
      <c r="AC56" s="559"/>
    </row>
    <row r="57" spans="1:29" ht="15.75" thickBot="1" x14ac:dyDescent="0.3">
      <c r="A57" s="558"/>
      <c r="B57" s="558"/>
      <c r="C57" s="558"/>
      <c r="D57" s="563"/>
      <c r="E57" s="564"/>
      <c r="F57" s="509"/>
      <c r="G57" s="558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561"/>
      <c r="AB57" s="562"/>
      <c r="AC57" s="559"/>
    </row>
    <row r="58" spans="1:29" x14ac:dyDescent="0.25">
      <c r="A58" s="78">
        <v>1</v>
      </c>
      <c r="B58" s="404">
        <v>515</v>
      </c>
      <c r="C58" s="374">
        <v>172</v>
      </c>
      <c r="D58" s="76" t="str">
        <f>IF(C58=0," ",VLOOKUP(C58,[1]Спортсмены!B$1:L$65536,2,FALSE))</f>
        <v>Мудров</v>
      </c>
      <c r="E58" s="77" t="str">
        <f>IF(C58=0," ",VLOOKUP($C58,[1]Спортсмены!$B$1:$L$65536,3,FALSE))</f>
        <v>Илья</v>
      </c>
      <c r="F58" s="111" t="str">
        <f>IF(C58=0," ",VLOOKUP($C58,[1]Спортсмены!$B$1:$L$65536,4,FALSE))</f>
        <v>17.11.1991</v>
      </c>
      <c r="G58" s="59" t="str">
        <f>IF(C58=0," ",VLOOKUP($C58,[1]Спортсмены!$B$1:$K$65536,6,FALSE))</f>
        <v>Московская область</v>
      </c>
      <c r="H58" s="375"/>
      <c r="I58" s="375" t="s">
        <v>166</v>
      </c>
      <c r="J58" s="375" t="s">
        <v>140</v>
      </c>
      <c r="K58" s="375" t="s">
        <v>166</v>
      </c>
      <c r="L58" s="375" t="s">
        <v>166</v>
      </c>
      <c r="M58" s="375" t="s">
        <v>167</v>
      </c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6">
        <v>1</v>
      </c>
      <c r="AB58" s="376">
        <v>0</v>
      </c>
      <c r="AC58" s="353">
        <v>5.55</v>
      </c>
    </row>
    <row r="59" spans="1:29" x14ac:dyDescent="0.25">
      <c r="A59" s="172">
        <v>2</v>
      </c>
      <c r="B59" s="404">
        <v>500</v>
      </c>
      <c r="C59" s="374">
        <v>108</v>
      </c>
      <c r="D59" s="76" t="str">
        <f>IF(C59=0," ",VLOOKUP(C59,[1]Спортсмены!B$1:L$65536,2,FALSE))</f>
        <v>Просвирин</v>
      </c>
      <c r="E59" s="77" t="str">
        <f>IF(C59=0," ",VLOOKUP($C59,[1]Спортсмены!$B$1:$L$65536,3,FALSE))</f>
        <v>Илья</v>
      </c>
      <c r="F59" s="111" t="str">
        <f>IF(C59=0," ",VLOOKUP($C59,[1]Спортсмены!$B$1:$L$65536,4,FALSE))</f>
        <v>28.02.1995</v>
      </c>
      <c r="G59" s="59" t="str">
        <f>IF(C59=0," ",VLOOKUP($C59,[1]Спортсмены!$B$1:$K$65536,6,FALSE))</f>
        <v>Ярославская область</v>
      </c>
      <c r="H59" s="375" t="s">
        <v>166</v>
      </c>
      <c r="I59" s="375" t="s">
        <v>165</v>
      </c>
      <c r="J59" s="375" t="s">
        <v>166</v>
      </c>
      <c r="K59" s="375" t="s">
        <v>167</v>
      </c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6">
        <v>1</v>
      </c>
      <c r="AB59" s="376">
        <v>1</v>
      </c>
      <c r="AC59" s="353">
        <v>5.3</v>
      </c>
    </row>
    <row r="60" spans="1:29" ht="16.5" thickBot="1" x14ac:dyDescent="0.3">
      <c r="A60" s="40"/>
      <c r="B60" s="40"/>
      <c r="C60" s="40"/>
      <c r="D60" s="298"/>
      <c r="E60" s="298"/>
      <c r="F60" s="298"/>
      <c r="G60" s="298"/>
      <c r="H60" s="371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372"/>
      <c r="AB60" s="372"/>
      <c r="AC60" s="373"/>
    </row>
    <row r="61" spans="1:29" ht="16.5" thickTop="1" x14ac:dyDescent="0.25">
      <c r="A61" s="46"/>
      <c r="B61" s="46"/>
      <c r="C61" s="46"/>
      <c r="D61" s="86"/>
      <c r="E61" s="86"/>
      <c r="F61" s="86"/>
      <c r="G61" s="86"/>
      <c r="H61" s="89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378"/>
      <c r="Y61" s="378"/>
      <c r="Z61" s="378"/>
      <c r="AA61" s="378"/>
      <c r="AB61" s="378"/>
      <c r="AC61" s="378"/>
    </row>
    <row r="62" spans="1:29" x14ac:dyDescent="0.25">
      <c r="A62" s="570"/>
      <c r="B62" s="570"/>
      <c r="C62" s="570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570"/>
      <c r="O62" s="570"/>
      <c r="P62" s="570"/>
      <c r="Q62" s="570"/>
      <c r="R62" s="570"/>
      <c r="S62" s="570"/>
      <c r="T62" s="570"/>
      <c r="U62" s="570"/>
      <c r="V62" s="570"/>
      <c r="W62" s="570"/>
      <c r="X62" s="378"/>
      <c r="Y62" s="378"/>
      <c r="Z62" s="378"/>
      <c r="AA62" s="378"/>
      <c r="AB62" s="378"/>
      <c r="AC62" s="378"/>
    </row>
    <row r="63" spans="1:29" x14ac:dyDescent="0.25">
      <c r="A63" s="49"/>
      <c r="B63" s="49"/>
      <c r="D63" s="49"/>
      <c r="E63" s="49"/>
      <c r="F63" s="49"/>
      <c r="G63" s="49"/>
      <c r="K63" s="284"/>
      <c r="X63" s="378"/>
      <c r="Y63" s="378"/>
      <c r="Z63" s="378"/>
      <c r="AA63" s="378"/>
      <c r="AB63" s="378"/>
      <c r="AC63" s="378"/>
    </row>
    <row r="64" spans="1:29" ht="15.75" x14ac:dyDescent="0.25">
      <c r="A64" s="49"/>
      <c r="B64" s="49"/>
      <c r="C64" s="49"/>
      <c r="D64" s="85"/>
      <c r="E64" s="85"/>
      <c r="F64" s="85"/>
      <c r="G64" s="85"/>
      <c r="H64" s="86"/>
      <c r="I64" s="85"/>
      <c r="J64" s="85"/>
      <c r="K64" s="87"/>
      <c r="L64" s="86"/>
      <c r="M64" s="88"/>
      <c r="X64" s="378"/>
      <c r="Y64" s="378"/>
      <c r="Z64" s="378"/>
      <c r="AA64" s="378"/>
      <c r="AB64" s="378"/>
      <c r="AC64" s="378"/>
    </row>
    <row r="65" spans="1:29" ht="15.75" x14ac:dyDescent="0.25">
      <c r="A65" s="49"/>
      <c r="B65" s="49"/>
      <c r="C65" s="49"/>
      <c r="D65" s="85"/>
      <c r="E65" s="85"/>
      <c r="F65" s="85"/>
      <c r="G65" s="85"/>
      <c r="H65" s="86"/>
      <c r="I65" s="85"/>
      <c r="J65" s="85"/>
      <c r="K65" s="85"/>
      <c r="L65" s="86"/>
      <c r="M65" s="88"/>
      <c r="X65" s="378"/>
      <c r="Y65" s="378"/>
      <c r="Z65" s="378"/>
      <c r="AA65" s="378"/>
      <c r="AB65" s="378"/>
      <c r="AC65" s="378"/>
    </row>
    <row r="66" spans="1:29" ht="15.75" x14ac:dyDescent="0.25">
      <c r="A66" s="49"/>
      <c r="B66" s="49"/>
      <c r="C66" s="49"/>
      <c r="D66" s="85"/>
      <c r="E66" s="45" t="s">
        <v>32</v>
      </c>
      <c r="F66" s="45"/>
      <c r="G66" s="45"/>
      <c r="H66" s="46"/>
      <c r="I66" s="46"/>
      <c r="J66" s="45"/>
      <c r="K66" s="45" t="s">
        <v>33</v>
      </c>
      <c r="L66" s="45"/>
      <c r="M66" s="88"/>
      <c r="X66" s="378"/>
      <c r="Y66" s="378"/>
      <c r="Z66" s="378"/>
      <c r="AA66" s="378"/>
      <c r="AB66" s="378"/>
      <c r="AC66" s="378"/>
    </row>
    <row r="67" spans="1:29" ht="15.75" x14ac:dyDescent="0.25">
      <c r="A67" s="49"/>
      <c r="B67" s="49"/>
      <c r="C67" s="49"/>
      <c r="D67" s="85"/>
      <c r="E67" s="45"/>
      <c r="F67" s="45"/>
      <c r="G67" s="45"/>
      <c r="H67" s="46"/>
      <c r="I67" s="46"/>
      <c r="J67" s="45"/>
      <c r="K67" s="45"/>
      <c r="L67" s="45"/>
      <c r="M67" s="88"/>
      <c r="X67" s="378"/>
      <c r="Y67" s="378"/>
      <c r="Z67" s="378"/>
      <c r="AA67" s="378"/>
      <c r="AB67" s="378"/>
      <c r="AC67" s="378"/>
    </row>
    <row r="68" spans="1:29" ht="15.75" x14ac:dyDescent="0.25">
      <c r="A68" s="49"/>
      <c r="B68" s="49"/>
      <c r="C68" s="49"/>
      <c r="D68" s="85"/>
      <c r="E68" s="45"/>
      <c r="F68" s="45"/>
      <c r="G68" s="45"/>
      <c r="H68" s="46"/>
      <c r="I68" s="46"/>
      <c r="J68" s="45"/>
      <c r="K68" s="45"/>
      <c r="L68" s="45"/>
      <c r="M68" s="88"/>
      <c r="X68" s="378"/>
      <c r="Y68" s="378"/>
      <c r="Z68" s="378"/>
      <c r="AA68" s="378"/>
      <c r="AB68" s="378"/>
      <c r="AC68" s="378"/>
    </row>
    <row r="69" spans="1:29" ht="15.75" x14ac:dyDescent="0.25">
      <c r="A69" s="64"/>
      <c r="B69" s="65"/>
      <c r="C69" s="44"/>
      <c r="D69" s="85"/>
      <c r="E69" s="45"/>
      <c r="F69" s="45"/>
      <c r="G69" s="45"/>
      <c r="H69" s="46"/>
      <c r="I69" s="46"/>
      <c r="J69" s="45"/>
      <c r="K69" s="45"/>
      <c r="L69" s="45"/>
      <c r="M69" s="85"/>
      <c r="N69" s="85"/>
      <c r="P69" s="86"/>
      <c r="Q69" s="88"/>
      <c r="R69" s="67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5.75" x14ac:dyDescent="0.25">
      <c r="A70" s="64"/>
      <c r="B70" s="67"/>
      <c r="C70" s="44"/>
      <c r="D70" s="85"/>
      <c r="E70" s="45" t="s">
        <v>34</v>
      </c>
      <c r="F70" s="45"/>
      <c r="G70" s="45"/>
      <c r="H70" s="46"/>
      <c r="I70" s="46"/>
      <c r="J70" s="45"/>
      <c r="K70" s="45" t="s">
        <v>35</v>
      </c>
      <c r="L70" s="45"/>
      <c r="M70" s="85"/>
      <c r="N70" s="85"/>
      <c r="P70" s="86"/>
      <c r="Q70" s="88"/>
      <c r="R70" s="67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x14ac:dyDescent="0.25">
      <c r="A71" s="64"/>
      <c r="B71" s="67"/>
      <c r="C71" s="44"/>
      <c r="D71" s="85"/>
      <c r="I71" s="85"/>
      <c r="J71" s="85"/>
      <c r="K71" s="85"/>
      <c r="L71" s="85"/>
      <c r="M71" s="85"/>
      <c r="N71" s="85"/>
      <c r="P71" s="86"/>
      <c r="Q71" s="88"/>
      <c r="R71" s="67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5.75" x14ac:dyDescent="0.25">
      <c r="A72" s="64"/>
      <c r="B72" s="67"/>
      <c r="C72" s="44"/>
      <c r="D72" s="85"/>
      <c r="I72" s="85"/>
      <c r="J72" s="85"/>
      <c r="K72" s="85"/>
      <c r="L72" s="87"/>
      <c r="M72" s="85"/>
      <c r="N72" s="85"/>
      <c r="P72" s="86"/>
      <c r="Q72" s="88"/>
      <c r="R72" s="67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x14ac:dyDescent="0.25">
      <c r="A73" s="64"/>
      <c r="B73" s="67"/>
      <c r="C73" s="44"/>
      <c r="D73" s="65"/>
      <c r="H73" s="85"/>
      <c r="I73" s="85"/>
      <c r="J73" s="85"/>
      <c r="K73" s="85"/>
      <c r="L73" s="85"/>
      <c r="M73" s="85"/>
      <c r="N73" s="85"/>
      <c r="P73" s="86"/>
      <c r="Q73" s="88"/>
      <c r="R73" s="67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5.75" x14ac:dyDescent="0.25">
      <c r="A74" s="66"/>
      <c r="B74" s="66"/>
      <c r="C74" s="299"/>
      <c r="D74" s="299"/>
      <c r="E74" s="85"/>
      <c r="F74" s="85"/>
      <c r="G74" s="299"/>
      <c r="H74" s="299"/>
      <c r="I74" s="299"/>
      <c r="J74" s="299"/>
      <c r="K74" s="67"/>
      <c r="L74" s="46"/>
      <c r="M74" s="46"/>
      <c r="N74" s="46"/>
      <c r="O74" s="46"/>
      <c r="P74" s="277"/>
      <c r="Q74" s="277"/>
      <c r="R74" s="93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x14ac:dyDescent="0.25">
      <c r="A75" s="66"/>
      <c r="B75" s="66"/>
      <c r="C75" s="299"/>
      <c r="D75" s="299"/>
      <c r="E75" s="85"/>
      <c r="F75" s="85"/>
      <c r="G75" s="299"/>
      <c r="H75" s="299"/>
      <c r="I75" s="299"/>
      <c r="J75" s="299"/>
      <c r="K75" s="67"/>
      <c r="L75" s="46"/>
      <c r="M75" s="46"/>
      <c r="N75" s="46"/>
      <c r="O75" s="46"/>
      <c r="P75" s="277"/>
      <c r="Q75" s="277"/>
      <c r="R75" s="93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5.75" x14ac:dyDescent="0.25">
      <c r="A76" s="67"/>
      <c r="B76" s="49"/>
      <c r="C76" s="45"/>
      <c r="D76" s="85"/>
      <c r="E76" s="85"/>
      <c r="F76" s="85"/>
      <c r="G76" s="86"/>
      <c r="H76" s="85"/>
      <c r="I76" s="85"/>
      <c r="J76" s="85"/>
      <c r="K76" s="85"/>
      <c r="L76" s="87"/>
      <c r="M76" s="86"/>
      <c r="N76" s="88"/>
      <c r="P76" s="277"/>
      <c r="Q76" s="277"/>
      <c r="R76" s="278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x14ac:dyDescent="0.25">
      <c r="A77" s="67"/>
      <c r="B77" s="49"/>
      <c r="C77" s="45"/>
      <c r="D77" s="85"/>
      <c r="E77" s="85"/>
      <c r="F77" s="85"/>
      <c r="G77" s="86"/>
      <c r="H77" s="85"/>
      <c r="I77" s="85"/>
      <c r="J77" s="85"/>
      <c r="K77" s="85"/>
      <c r="L77" s="85"/>
      <c r="M77" s="86"/>
      <c r="N77" s="88"/>
      <c r="P77" s="277"/>
      <c r="Q77" s="277"/>
      <c r="R77" s="278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5.75" x14ac:dyDescent="0.25">
      <c r="A78" s="46"/>
      <c r="B78" s="46"/>
      <c r="C78" s="46"/>
      <c r="D78" s="86"/>
      <c r="E78" s="86"/>
      <c r="F78" s="86"/>
      <c r="G78" s="86"/>
      <c r="H78" s="89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378"/>
      <c r="Z78" s="378"/>
      <c r="AA78" s="378"/>
      <c r="AB78" s="378"/>
      <c r="AC78" s="378"/>
    </row>
    <row r="79" spans="1:29" ht="15.75" x14ac:dyDescent="0.25">
      <c r="A79" s="46"/>
      <c r="B79" s="46"/>
      <c r="C79" s="46"/>
      <c r="D79" s="86"/>
      <c r="E79" s="86"/>
      <c r="F79" s="86"/>
      <c r="G79" s="86"/>
      <c r="H79" s="89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378"/>
      <c r="Z79" s="378"/>
      <c r="AA79" s="378"/>
      <c r="AB79" s="378"/>
      <c r="AC79" s="378"/>
    </row>
    <row r="80" spans="1:29" ht="15.75" x14ac:dyDescent="0.25">
      <c r="A80" s="46"/>
      <c r="B80" s="46"/>
      <c r="C80" s="46"/>
      <c r="D80" s="86"/>
      <c r="E80" s="86"/>
      <c r="F80" s="86"/>
      <c r="G80" s="86"/>
      <c r="H80" s="89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378"/>
      <c r="Z80" s="378"/>
      <c r="AA80" s="378"/>
      <c r="AB80" s="378"/>
      <c r="AC80" s="378"/>
    </row>
    <row r="81" spans="1:29" ht="15.75" x14ac:dyDescent="0.25">
      <c r="A81" s="46"/>
      <c r="B81" s="46"/>
      <c r="C81" s="46"/>
      <c r="D81" s="86"/>
      <c r="E81" s="86"/>
      <c r="F81" s="86"/>
      <c r="G81" s="86"/>
      <c r="H81" s="89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378"/>
      <c r="Y81" s="378"/>
      <c r="Z81" s="378"/>
      <c r="AA81" s="378"/>
      <c r="AB81" s="378"/>
      <c r="AC81" s="378"/>
    </row>
    <row r="82" spans="1:29" ht="15.75" x14ac:dyDescent="0.25">
      <c r="A82" s="46"/>
      <c r="B82" s="46"/>
      <c r="C82" s="46"/>
      <c r="D82" s="86"/>
      <c r="E82" s="86"/>
      <c r="F82" s="86"/>
      <c r="G82" s="86"/>
      <c r="H82" s="89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378"/>
      <c r="Y82" s="378"/>
      <c r="Z82" s="378"/>
      <c r="AA82" s="378"/>
      <c r="AB82" s="378"/>
      <c r="AC82" s="378"/>
    </row>
    <row r="83" spans="1:29" ht="15.75" x14ac:dyDescent="0.25">
      <c r="A83" s="46"/>
      <c r="B83" s="46"/>
      <c r="C83" s="46"/>
      <c r="D83" s="86"/>
      <c r="E83" s="86"/>
      <c r="F83" s="86"/>
      <c r="G83" s="86"/>
      <c r="H83" s="89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378"/>
      <c r="Y83" s="378"/>
      <c r="Z83" s="378"/>
      <c r="AA83" s="378"/>
      <c r="AB83" s="378"/>
      <c r="AC83" s="378"/>
    </row>
    <row r="84" spans="1:29" ht="15.75" x14ac:dyDescent="0.25">
      <c r="A84" s="46"/>
      <c r="B84" s="46"/>
      <c r="C84" s="46"/>
      <c r="D84" s="86"/>
      <c r="E84" s="86"/>
      <c r="F84" s="86"/>
      <c r="G84" s="86"/>
      <c r="H84" s="89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378"/>
      <c r="Y84" s="378"/>
      <c r="Z84" s="378"/>
      <c r="AA84" s="378"/>
      <c r="AB84" s="378"/>
      <c r="AC84" s="378"/>
    </row>
    <row r="85" spans="1:29" ht="15.75" x14ac:dyDescent="0.25">
      <c r="A85" s="46"/>
      <c r="B85" s="46"/>
      <c r="C85" s="46"/>
      <c r="D85" s="86"/>
      <c r="E85" s="86"/>
      <c r="F85" s="86"/>
      <c r="G85" s="86"/>
      <c r="H85" s="89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378"/>
      <c r="Y85" s="378"/>
      <c r="Z85" s="378"/>
      <c r="AA85" s="378"/>
      <c r="AB85" s="378"/>
      <c r="AC85" s="378"/>
    </row>
    <row r="86" spans="1:29" ht="15.75" x14ac:dyDescent="0.25">
      <c r="A86" s="46"/>
      <c r="B86" s="46"/>
      <c r="C86" s="46"/>
      <c r="D86" s="86"/>
      <c r="E86" s="86"/>
      <c r="F86" s="86"/>
      <c r="G86" s="86"/>
      <c r="H86" s="89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378"/>
      <c r="Y86" s="378"/>
      <c r="Z86" s="378"/>
      <c r="AA86" s="378"/>
      <c r="AB86" s="378"/>
      <c r="AC86" s="378"/>
    </row>
    <row r="87" spans="1:29" ht="15.75" x14ac:dyDescent="0.25">
      <c r="A87" s="46"/>
      <c r="B87" s="46"/>
      <c r="C87" s="46"/>
      <c r="D87" s="86"/>
      <c r="E87" s="86"/>
      <c r="F87" s="86"/>
      <c r="G87" s="86"/>
      <c r="H87" s="89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378"/>
      <c r="Y87" s="378"/>
      <c r="Z87" s="378"/>
      <c r="AA87" s="378"/>
      <c r="AB87" s="378"/>
      <c r="AC87" s="378"/>
    </row>
    <row r="88" spans="1:29" ht="15.75" x14ac:dyDescent="0.25">
      <c r="A88" s="46"/>
      <c r="B88" s="46"/>
      <c r="C88" s="46"/>
      <c r="D88" s="86"/>
      <c r="E88" s="86"/>
      <c r="F88" s="86"/>
      <c r="G88" s="86"/>
      <c r="H88" s="89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378"/>
      <c r="Y88" s="378"/>
      <c r="Z88" s="378"/>
      <c r="AA88" s="378"/>
      <c r="AB88" s="378"/>
      <c r="AC88" s="378"/>
    </row>
    <row r="89" spans="1:29" ht="15.75" x14ac:dyDescent="0.25">
      <c r="A89" s="46"/>
      <c r="B89" s="46"/>
      <c r="C89" s="46"/>
      <c r="D89" s="86"/>
      <c r="E89" s="86"/>
      <c r="F89" s="86"/>
      <c r="G89" s="86"/>
      <c r="H89" s="89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378"/>
      <c r="Y89" s="378"/>
      <c r="Z89" s="378"/>
      <c r="AA89" s="378"/>
      <c r="AB89" s="378"/>
      <c r="AC89" s="378"/>
    </row>
    <row r="90" spans="1:29" ht="15.75" x14ac:dyDescent="0.25">
      <c r="A90" s="46"/>
      <c r="B90" s="46"/>
      <c r="C90" s="46"/>
      <c r="D90" s="86"/>
      <c r="E90" s="86"/>
      <c r="F90" s="86"/>
      <c r="G90" s="86"/>
      <c r="H90" s="89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378"/>
      <c r="Y90" s="378"/>
      <c r="Z90" s="378"/>
      <c r="AA90" s="378"/>
      <c r="AB90" s="378"/>
      <c r="AC90" s="378"/>
    </row>
    <row r="91" spans="1:29" ht="15.75" x14ac:dyDescent="0.25">
      <c r="A91" s="46"/>
      <c r="B91" s="46"/>
      <c r="C91" s="46"/>
      <c r="D91" s="86"/>
      <c r="E91" s="86"/>
      <c r="F91" s="86"/>
      <c r="G91" s="86"/>
      <c r="H91" s="89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378"/>
      <c r="Y91" s="378"/>
      <c r="Z91" s="378"/>
      <c r="AA91" s="378"/>
      <c r="AB91" s="378"/>
      <c r="AC91" s="378"/>
    </row>
    <row r="92" spans="1:29" ht="15.75" x14ac:dyDescent="0.25">
      <c r="A92" s="46"/>
      <c r="B92" s="46"/>
      <c r="C92" s="46"/>
      <c r="D92" s="86"/>
      <c r="E92" s="86"/>
      <c r="F92" s="86"/>
      <c r="G92" s="86"/>
      <c r="H92" s="89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378"/>
      <c r="Y92" s="378"/>
      <c r="Z92" s="378"/>
      <c r="AA92" s="378"/>
      <c r="AB92" s="378"/>
      <c r="AC92" s="378"/>
    </row>
    <row r="93" spans="1:29" ht="15.75" x14ac:dyDescent="0.25">
      <c r="A93" s="46"/>
      <c r="B93" s="46"/>
      <c r="C93" s="46"/>
      <c r="D93" s="86"/>
      <c r="E93" s="86"/>
      <c r="F93" s="86"/>
      <c r="G93" s="86"/>
      <c r="H93" s="89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378"/>
      <c r="Y93" s="378"/>
      <c r="Z93" s="378"/>
      <c r="AA93" s="378"/>
      <c r="AB93" s="378"/>
      <c r="AC93" s="378"/>
    </row>
    <row r="94" spans="1:29" ht="15.75" x14ac:dyDescent="0.25">
      <c r="A94" s="46"/>
      <c r="B94" s="46"/>
      <c r="C94" s="46"/>
      <c r="D94" s="86"/>
      <c r="E94" s="86"/>
      <c r="F94" s="86"/>
      <c r="G94" s="86"/>
      <c r="H94" s="89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378"/>
      <c r="Y94" s="378"/>
      <c r="Z94" s="378"/>
      <c r="AA94" s="378"/>
      <c r="AB94" s="378"/>
      <c r="AC94" s="378"/>
    </row>
    <row r="95" spans="1:29" ht="15.75" x14ac:dyDescent="0.25">
      <c r="A95" s="46"/>
      <c r="B95" s="46"/>
      <c r="C95" s="46"/>
      <c r="D95" s="86"/>
      <c r="E95" s="86"/>
      <c r="F95" s="86"/>
      <c r="G95" s="86"/>
      <c r="H95" s="89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378"/>
      <c r="Y95" s="378"/>
      <c r="Z95" s="378"/>
      <c r="AA95" s="378"/>
      <c r="AB95" s="378"/>
      <c r="AC95" s="378"/>
    </row>
    <row r="96" spans="1:29" ht="17.25" x14ac:dyDescent="0.3">
      <c r="A96" s="460" t="s">
        <v>186</v>
      </c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"/>
      <c r="X96" s="378"/>
      <c r="Y96" s="378"/>
      <c r="Z96" s="378"/>
      <c r="AA96" s="378"/>
      <c r="AB96" s="378"/>
      <c r="AC96" s="378"/>
    </row>
    <row r="97" spans="1:29" ht="15.75" x14ac:dyDescent="0.25">
      <c r="A97" s="46"/>
      <c r="B97" s="46"/>
      <c r="C97" s="46"/>
      <c r="D97" s="86"/>
      <c r="E97" s="86"/>
      <c r="F97" s="86"/>
      <c r="G97" s="86"/>
      <c r="H97" s="89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378"/>
      <c r="Y97" s="378"/>
      <c r="Z97" s="378"/>
      <c r="AA97" s="378"/>
      <c r="AB97" s="378"/>
      <c r="AC97" s="378"/>
    </row>
    <row r="98" spans="1:29" ht="15.75" x14ac:dyDescent="0.25">
      <c r="A98" s="46"/>
      <c r="B98" s="46"/>
      <c r="C98" s="46"/>
      <c r="D98" s="86"/>
      <c r="E98" s="86"/>
      <c r="F98" s="86"/>
      <c r="G98" s="86"/>
      <c r="H98" s="89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378"/>
      <c r="Y98" s="378"/>
      <c r="Z98" s="378"/>
      <c r="AA98" s="378"/>
      <c r="AB98" s="378"/>
      <c r="AC98" s="378"/>
    </row>
    <row r="99" spans="1:29" ht="20.25" x14ac:dyDescent="0.3">
      <c r="A99" s="566" t="s">
        <v>187</v>
      </c>
      <c r="B99" s="566"/>
      <c r="C99" s="566"/>
      <c r="D99" s="566"/>
      <c r="E99" s="566"/>
      <c r="F99" s="566"/>
      <c r="G99" s="566"/>
      <c r="H99" s="566"/>
      <c r="I99" s="566"/>
      <c r="J99" s="566"/>
      <c r="K99" s="566"/>
      <c r="L99" s="566"/>
      <c r="M99" s="566"/>
    </row>
    <row r="100" spans="1:29" ht="20.25" x14ac:dyDescent="0.3">
      <c r="A100" s="567" t="s">
        <v>155</v>
      </c>
      <c r="B100" s="567"/>
      <c r="C100" s="567"/>
      <c r="D100" s="567"/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</row>
    <row r="101" spans="1:29" ht="15.75" x14ac:dyDescent="0.25">
      <c r="A101" s="46"/>
      <c r="B101" s="46"/>
      <c r="C101" s="46"/>
      <c r="D101" s="86"/>
      <c r="E101" s="86"/>
      <c r="F101" s="86"/>
      <c r="G101" s="86"/>
      <c r="H101" s="89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x14ac:dyDescent="0.25">
      <c r="A102" s="568" t="s">
        <v>191</v>
      </c>
      <c r="B102" s="568"/>
      <c r="C102" s="568"/>
      <c r="D102" s="568"/>
      <c r="E102" s="568"/>
      <c r="F102" s="568"/>
      <c r="G102" s="568"/>
      <c r="H102" s="568"/>
      <c r="I102" s="568"/>
      <c r="J102" s="568"/>
      <c r="K102" s="568"/>
      <c r="L102" s="568"/>
      <c r="M102" s="568"/>
    </row>
    <row r="103" spans="1:29" ht="16.5" thickBot="1" x14ac:dyDescent="0.3">
      <c r="A103" s="46"/>
      <c r="B103" s="46"/>
      <c r="C103" s="46"/>
      <c r="D103" s="86"/>
      <c r="E103" s="86"/>
      <c r="F103" s="86"/>
      <c r="G103" s="86"/>
      <c r="H103" s="85"/>
      <c r="I103" s="299"/>
      <c r="J103" s="86"/>
      <c r="K103" s="357"/>
      <c r="L103" s="66"/>
      <c r="M103" s="86"/>
      <c r="R103" s="569" t="s">
        <v>157</v>
      </c>
      <c r="S103" s="569"/>
      <c r="T103" s="569"/>
      <c r="U103" s="569"/>
      <c r="V103" s="569"/>
      <c r="W103" s="569"/>
      <c r="X103" s="569"/>
      <c r="Y103" s="379" t="s">
        <v>192</v>
      </c>
      <c r="Z103" s="379"/>
      <c r="AA103" s="379"/>
      <c r="AB103" s="380"/>
      <c r="AC103" s="380" t="s">
        <v>193</v>
      </c>
    </row>
    <row r="104" spans="1:29" ht="18.75" thickBot="1" x14ac:dyDescent="0.3">
      <c r="A104" s="559" t="s">
        <v>66</v>
      </c>
      <c r="B104" s="558" t="s">
        <v>159</v>
      </c>
      <c r="C104" s="559" t="s">
        <v>152</v>
      </c>
      <c r="D104" s="563" t="s">
        <v>160</v>
      </c>
      <c r="E104" s="564" t="s">
        <v>18</v>
      </c>
      <c r="F104" s="508" t="s">
        <v>19</v>
      </c>
      <c r="G104" s="559" t="s">
        <v>21</v>
      </c>
      <c r="H104" s="560" t="s">
        <v>161</v>
      </c>
      <c r="I104" s="560"/>
      <c r="J104" s="560"/>
      <c r="K104" s="560"/>
      <c r="L104" s="560"/>
      <c r="M104" s="560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61" t="s">
        <v>162</v>
      </c>
      <c r="AB104" s="562" t="s">
        <v>163</v>
      </c>
      <c r="AC104" s="559" t="s">
        <v>164</v>
      </c>
    </row>
    <row r="105" spans="1:29" ht="15.75" thickBot="1" x14ac:dyDescent="0.3">
      <c r="A105" s="558"/>
      <c r="B105" s="558"/>
      <c r="C105" s="558"/>
      <c r="D105" s="563"/>
      <c r="E105" s="564"/>
      <c r="F105" s="565"/>
      <c r="G105" s="558"/>
      <c r="H105" s="475">
        <v>240</v>
      </c>
      <c r="I105" s="475">
        <v>260</v>
      </c>
      <c r="J105" s="475">
        <v>280</v>
      </c>
      <c r="K105" s="475">
        <v>300</v>
      </c>
      <c r="L105" s="475">
        <v>335</v>
      </c>
      <c r="M105" s="475">
        <v>350</v>
      </c>
      <c r="N105" s="475">
        <v>365</v>
      </c>
      <c r="O105" s="475"/>
      <c r="P105" s="475"/>
      <c r="Q105" s="475"/>
      <c r="R105" s="475"/>
      <c r="S105" s="475"/>
      <c r="T105" s="475"/>
      <c r="U105" s="475"/>
      <c r="V105" s="475"/>
      <c r="W105" s="475"/>
      <c r="X105" s="475"/>
      <c r="Y105" s="475"/>
      <c r="Z105" s="475"/>
      <c r="AA105" s="561"/>
      <c r="AB105" s="562"/>
      <c r="AC105" s="559"/>
    </row>
    <row r="106" spans="1:29" ht="15.75" thickBot="1" x14ac:dyDescent="0.3">
      <c r="A106" s="558"/>
      <c r="B106" s="558"/>
      <c r="C106" s="558"/>
      <c r="D106" s="563"/>
      <c r="E106" s="564"/>
      <c r="F106" s="509"/>
      <c r="G106" s="558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561"/>
      <c r="AB106" s="562"/>
      <c r="AC106" s="559"/>
    </row>
    <row r="107" spans="1:29" x14ac:dyDescent="0.25">
      <c r="A107" s="75">
        <v>1</v>
      </c>
      <c r="B107" s="386">
        <v>350</v>
      </c>
      <c r="C107" s="75">
        <v>80</v>
      </c>
      <c r="D107" s="30" t="str">
        <f>IF(C107=0," ",VLOOKUP(C107,[1]Женщины!B$1:L$65536,2,FALSE))</f>
        <v>Лужина</v>
      </c>
      <c r="E107" s="30" t="str">
        <f>IF(C107=0," ",VLOOKUP(C107,[1]Женщины!B$1:L$65536,3,FALSE))</f>
        <v>Ксения</v>
      </c>
      <c r="F107" s="75" t="str">
        <f>IF(C107=0," ",VLOOKUP(C107,[1]Женщины!B$1:L$65536,4,FALSE))</f>
        <v>14.01.2005</v>
      </c>
      <c r="G107" s="30" t="str">
        <f>IF(C107=0," ",VLOOKUP(C107,[1]Женщины!B$1:L$65536,6,FALSE))</f>
        <v>Ярославская область</v>
      </c>
      <c r="H107" s="405"/>
      <c r="I107" s="405"/>
      <c r="J107" s="405"/>
      <c r="K107" s="405"/>
      <c r="L107" s="405" t="s">
        <v>166</v>
      </c>
      <c r="M107" s="405" t="s">
        <v>166</v>
      </c>
      <c r="N107" s="405" t="s">
        <v>167</v>
      </c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6">
        <v>1</v>
      </c>
      <c r="AB107" s="406">
        <v>0</v>
      </c>
      <c r="AC107" s="278">
        <v>3.5</v>
      </c>
    </row>
    <row r="108" spans="1:29" x14ac:dyDescent="0.25">
      <c r="A108" s="71">
        <v>2</v>
      </c>
      <c r="B108" s="383">
        <v>240</v>
      </c>
      <c r="C108" s="71">
        <v>1</v>
      </c>
      <c r="D108" s="391" t="s">
        <v>180</v>
      </c>
      <c r="E108" s="391" t="s">
        <v>181</v>
      </c>
      <c r="F108" s="392" t="s">
        <v>182</v>
      </c>
      <c r="G108" s="69" t="s">
        <v>183</v>
      </c>
      <c r="H108" s="369" t="s">
        <v>166</v>
      </c>
      <c r="I108" s="369" t="s">
        <v>166</v>
      </c>
      <c r="J108" s="369" t="s">
        <v>166</v>
      </c>
      <c r="K108" s="369" t="s">
        <v>167</v>
      </c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81">
        <v>1</v>
      </c>
      <c r="AB108" s="381">
        <v>0</v>
      </c>
      <c r="AC108" s="393">
        <v>2.8</v>
      </c>
    </row>
    <row r="109" spans="1:29" x14ac:dyDescent="0.25">
      <c r="A109" s="71"/>
      <c r="B109" s="383"/>
      <c r="C109" s="71">
        <v>154</v>
      </c>
      <c r="D109" s="30" t="str">
        <f>IF(C109=0," ",VLOOKUP(C109,[1]Женщины!B$1:L$65536,2,FALSE))</f>
        <v>Хуторная</v>
      </c>
      <c r="E109" s="30" t="str">
        <f>IF(C109=0," ",VLOOKUP(C109,[1]Женщины!B$1:L$65536,3,FALSE))</f>
        <v>Евгения</v>
      </c>
      <c r="F109" s="75" t="str">
        <f>IF(C109=0," ",VLOOKUP(C109,[1]Женщины!B$1:L$65536,4,FALSE))</f>
        <v>01.06.2006</v>
      </c>
      <c r="G109" s="69" t="str">
        <f>IF(C109=0," ",VLOOKUP(C109,[1]Женщины!B$1:L$65536,6,FALSE))</f>
        <v>Ярославская область</v>
      </c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2"/>
      <c r="AB109" s="362"/>
      <c r="AC109" s="370" t="s">
        <v>57</v>
      </c>
    </row>
    <row r="110" spans="1:29" ht="16.5" thickBot="1" x14ac:dyDescent="0.3">
      <c r="A110" s="40"/>
      <c r="B110" s="40"/>
      <c r="C110" s="40"/>
      <c r="D110" s="298"/>
      <c r="E110" s="298"/>
      <c r="F110" s="298"/>
      <c r="G110" s="298"/>
      <c r="H110" s="371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372"/>
      <c r="AB110" s="372"/>
      <c r="AC110" s="373"/>
    </row>
    <row r="111" spans="1:29" ht="16.5" thickTop="1" x14ac:dyDescent="0.25">
      <c r="A111" s="46"/>
      <c r="B111" s="46"/>
      <c r="C111" s="46"/>
      <c r="D111" s="86"/>
      <c r="E111" s="86"/>
      <c r="F111" s="86"/>
      <c r="G111" s="86"/>
      <c r="H111" s="89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ht="15.75" x14ac:dyDescent="0.25">
      <c r="A112" s="46"/>
      <c r="B112" s="46"/>
      <c r="C112" s="46"/>
      <c r="D112" s="86"/>
      <c r="E112" s="86"/>
      <c r="F112" s="86"/>
      <c r="G112" s="86"/>
      <c r="H112" s="89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x14ac:dyDescent="0.25">
      <c r="A113" s="46"/>
      <c r="B113" s="46"/>
      <c r="C113" s="46"/>
      <c r="D113" s="86"/>
      <c r="E113" s="86"/>
      <c r="F113" s="86"/>
      <c r="G113" s="86"/>
      <c r="H113" s="89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t="15.75" x14ac:dyDescent="0.25">
      <c r="A114" s="64"/>
      <c r="B114" s="65"/>
      <c r="C114" s="44"/>
      <c r="D114" s="85"/>
      <c r="I114" s="85"/>
      <c r="J114" s="85"/>
      <c r="K114" s="85"/>
      <c r="L114" s="87"/>
      <c r="M114" s="85"/>
      <c r="N114" s="85"/>
      <c r="P114" s="86"/>
      <c r="Q114" s="88"/>
      <c r="R114" s="67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x14ac:dyDescent="0.25">
      <c r="A115" s="64"/>
      <c r="B115" s="67"/>
      <c r="C115" s="44"/>
      <c r="D115" s="85"/>
      <c r="I115" s="85"/>
      <c r="J115" s="85"/>
      <c r="K115" s="85"/>
      <c r="L115" s="85"/>
      <c r="M115" s="85"/>
      <c r="N115" s="85"/>
      <c r="P115" s="86"/>
      <c r="Q115" s="88"/>
      <c r="R115" s="67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ht="15.75" x14ac:dyDescent="0.25">
      <c r="A116" s="49"/>
      <c r="B116" s="49"/>
      <c r="C116" s="49"/>
      <c r="D116" s="85"/>
      <c r="E116" s="45" t="s">
        <v>32</v>
      </c>
      <c r="F116" s="45"/>
      <c r="G116" s="45"/>
      <c r="H116" s="46"/>
      <c r="I116" s="46"/>
      <c r="J116" s="45"/>
      <c r="K116" s="45" t="s">
        <v>33</v>
      </c>
      <c r="L116" s="45"/>
      <c r="M116" s="88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x14ac:dyDescent="0.25">
      <c r="A117" s="49"/>
      <c r="B117" s="49"/>
      <c r="C117" s="49"/>
      <c r="D117" s="85"/>
      <c r="E117" s="45"/>
      <c r="F117" s="45"/>
      <c r="G117" s="45"/>
      <c r="H117" s="46"/>
      <c r="I117" s="46"/>
      <c r="J117" s="45"/>
      <c r="K117" s="45"/>
      <c r="L117" s="45"/>
      <c r="M117" s="88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ht="15.75" x14ac:dyDescent="0.25">
      <c r="A118" s="49"/>
      <c r="B118" s="49"/>
      <c r="C118" s="49"/>
      <c r="D118" s="85"/>
      <c r="E118" s="45"/>
      <c r="F118" s="45"/>
      <c r="G118" s="45"/>
      <c r="H118" s="46"/>
      <c r="I118" s="46"/>
      <c r="J118" s="45"/>
      <c r="K118" s="45"/>
      <c r="L118" s="45"/>
      <c r="M118" s="88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x14ac:dyDescent="0.25">
      <c r="A119" s="64"/>
      <c r="B119" s="65"/>
      <c r="C119" s="44"/>
      <c r="D119" s="85"/>
      <c r="E119" s="45"/>
      <c r="F119" s="45"/>
      <c r="G119" s="45"/>
      <c r="H119" s="46"/>
      <c r="I119" s="46"/>
      <c r="J119" s="45"/>
      <c r="K119" s="45"/>
      <c r="L119" s="45"/>
      <c r="M119" s="85"/>
      <c r="N119" s="85"/>
      <c r="P119" s="86"/>
      <c r="Q119" s="88"/>
      <c r="R119" s="67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ht="15.75" x14ac:dyDescent="0.25">
      <c r="A120" s="64"/>
      <c r="B120" s="67"/>
      <c r="C120" s="44"/>
      <c r="D120" s="85"/>
      <c r="E120" s="45" t="s">
        <v>34</v>
      </c>
      <c r="F120" s="45"/>
      <c r="G120" s="45"/>
      <c r="H120" s="46"/>
      <c r="I120" s="46"/>
      <c r="J120" s="45"/>
      <c r="K120" s="45" t="s">
        <v>35</v>
      </c>
      <c r="L120" s="45"/>
      <c r="M120" s="85"/>
      <c r="N120" s="85"/>
      <c r="P120" s="86"/>
      <c r="Q120" s="88"/>
      <c r="R120" s="67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x14ac:dyDescent="0.25">
      <c r="A121" s="64"/>
      <c r="B121" s="67"/>
      <c r="C121" s="44"/>
      <c r="D121" s="85"/>
      <c r="I121" s="85"/>
      <c r="J121" s="85"/>
      <c r="K121" s="85"/>
      <c r="L121" s="85"/>
      <c r="M121" s="85"/>
      <c r="N121" s="85"/>
      <c r="P121" s="86"/>
      <c r="Q121" s="88"/>
      <c r="R121" s="67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.75" x14ac:dyDescent="0.25">
      <c r="A122" s="67"/>
      <c r="B122" s="49"/>
      <c r="C122" s="45"/>
      <c r="D122" s="85"/>
      <c r="E122" s="85"/>
      <c r="F122" s="85"/>
      <c r="G122" s="86"/>
      <c r="H122" s="85"/>
      <c r="I122" s="85"/>
      <c r="J122" s="85"/>
      <c r="K122" s="85"/>
      <c r="L122" s="85"/>
      <c r="M122" s="86"/>
      <c r="N122" s="88"/>
      <c r="P122" s="277"/>
      <c r="Q122" s="277"/>
      <c r="R122" s="278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x14ac:dyDescent="0.25">
      <c r="A123" s="46"/>
      <c r="B123" s="46"/>
      <c r="C123" s="46"/>
      <c r="D123" s="86"/>
      <c r="E123" s="86"/>
      <c r="F123" s="86"/>
      <c r="G123" s="86"/>
      <c r="H123" s="89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ht="15.75" x14ac:dyDescent="0.25">
      <c r="A124" s="46"/>
      <c r="B124" s="46"/>
      <c r="C124" s="46"/>
      <c r="D124" s="86"/>
      <c r="E124" s="86"/>
      <c r="F124" s="86"/>
      <c r="G124" s="86"/>
      <c r="H124" s="89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t="15.75" x14ac:dyDescent="0.25">
      <c r="A125" s="46"/>
      <c r="B125" s="46"/>
      <c r="C125" s="46"/>
      <c r="D125" s="86"/>
      <c r="E125" s="86"/>
      <c r="F125" s="86"/>
      <c r="G125" s="86"/>
      <c r="H125" s="89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ht="15.75" x14ac:dyDescent="0.25">
      <c r="A126" s="46"/>
      <c r="B126" s="46"/>
      <c r="C126" s="46"/>
      <c r="D126" s="86"/>
      <c r="E126" s="86"/>
      <c r="F126" s="86"/>
      <c r="G126" s="86"/>
      <c r="H126" s="89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ht="15.75" x14ac:dyDescent="0.25">
      <c r="A127" s="46"/>
      <c r="B127" s="46"/>
      <c r="C127" s="46"/>
      <c r="D127" s="86"/>
      <c r="E127" s="86"/>
      <c r="F127" s="86"/>
      <c r="G127" s="86"/>
      <c r="H127" s="89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ht="15.75" x14ac:dyDescent="0.25">
      <c r="A128" s="46"/>
      <c r="B128" s="46"/>
      <c r="C128" s="46"/>
      <c r="D128" s="86"/>
      <c r="E128" s="86"/>
      <c r="F128" s="86"/>
      <c r="G128" s="86"/>
      <c r="H128" s="89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ht="15.75" x14ac:dyDescent="0.25">
      <c r="A129" s="46"/>
      <c r="B129" s="46"/>
      <c r="C129" s="46"/>
      <c r="D129" s="86"/>
      <c r="E129" s="86"/>
      <c r="F129" s="86"/>
      <c r="G129" s="86"/>
      <c r="H129" s="89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ht="15.75" x14ac:dyDescent="0.25">
      <c r="A130" s="46"/>
      <c r="B130" s="46"/>
      <c r="C130" s="46"/>
      <c r="D130" s="86"/>
      <c r="E130" s="86"/>
      <c r="F130" s="86"/>
      <c r="G130" s="86"/>
      <c r="H130" s="89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x14ac:dyDescent="0.25">
      <c r="A131" s="46"/>
      <c r="B131" s="46"/>
      <c r="C131" s="46"/>
      <c r="D131" s="86"/>
      <c r="E131" s="86"/>
      <c r="F131" s="86"/>
      <c r="G131" s="86"/>
      <c r="H131" s="89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.75" x14ac:dyDescent="0.25">
      <c r="A132" s="46"/>
      <c r="B132" s="46"/>
      <c r="C132" s="46"/>
      <c r="D132" s="86"/>
      <c r="E132" s="86"/>
      <c r="F132" s="86"/>
      <c r="G132" s="86"/>
      <c r="H132" s="89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ht="15.75" x14ac:dyDescent="0.25">
      <c r="A133" s="46"/>
      <c r="B133" s="46"/>
      <c r="C133" s="46"/>
      <c r="D133" s="86"/>
      <c r="E133" s="86"/>
      <c r="F133" s="86"/>
      <c r="G133" s="86"/>
      <c r="H133" s="89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x14ac:dyDescent="0.25">
      <c r="A134" s="46"/>
      <c r="B134" s="46"/>
      <c r="C134" s="46"/>
      <c r="D134" s="86"/>
      <c r="E134" s="86"/>
      <c r="F134" s="86"/>
      <c r="G134" s="86"/>
      <c r="H134" s="89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ht="15.75" x14ac:dyDescent="0.25">
      <c r="A135" s="46"/>
      <c r="B135" s="46"/>
      <c r="C135" s="46"/>
      <c r="D135" s="86"/>
      <c r="E135" s="86"/>
      <c r="F135" s="86"/>
      <c r="G135" s="86"/>
      <c r="H135" s="89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x14ac:dyDescent="0.25">
      <c r="A136" s="46"/>
      <c r="B136" s="46"/>
      <c r="C136" s="46"/>
      <c r="D136" s="86"/>
      <c r="E136" s="86"/>
      <c r="F136" s="86"/>
      <c r="G136" s="86"/>
      <c r="H136" s="89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.75" x14ac:dyDescent="0.25">
      <c r="A137" s="46"/>
      <c r="B137" s="46"/>
      <c r="C137" s="46"/>
      <c r="D137" s="86"/>
      <c r="E137" s="86"/>
      <c r="F137" s="86"/>
      <c r="G137" s="86"/>
      <c r="H137" s="89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x14ac:dyDescent="0.25">
      <c r="A138" s="46"/>
      <c r="B138" s="46"/>
      <c r="C138" s="46"/>
      <c r="D138" s="86"/>
      <c r="E138" s="86"/>
      <c r="F138" s="86"/>
      <c r="G138" s="86"/>
      <c r="H138" s="89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ht="15.75" x14ac:dyDescent="0.25">
      <c r="A139" s="46"/>
      <c r="B139" s="46"/>
      <c r="C139" s="46"/>
      <c r="D139" s="86"/>
      <c r="E139" s="86"/>
      <c r="F139" s="86"/>
      <c r="G139" s="86"/>
      <c r="H139" s="89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x14ac:dyDescent="0.25">
      <c r="A140" s="46"/>
      <c r="B140" s="46"/>
      <c r="C140" s="46"/>
      <c r="D140" s="86"/>
      <c r="E140" s="86"/>
      <c r="F140" s="86"/>
      <c r="G140" s="86"/>
      <c r="H140" s="89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.75" x14ac:dyDescent="0.25">
      <c r="A141" s="46"/>
      <c r="B141" s="46"/>
      <c r="C141" s="46"/>
      <c r="D141" s="86"/>
      <c r="E141" s="86"/>
      <c r="F141" s="86"/>
      <c r="G141" s="86"/>
      <c r="H141" s="89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x14ac:dyDescent="0.25">
      <c r="A142" s="46"/>
      <c r="B142" s="46"/>
      <c r="C142" s="46"/>
      <c r="D142" s="86"/>
      <c r="E142" s="86"/>
      <c r="F142" s="86"/>
      <c r="G142" s="86"/>
      <c r="H142" s="89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ht="17.25" x14ac:dyDescent="0.3">
      <c r="A143" s="460" t="s">
        <v>194</v>
      </c>
      <c r="B143" s="460"/>
      <c r="C143" s="460"/>
      <c r="D143" s="460"/>
      <c r="E143" s="460"/>
      <c r="F143" s="460"/>
      <c r="G143" s="460"/>
      <c r="H143" s="460"/>
      <c r="I143" s="460"/>
      <c r="J143" s="460"/>
      <c r="K143" s="460"/>
      <c r="L143" s="460"/>
      <c r="M143" s="460"/>
      <c r="N143" s="460"/>
      <c r="O143" s="460"/>
      <c r="P143" s="460"/>
      <c r="Q143" s="460"/>
      <c r="R143" s="460"/>
      <c r="S143" s="460"/>
      <c r="T143" s="460"/>
      <c r="U143" s="460"/>
      <c r="V143" s="460"/>
      <c r="W143" s="46"/>
      <c r="X143" s="378"/>
      <c r="Y143" s="378"/>
      <c r="Z143" s="378"/>
      <c r="AA143" s="378"/>
      <c r="AB143" s="378"/>
      <c r="AC143" s="378"/>
    </row>
    <row r="144" spans="1:29" ht="17.25" x14ac:dyDescent="0.3">
      <c r="A144" s="460"/>
      <c r="B144" s="460"/>
      <c r="C144" s="460"/>
      <c r="D144" s="460"/>
      <c r="E144" s="460"/>
      <c r="F144" s="460"/>
      <c r="G144" s="460"/>
      <c r="H144" s="460"/>
      <c r="I144" s="460"/>
      <c r="J144" s="460"/>
      <c r="K144" s="460"/>
      <c r="L144" s="460"/>
      <c r="M144" s="460"/>
      <c r="N144" s="460"/>
      <c r="O144" s="460"/>
      <c r="P144" s="460"/>
      <c r="Q144" s="460"/>
      <c r="R144" s="460"/>
      <c r="S144" s="460"/>
      <c r="T144" s="460"/>
      <c r="U144" s="460"/>
      <c r="V144" s="460"/>
      <c r="W144" s="46"/>
      <c r="X144" s="378"/>
      <c r="Y144" s="378"/>
      <c r="Z144" s="378"/>
      <c r="AA144" s="378"/>
      <c r="AB144" s="378"/>
      <c r="AC144" s="378"/>
    </row>
    <row r="145" spans="1:29" ht="15.75" x14ac:dyDescent="0.25">
      <c r="A145" s="46"/>
      <c r="B145" s="46"/>
      <c r="C145" s="46"/>
      <c r="D145" s="86"/>
      <c r="E145" s="86"/>
      <c r="F145" s="86"/>
      <c r="G145" s="86"/>
      <c r="H145" s="89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378"/>
      <c r="Y145" s="378"/>
      <c r="Z145" s="378"/>
      <c r="AA145" s="378"/>
      <c r="AB145" s="378"/>
      <c r="AC145" s="378"/>
    </row>
    <row r="146" spans="1:29" ht="20.25" x14ac:dyDescent="0.3">
      <c r="A146" s="566" t="s">
        <v>187</v>
      </c>
      <c r="B146" s="566"/>
      <c r="C146" s="566"/>
      <c r="D146" s="566"/>
      <c r="E146" s="566"/>
      <c r="F146" s="566"/>
      <c r="G146" s="566"/>
      <c r="H146" s="566"/>
      <c r="I146" s="566"/>
      <c r="J146" s="566"/>
      <c r="K146" s="566"/>
      <c r="L146" s="566"/>
      <c r="M146" s="566"/>
    </row>
    <row r="147" spans="1:29" ht="20.25" x14ac:dyDescent="0.3">
      <c r="A147" s="567" t="s">
        <v>155</v>
      </c>
      <c r="B147" s="567"/>
      <c r="C147" s="567"/>
      <c r="D147" s="567"/>
      <c r="E147" s="567"/>
      <c r="F147" s="567"/>
      <c r="G147" s="567"/>
      <c r="H147" s="567"/>
      <c r="I147" s="567"/>
      <c r="J147" s="567"/>
      <c r="K147" s="567"/>
      <c r="L147" s="567"/>
      <c r="M147" s="567"/>
      <c r="N147" s="567"/>
      <c r="O147" s="567"/>
      <c r="P147" s="567"/>
      <c r="Q147" s="567"/>
      <c r="R147" s="567"/>
      <c r="S147" s="567"/>
      <c r="T147" s="567"/>
      <c r="U147" s="567"/>
      <c r="V147" s="567"/>
      <c r="W147" s="567"/>
      <c r="X147" s="567"/>
      <c r="Y147" s="567"/>
      <c r="Z147" s="567"/>
      <c r="AA147" s="567"/>
      <c r="AB147" s="567"/>
      <c r="AC147" s="567"/>
    </row>
    <row r="148" spans="1:29" ht="15.75" x14ac:dyDescent="0.25">
      <c r="A148" s="46"/>
      <c r="B148" s="46"/>
      <c r="C148" s="46"/>
      <c r="D148" s="86"/>
      <c r="E148" s="86"/>
      <c r="F148" s="86"/>
      <c r="G148" s="86"/>
      <c r="H148" s="89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</row>
    <row r="149" spans="1:29" ht="15.75" x14ac:dyDescent="0.25">
      <c r="A149" s="46"/>
      <c r="B149" s="46"/>
      <c r="C149" s="46"/>
      <c r="D149" s="86"/>
      <c r="E149" s="86"/>
      <c r="F149" s="86"/>
      <c r="G149" s="86"/>
      <c r="H149" s="89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</row>
    <row r="150" spans="1:29" x14ac:dyDescent="0.25">
      <c r="A150" s="568" t="s">
        <v>43</v>
      </c>
      <c r="B150" s="568"/>
      <c r="C150" s="568"/>
      <c r="D150" s="568"/>
      <c r="E150" s="568"/>
      <c r="F150" s="568"/>
      <c r="G150" s="568"/>
      <c r="H150" s="568"/>
      <c r="I150" s="568"/>
      <c r="J150" s="568"/>
      <c r="K150" s="568"/>
      <c r="L150" s="568"/>
      <c r="M150" s="568"/>
    </row>
    <row r="151" spans="1:29" ht="16.5" thickBot="1" x14ac:dyDescent="0.3">
      <c r="A151" s="46"/>
      <c r="B151" s="46"/>
      <c r="C151" s="46"/>
      <c r="D151" s="86"/>
      <c r="E151" s="86"/>
      <c r="F151" s="86"/>
      <c r="G151" s="86"/>
      <c r="H151" s="85"/>
      <c r="I151" s="299"/>
      <c r="J151" s="86"/>
      <c r="K151" s="357"/>
      <c r="L151" s="66"/>
      <c r="M151" s="86"/>
      <c r="R151" s="569" t="s">
        <v>157</v>
      </c>
      <c r="S151" s="569"/>
      <c r="T151" s="569"/>
      <c r="U151" s="569"/>
      <c r="V151" s="569"/>
      <c r="W151" s="569"/>
      <c r="X151" s="569"/>
      <c r="Y151" s="379" t="s">
        <v>192</v>
      </c>
      <c r="Z151" s="379"/>
      <c r="AA151" s="379"/>
      <c r="AB151" s="380"/>
      <c r="AC151" s="380" t="s">
        <v>193</v>
      </c>
    </row>
    <row r="152" spans="1:29" ht="18.75" thickBot="1" x14ac:dyDescent="0.3">
      <c r="A152" s="559" t="s">
        <v>66</v>
      </c>
      <c r="B152" s="558" t="s">
        <v>159</v>
      </c>
      <c r="C152" s="559" t="s">
        <v>152</v>
      </c>
      <c r="D152" s="563" t="s">
        <v>160</v>
      </c>
      <c r="E152" s="564" t="s">
        <v>18</v>
      </c>
      <c r="F152" s="508" t="s">
        <v>19</v>
      </c>
      <c r="G152" s="559" t="s">
        <v>21</v>
      </c>
      <c r="H152" s="560" t="s">
        <v>161</v>
      </c>
      <c r="I152" s="560"/>
      <c r="J152" s="560"/>
      <c r="K152" s="560"/>
      <c r="L152" s="560"/>
      <c r="M152" s="560"/>
      <c r="N152" s="560"/>
      <c r="O152" s="560"/>
      <c r="P152" s="560"/>
      <c r="Q152" s="560"/>
      <c r="R152" s="560"/>
      <c r="S152" s="560"/>
      <c r="T152" s="560"/>
      <c r="U152" s="560"/>
      <c r="V152" s="560"/>
      <c r="W152" s="560"/>
      <c r="X152" s="560"/>
      <c r="Y152" s="560"/>
      <c r="Z152" s="560"/>
      <c r="AA152" s="561" t="s">
        <v>162</v>
      </c>
      <c r="AB152" s="562" t="s">
        <v>163</v>
      </c>
      <c r="AC152" s="559" t="s">
        <v>164</v>
      </c>
    </row>
    <row r="153" spans="1:29" ht="15.75" thickBot="1" x14ac:dyDescent="0.3">
      <c r="A153" s="558"/>
      <c r="B153" s="558"/>
      <c r="C153" s="558"/>
      <c r="D153" s="563"/>
      <c r="E153" s="564"/>
      <c r="F153" s="565"/>
      <c r="G153" s="558"/>
      <c r="H153" s="475">
        <v>320</v>
      </c>
      <c r="I153" s="475">
        <v>335</v>
      </c>
      <c r="J153" s="475">
        <v>350</v>
      </c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  <c r="W153" s="475"/>
      <c r="X153" s="475"/>
      <c r="Y153" s="475"/>
      <c r="Z153" s="475"/>
      <c r="AA153" s="561"/>
      <c r="AB153" s="562"/>
      <c r="AC153" s="559"/>
    </row>
    <row r="154" spans="1:29" ht="15.75" thickBot="1" x14ac:dyDescent="0.3">
      <c r="A154" s="558"/>
      <c r="B154" s="558"/>
      <c r="C154" s="558"/>
      <c r="D154" s="563"/>
      <c r="E154" s="564"/>
      <c r="F154" s="509"/>
      <c r="G154" s="558"/>
      <c r="H154" s="475"/>
      <c r="I154" s="475"/>
      <c r="J154" s="475"/>
      <c r="K154" s="475"/>
      <c r="L154" s="475"/>
      <c r="M154" s="475"/>
      <c r="N154" s="475"/>
      <c r="O154" s="475"/>
      <c r="P154" s="475"/>
      <c r="Q154" s="475"/>
      <c r="R154" s="475"/>
      <c r="S154" s="475"/>
      <c r="T154" s="475"/>
      <c r="U154" s="475"/>
      <c r="V154" s="475"/>
      <c r="W154" s="475"/>
      <c r="X154" s="475"/>
      <c r="Y154" s="475"/>
      <c r="Z154" s="475"/>
      <c r="AA154" s="561"/>
      <c r="AB154" s="562"/>
      <c r="AC154" s="559"/>
    </row>
    <row r="155" spans="1:29" x14ac:dyDescent="0.25">
      <c r="A155" s="71">
        <v>1</v>
      </c>
      <c r="B155" s="383">
        <v>320</v>
      </c>
      <c r="C155" s="71">
        <v>6</v>
      </c>
      <c r="D155" s="69" t="str">
        <f>IF(C155=0," ",VLOOKUP(C155,[1]Женщины!B$1:L$65536,2,FALSE))</f>
        <v>Антропова</v>
      </c>
      <c r="E155" s="69" t="str">
        <f>IF(C155=0," ",VLOOKUP(C155,[1]Женщины!B$1:L$65536,3,FALSE))</f>
        <v>Юлия</v>
      </c>
      <c r="F155" s="69" t="str">
        <f>IF(C155=0," ",VLOOKUP(C155,[1]Женщины!B$1:L$65536,4,FALSE))</f>
        <v>02.06.1997</v>
      </c>
      <c r="G155" s="69" t="str">
        <f>IF(C155=0," ",VLOOKUP(C155,[1]Женщины!B$1:L$65536,6,FALSE))</f>
        <v>Ярославская область</v>
      </c>
      <c r="H155" s="369" t="s">
        <v>166</v>
      </c>
      <c r="I155" s="369" t="s">
        <v>166</v>
      </c>
      <c r="J155" s="369" t="s">
        <v>167</v>
      </c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81">
        <v>1</v>
      </c>
      <c r="AB155" s="381">
        <v>0</v>
      </c>
      <c r="AC155" s="393">
        <v>3.35</v>
      </c>
    </row>
    <row r="156" spans="1:29" ht="15.75" thickBot="1" x14ac:dyDescent="0.3">
      <c r="A156" s="40"/>
      <c r="B156" s="385"/>
      <c r="C156" s="40"/>
      <c r="D156" s="39" t="str">
        <f>IF(C156=0," ",VLOOKUP(C156,[1]Женщины!B$1:L$65536,2,FALSE))</f>
        <v xml:space="preserve"> </v>
      </c>
      <c r="E156" s="39" t="str">
        <f>IF(C156=0," ",VLOOKUP(C156,[1]Женщины!B$1:L$65536,3,FALSE))</f>
        <v xml:space="preserve"> </v>
      </c>
      <c r="F156" s="39" t="str">
        <f>IF(C156=0," ",VLOOKUP(C156,[1]Женщины!B$1:L$65536,4,FALSE))</f>
        <v xml:space="preserve"> </v>
      </c>
      <c r="G156" s="39" t="str">
        <f>IF(C156=0," ",VLOOKUP(C156,[1]Женщины!B$1:L$65536,6,FALSE))</f>
        <v xml:space="preserve"> </v>
      </c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372"/>
      <c r="AB156" s="372"/>
      <c r="AC156" s="373"/>
    </row>
    <row r="157" spans="1:29" ht="16.5" thickTop="1" x14ac:dyDescent="0.25">
      <c r="A157" s="46"/>
      <c r="B157" s="46"/>
      <c r="C157" s="46"/>
      <c r="D157" s="86"/>
      <c r="E157" s="86"/>
      <c r="F157" s="86"/>
      <c r="G157" s="86"/>
      <c r="H157" s="89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x14ac:dyDescent="0.25">
      <c r="A158" s="46"/>
      <c r="B158" s="46"/>
      <c r="C158" s="46"/>
      <c r="D158" s="86"/>
      <c r="E158" s="86"/>
      <c r="F158" s="86"/>
      <c r="G158" s="86"/>
      <c r="H158" s="89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</row>
    <row r="159" spans="1:29" ht="15.75" x14ac:dyDescent="0.25">
      <c r="A159" s="46"/>
      <c r="B159" s="46"/>
      <c r="C159" s="46"/>
      <c r="D159" s="86"/>
      <c r="E159" s="86"/>
      <c r="F159" s="86"/>
      <c r="G159" s="86"/>
      <c r="H159" s="89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t="15.75" x14ac:dyDescent="0.25">
      <c r="A160" s="46"/>
      <c r="B160" s="46"/>
      <c r="C160" s="46"/>
      <c r="D160" s="86"/>
      <c r="E160" s="86"/>
      <c r="F160" s="86"/>
      <c r="G160" s="86"/>
      <c r="H160" s="89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</row>
    <row r="161" spans="1:29" ht="15.75" x14ac:dyDescent="0.25">
      <c r="A161" s="49"/>
      <c r="B161" s="49"/>
      <c r="C161" s="49"/>
      <c r="D161" s="85"/>
      <c r="E161" s="45" t="s">
        <v>32</v>
      </c>
      <c r="F161" s="45"/>
      <c r="G161" s="45"/>
      <c r="H161" s="46"/>
      <c r="I161" s="46"/>
      <c r="J161" s="45"/>
      <c r="K161" s="45" t="s">
        <v>33</v>
      </c>
      <c r="L161" s="45"/>
      <c r="M161" s="88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</row>
    <row r="162" spans="1:29" ht="15.75" x14ac:dyDescent="0.25">
      <c r="A162" s="49"/>
      <c r="B162" s="49"/>
      <c r="C162" s="49"/>
      <c r="D162" s="85"/>
      <c r="E162" s="45"/>
      <c r="F162" s="45"/>
      <c r="G162" s="45"/>
      <c r="H162" s="46"/>
      <c r="I162" s="46"/>
      <c r="J162" s="45"/>
      <c r="K162" s="45"/>
      <c r="L162" s="45"/>
      <c r="M162" s="88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x14ac:dyDescent="0.25">
      <c r="A163" s="49"/>
      <c r="B163" s="49"/>
      <c r="C163" s="49"/>
      <c r="D163" s="85"/>
      <c r="E163" s="45"/>
      <c r="F163" s="45"/>
      <c r="G163" s="45"/>
      <c r="H163" s="46"/>
      <c r="I163" s="46"/>
      <c r="J163" s="45"/>
      <c r="K163" s="45"/>
      <c r="L163" s="45"/>
      <c r="M163" s="88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</row>
    <row r="164" spans="1:29" ht="15.75" x14ac:dyDescent="0.25">
      <c r="A164" s="64"/>
      <c r="B164" s="65"/>
      <c r="C164" s="44"/>
      <c r="D164" s="85"/>
      <c r="E164" s="45"/>
      <c r="F164" s="45"/>
      <c r="G164" s="45"/>
      <c r="H164" s="46"/>
      <c r="I164" s="46"/>
      <c r="J164" s="45"/>
      <c r="K164" s="45"/>
      <c r="L164" s="45"/>
      <c r="M164" s="85"/>
      <c r="N164" s="85"/>
      <c r="P164" s="86"/>
      <c r="Q164" s="88"/>
      <c r="R164" s="67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x14ac:dyDescent="0.25">
      <c r="A165" s="64"/>
      <c r="B165" s="67"/>
      <c r="C165" s="44"/>
      <c r="D165" s="85"/>
      <c r="E165" s="45" t="s">
        <v>34</v>
      </c>
      <c r="F165" s="45"/>
      <c r="G165" s="45"/>
      <c r="H165" s="46"/>
      <c r="I165" s="46"/>
      <c r="J165" s="45"/>
      <c r="K165" s="45" t="s">
        <v>35</v>
      </c>
      <c r="L165" s="45"/>
      <c r="M165" s="85"/>
      <c r="N165" s="85"/>
      <c r="P165" s="86"/>
      <c r="Q165" s="88"/>
      <c r="R165" s="67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</row>
    <row r="166" spans="1:29" ht="15.75" x14ac:dyDescent="0.25">
      <c r="A166" s="64"/>
      <c r="B166" s="67"/>
      <c r="C166" s="44"/>
      <c r="D166" s="85"/>
      <c r="I166" s="85"/>
      <c r="J166" s="85"/>
      <c r="K166" s="85"/>
      <c r="L166" s="85"/>
      <c r="M166" s="85"/>
      <c r="N166" s="85"/>
      <c r="P166" s="86"/>
      <c r="Q166" s="88"/>
      <c r="R166" s="6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x14ac:dyDescent="0.25">
      <c r="A167" s="66"/>
      <c r="B167" s="66"/>
      <c r="C167" s="299"/>
      <c r="D167" s="299"/>
      <c r="E167" s="85"/>
      <c r="F167" s="85"/>
      <c r="G167" s="299"/>
      <c r="H167" s="299"/>
      <c r="I167" s="299"/>
      <c r="J167" s="299"/>
      <c r="K167" s="67"/>
      <c r="L167" s="46"/>
      <c r="M167" s="46"/>
      <c r="N167" s="46"/>
      <c r="O167" s="46"/>
      <c r="P167" s="277"/>
      <c r="Q167" s="277"/>
      <c r="R167" s="93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</row>
    <row r="168" spans="1:29" ht="15.75" x14ac:dyDescent="0.25">
      <c r="A168" s="67"/>
      <c r="B168" s="49"/>
      <c r="C168" s="45"/>
      <c r="D168" s="85"/>
      <c r="E168" s="85"/>
      <c r="F168" s="85"/>
      <c r="G168" s="86"/>
      <c r="H168" s="85"/>
      <c r="I168" s="85"/>
      <c r="J168" s="85"/>
      <c r="K168" s="85"/>
      <c r="L168" s="87"/>
      <c r="M168" s="86"/>
      <c r="N168" s="88"/>
      <c r="P168" s="277"/>
      <c r="Q168" s="277"/>
      <c r="R168" s="278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x14ac:dyDescent="0.25">
      <c r="A169" s="67"/>
      <c r="B169" s="49"/>
      <c r="C169" s="45"/>
      <c r="D169" s="85"/>
      <c r="E169" s="85"/>
      <c r="F169" s="85"/>
      <c r="G169" s="86"/>
      <c r="H169" s="85"/>
      <c r="I169" s="85"/>
      <c r="J169" s="85"/>
      <c r="K169" s="85"/>
      <c r="L169" s="85"/>
      <c r="M169" s="86"/>
      <c r="N169" s="88"/>
      <c r="P169" s="277"/>
      <c r="Q169" s="277"/>
      <c r="R169" s="278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</row>
    <row r="170" spans="1:29" ht="15.75" x14ac:dyDescent="0.25">
      <c r="A170" s="46"/>
      <c r="B170" s="46"/>
      <c r="C170" s="46"/>
      <c r="D170" s="86"/>
      <c r="E170" s="86"/>
      <c r="F170" s="86"/>
      <c r="G170" s="86"/>
      <c r="H170" s="89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x14ac:dyDescent="0.25">
      <c r="A171" s="46"/>
      <c r="B171" s="46"/>
      <c r="C171" s="46"/>
      <c r="D171" s="86"/>
      <c r="E171" s="86"/>
      <c r="F171" s="86"/>
      <c r="G171" s="86"/>
      <c r="H171" s="89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</row>
    <row r="172" spans="1:29" ht="15.75" x14ac:dyDescent="0.25">
      <c r="A172" s="46"/>
      <c r="B172" s="46"/>
      <c r="C172" s="46"/>
      <c r="D172" s="86"/>
      <c r="E172" s="86"/>
      <c r="F172" s="86"/>
      <c r="G172" s="86"/>
      <c r="H172" s="89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t="15.75" x14ac:dyDescent="0.25">
      <c r="A173" s="46"/>
      <c r="B173" s="46"/>
      <c r="C173" s="46"/>
      <c r="D173" s="86"/>
      <c r="E173" s="86"/>
      <c r="F173" s="86"/>
      <c r="G173" s="86"/>
      <c r="H173" s="89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</row>
    <row r="174" spans="1:29" ht="15.75" x14ac:dyDescent="0.25">
      <c r="A174" s="46"/>
      <c r="B174" s="46"/>
      <c r="C174" s="46"/>
      <c r="D174" s="86"/>
      <c r="E174" s="86"/>
      <c r="F174" s="86"/>
      <c r="G174" s="86"/>
      <c r="H174" s="89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</row>
    <row r="175" spans="1:29" ht="15.75" x14ac:dyDescent="0.25">
      <c r="A175" s="46"/>
      <c r="B175" s="46"/>
      <c r="C175" s="46"/>
      <c r="D175" s="86"/>
      <c r="E175" s="86"/>
      <c r="F175" s="86"/>
      <c r="G175" s="86"/>
      <c r="H175" s="89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x14ac:dyDescent="0.25">
      <c r="A176" s="46"/>
      <c r="B176" s="46"/>
      <c r="C176" s="46"/>
      <c r="D176" s="86"/>
      <c r="E176" s="86"/>
      <c r="F176" s="86"/>
      <c r="G176" s="86"/>
      <c r="H176" s="89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t="15.75" x14ac:dyDescent="0.25">
      <c r="A177" s="46"/>
      <c r="B177" s="46"/>
      <c r="C177" s="46"/>
      <c r="D177" s="86"/>
      <c r="E177" s="86"/>
      <c r="F177" s="86"/>
      <c r="G177" s="86"/>
      <c r="H177" s="89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x14ac:dyDescent="0.25">
      <c r="A178" s="46"/>
      <c r="B178" s="46"/>
      <c r="C178" s="46"/>
      <c r="D178" s="86"/>
      <c r="E178" s="86"/>
      <c r="F178" s="86"/>
      <c r="G178" s="86"/>
      <c r="H178" s="89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</row>
    <row r="179" spans="1:29" ht="15.75" x14ac:dyDescent="0.25">
      <c r="A179" s="46"/>
      <c r="B179" s="46"/>
      <c r="C179" s="46"/>
      <c r="D179" s="86"/>
      <c r="E179" s="86"/>
      <c r="F179" s="86"/>
      <c r="G179" s="86"/>
      <c r="H179" s="89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x14ac:dyDescent="0.25">
      <c r="A180" s="46"/>
      <c r="B180" s="46"/>
      <c r="C180" s="46"/>
      <c r="D180" s="86"/>
      <c r="E180" s="86"/>
      <c r="F180" s="86"/>
      <c r="G180" s="86"/>
      <c r="H180" s="89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ht="15.75" x14ac:dyDescent="0.25">
      <c r="A181" s="46"/>
      <c r="B181" s="46"/>
      <c r="C181" s="46"/>
      <c r="D181" s="86"/>
      <c r="E181" s="86"/>
      <c r="F181" s="86"/>
      <c r="G181" s="86"/>
      <c r="H181" s="89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x14ac:dyDescent="0.25">
      <c r="A182" s="46"/>
      <c r="B182" s="46"/>
      <c r="C182" s="46"/>
      <c r="D182" s="86"/>
      <c r="E182" s="86"/>
      <c r="F182" s="86"/>
      <c r="G182" s="86"/>
      <c r="H182" s="89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</row>
    <row r="183" spans="1:29" ht="15.75" x14ac:dyDescent="0.25">
      <c r="A183" s="46"/>
      <c r="B183" s="46"/>
      <c r="C183" s="46"/>
      <c r="D183" s="86"/>
      <c r="E183" s="86"/>
      <c r="F183" s="86"/>
      <c r="G183" s="86"/>
      <c r="H183" s="89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x14ac:dyDescent="0.25">
      <c r="A184" s="46"/>
      <c r="B184" s="46"/>
      <c r="C184" s="46"/>
      <c r="D184" s="86"/>
      <c r="E184" s="86"/>
      <c r="F184" s="86"/>
      <c r="G184" s="86"/>
      <c r="H184" s="89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.75" x14ac:dyDescent="0.25">
      <c r="A185" s="46"/>
      <c r="B185" s="46"/>
      <c r="C185" s="46"/>
      <c r="D185" s="86"/>
      <c r="E185" s="86"/>
      <c r="F185" s="86"/>
      <c r="G185" s="86"/>
      <c r="H185" s="89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x14ac:dyDescent="0.25">
      <c r="A186" s="46"/>
      <c r="B186" s="46"/>
      <c r="C186" s="46"/>
      <c r="D186" s="86"/>
      <c r="E186" s="86"/>
      <c r="F186" s="86"/>
      <c r="G186" s="86"/>
      <c r="H186" s="89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</row>
    <row r="187" spans="1:29" ht="15.75" x14ac:dyDescent="0.25">
      <c r="A187" s="46"/>
      <c r="B187" s="46"/>
      <c r="C187" s="46"/>
      <c r="D187" s="86"/>
      <c r="E187" s="86"/>
      <c r="F187" s="86"/>
      <c r="G187" s="86"/>
      <c r="H187" s="89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.75" x14ac:dyDescent="0.25">
      <c r="A188" s="46"/>
      <c r="B188" s="46"/>
      <c r="C188" s="46"/>
      <c r="D188" s="86"/>
      <c r="E188" s="86"/>
      <c r="F188" s="86"/>
      <c r="G188" s="86"/>
      <c r="H188" s="89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.75" x14ac:dyDescent="0.25">
      <c r="A189" s="46"/>
      <c r="B189" s="46"/>
      <c r="C189" s="46"/>
      <c r="D189" s="86"/>
      <c r="E189" s="86"/>
      <c r="F189" s="86"/>
      <c r="G189" s="86"/>
      <c r="H189" s="89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</row>
    <row r="190" spans="1:29" ht="15.75" x14ac:dyDescent="0.25">
      <c r="A190" s="46"/>
      <c r="B190" s="46"/>
      <c r="C190" s="46"/>
      <c r="D190" s="86"/>
      <c r="E190" s="86"/>
      <c r="F190" s="86"/>
      <c r="G190" s="86"/>
      <c r="H190" s="89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</row>
  </sheetData>
  <mergeCells count="144">
    <mergeCell ref="A1:V1"/>
    <mergeCell ref="A2:V2"/>
    <mergeCell ref="A3:M3"/>
    <mergeCell ref="A4:AC4"/>
    <mergeCell ref="A5:M5"/>
    <mergeCell ref="R6:X6"/>
    <mergeCell ref="I8:I9"/>
    <mergeCell ref="J8:J9"/>
    <mergeCell ref="K8:K9"/>
    <mergeCell ref="L8:L9"/>
    <mergeCell ref="A7:A9"/>
    <mergeCell ref="B7:B9"/>
    <mergeCell ref="C7:C9"/>
    <mergeCell ref="D7:D9"/>
    <mergeCell ref="E7:E9"/>
    <mergeCell ref="F7:F9"/>
    <mergeCell ref="Y8:Y9"/>
    <mergeCell ref="Z8:Z9"/>
    <mergeCell ref="A48:V48"/>
    <mergeCell ref="A49:V49"/>
    <mergeCell ref="A50:M50"/>
    <mergeCell ref="A51:AC5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7:G9"/>
    <mergeCell ref="H7:Z7"/>
    <mergeCell ref="AA7:AA9"/>
    <mergeCell ref="AB7:AB9"/>
    <mergeCell ref="AC7:AC9"/>
    <mergeCell ref="H8:H9"/>
    <mergeCell ref="K56:K57"/>
    <mergeCell ref="L56:L57"/>
    <mergeCell ref="M56:M57"/>
    <mergeCell ref="N56:N57"/>
    <mergeCell ref="A53:M53"/>
    <mergeCell ref="R54:X54"/>
    <mergeCell ref="A55:A57"/>
    <mergeCell ref="B55:B57"/>
    <mergeCell ref="C55:C57"/>
    <mergeCell ref="D55:D57"/>
    <mergeCell ref="E55:E57"/>
    <mergeCell ref="F55:F57"/>
    <mergeCell ref="G55:G57"/>
    <mergeCell ref="H55:Z55"/>
    <mergeCell ref="A62:W62"/>
    <mergeCell ref="A96:V96"/>
    <mergeCell ref="A99:M99"/>
    <mergeCell ref="A100:AC100"/>
    <mergeCell ref="A102:M102"/>
    <mergeCell ref="R103:X103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AA55:AA57"/>
    <mergeCell ref="AB55:AB57"/>
    <mergeCell ref="AC55:AC57"/>
    <mergeCell ref="H56:H57"/>
    <mergeCell ref="I56:I57"/>
    <mergeCell ref="J56:J57"/>
    <mergeCell ref="I105:I106"/>
    <mergeCell ref="J105:J106"/>
    <mergeCell ref="K105:K106"/>
    <mergeCell ref="L105:L106"/>
    <mergeCell ref="A104:A106"/>
    <mergeCell ref="B104:B106"/>
    <mergeCell ref="C104:C106"/>
    <mergeCell ref="D104:D106"/>
    <mergeCell ref="E104:E106"/>
    <mergeCell ref="F104:F106"/>
    <mergeCell ref="Y105:Y106"/>
    <mergeCell ref="Z105:Z106"/>
    <mergeCell ref="A143:V143"/>
    <mergeCell ref="A144:V144"/>
    <mergeCell ref="A146:M146"/>
    <mergeCell ref="A147:AC147"/>
    <mergeCell ref="S105:S106"/>
    <mergeCell ref="T105:T106"/>
    <mergeCell ref="U105:U106"/>
    <mergeCell ref="V105:V106"/>
    <mergeCell ref="W105:W106"/>
    <mergeCell ref="X105:X106"/>
    <mergeCell ref="M105:M106"/>
    <mergeCell ref="N105:N106"/>
    <mergeCell ref="O105:O106"/>
    <mergeCell ref="P105:P106"/>
    <mergeCell ref="Q105:Q106"/>
    <mergeCell ref="R105:R106"/>
    <mergeCell ref="G104:G106"/>
    <mergeCell ref="H104:Z104"/>
    <mergeCell ref="AA104:AA106"/>
    <mergeCell ref="AB104:AB106"/>
    <mergeCell ref="AC104:AC106"/>
    <mergeCell ref="H105:H106"/>
    <mergeCell ref="A150:M150"/>
    <mergeCell ref="R151:X151"/>
    <mergeCell ref="A152:A154"/>
    <mergeCell ref="B152:B154"/>
    <mergeCell ref="C152:C154"/>
    <mergeCell ref="D152:D154"/>
    <mergeCell ref="E152:E154"/>
    <mergeCell ref="F152:F154"/>
    <mergeCell ref="G152:G154"/>
    <mergeCell ref="H152:Z152"/>
    <mergeCell ref="AA152:AA154"/>
    <mergeCell ref="AB152:AB154"/>
    <mergeCell ref="AC152:AC154"/>
    <mergeCell ref="H153:H154"/>
    <mergeCell ref="I153:I154"/>
    <mergeCell ref="J153:J154"/>
    <mergeCell ref="K153:K154"/>
    <mergeCell ref="L153:L154"/>
    <mergeCell ref="M153:M154"/>
    <mergeCell ref="N153:N154"/>
    <mergeCell ref="U153:U154"/>
    <mergeCell ref="V153:V154"/>
    <mergeCell ref="W153:W154"/>
    <mergeCell ref="X153:X154"/>
    <mergeCell ref="Y153:Y154"/>
    <mergeCell ref="Z153:Z154"/>
    <mergeCell ref="O153:O154"/>
    <mergeCell ref="P153:P154"/>
    <mergeCell ref="Q153:Q154"/>
    <mergeCell ref="R153:R154"/>
    <mergeCell ref="S153:S154"/>
    <mergeCell ref="T153:T15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zoomScale="80" zoomScaleNormal="80" workbookViewId="0">
      <selection activeCell="A235" sqref="A235:XFD313"/>
    </sheetView>
  </sheetViews>
  <sheetFormatPr defaultRowHeight="15" x14ac:dyDescent="0.25"/>
  <cols>
    <col min="1" max="1" width="6.28515625" customWidth="1"/>
    <col min="2" max="2" width="5.5703125" bestFit="1" customWidth="1"/>
    <col min="3" max="3" width="17.5703125" customWidth="1"/>
    <col min="4" max="4" width="20.5703125" customWidth="1"/>
    <col min="5" max="5" width="10.28515625" customWidth="1"/>
    <col min="6" max="6" width="7.42578125" customWidth="1"/>
    <col min="7" max="7" width="22.42578125" customWidth="1"/>
    <col min="8" max="8" width="13" customWidth="1"/>
    <col min="9" max="9" width="11.5703125" customWidth="1"/>
    <col min="10" max="10" width="37" customWidth="1"/>
    <col min="11" max="11" width="9.85546875" customWidth="1"/>
    <col min="12" max="12" width="7" bestFit="1" customWidth="1"/>
    <col min="13" max="13" width="5.42578125" customWidth="1"/>
    <col min="14" max="14" width="31.42578125" customWidth="1"/>
  </cols>
  <sheetData>
    <row r="1" spans="1:14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4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</row>
    <row r="7" spans="1:14" x14ac:dyDescent="0.25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1" t="s">
        <v>6</v>
      </c>
    </row>
    <row r="8" spans="1:14" ht="18.75" x14ac:dyDescent="0.3">
      <c r="A8" s="3"/>
      <c r="B8" s="4"/>
      <c r="C8" s="4"/>
      <c r="D8" s="4"/>
      <c r="E8" s="4"/>
      <c r="G8" s="50"/>
      <c r="H8" s="50"/>
      <c r="I8" s="50"/>
      <c r="K8" s="50"/>
      <c r="L8" s="50"/>
      <c r="M8" s="50"/>
      <c r="N8" s="2" t="s">
        <v>7</v>
      </c>
    </row>
    <row r="9" spans="1:14" ht="15.75" x14ac:dyDescent="0.25">
      <c r="A9" s="3"/>
      <c r="B9" s="4"/>
      <c r="C9" s="4"/>
      <c r="D9" s="4"/>
      <c r="E9" s="5"/>
      <c r="G9" s="6"/>
      <c r="H9" s="6"/>
      <c r="I9" s="6"/>
      <c r="K9" s="6"/>
      <c r="N9" s="2" t="s">
        <v>8</v>
      </c>
    </row>
    <row r="10" spans="1:14" ht="21" x14ac:dyDescent="0.35">
      <c r="A10" s="7"/>
      <c r="K10" s="7"/>
      <c r="M10" s="8"/>
      <c r="N10" s="8" t="s">
        <v>9</v>
      </c>
    </row>
    <row r="11" spans="1:14" ht="18.75" x14ac:dyDescent="0.3">
      <c r="A11" s="3"/>
      <c r="B11" s="12"/>
      <c r="C11" s="4"/>
      <c r="D11" s="4"/>
      <c r="E11" s="9" t="s">
        <v>50</v>
      </c>
      <c r="F11" s="10">
        <v>0.73263888888888884</v>
      </c>
      <c r="G11" s="11" t="s">
        <v>64</v>
      </c>
      <c r="H11" s="11"/>
      <c r="I11" s="11"/>
      <c r="K11" s="13"/>
      <c r="L11" s="13"/>
      <c r="M11" s="14"/>
    </row>
    <row r="12" spans="1:14" ht="16.5" thickBot="1" x14ac:dyDescent="0.3">
      <c r="A12" s="15" t="s">
        <v>13</v>
      </c>
      <c r="B12" s="16"/>
      <c r="E12" s="17" t="s">
        <v>195</v>
      </c>
      <c r="F12" s="18"/>
      <c r="G12" s="15" t="s">
        <v>196</v>
      </c>
      <c r="H12" s="15"/>
      <c r="I12" s="15"/>
      <c r="J12" s="3"/>
      <c r="K12" s="11"/>
      <c r="L12" s="11"/>
      <c r="M12" s="14"/>
    </row>
    <row r="13" spans="1:14" ht="15.75" thickBot="1" x14ac:dyDescent="0.3">
      <c r="A13" s="474" t="s">
        <v>66</v>
      </c>
      <c r="B13" s="476" t="s">
        <v>16</v>
      </c>
      <c r="C13" s="478" t="s">
        <v>17</v>
      </c>
      <c r="D13" s="478" t="s">
        <v>18</v>
      </c>
      <c r="E13" s="476" t="s">
        <v>19</v>
      </c>
      <c r="F13" s="476" t="s">
        <v>20</v>
      </c>
      <c r="G13" s="476" t="s">
        <v>21</v>
      </c>
      <c r="H13" s="476" t="s">
        <v>22</v>
      </c>
      <c r="I13" s="476" t="s">
        <v>23</v>
      </c>
      <c r="J13" s="477" t="s">
        <v>24</v>
      </c>
      <c r="K13" s="475" t="s">
        <v>25</v>
      </c>
      <c r="L13" s="474" t="s">
        <v>197</v>
      </c>
      <c r="M13" s="474" t="s">
        <v>103</v>
      </c>
      <c r="N13" s="475" t="s">
        <v>28</v>
      </c>
    </row>
    <row r="14" spans="1:14" ht="15.75" thickBot="1" x14ac:dyDescent="0.3">
      <c r="A14" s="474"/>
      <c r="B14" s="476"/>
      <c r="C14" s="478"/>
      <c r="D14" s="478"/>
      <c r="E14" s="476"/>
      <c r="F14" s="476"/>
      <c r="G14" s="476"/>
      <c r="H14" s="476"/>
      <c r="I14" s="476"/>
      <c r="J14" s="477"/>
      <c r="K14" s="475"/>
      <c r="L14" s="475"/>
      <c r="M14" s="474"/>
      <c r="N14" s="475"/>
    </row>
    <row r="15" spans="1:14" x14ac:dyDescent="0.25">
      <c r="A15" s="581">
        <v>1</v>
      </c>
      <c r="B15" s="408">
        <v>333</v>
      </c>
      <c r="C15" s="327" t="str">
        <f>IF(B15=0," ",VLOOKUP(B15,[1]Женщины!B$1:K$65536,2,FALSE))</f>
        <v>Иванова</v>
      </c>
      <c r="D15" s="328" t="str">
        <f>IF(B15=0," ",VLOOKUP($B15,[1]Женщины!$B$1:$K$65536,3,FALSE))</f>
        <v>Арина</v>
      </c>
      <c r="E15" s="326" t="str">
        <f>IF(B15=0," ",IF(VLOOKUP($B15,[1]Женщины!$B$1:$K$65536,4,FALSE)=0," ",VLOOKUP($B15,[1]Женщины!$B$1:$K$65536,4,FALSE)))</f>
        <v>07.05.2003</v>
      </c>
      <c r="F15" s="326" t="str">
        <f>IF(B15=0," ",VLOOKUP($B15,[1]Женщины!$B$1:$K$65536,5,FALSE))</f>
        <v>1</v>
      </c>
      <c r="G15" s="327" t="str">
        <f>IF(B15=0," ",VLOOKUP($B15,[1]Женщины!$B$1:$K$65536,6,FALSE))</f>
        <v>Костромская область</v>
      </c>
      <c r="H15" s="327" t="str">
        <f>IF(B15=0," ",VLOOKUP($B15,[1]Женщины!$B$1:$K$65536,7,FALSE))</f>
        <v/>
      </c>
      <c r="I15" s="327" t="str">
        <f>IF(B15=0," ",VLOOKUP($B15,[1]Женщины!$B$1:$K$65536,8,FALSE))</f>
        <v/>
      </c>
      <c r="J15" s="327" t="str">
        <f>IF(B15=0," ",VLOOKUP($B15,[1]Женщины!$B$1:$K$65536,9,FALSE))</f>
        <v>ГБУ КО "СШОР им. А.В. Голубева"</v>
      </c>
      <c r="K15" s="574">
        <v>1.2315972222222223E-3</v>
      </c>
      <c r="L15" s="577" t="str">
        <f>IF(K15=0," ",IF(K15&lt;=[1]Разряды!$D$36,[1]Разряды!$D$3,IF(K15&lt;=[1]Разряды!$E$36,[1]Разряды!$E$3,IF(K15&lt;=[1]Разряды!$F$36,[1]Разряды!$F$3,IF(K15&lt;=[1]Разряды!$G$36,[1]Разряды!$G$3,IF(K15&lt;=[1]Разряды!$H$36,[1]Разряды!$H$3,IF(K15&lt;=[1]Разряды!$I$36,[1]Разряды!$I$3,IF(K15&lt;=[1]Разряды!$J$36,[1]Разряды!$J$3,"б/р"))))))))</f>
        <v>1р</v>
      </c>
      <c r="M15" s="409"/>
      <c r="N15" s="30" t="str">
        <f>IF(A15=0," ",VLOOKUP($B15,[1]Женщины!$B$1:$K$65536,10,FALSE))</f>
        <v>Дружков А.Н.</v>
      </c>
    </row>
    <row r="16" spans="1:14" x14ac:dyDescent="0.25">
      <c r="A16" s="572"/>
      <c r="B16" s="31">
        <v>340</v>
      </c>
      <c r="C16" s="76" t="str">
        <f>IF(B16=0," ",VLOOKUP(B16,[1]Женщины!B$1:K$65536,2,FALSE))</f>
        <v>Павлова</v>
      </c>
      <c r="D16" s="77" t="str">
        <f>IF(B16=0," ",VLOOKUP($B16,[1]Женщины!$B$1:$K$65536,3,FALSE))</f>
        <v>Елена</v>
      </c>
      <c r="E16" s="78" t="str">
        <f>IF(B16=0," ",IF(VLOOKUP($B16,[1]Женщины!$B$1:$K$65536,4,FALSE)=0," ",VLOOKUP($B16,[1]Женщины!$B$1:$K$65536,4,FALSE)))</f>
        <v>29.03.2004</v>
      </c>
      <c r="F16" s="78" t="str">
        <f>IF(B16=0," ",VLOOKUP($B16,[1]Женщины!$B$1:$K$65536,5,FALSE))</f>
        <v>1</v>
      </c>
      <c r="G16" s="59" t="str">
        <f>IF(B16=0," ",VLOOKUP($B16,[1]Женщины!$B$1:$K$65536,6,FALSE))</f>
        <v>Костромская область</v>
      </c>
      <c r="H16" s="59" t="str">
        <f>IF(B16=0," ",VLOOKUP($B16,[1]Женщины!$B$1:$K$65536,7,FALSE))</f>
        <v/>
      </c>
      <c r="I16" s="59" t="str">
        <f>IF(B16=0," ",VLOOKUP($B16,[1]Женщины!$B$1:$K$65536,8,FALSE))</f>
        <v/>
      </c>
      <c r="J16" s="59" t="str">
        <f>IF(B16=0," ",VLOOKUP($B16,[1]Женщины!$B$1:$K$65536,9,FALSE))</f>
        <v>ГБУ КО "СШОР им. А.В. Голубева"</v>
      </c>
      <c r="K16" s="575"/>
      <c r="L16" s="578"/>
      <c r="M16" s="580">
        <v>20</v>
      </c>
      <c r="N16" s="30" t="str">
        <f>IF(B16=0," ",VLOOKUP($B16,[1]Женщины!$B$1:$K$65536,10,FALSE))</f>
        <v>Дружков А.Н.</v>
      </c>
    </row>
    <row r="17" spans="1:14" x14ac:dyDescent="0.25">
      <c r="A17" s="572"/>
      <c r="B17" s="31">
        <v>334</v>
      </c>
      <c r="C17" s="76" t="str">
        <f>IF(B17=0," ",VLOOKUP(B17,[1]Женщины!B$1:K$65536,2,FALSE))</f>
        <v>Капустина</v>
      </c>
      <c r="D17" s="77" t="str">
        <f>IF(B17=0," ",VLOOKUP($B17,[1]Женщины!$B$1:$K$65536,3,FALSE))</f>
        <v>Алина</v>
      </c>
      <c r="E17" s="78" t="str">
        <f>IF(B17=0," ",IF(VLOOKUP($B17,[1]Женщины!$B$1:$K$65536,4,FALSE)=0," ",VLOOKUP($B17,[1]Женщины!$B$1:$K$65536,4,FALSE)))</f>
        <v>01.05.2004</v>
      </c>
      <c r="F17" s="78" t="str">
        <f>IF(B17=0," ",VLOOKUP($B17,[1]Женщины!$B$1:$K$65536,5,FALSE))</f>
        <v>1</v>
      </c>
      <c r="G17" s="59" t="str">
        <f>IF(B17=0," ",VLOOKUP($B17,[1]Женщины!$B$1:$K$65536,6,FALSE))</f>
        <v>Костромская область</v>
      </c>
      <c r="H17" s="59" t="str">
        <f>IF(B17=0," ",VLOOKUP($B17,[1]Женщины!$B$1:$K$65536,7,FALSE))</f>
        <v/>
      </c>
      <c r="I17" s="59" t="str">
        <f>IF(B17=0," ",VLOOKUP($B17,[1]Женщины!$B$1:$K$65536,8,FALSE))</f>
        <v/>
      </c>
      <c r="J17" s="59" t="str">
        <f>IF(B17=0," ",VLOOKUP($B17,[1]Женщины!$B$1:$K$65536,9,FALSE))</f>
        <v>ГБУ КО "СШОР им. А.В. Голубева"</v>
      </c>
      <c r="K17" s="575"/>
      <c r="L17" s="578"/>
      <c r="M17" s="580"/>
      <c r="N17" s="69" t="str">
        <f>IF(B17=0," ",VLOOKUP($B17,[1]Женщины!$B$1:$K$65536,10,FALSE))</f>
        <v>Дружков А.Н.</v>
      </c>
    </row>
    <row r="18" spans="1:14" ht="15.75" thickBot="1" x14ac:dyDescent="0.3">
      <c r="A18" s="573"/>
      <c r="B18" s="38">
        <v>341</v>
      </c>
      <c r="C18" s="300" t="str">
        <f>IF(B18=0," ",VLOOKUP(B18,[1]Женщины!B$1:K$65536,2,FALSE))</f>
        <v>Пахтушкина</v>
      </c>
      <c r="D18" s="410" t="str">
        <f>IF(B18=0," ",VLOOKUP($B18,[1]Женщины!$B$1:$K$65536,3,FALSE))</f>
        <v>Василиса</v>
      </c>
      <c r="E18" s="179" t="str">
        <f>IF(B18=0," ",IF(VLOOKUP($B18,[1]Женщины!$B$1:$K$65536,4,FALSE)=0," ",VLOOKUP($B18,[1]Женщины!$B$1:$K$65536,4,FALSE)))</f>
        <v>11.10.2004</v>
      </c>
      <c r="F18" s="179" t="str">
        <f>IF(B18=0," ",VLOOKUP($B18,[1]Женщины!$B$1:$K$65536,5,FALSE))</f>
        <v>1</v>
      </c>
      <c r="G18" s="411" t="str">
        <f>IF(B18=0," ",VLOOKUP($B18,[1]Женщины!$B$1:$K$65536,6,FALSE))</f>
        <v>Костромская область</v>
      </c>
      <c r="H18" s="411" t="str">
        <f>IF(B18=0," ",VLOOKUP($B18,[1]Женщины!$B$1:$K$65536,7,FALSE))</f>
        <v/>
      </c>
      <c r="I18" s="411" t="str">
        <f>IF(B18=0," ",VLOOKUP($B18,[1]Женщины!$B$1:$K$65536,8,FALSE))</f>
        <v/>
      </c>
      <c r="J18" s="411" t="str">
        <f>IF(B18=0," ",VLOOKUP($B18,[1]Женщины!$B$1:$K$65536,9,FALSE))</f>
        <v>ГБУ КО "СШОР им. А.В. Голубева"</v>
      </c>
      <c r="K18" s="576"/>
      <c r="L18" s="579"/>
      <c r="M18" s="412"/>
      <c r="N18" s="120" t="str">
        <f>IF(B18=0," ",VLOOKUP($B18,[1]Женщины!$B$1:$K$65536,10,FALSE))</f>
        <v>Лякин С.И.</v>
      </c>
    </row>
    <row r="19" spans="1:14" ht="15.75" thickTop="1" x14ac:dyDescent="0.25">
      <c r="A19" s="572">
        <v>2</v>
      </c>
      <c r="B19" s="408">
        <v>263</v>
      </c>
      <c r="C19" s="327" t="str">
        <f>IF(B19=0," ",VLOOKUP(B19,[1]Женщины!B$1:K$65536,2,FALSE))</f>
        <v>Соловьева</v>
      </c>
      <c r="D19" s="328" t="str">
        <f>IF(B19=0," ",VLOOKUP($B19,[1]Женщины!$B$1:$K$65536,3,FALSE))</f>
        <v>Алёна</v>
      </c>
      <c r="E19" s="326" t="str">
        <f>IF(B19=0," ",IF(VLOOKUP($B19,[1]Женщины!$B$1:$K$65536,4,FALSE)=0," ",VLOOKUP($B19,[1]Женщины!$B$1:$K$65536,4,FALSE)))</f>
        <v>05.01.2004</v>
      </c>
      <c r="F19" s="326" t="str">
        <f>IF(B19=0," ",VLOOKUP($B19,[1]Женщины!$B$1:$K$65536,5,FALSE))</f>
        <v>КМС</v>
      </c>
      <c r="G19" s="327" t="str">
        <f>IF(B19=0," ",VLOOKUP($B19,[1]Женщины!$B$1:$K$65536,6,FALSE))</f>
        <v>Вологодская область</v>
      </c>
      <c r="H19" s="327" t="str">
        <f>IF(B19=0," ",VLOOKUP($B19,[1]Женщины!$B$1:$K$65536,7,FALSE))</f>
        <v/>
      </c>
      <c r="I19" s="327" t="str">
        <f>IF(B19=0," ",VLOOKUP($B19,[1]Женщины!$B$1:$K$65536,8,FALSE))</f>
        <v/>
      </c>
      <c r="J19" s="413" t="str">
        <f>IF(B19=0," ",VLOOKUP($B19,[1]Женщины!$B$1:$K$65536,9,FALSE))</f>
        <v>АУ ФКиС  ВО "ЦСП", МБУДО ДЮСШ "Спартак"</v>
      </c>
      <c r="K19" s="574">
        <v>1.2454861111111111E-3</v>
      </c>
      <c r="L19" s="577" t="str">
        <f>IF(K19=0," ",IF(K19&lt;=[1]Разряды!$D$36,[1]Разряды!$D$3,IF(K19&lt;=[1]Разряды!$E$36,[1]Разряды!$E$3,IF(K19&lt;=[1]Разряды!$F$36,[1]Разряды!$F$3,IF(K19&lt;=[1]Разряды!$G$36,[1]Разряды!$G$3,IF(K19&lt;=[1]Разряды!$H$36,[1]Разряды!$H$3,IF(K19&lt;=[1]Разряды!$I$36,[1]Разряды!$I$3,IF(K19&lt;=[1]Разряды!$J$36,[1]Разряды!$J$3,"б/р"))))))))</f>
        <v>1р</v>
      </c>
      <c r="M19" s="409"/>
      <c r="N19" s="30" t="str">
        <f>IF(A19=0," ",VLOOKUP($B19,[1]Женщины!$B$1:$K$65536,10,FALSE))</f>
        <v>Волков В.Н.</v>
      </c>
    </row>
    <row r="20" spans="1:14" x14ac:dyDescent="0.25">
      <c r="A20" s="572"/>
      <c r="B20" s="31">
        <v>234</v>
      </c>
      <c r="C20" s="76" t="str">
        <f>IF(B20=0," ",VLOOKUP(B20,[1]Женщины!B$1:K$65536,2,FALSE))</f>
        <v>Казакова</v>
      </c>
      <c r="D20" s="77" t="str">
        <f>IF(B20=0," ",VLOOKUP($B20,[1]Женщины!$B$1:$K$65536,3,FALSE))</f>
        <v>Юлия</v>
      </c>
      <c r="E20" s="78" t="str">
        <f>IF(B20=0," ",IF(VLOOKUP($B20,[1]Женщины!$B$1:$K$65536,4,FALSE)=0," ",VLOOKUP($B20,[1]Женщины!$B$1:$K$65536,4,FALSE)))</f>
        <v>24.05.2004</v>
      </c>
      <c r="F20" s="78" t="str">
        <f>IF(B20=0," ",VLOOKUP($B20,[1]Женщины!$B$1:$K$65536,5,FALSE))</f>
        <v>1</v>
      </c>
      <c r="G20" s="59" t="str">
        <f>IF(B20=0," ",VLOOKUP($B20,[1]Женщины!$B$1:$K$65536,6,FALSE))</f>
        <v>Вологодская область</v>
      </c>
      <c r="H20" s="59" t="str">
        <f>IF(B20=0," ",VLOOKUP($B20,[1]Женщины!$B$1:$K$65536,7,FALSE))</f>
        <v/>
      </c>
      <c r="I20" s="59" t="str">
        <f>IF(B20=0," ",VLOOKUP($B20,[1]Женщины!$B$1:$K$65536,8,FALSE))</f>
        <v/>
      </c>
      <c r="J20" s="59" t="str">
        <f>IF(B20=0," ",VLOOKUP($B20,[1]Женщины!$B$1:$K$65536,9,FALSE))</f>
        <v>СК "Череповец"</v>
      </c>
      <c r="K20" s="575"/>
      <c r="L20" s="578"/>
      <c r="M20" s="580">
        <v>17</v>
      </c>
      <c r="N20" s="30" t="str">
        <f>IF(B20=0," ",VLOOKUP($B20,[1]Женщины!$B$1:$K$65536,10,FALSE))</f>
        <v>Столбова О.В.</v>
      </c>
    </row>
    <row r="21" spans="1:14" x14ac:dyDescent="0.25">
      <c r="A21" s="572"/>
      <c r="B21" s="31">
        <v>244</v>
      </c>
      <c r="C21" s="76" t="str">
        <f>IF(B21=0," ",VLOOKUP(B21,[1]Женщины!B$1:K$65536,2,FALSE))</f>
        <v>Ленок</v>
      </c>
      <c r="D21" s="77" t="str">
        <f>IF(B21=0," ",VLOOKUP($B21,[1]Женщины!$B$1:$K$65536,3,FALSE))</f>
        <v>Анастасия</v>
      </c>
      <c r="E21" s="78" t="str">
        <f>IF(B21=0," ",IF(VLOOKUP($B21,[1]Женщины!$B$1:$K$65536,4,FALSE)=0," ",VLOOKUP($B21,[1]Женщины!$B$1:$K$65536,4,FALSE)))</f>
        <v>21.01.2003</v>
      </c>
      <c r="F21" s="78" t="str">
        <f>IF(B21=0," ",VLOOKUP($B21,[1]Женщины!$B$1:$K$65536,5,FALSE))</f>
        <v>КМС</v>
      </c>
      <c r="G21" s="59" t="str">
        <f>IF(B21=0," ",VLOOKUP($B21,[1]Женщины!$B$1:$K$65536,6,FALSE))</f>
        <v>Вологодская область</v>
      </c>
      <c r="H21" s="59" t="str">
        <f>IF(B21=0," ",VLOOKUP($B21,[1]Женщины!$B$1:$K$65536,7,FALSE))</f>
        <v/>
      </c>
      <c r="I21" s="59" t="str">
        <f>IF(B21=0," ",VLOOKUP($B21,[1]Женщины!$B$1:$K$65536,8,FALSE))</f>
        <v/>
      </c>
      <c r="J21" s="59" t="str">
        <f>IF(B21=0," ",VLOOKUP($B21,[1]Женщины!$B$1:$K$65536,9,FALSE))</f>
        <v>АУ ФКиС  ВО "ЦСП"</v>
      </c>
      <c r="K21" s="575"/>
      <c r="L21" s="578"/>
      <c r="M21" s="580"/>
      <c r="N21" s="69" t="str">
        <f>IF(B21=0," ",VLOOKUP($B21,[1]Женщины!$B$1:$K$65536,10,FALSE))</f>
        <v>Лебедев А.В.</v>
      </c>
    </row>
    <row r="22" spans="1:14" ht="15.75" thickBot="1" x14ac:dyDescent="0.3">
      <c r="A22" s="573"/>
      <c r="B22" s="38">
        <v>245</v>
      </c>
      <c r="C22" s="300" t="str">
        <f>IF(B22=0," ",VLOOKUP(B22,[1]Женщины!B$1:K$65536,2,FALSE))</f>
        <v>Лобанова</v>
      </c>
      <c r="D22" s="410" t="str">
        <f>IF(B22=0," ",VLOOKUP($B22,[1]Женщины!$B$1:$K$65536,3,FALSE))</f>
        <v>Дарья</v>
      </c>
      <c r="E22" s="179" t="str">
        <f>IF(B22=0," ",IF(VLOOKUP($B22,[1]Женщины!$B$1:$K$65536,4,FALSE)=0," ",VLOOKUP($B22,[1]Женщины!$B$1:$K$65536,4,FALSE)))</f>
        <v>05.08.2003</v>
      </c>
      <c r="F22" s="179" t="str">
        <f>IF(B22=0," ",VLOOKUP($B22,[1]Женщины!$B$1:$K$65536,5,FALSE))</f>
        <v>КМС</v>
      </c>
      <c r="G22" s="411" t="str">
        <f>IF(B22=0," ",VLOOKUP($B22,[1]Женщины!$B$1:$K$65536,6,FALSE))</f>
        <v>Вологодская область</v>
      </c>
      <c r="H22" s="411" t="str">
        <f>IF(B22=0," ",VLOOKUP($B22,[1]Женщины!$B$1:$K$65536,7,FALSE))</f>
        <v/>
      </c>
      <c r="I22" s="411" t="str">
        <f>IF(B22=0," ",VLOOKUP($B22,[1]Женщины!$B$1:$K$65536,8,FALSE))</f>
        <v/>
      </c>
      <c r="J22" s="411" t="str">
        <f>IF(B22=0," ",VLOOKUP($B22,[1]Женщины!$B$1:$K$65536,9,FALSE))</f>
        <v>АУ ФКиС  ВО "ЦСП"</v>
      </c>
      <c r="K22" s="576"/>
      <c r="L22" s="579"/>
      <c r="M22" s="412"/>
      <c r="N22" s="120" t="str">
        <f>IF(B22=0," ",VLOOKUP($B22,[1]Женщины!$B$1:$K$65536,10,FALSE))</f>
        <v>Румянцев А.В.</v>
      </c>
    </row>
    <row r="23" spans="1:14" ht="15.75" thickTop="1" x14ac:dyDescent="0.25">
      <c r="A23" s="585">
        <v>3</v>
      </c>
      <c r="B23" s="408">
        <v>185</v>
      </c>
      <c r="C23" s="327" t="str">
        <f>IF(B23=0," ",VLOOKUP(B23,[1]Женщины!B$1:K$65536,2,FALSE))</f>
        <v>Климберг</v>
      </c>
      <c r="D23" s="328" t="str">
        <f>IF(B23=0," ",VLOOKUP($B23,[1]Женщины!$B$1:$K$65536,3,FALSE))</f>
        <v>Анна</v>
      </c>
      <c r="E23" s="326" t="str">
        <f>IF(B23=0," ",IF(VLOOKUP($B23,[1]Женщины!$B$1:$K$65536,4,FALSE)=0," ",VLOOKUP($B23,[1]Женщины!$B$1:$K$65536,4,FALSE)))</f>
        <v>20.09.2005</v>
      </c>
      <c r="F23" s="326" t="str">
        <f>IF(B23=0," ",VLOOKUP($B23,[1]Женщины!$B$1:$K$65536,5,FALSE))</f>
        <v>1</v>
      </c>
      <c r="G23" s="327" t="str">
        <f>IF(B23=0," ",VLOOKUP($B23,[1]Женщины!$B$1:$K$65536,6,FALSE))</f>
        <v>Архангельская область</v>
      </c>
      <c r="H23" s="327" t="str">
        <f>IF(B23=0," ",VLOOKUP($B23,[1]Женщины!$B$1:$K$65536,7,FALSE))</f>
        <v/>
      </c>
      <c r="I23" s="327" t="str">
        <f>IF(B23=0," ",VLOOKUP($B23,[1]Женщины!$B$1:$K$65536,8,FALSE))</f>
        <v/>
      </c>
      <c r="J23" s="327" t="str">
        <f>IF(B23=0," ",VLOOKUP($B23,[1]Женщины!$B$1:$K$65536,9,FALSE))</f>
        <v>МБУ СШ №1</v>
      </c>
      <c r="K23" s="574">
        <v>1.2710648148148149E-3</v>
      </c>
      <c r="L23" s="577" t="str">
        <f>IF(K23=0," ",IF(K23&lt;=[1]Разряды!$D$36,[1]Разряды!$D$3,IF(K23&lt;=[1]Разряды!$E$36,[1]Разряды!$E$3,IF(K23&lt;=[1]Разряды!$F$36,[1]Разряды!$F$3,IF(K23&lt;=[1]Разряды!$G$36,[1]Разряды!$G$3,IF(K23&lt;=[1]Разряды!$H$36,[1]Разряды!$H$3,IF(K23&lt;=[1]Разряды!$I$36,[1]Разряды!$I$3,IF(K23&lt;=[1]Разряды!$J$36,[1]Разряды!$J$3,"б/р"))))))))</f>
        <v>2р</v>
      </c>
      <c r="M23" s="409"/>
      <c r="N23" s="30" t="str">
        <f>IF(A23=0," ",VLOOKUP($B23,[1]Женщины!$B$1:$K$65536,10,FALSE))</f>
        <v>Брюхова О.Б.</v>
      </c>
    </row>
    <row r="24" spans="1:14" x14ac:dyDescent="0.25">
      <c r="A24" s="572"/>
      <c r="B24" s="31">
        <v>195</v>
      </c>
      <c r="C24" s="76" t="str">
        <f>IF(B24=0," ",VLOOKUP(B24,[1]Женщины!B$1:K$65536,2,FALSE))</f>
        <v>Носкова</v>
      </c>
      <c r="D24" s="77" t="str">
        <f>IF(B24=0," ",VLOOKUP($B24,[1]Женщины!$B$1:$K$65536,3,FALSE))</f>
        <v>Илона</v>
      </c>
      <c r="E24" s="78" t="str">
        <f>IF(B24=0," ",IF(VLOOKUP($B24,[1]Женщины!$B$1:$K$65536,4,FALSE)=0," ",VLOOKUP($B24,[1]Женщины!$B$1:$K$65536,4,FALSE)))</f>
        <v>12.04.2003</v>
      </c>
      <c r="F24" s="78" t="str">
        <f>IF(B24=0," ",VLOOKUP($B24,[1]Женщины!$B$1:$K$65536,5,FALSE))</f>
        <v>1</v>
      </c>
      <c r="G24" s="59" t="str">
        <f>IF(B24=0," ",VLOOKUP($B24,[1]Женщины!$B$1:$K$65536,6,FALSE))</f>
        <v>Архангельская область</v>
      </c>
      <c r="H24" s="59" t="str">
        <f>IF(B24=0," ",VLOOKUP($B24,[1]Женщины!$B$1:$K$65536,7,FALSE))</f>
        <v/>
      </c>
      <c r="I24" s="59" t="str">
        <f>IF(B24=0," ",VLOOKUP($B24,[1]Женщины!$B$1:$K$65536,8,FALSE))</f>
        <v/>
      </c>
      <c r="J24" s="59" t="str">
        <f>IF(B24=0," ",VLOOKUP($B24,[1]Женщины!$B$1:$K$65536,9,FALSE))</f>
        <v>ФОК "Севмаш"</v>
      </c>
      <c r="K24" s="575"/>
      <c r="L24" s="578"/>
      <c r="M24" s="580">
        <v>15</v>
      </c>
      <c r="N24" s="30" t="str">
        <f>IF(B24=0," ",VLOOKUP($B24,[1]Женщины!$B$1:$K$65536,10,FALSE))</f>
        <v>Литвиненко А.И., Бородулин А.М.</v>
      </c>
    </row>
    <row r="25" spans="1:14" x14ac:dyDescent="0.25">
      <c r="A25" s="572"/>
      <c r="B25" s="31">
        <v>207</v>
      </c>
      <c r="C25" s="76" t="str">
        <f>IF(B25=0," ",VLOOKUP(B25,[1]Женщины!B$1:K$65536,2,FALSE))</f>
        <v>Терехова</v>
      </c>
      <c r="D25" s="77" t="str">
        <f>IF(B25=0," ",VLOOKUP($B25,[1]Женщины!$B$1:$K$65536,3,FALSE))</f>
        <v>Александра</v>
      </c>
      <c r="E25" s="78" t="str">
        <f>IF(B25=0," ",IF(VLOOKUP($B25,[1]Женщины!$B$1:$K$65536,4,FALSE)=0," ",VLOOKUP($B25,[1]Женщины!$B$1:$K$65536,4,FALSE)))</f>
        <v>19.02.2003</v>
      </c>
      <c r="F25" s="78" t="str">
        <f>IF(B25=0," ",VLOOKUP($B25,[1]Женщины!$B$1:$K$65536,5,FALSE))</f>
        <v>1</v>
      </c>
      <c r="G25" s="59" t="str">
        <f>IF(B25=0," ",VLOOKUP($B25,[1]Женщины!$B$1:$K$65536,6,FALSE))</f>
        <v>Архангельская область</v>
      </c>
      <c r="H25" s="59" t="str">
        <f>IF(B25=0," ",VLOOKUP($B25,[1]Женщины!$B$1:$K$65536,7,FALSE))</f>
        <v/>
      </c>
      <c r="I25" s="59" t="str">
        <f>IF(B25=0," ",VLOOKUP($B25,[1]Женщины!$B$1:$K$65536,8,FALSE))</f>
        <v/>
      </c>
      <c r="J25" s="59" t="str">
        <f>IF(B25=0," ",VLOOKUP($B25,[1]Женщины!$B$1:$K$65536,9,FALSE))</f>
        <v>МБУ СШ №1</v>
      </c>
      <c r="K25" s="575"/>
      <c r="L25" s="578"/>
      <c r="M25" s="580"/>
      <c r="N25" s="69" t="str">
        <f>IF(B25=0," ",VLOOKUP($B25,[1]Женщины!$B$1:$K$65536,10,FALSE))</f>
        <v>Ушанов С.А.</v>
      </c>
    </row>
    <row r="26" spans="1:14" ht="15.75" thickBot="1" x14ac:dyDescent="0.3">
      <c r="A26" s="573"/>
      <c r="B26" s="38">
        <v>181</v>
      </c>
      <c r="C26" s="300" t="str">
        <f>IF(B26=0," ",VLOOKUP(B26,[1]Женщины!B$1:K$65536,2,FALSE))</f>
        <v>Зайцева</v>
      </c>
      <c r="D26" s="410" t="str">
        <f>IF(B26=0," ",VLOOKUP($B26,[1]Женщины!$B$1:$K$65536,3,FALSE))</f>
        <v>Наталья</v>
      </c>
      <c r="E26" s="179" t="str">
        <f>IF(B26=0," ",IF(VLOOKUP($B26,[1]Женщины!$B$1:$K$65536,4,FALSE)=0," ",VLOOKUP($B26,[1]Женщины!$B$1:$K$65536,4,FALSE)))</f>
        <v>03.09.2003</v>
      </c>
      <c r="F26" s="179" t="str">
        <f>IF(B26=0," ",VLOOKUP($B26,[1]Женщины!$B$1:$K$65536,5,FALSE))</f>
        <v>КМС</v>
      </c>
      <c r="G26" s="411" t="str">
        <f>IF(B26=0," ",VLOOKUP($B26,[1]Женщины!$B$1:$K$65536,6,FALSE))</f>
        <v>Архангельская область</v>
      </c>
      <c r="H26" s="411" t="str">
        <f>IF(B26=0," ",VLOOKUP($B26,[1]Женщины!$B$1:$K$65536,7,FALSE))</f>
        <v/>
      </c>
      <c r="I26" s="411" t="str">
        <f>IF(B26=0," ",VLOOKUP($B26,[1]Женщины!$B$1:$K$65536,8,FALSE))</f>
        <v/>
      </c>
      <c r="J26" s="411" t="str">
        <f>IF(B26=0," ",VLOOKUP($B26,[1]Женщины!$B$1:$K$65536,9,FALSE))</f>
        <v>ФОК "Севмаш"</v>
      </c>
      <c r="K26" s="576"/>
      <c r="L26" s="579"/>
      <c r="M26" s="412"/>
      <c r="N26" s="120" t="str">
        <f>IF(B26=0," ",VLOOKUP($B26,[1]Женщины!$B$1:$K$65536,10,FALSE))</f>
        <v>Литвиненко А.И.</v>
      </c>
    </row>
    <row r="27" spans="1:14" ht="15.75" thickTop="1" x14ac:dyDescent="0.25">
      <c r="A27" s="583">
        <v>4</v>
      </c>
      <c r="B27" s="408">
        <v>437</v>
      </c>
      <c r="C27" s="327" t="str">
        <f>IF(B27=0," ",VLOOKUP(B27,[1]Женщины!B$1:K$65536,2,FALSE))</f>
        <v>Синицина</v>
      </c>
      <c r="D27" s="328" t="str">
        <f>IF(B27=0," ",VLOOKUP($B27,[1]Женщины!$B$1:$K$65536,3,FALSE))</f>
        <v>София</v>
      </c>
      <c r="E27" s="326" t="str">
        <f>IF(B27=0," ",IF(VLOOKUP($B27,[1]Женщины!$B$1:$K$65536,4,FALSE)=0," ",VLOOKUP($B27,[1]Женщины!$B$1:$K$65536,4,FALSE)))</f>
        <v>01.10.2004</v>
      </c>
      <c r="F27" s="326" t="str">
        <f>IF(B27=0," ",VLOOKUP($B27,[1]Женщины!$B$1:$K$65536,5,FALSE))</f>
        <v>1</v>
      </c>
      <c r="G27" s="327" t="str">
        <f>IF(B27=0," ",VLOOKUP($B27,[1]Женщины!$B$1:$K$65536,6,FALSE))</f>
        <v>Республика Карелия</v>
      </c>
      <c r="H27" s="327" t="str">
        <f>IF(B27=0," ",VLOOKUP($B27,[1]Женщины!$B$1:$K$65536,7,FALSE))</f>
        <v/>
      </c>
      <c r="I27" s="327" t="str">
        <f>IF(B27=0," ",VLOOKUP($B27,[1]Женщины!$B$1:$K$65536,8,FALSE))</f>
        <v/>
      </c>
      <c r="J27" s="327" t="str">
        <f>IF(B27=0," ",VLOOKUP($B27,[1]Женщины!$B$1:$K$65536,9,FALSE))</f>
        <v>МУ "СШОР №3"</v>
      </c>
      <c r="K27" s="574">
        <v>1.2718750000000002E-3</v>
      </c>
      <c r="L27" s="577" t="str">
        <f>IF(K27=0," ",IF(K27&lt;=[1]Разряды!$D$36,[1]Разряды!$D$3,IF(K27&lt;=[1]Разряды!$E$36,[1]Разряды!$E$3,IF(K27&lt;=[1]Разряды!$F$36,[1]Разряды!$F$3,IF(K27&lt;=[1]Разряды!$G$36,[1]Разряды!$G$3,IF(K27&lt;=[1]Разряды!$H$36,[1]Разряды!$H$3,IF(K27&lt;=[1]Разряды!$I$36,[1]Разряды!$I$3,IF(K27&lt;=[1]Разряды!$J$36,[1]Разряды!$J$3,"б/р"))))))))</f>
        <v>2р</v>
      </c>
      <c r="M27" s="409"/>
      <c r="N27" s="30" t="str">
        <f>IF(A27=0," ",VLOOKUP($B27,[1]Женщины!$B$1:$K$65536,10,FALSE))</f>
        <v>Лайтинен А.А.</v>
      </c>
    </row>
    <row r="28" spans="1:14" x14ac:dyDescent="0.25">
      <c r="A28" s="583"/>
      <c r="B28" s="31">
        <v>445</v>
      </c>
      <c r="C28" s="76" t="str">
        <f>IF(B28=0," ",VLOOKUP(B28,[1]Женщины!B$1:K$65536,2,FALSE))</f>
        <v>Цыганова</v>
      </c>
      <c r="D28" s="77" t="str">
        <f>IF(B28=0," ",VLOOKUP($B28,[1]Женщины!$B$1:$K$65536,3,FALSE))</f>
        <v>Любовь</v>
      </c>
      <c r="E28" s="78" t="str">
        <f>IF(B28=0," ",IF(VLOOKUP($B28,[1]Женщины!$B$1:$K$65536,4,FALSE)=0," ",VLOOKUP($B28,[1]Женщины!$B$1:$K$65536,4,FALSE)))</f>
        <v>02.06.2003</v>
      </c>
      <c r="F28" s="78" t="str">
        <f>IF(B28=0," ",VLOOKUP($B28,[1]Женщины!$B$1:$K$65536,5,FALSE))</f>
        <v>1</v>
      </c>
      <c r="G28" s="59" t="str">
        <f>IF(B28=0," ",VLOOKUP($B28,[1]Женщины!$B$1:$K$65536,6,FALSE))</f>
        <v>Республика Карелия</v>
      </c>
      <c r="H28" s="59" t="str">
        <f>IF(B28=0," ",VLOOKUP($B28,[1]Женщины!$B$1:$K$65536,7,FALSE))</f>
        <v/>
      </c>
      <c r="I28" s="59" t="str">
        <f>IF(B28=0," ",VLOOKUP($B28,[1]Женщины!$B$1:$K$65536,8,FALSE))</f>
        <v/>
      </c>
      <c r="J28" s="59" t="str">
        <f>IF(B28=0," ",VLOOKUP($B28,[1]Женщины!$B$1:$K$65536,9,FALSE))</f>
        <v>МУ "СШОР №3"</v>
      </c>
      <c r="K28" s="575"/>
      <c r="L28" s="578"/>
      <c r="M28" s="580">
        <v>14</v>
      </c>
      <c r="N28" s="30" t="str">
        <f>IF(B28=0," ",VLOOKUP($B28,[1]Женщины!$B$1:$K$65536,10,FALSE))</f>
        <v xml:space="preserve">Кишкин А.Ю. </v>
      </c>
    </row>
    <row r="29" spans="1:14" x14ac:dyDescent="0.25">
      <c r="A29" s="583"/>
      <c r="B29" s="31">
        <v>415</v>
      </c>
      <c r="C29" s="76" t="str">
        <f>IF(B29=0," ",VLOOKUP(B29,[1]Женщины!B$1:K$65536,2,FALSE))</f>
        <v>Астахова</v>
      </c>
      <c r="D29" s="77" t="str">
        <f>IF(B29=0," ",VLOOKUP($B29,[1]Женщины!$B$1:$K$65536,3,FALSE))</f>
        <v>Дарья</v>
      </c>
      <c r="E29" s="78" t="str">
        <f>IF(B29=0," ",IF(VLOOKUP($B29,[1]Женщины!$B$1:$K$65536,4,FALSE)=0," ",VLOOKUP($B29,[1]Женщины!$B$1:$K$65536,4,FALSE)))</f>
        <v>22.01.2004</v>
      </c>
      <c r="F29" s="78" t="str">
        <f>IF(B29=0," ",VLOOKUP($B29,[1]Женщины!$B$1:$K$65536,5,FALSE))</f>
        <v>1</v>
      </c>
      <c r="G29" s="59" t="str">
        <f>IF(B29=0," ",VLOOKUP($B29,[1]Женщины!$B$1:$K$65536,6,FALSE))</f>
        <v>Республика Карелия</v>
      </c>
      <c r="H29" s="59" t="str">
        <f>IF(B29=0," ",VLOOKUP($B29,[1]Женщины!$B$1:$K$65536,7,FALSE))</f>
        <v/>
      </c>
      <c r="I29" s="59" t="str">
        <f>IF(B29=0," ",VLOOKUP($B29,[1]Женщины!$B$1:$K$65536,8,FALSE))</f>
        <v/>
      </c>
      <c r="J29" s="59" t="str">
        <f>IF(B29=0," ",VLOOKUP($B29,[1]Женщины!$B$1:$K$65536,9,FALSE))</f>
        <v>МУ "СШОР №3"</v>
      </c>
      <c r="K29" s="575"/>
      <c r="L29" s="578"/>
      <c r="M29" s="580"/>
      <c r="N29" s="69" t="str">
        <f>IF(B29=0," ",VLOOKUP($B29,[1]Женщины!$B$1:$K$65536,10,FALSE))</f>
        <v>Кишкин А.Ю., Козлова Н.Ю.</v>
      </c>
    </row>
    <row r="30" spans="1:14" ht="15.75" thickBot="1" x14ac:dyDescent="0.3">
      <c r="A30" s="584"/>
      <c r="B30" s="38">
        <v>429</v>
      </c>
      <c r="C30" s="300" t="str">
        <f>IF(B30=0," ",VLOOKUP(B30,[1]Женщины!B$1:K$65536,2,FALSE))</f>
        <v>Леппянен</v>
      </c>
      <c r="D30" s="410" t="str">
        <f>IF(B30=0," ",VLOOKUP($B30,[1]Женщины!$B$1:$K$65536,3,FALSE))</f>
        <v>Алиса</v>
      </c>
      <c r="E30" s="179" t="str">
        <f>IF(B30=0," ",IF(VLOOKUP($B30,[1]Женщины!$B$1:$K$65536,4,FALSE)=0," ",VLOOKUP($B30,[1]Женщины!$B$1:$K$65536,4,FALSE)))</f>
        <v>16.12.2004</v>
      </c>
      <c r="F30" s="179" t="str">
        <f>IF(B30=0," ",VLOOKUP($B30,[1]Женщины!$B$1:$K$65536,5,FALSE))</f>
        <v>1</v>
      </c>
      <c r="G30" s="411" t="str">
        <f>IF(B30=0," ",VLOOKUP($B30,[1]Женщины!$B$1:$K$65536,6,FALSE))</f>
        <v>Республика Карелия</v>
      </c>
      <c r="H30" s="411" t="str">
        <f>IF(B30=0," ",VLOOKUP($B30,[1]Женщины!$B$1:$K$65536,7,FALSE))</f>
        <v/>
      </c>
      <c r="I30" s="411" t="str">
        <f>IF(B30=0," ",VLOOKUP($B30,[1]Женщины!$B$1:$K$65536,8,FALSE))</f>
        <v/>
      </c>
      <c r="J30" s="411" t="str">
        <f>IF(B30=0," ",VLOOKUP($B30,[1]Женщины!$B$1:$K$65536,9,FALSE))</f>
        <v>МУ "СШОР №3"</v>
      </c>
      <c r="K30" s="576"/>
      <c r="L30" s="579"/>
      <c r="M30" s="412"/>
      <c r="N30" s="120" t="str">
        <f>IF(B30=0," ",VLOOKUP($B30,[1]Женщины!$B$1:$K$65536,10,FALSE))</f>
        <v>Сигарева А.Ю.</v>
      </c>
    </row>
    <row r="31" spans="1:14" ht="15.75" thickTop="1" x14ac:dyDescent="0.25">
      <c r="A31" s="582">
        <v>5</v>
      </c>
      <c r="B31" s="408">
        <v>153</v>
      </c>
      <c r="C31" s="327" t="str">
        <f>IF(B31=0," ",VLOOKUP(B31,[1]Женщины!B$1:K$65536,2,FALSE))</f>
        <v>Хрящёва</v>
      </c>
      <c r="D31" s="328" t="str">
        <f>IF(B31=0," ",VLOOKUP($B31,[1]Женщины!$B$1:$K$65536,3,FALSE))</f>
        <v>Ева</v>
      </c>
      <c r="E31" s="326" t="str">
        <f>IF(B31=0," ",IF(VLOOKUP($B31,[1]Женщины!$B$1:$K$65536,4,FALSE)=0," ",VLOOKUP($B31,[1]Женщины!$B$1:$K$65536,4,FALSE)))</f>
        <v>27.10.2004</v>
      </c>
      <c r="F31" s="326" t="str">
        <f>IF(B31=0," ",VLOOKUP($B31,[1]Женщины!$B$1:$K$65536,5,FALSE))</f>
        <v>КМС</v>
      </c>
      <c r="G31" s="327" t="str">
        <f>IF(B31=0," ",VLOOKUP($B31,[1]Женщины!$B$1:$K$65536,6,FALSE))</f>
        <v>Ярославская область</v>
      </c>
      <c r="H31" s="327" t="str">
        <f>IF(B31=0," ",VLOOKUP($B31,[1]Женщины!$B$1:$K$65536,7,FALSE))</f>
        <v/>
      </c>
      <c r="I31" s="327" t="str">
        <f>IF(B31=0," ",VLOOKUP($B31,[1]Женщины!$B$1:$K$65536,8,FALSE))</f>
        <v/>
      </c>
      <c r="J31" s="327" t="str">
        <f>IF(B31=0," ",VLOOKUP($B31,[1]Женщины!$B$1:$K$65536,9,FALSE))</f>
        <v>МУ СШОР №19</v>
      </c>
      <c r="K31" s="574">
        <v>1.2752314814814816E-3</v>
      </c>
      <c r="L31" s="577" t="str">
        <f>IF(K31=0," ",IF(K31&lt;=[1]Разряды!$D$36,[1]Разряды!$D$3,IF(K31&lt;=[1]Разряды!$E$36,[1]Разряды!$E$3,IF(K31&lt;=[1]Разряды!$F$36,[1]Разряды!$F$3,IF(K31&lt;=[1]Разряды!$G$36,[1]Разряды!$G$3,IF(K31&lt;=[1]Разряды!$H$36,[1]Разряды!$H$3,IF(K31&lt;=[1]Разряды!$I$36,[1]Разряды!$I$3,IF(K31&lt;=[1]Разряды!$J$36,[1]Разряды!$J$3,"б/р"))))))))</f>
        <v>2р</v>
      </c>
      <c r="M31" s="409"/>
      <c r="N31" s="30" t="str">
        <f>IF(A31=0," ",VLOOKUP($B31,[1]Женщины!$B$1:$K$65536,10,FALSE))</f>
        <v>Воронин Е.А.</v>
      </c>
    </row>
    <row r="32" spans="1:14" x14ac:dyDescent="0.25">
      <c r="A32" s="583"/>
      <c r="B32" s="31">
        <v>149</v>
      </c>
      <c r="C32" s="76" t="str">
        <f>IF(B32=0," ",VLOOKUP(B32,[1]Женщины!B$1:K$65536,2,FALSE))</f>
        <v>Хабарова</v>
      </c>
      <c r="D32" s="77" t="str">
        <f>IF(B32=0," ",VLOOKUP($B32,[1]Женщины!$B$1:$K$65536,3,FALSE))</f>
        <v>Альбина</v>
      </c>
      <c r="E32" s="78" t="str">
        <f>IF(B32=0," ",IF(VLOOKUP($B32,[1]Женщины!$B$1:$K$65536,4,FALSE)=0," ",VLOOKUP($B32,[1]Женщины!$B$1:$K$65536,4,FALSE)))</f>
        <v>18.01.2005</v>
      </c>
      <c r="F32" s="78" t="str">
        <f>IF(B32=0," ",VLOOKUP($B32,[1]Женщины!$B$1:$K$65536,5,FALSE))</f>
        <v>1</v>
      </c>
      <c r="G32" s="59" t="str">
        <f>IF(B32=0," ",VLOOKUP($B32,[1]Женщины!$B$1:$K$65536,6,FALSE))</f>
        <v>Ярославская область</v>
      </c>
      <c r="H32" s="59" t="str">
        <f>IF(B32=0," ",VLOOKUP($B32,[1]Женщины!$B$1:$K$65536,7,FALSE))</f>
        <v/>
      </c>
      <c r="I32" s="59" t="str">
        <f>IF(B32=0," ",VLOOKUP($B32,[1]Женщины!$B$1:$K$65536,8,FALSE))</f>
        <v/>
      </c>
      <c r="J32" s="414" t="str">
        <f>IF(B32=0," ",VLOOKUP($B32,[1]Женщины!$B$1:$K$65536,9,FALSE))</f>
        <v>ГУ ЯО "СШОР по лёгкой атлетике и адаптивному спорту"</v>
      </c>
      <c r="K32" s="575"/>
      <c r="L32" s="578"/>
      <c r="M32" s="580" t="s">
        <v>31</v>
      </c>
      <c r="N32" s="30" t="str">
        <f>IF(B32=0," ",VLOOKUP($B32,[1]Женщины!$B$1:$K$65536,10,FALSE))</f>
        <v>Лыкова О.В., Филинова С.К.</v>
      </c>
    </row>
    <row r="33" spans="1:14" x14ac:dyDescent="0.25">
      <c r="A33" s="583"/>
      <c r="B33" s="31">
        <v>104</v>
      </c>
      <c r="C33" s="76" t="str">
        <f>IF(B33=0," ",VLOOKUP(B33,[1]Женщины!B$1:K$65536,2,FALSE))</f>
        <v>Першина</v>
      </c>
      <c r="D33" s="77" t="str">
        <f>IF(B33=0," ",VLOOKUP($B33,[1]Женщины!$B$1:$K$65536,3,FALSE))</f>
        <v>Анастасия</v>
      </c>
      <c r="E33" s="78" t="str">
        <f>IF(B33=0," ",IF(VLOOKUP($B33,[1]Женщины!$B$1:$K$65536,4,FALSE)=0," ",VLOOKUP($B33,[1]Женщины!$B$1:$K$65536,4,FALSE)))</f>
        <v>26.11.2005</v>
      </c>
      <c r="F33" s="78" t="str">
        <f>IF(B33=0," ",VLOOKUP($B33,[1]Женщины!$B$1:$K$65536,5,FALSE))</f>
        <v>1</v>
      </c>
      <c r="G33" s="59" t="str">
        <f>IF(B33=0," ",VLOOKUP($B33,[1]Женщины!$B$1:$K$65536,6,FALSE))</f>
        <v>Ярославская область</v>
      </c>
      <c r="H33" s="59" t="str">
        <f>IF(B33=0," ",VLOOKUP($B33,[1]Женщины!$B$1:$K$65536,7,FALSE))</f>
        <v/>
      </c>
      <c r="I33" s="59" t="str">
        <f>IF(B33=0," ",VLOOKUP($B33,[1]Женщины!$B$1:$K$65536,8,FALSE))</f>
        <v/>
      </c>
      <c r="J33" s="59" t="str">
        <f>IF(B33=0," ",VLOOKUP($B33,[1]Женщины!$B$1:$K$65536,9,FALSE))</f>
        <v>МУ СШОР №19</v>
      </c>
      <c r="K33" s="575"/>
      <c r="L33" s="578"/>
      <c r="M33" s="580"/>
      <c r="N33" s="69" t="str">
        <f>IF(B33=0," ",VLOOKUP($B33,[1]Женщины!$B$1:$K$65536,10,FALSE))</f>
        <v>Тараканов А.В., Тараканова Ю.Ф.</v>
      </c>
    </row>
    <row r="34" spans="1:14" ht="15.75" thickBot="1" x14ac:dyDescent="0.3">
      <c r="A34" s="584"/>
      <c r="B34" s="38">
        <v>131</v>
      </c>
      <c r="C34" s="300" t="str">
        <f>IF(B34=0," ",VLOOKUP(B34,[1]Женщины!B$1:K$65536,2,FALSE))</f>
        <v>Стайновская</v>
      </c>
      <c r="D34" s="410" t="str">
        <f>IF(B34=0," ",VLOOKUP($B34,[1]Женщины!$B$1:$K$65536,3,FALSE))</f>
        <v>Владислава</v>
      </c>
      <c r="E34" s="179" t="str">
        <f>IF(B34=0," ",IF(VLOOKUP($B34,[1]Женщины!$B$1:$K$65536,4,FALSE)=0," ",VLOOKUP($B34,[1]Женщины!$B$1:$K$65536,4,FALSE)))</f>
        <v>01.04.2003</v>
      </c>
      <c r="F34" s="179" t="str">
        <f>IF(B34=0," ",VLOOKUP($B34,[1]Женщины!$B$1:$K$65536,5,FALSE))</f>
        <v>КМС</v>
      </c>
      <c r="G34" s="411" t="str">
        <f>IF(B34=0," ",VLOOKUP($B34,[1]Женщины!$B$1:$K$65536,6,FALSE))</f>
        <v>Ярославская область</v>
      </c>
      <c r="H34" s="411" t="str">
        <f>IF(B34=0," ",VLOOKUP($B34,[1]Женщины!$B$1:$K$65536,7,FALSE))</f>
        <v/>
      </c>
      <c r="I34" s="411" t="str">
        <f>IF(B34=0," ",VLOOKUP($B34,[1]Женщины!$B$1:$K$65536,8,FALSE))</f>
        <v/>
      </c>
      <c r="J34" s="415" t="str">
        <f>IF(B34=0," ",VLOOKUP($B34,[1]Женщины!$B$1:$K$65536,9,FALSE))</f>
        <v>ГУ ЯО "СШОР по лёгкой атлетике и адаптивному спорту"</v>
      </c>
      <c r="K34" s="576"/>
      <c r="L34" s="579"/>
      <c r="M34" s="412"/>
      <c r="N34" s="120" t="str">
        <f>IF(B34=0," ",VLOOKUP($B34,[1]Женщины!$B$1:$K$65536,10,FALSE))</f>
        <v>Филинова С.К., Лыкова О.В.</v>
      </c>
    </row>
    <row r="35" spans="1:14" ht="15.75" thickTop="1" x14ac:dyDescent="0.25">
      <c r="A35" s="582">
        <v>6</v>
      </c>
      <c r="B35" s="408">
        <v>370</v>
      </c>
      <c r="C35" s="327" t="str">
        <f>IF(B35=0," ",VLOOKUP(B35,[1]Женщины!B$1:K$65536,2,FALSE))</f>
        <v>Шамрова</v>
      </c>
      <c r="D35" s="328" t="str">
        <f>IF(B35=0," ",VLOOKUP($B35,[1]Женщины!$B$1:$K$65536,3,FALSE))</f>
        <v>Яна</v>
      </c>
      <c r="E35" s="326" t="str">
        <f>IF(B35=0," ",IF(VLOOKUP($B35,[1]Женщины!$B$1:$K$65536,4,FALSE)=0," ",VLOOKUP($B35,[1]Женщины!$B$1:$K$65536,4,FALSE)))</f>
        <v>04.06.2004</v>
      </c>
      <c r="F35" s="326" t="str">
        <f>IF(B35=0," ",VLOOKUP($B35,[1]Женщины!$B$1:$K$65536,5,FALSE))</f>
        <v>1</v>
      </c>
      <c r="G35" s="327" t="str">
        <f>IF(B35=0," ",VLOOKUP($B35,[1]Женщины!$B$1:$K$65536,6,FALSE))</f>
        <v>Ленинградская область</v>
      </c>
      <c r="H35" s="327" t="str">
        <f>IF(B35=0," ",VLOOKUP($B35,[1]Женщины!$B$1:$K$65536,7,FALSE))</f>
        <v/>
      </c>
      <c r="I35" s="327" t="str">
        <f>IF(B35=0," ",VLOOKUP($B35,[1]Женщины!$B$1:$K$65536,8,FALSE))</f>
        <v/>
      </c>
      <c r="J35" s="327" t="str">
        <f>IF(B35=0," ",VLOOKUP($B35,[1]Женщины!$B$1:$K$65536,9,FALSE))</f>
        <v>МБОУ ДО "Коммунарская ДЮСШ"</v>
      </c>
      <c r="K35" s="574">
        <v>1.2775462962962962E-3</v>
      </c>
      <c r="L35" s="577" t="str">
        <f>IF(K35=0," ",IF(K35&lt;=[1]Разряды!$D$36,[1]Разряды!$D$3,IF(K35&lt;=[1]Разряды!$E$36,[1]Разряды!$E$3,IF(K35&lt;=[1]Разряды!$F$36,[1]Разряды!$F$3,IF(K35&lt;=[1]Разряды!$G$36,[1]Разряды!$G$3,IF(K35&lt;=[1]Разряды!$H$36,[1]Разряды!$H$3,IF(K35&lt;=[1]Разряды!$I$36,[1]Разряды!$I$3,IF(K35&lt;=[1]Разряды!$J$36,[1]Разряды!$J$3,"б/р"))))))))</f>
        <v>2р</v>
      </c>
      <c r="M35" s="409"/>
      <c r="N35" s="37" t="str">
        <f>IF(A35=0," ",VLOOKUP($B35,[1]Женщины!$B$1:$K$65536,10,FALSE))</f>
        <v>Сергачев В.Н., Пашкевич О.Н., Никитина М.М.</v>
      </c>
    </row>
    <row r="36" spans="1:14" x14ac:dyDescent="0.25">
      <c r="A36" s="583"/>
      <c r="B36" s="31">
        <v>465</v>
      </c>
      <c r="C36" s="76" t="str">
        <f>IF(B36=0," ",VLOOKUP(B36,[1]Женщины!B$1:K$65536,2,FALSE))</f>
        <v>Воронина</v>
      </c>
      <c r="D36" s="77" t="str">
        <f>IF(B36=0," ",VLOOKUP($B36,[1]Женщины!$B$1:$K$65536,3,FALSE))</f>
        <v>Анастасия</v>
      </c>
      <c r="E36" s="78" t="str">
        <f>IF(B36=0," ",IF(VLOOKUP($B36,[1]Женщины!$B$1:$K$65536,4,FALSE)=0," ",VLOOKUP($B36,[1]Женщины!$B$1:$K$65536,4,FALSE)))</f>
        <v>14.12.2003</v>
      </c>
      <c r="F36" s="78" t="str">
        <f>IF(B36=0," ",VLOOKUP($B36,[1]Женщины!$B$1:$K$65536,5,FALSE))</f>
        <v>2</v>
      </c>
      <c r="G36" s="59" t="str">
        <f>IF(B36=0," ",VLOOKUP($B36,[1]Женщины!$B$1:$K$65536,6,FALSE))</f>
        <v>Ленинградская область</v>
      </c>
      <c r="H36" s="59" t="str">
        <f>IF(B36=0," ",VLOOKUP($B36,[1]Женщины!$B$1:$K$65536,7,FALSE))</f>
        <v/>
      </c>
      <c r="I36" s="59" t="str">
        <f>IF(B36=0," ",VLOOKUP($B36,[1]Женщины!$B$1:$K$65536,8,FALSE))</f>
        <v/>
      </c>
      <c r="J36" s="59" t="str">
        <f>IF(B36=0," ",VLOOKUP($B36,[1]Женщины!$B$1:$K$65536,9,FALSE))</f>
        <v>МБУ "СШОР "Фаворит" г.Выборг</v>
      </c>
      <c r="K36" s="575"/>
      <c r="L36" s="578"/>
      <c r="M36" s="580">
        <v>13</v>
      </c>
      <c r="N36" s="30" t="str">
        <f>IF(B36=0," ",VLOOKUP($B36,[1]Женщины!$B$1:$K$65536,10,FALSE))</f>
        <v>Волков А.В., Волкова Е.В.</v>
      </c>
    </row>
    <row r="37" spans="1:14" x14ac:dyDescent="0.25">
      <c r="A37" s="583"/>
      <c r="B37" s="31">
        <v>368</v>
      </c>
      <c r="C37" s="76" t="str">
        <f>IF(B37=0," ",VLOOKUP(B37,[1]Женщины!B$1:K$65536,2,FALSE))</f>
        <v>Сорокина</v>
      </c>
      <c r="D37" s="77" t="str">
        <f>IF(B37=0," ",VLOOKUP($B37,[1]Женщины!$B$1:$K$65536,3,FALSE))</f>
        <v>Вера</v>
      </c>
      <c r="E37" s="78" t="str">
        <f>IF(B37=0," ",IF(VLOOKUP($B37,[1]Женщины!$B$1:$K$65536,4,FALSE)=0," ",VLOOKUP($B37,[1]Женщины!$B$1:$K$65536,4,FALSE)))</f>
        <v>24.04.2004</v>
      </c>
      <c r="F37" s="78" t="str">
        <f>IF(B37=0," ",VLOOKUP($B37,[1]Женщины!$B$1:$K$65536,5,FALSE))</f>
        <v>1</v>
      </c>
      <c r="G37" s="59" t="str">
        <f>IF(B37=0," ",VLOOKUP($B37,[1]Женщины!$B$1:$K$65536,6,FALSE))</f>
        <v>Ленинградская область</v>
      </c>
      <c r="H37" s="59" t="str">
        <f>IF(B37=0," ",VLOOKUP($B37,[1]Женщины!$B$1:$K$65536,7,FALSE))</f>
        <v/>
      </c>
      <c r="I37" s="59" t="str">
        <f>IF(B37=0," ",VLOOKUP($B37,[1]Женщины!$B$1:$K$65536,8,FALSE))</f>
        <v/>
      </c>
      <c r="J37" s="59" t="str">
        <f>IF(B37=0," ",VLOOKUP($B37,[1]Женщины!$B$1:$K$65536,9,FALSE))</f>
        <v>МБОУ ДО "Коммунарская ДЮСШ"</v>
      </c>
      <c r="K37" s="575"/>
      <c r="L37" s="578"/>
      <c r="M37" s="580"/>
      <c r="N37" s="102" t="str">
        <f>IF(B37=0," ",VLOOKUP($B37,[1]Женщины!$B$1:$K$65536,10,FALSE))</f>
        <v>Сергачев В.Н., Пашкевич О.Н., Никитина М.М.</v>
      </c>
    </row>
    <row r="38" spans="1:14" ht="15.75" thickBot="1" x14ac:dyDescent="0.3">
      <c r="A38" s="584"/>
      <c r="B38" s="38">
        <v>358</v>
      </c>
      <c r="C38" s="300" t="str">
        <f>IF(B38=0," ",VLOOKUP(B38,[1]Женщины!B$1:K$65536,2,FALSE))</f>
        <v>Бибикова</v>
      </c>
      <c r="D38" s="410" t="str">
        <f>IF(B38=0," ",VLOOKUP($B38,[1]Женщины!$B$1:$K$65536,3,FALSE))</f>
        <v>Елизавета</v>
      </c>
      <c r="E38" s="179" t="str">
        <f>IF(B38=0," ",IF(VLOOKUP($B38,[1]Женщины!$B$1:$K$65536,4,FALSE)=0," ",VLOOKUP($B38,[1]Женщины!$B$1:$K$65536,4,FALSE)))</f>
        <v>09.06.2004</v>
      </c>
      <c r="F38" s="179" t="str">
        <f>IF(B38=0," ",VLOOKUP($B38,[1]Женщины!$B$1:$K$65536,5,FALSE))</f>
        <v>1</v>
      </c>
      <c r="G38" s="411" t="str">
        <f>IF(B38=0," ",VLOOKUP($B38,[1]Женщины!$B$1:$K$65536,6,FALSE))</f>
        <v>Ленинградская область</v>
      </c>
      <c r="H38" s="411" t="str">
        <f>IF(B38=0," ",VLOOKUP($B38,[1]Женщины!$B$1:$K$65536,7,FALSE))</f>
        <v/>
      </c>
      <c r="I38" s="411" t="str">
        <f>IF(B38=0," ",VLOOKUP($B38,[1]Женщины!$B$1:$K$65536,8,FALSE))</f>
        <v/>
      </c>
      <c r="J38" s="411" t="str">
        <f>IF(B38=0," ",VLOOKUP($B38,[1]Женщины!$B$1:$K$65536,9,FALSE))</f>
        <v>МБОУ ДО "Гатчинская ДЮСШ № 1"</v>
      </c>
      <c r="K38" s="576"/>
      <c r="L38" s="579"/>
      <c r="M38" s="412"/>
      <c r="N38" s="416" t="str">
        <f>IF(B38=0," ",VLOOKUP($B38,[1]Женщины!$B$1:$K$65536,10,FALSE))</f>
        <v>Семёнов В.О., Баканов О.Д., Константинова Т.Ю.</v>
      </c>
    </row>
    <row r="39" spans="1:14" ht="15.75" thickTop="1" x14ac:dyDescent="0.25">
      <c r="A39" s="582">
        <v>7</v>
      </c>
      <c r="B39" s="408">
        <v>232</v>
      </c>
      <c r="C39" s="327" t="str">
        <f>IF(B39=0," ",VLOOKUP(B39,[1]Женщины!B$1:K$65536,2,FALSE))</f>
        <v>Забугина</v>
      </c>
      <c r="D39" s="328" t="str">
        <f>IF(B39=0," ",VLOOKUP($B39,[1]Женщины!$B$1:$K$65536,3,FALSE))</f>
        <v>Ксения</v>
      </c>
      <c r="E39" s="326" t="str">
        <f>IF(B39=0," ",IF(VLOOKUP($B39,[1]Женщины!$B$1:$K$65536,4,FALSE)=0," ",VLOOKUP($B39,[1]Женщины!$B$1:$K$65536,4,FALSE)))</f>
        <v>07.08.2004</v>
      </c>
      <c r="F39" s="326" t="str">
        <f>IF(B39=0," ",VLOOKUP($B39,[1]Женщины!$B$1:$K$65536,5,FALSE))</f>
        <v>1</v>
      </c>
      <c r="G39" s="327" t="str">
        <f>IF(B39=0," ",VLOOKUP($B39,[1]Женщины!$B$1:$K$65536,6,FALSE))</f>
        <v>Вологодская область</v>
      </c>
      <c r="H39" s="327" t="str">
        <f>IF(B39=0," ",VLOOKUP($B39,[1]Женщины!$B$1:$K$65536,7,FALSE))</f>
        <v/>
      </c>
      <c r="I39" s="327" t="str">
        <f>IF(B39=0," ",VLOOKUP($B39,[1]Женщины!$B$1:$K$65536,8,FALSE))</f>
        <v/>
      </c>
      <c r="J39" s="327" t="str">
        <f>IF(B39=0," ",VLOOKUP($B39,[1]Женщины!$B$1:$K$65536,9,FALSE))</f>
        <v>СК "Череповец"</v>
      </c>
      <c r="K39" s="574">
        <v>1.2787037037037036E-3</v>
      </c>
      <c r="L39" s="577" t="str">
        <f>IF(K39=0," ",IF(K39&lt;=[1]Разряды!$D$36,[1]Разряды!$D$3,IF(K39&lt;=[1]Разряды!$E$36,[1]Разряды!$E$3,IF(K39&lt;=[1]Разряды!$F$36,[1]Разряды!$F$3,IF(K39&lt;=[1]Разряды!$G$36,[1]Разряды!$G$3,IF(K39&lt;=[1]Разряды!$H$36,[1]Разряды!$H$3,IF(K39&lt;=[1]Разряды!$I$36,[1]Разряды!$I$3,IF(K39&lt;=[1]Разряды!$J$36,[1]Разряды!$J$3,"б/р"))))))))</f>
        <v>2р</v>
      </c>
      <c r="M39" s="409"/>
      <c r="N39" s="30" t="str">
        <f>IF(A39=0," ",VLOOKUP($B39,[1]Женщины!$B$1:$K$65536,10,FALSE))</f>
        <v>Лебедев А.В.</v>
      </c>
    </row>
    <row r="40" spans="1:14" x14ac:dyDescent="0.25">
      <c r="A40" s="583"/>
      <c r="B40" s="31">
        <v>250</v>
      </c>
      <c r="C40" s="76" t="str">
        <f>IF(B40=0," ",VLOOKUP(B40,[1]Женщины!B$1:K$65536,2,FALSE))</f>
        <v>Мясоедова</v>
      </c>
      <c r="D40" s="77" t="str">
        <f>IF(B40=0," ",VLOOKUP($B40,[1]Женщины!$B$1:$K$65536,3,FALSE))</f>
        <v>Полина</v>
      </c>
      <c r="E40" s="78" t="str">
        <f>IF(B40=0," ",IF(VLOOKUP($B40,[1]Женщины!$B$1:$K$65536,4,FALSE)=0," ",VLOOKUP($B40,[1]Женщины!$B$1:$K$65536,4,FALSE)))</f>
        <v>07.04.2003</v>
      </c>
      <c r="F40" s="78" t="str">
        <f>IF(B40=0," ",VLOOKUP($B40,[1]Женщины!$B$1:$K$65536,5,FALSE))</f>
        <v>1</v>
      </c>
      <c r="G40" s="59" t="str">
        <f>IF(B40=0," ",VLOOKUP($B40,[1]Женщины!$B$1:$K$65536,6,FALSE))</f>
        <v>Вологодская область</v>
      </c>
      <c r="H40" s="59" t="str">
        <f>IF(B40=0," ",VLOOKUP($B40,[1]Женщины!$B$1:$K$65536,7,FALSE))</f>
        <v/>
      </c>
      <c r="I40" s="59" t="str">
        <f>IF(B40=0," ",VLOOKUP($B40,[1]Женщины!$B$1:$K$65536,8,FALSE))</f>
        <v/>
      </c>
      <c r="J40" s="414" t="str">
        <f>IF(B40=0," ",VLOOKUP($B40,[1]Женщины!$B$1:$K$65536,9,FALSE))</f>
        <v>АУ ФКиС  ВО "ЦСП", МБУДО ДЮСШ "Спартак"</v>
      </c>
      <c r="K40" s="575"/>
      <c r="L40" s="578"/>
      <c r="M40" s="580">
        <v>12</v>
      </c>
      <c r="N40" s="30" t="str">
        <f>IF(B40=0," ",VLOOKUP($B40,[1]Женщины!$B$1:$K$65536,10,FALSE))</f>
        <v>Кужукина М.В., Румянцев А.В.</v>
      </c>
    </row>
    <row r="41" spans="1:14" x14ac:dyDescent="0.25">
      <c r="A41" s="583"/>
      <c r="B41" s="31">
        <v>229</v>
      </c>
      <c r="C41" s="76" t="str">
        <f>IF(B41=0," ",VLOOKUP(B41,[1]Женщины!B$1:K$65536,2,FALSE))</f>
        <v>Долгих</v>
      </c>
      <c r="D41" s="77" t="str">
        <f>IF(B41=0," ",VLOOKUP($B41,[1]Женщины!$B$1:$K$65536,3,FALSE))</f>
        <v>Екатерина</v>
      </c>
      <c r="E41" s="78" t="str">
        <f>IF(B41=0," ",IF(VLOOKUP($B41,[1]Женщины!$B$1:$K$65536,4,FALSE)=0," ",VLOOKUP($B41,[1]Женщины!$B$1:$K$65536,4,FALSE)))</f>
        <v>24.01.2005</v>
      </c>
      <c r="F41" s="78" t="str">
        <f>IF(B41=0," ",VLOOKUP($B41,[1]Женщины!$B$1:$K$65536,5,FALSE))</f>
        <v>2</v>
      </c>
      <c r="G41" s="59" t="str">
        <f>IF(B41=0," ",VLOOKUP($B41,[1]Женщины!$B$1:$K$65536,6,FALSE))</f>
        <v>Вологодская область</v>
      </c>
      <c r="H41" s="59" t="str">
        <f>IF(B41=0," ",VLOOKUP($B41,[1]Женщины!$B$1:$K$65536,7,FALSE))</f>
        <v/>
      </c>
      <c r="I41" s="59" t="str">
        <f>IF(B41=0," ",VLOOKUP($B41,[1]Женщины!$B$1:$K$65536,8,FALSE))</f>
        <v/>
      </c>
      <c r="J41" s="59" t="str">
        <f>IF(B41=0," ",VLOOKUP($B41,[1]Женщины!$B$1:$K$65536,9,FALSE))</f>
        <v>СК "Череповец"</v>
      </c>
      <c r="K41" s="575"/>
      <c r="L41" s="578"/>
      <c r="M41" s="580"/>
      <c r="N41" s="69" t="str">
        <f>IF(B41=0," ",VLOOKUP($B41,[1]Женщины!$B$1:$K$65536,10,FALSE))</f>
        <v>Столбова О.В.</v>
      </c>
    </row>
    <row r="42" spans="1:14" ht="15.75" thickBot="1" x14ac:dyDescent="0.3">
      <c r="A42" s="584"/>
      <c r="B42" s="38">
        <v>248</v>
      </c>
      <c r="C42" s="300" t="str">
        <f>IF(B42=0," ",VLOOKUP(B42,[1]Женщины!B$1:K$65536,2,FALSE))</f>
        <v>Матвеева</v>
      </c>
      <c r="D42" s="410" t="str">
        <f>IF(B42=0," ",VLOOKUP($B42,[1]Женщины!$B$1:$K$65536,3,FALSE))</f>
        <v>Златислава</v>
      </c>
      <c r="E42" s="179" t="str">
        <f>IF(B42=0," ",IF(VLOOKUP($B42,[1]Женщины!$B$1:$K$65536,4,FALSE)=0," ",VLOOKUP($B42,[1]Женщины!$B$1:$K$65536,4,FALSE)))</f>
        <v>25.02.2003</v>
      </c>
      <c r="F42" s="179" t="str">
        <f>IF(B42=0," ",VLOOKUP($B42,[1]Женщины!$B$1:$K$65536,5,FALSE))</f>
        <v>2</v>
      </c>
      <c r="G42" s="411" t="str">
        <f>IF(B42=0," ",VLOOKUP($B42,[1]Женщины!$B$1:$K$65536,6,FALSE))</f>
        <v>Вологодская область</v>
      </c>
      <c r="H42" s="411" t="str">
        <f>IF(B42=0," ",VLOOKUP($B42,[1]Женщины!$B$1:$K$65536,7,FALSE))</f>
        <v/>
      </c>
      <c r="I42" s="411" t="str">
        <f>IF(B42=0," ",VLOOKUP($B42,[1]Женщины!$B$1:$K$65536,8,FALSE))</f>
        <v/>
      </c>
      <c r="J42" s="411" t="str">
        <f>IF(B42=0," ",VLOOKUP($B42,[1]Женщины!$B$1:$K$65536,9,FALSE))</f>
        <v>СК "Череповец"</v>
      </c>
      <c r="K42" s="576"/>
      <c r="L42" s="579"/>
      <c r="M42" s="412"/>
      <c r="N42" s="120" t="str">
        <f>IF(B42=0," ",VLOOKUP($B42,[1]Женщины!$B$1:$K$65536,10,FALSE))</f>
        <v>Лебедев А.В., Ситникова Е.В.</v>
      </c>
    </row>
    <row r="43" spans="1:14" ht="15.75" thickTop="1" x14ac:dyDescent="0.25">
      <c r="A43" s="582">
        <v>8</v>
      </c>
      <c r="B43" s="408">
        <v>400</v>
      </c>
      <c r="C43" s="327" t="str">
        <f>IF(B43=0," ",VLOOKUP(B43,[1]Женщины!B$1:K$65536,2,FALSE))</f>
        <v>Буравченко</v>
      </c>
      <c r="D43" s="328" t="str">
        <f>IF(B43=0," ",VLOOKUP($B43,[1]Женщины!$B$1:$K$65536,3,FALSE))</f>
        <v>Полина</v>
      </c>
      <c r="E43" s="326" t="str">
        <f>IF(B43=0," ",IF(VLOOKUP($B43,[1]Женщины!$B$1:$K$65536,4,FALSE)=0," ",VLOOKUP($B43,[1]Женщины!$B$1:$K$65536,4,FALSE)))</f>
        <v>08.03.2003</v>
      </c>
      <c r="F43" s="326" t="str">
        <f>IF(B43=0," ",VLOOKUP($B43,[1]Женщины!$B$1:$K$65536,5,FALSE))</f>
        <v>1</v>
      </c>
      <c r="G43" s="327" t="str">
        <f>IF(B43=0," ",VLOOKUP($B43,[1]Женщины!$B$1:$K$65536,6,FALSE))</f>
        <v>Псковская область</v>
      </c>
      <c r="H43" s="327" t="str">
        <f>IF(B43=0," ",VLOOKUP($B43,[1]Женщины!$B$1:$K$65536,7,FALSE))</f>
        <v/>
      </c>
      <c r="I43" s="327" t="str">
        <f>IF(B43=0," ",VLOOKUP($B43,[1]Женщины!$B$1:$K$65536,8,FALSE))</f>
        <v/>
      </c>
      <c r="J43" s="327" t="str">
        <f>IF(B43=0," ",VLOOKUP($B43,[1]Женщины!$B$1:$K$65536,9,FALSE))</f>
        <v>МБУДО ДЮСШ №1 "Атлетика"</v>
      </c>
      <c r="K43" s="574">
        <v>1.2843749999999999E-3</v>
      </c>
      <c r="L43" s="577" t="str">
        <f>IF(K43=0," ",IF(K43&lt;=[1]Разряды!$D$36,[1]Разряды!$D$3,IF(K43&lt;=[1]Разряды!$E$36,[1]Разряды!$E$3,IF(K43&lt;=[1]Разряды!$F$36,[1]Разряды!$F$3,IF(K43&lt;=[1]Разряды!$G$36,[1]Разряды!$G$3,IF(K43&lt;=[1]Разряды!$H$36,[1]Разряды!$H$3,IF(K43&lt;=[1]Разряды!$I$36,[1]Разряды!$I$3,IF(K43&lt;=[1]Разряды!$J$36,[1]Разряды!$J$3,"б/р"))))))))</f>
        <v>2р</v>
      </c>
      <c r="M43" s="409"/>
      <c r="N43" s="30" t="str">
        <f>IF(A43=0," ",VLOOKUP($B43,[1]Женщины!$B$1:$K$65536,10,FALSE))</f>
        <v>Пискунов И.В.</v>
      </c>
    </row>
    <row r="44" spans="1:14" x14ac:dyDescent="0.25">
      <c r="A44" s="583"/>
      <c r="B44" s="31">
        <v>399</v>
      </c>
      <c r="C44" s="76" t="str">
        <f>IF(B44=0," ",VLOOKUP(B44,[1]Женщины!B$1:K$65536,2,FALSE))</f>
        <v>Богданова</v>
      </c>
      <c r="D44" s="77" t="str">
        <f>IF(B44=0," ",VLOOKUP($B44,[1]Женщины!$B$1:$K$65536,3,FALSE))</f>
        <v>Ксения</v>
      </c>
      <c r="E44" s="78" t="str">
        <f>IF(B44=0," ",IF(VLOOKUP($B44,[1]Женщины!$B$1:$K$65536,4,FALSE)=0," ",VLOOKUP($B44,[1]Женщины!$B$1:$K$65536,4,FALSE)))</f>
        <v>08.09.2003</v>
      </c>
      <c r="F44" s="78" t="str">
        <f>IF(B44=0," ",VLOOKUP($B44,[1]Женщины!$B$1:$K$65536,5,FALSE))</f>
        <v>1</v>
      </c>
      <c r="G44" s="59" t="str">
        <f>IF(B44=0," ",VLOOKUP($B44,[1]Женщины!$B$1:$K$65536,6,FALSE))</f>
        <v>Псковская область</v>
      </c>
      <c r="H44" s="59" t="str">
        <f>IF(B44=0," ",VLOOKUP($B44,[1]Женщины!$B$1:$K$65536,7,FALSE))</f>
        <v/>
      </c>
      <c r="I44" s="59" t="str">
        <f>IF(B44=0," ",VLOOKUP($B44,[1]Женщины!$B$1:$K$65536,8,FALSE))</f>
        <v/>
      </c>
      <c r="J44" s="59" t="str">
        <f>IF(B44=0," ",VLOOKUP($B44,[1]Женщины!$B$1:$K$65536,9,FALSE))</f>
        <v>МБУДО ДЮСШ №1 "Атлетика"</v>
      </c>
      <c r="K44" s="575"/>
      <c r="L44" s="578"/>
      <c r="M44" s="580">
        <v>11</v>
      </c>
      <c r="N44" s="30" t="str">
        <f>IF(B44=0," ",VLOOKUP($B44,[1]Женщины!$B$1:$K$65536,10,FALSE))</f>
        <v>Поташенкова Е.А.</v>
      </c>
    </row>
    <row r="45" spans="1:14" x14ac:dyDescent="0.25">
      <c r="A45" s="583"/>
      <c r="B45" s="31">
        <v>413</v>
      </c>
      <c r="C45" s="76" t="str">
        <f>IF(B45=0," ",VLOOKUP(B45,[1]Женщины!B$1:K$65536,2,FALSE))</f>
        <v>Юрченко</v>
      </c>
      <c r="D45" s="77" t="str">
        <f>IF(B45=0," ",VLOOKUP($B45,[1]Женщины!$B$1:$K$65536,3,FALSE))</f>
        <v>Дарья</v>
      </c>
      <c r="E45" s="78" t="str">
        <f>IF(B45=0," ",IF(VLOOKUP($B45,[1]Женщины!$B$1:$K$65536,4,FALSE)=0," ",VLOOKUP($B45,[1]Женщины!$B$1:$K$65536,4,FALSE)))</f>
        <v>23.06.2003</v>
      </c>
      <c r="F45" s="78" t="str">
        <f>IF(B45=0," ",VLOOKUP($B45,[1]Женщины!$B$1:$K$65536,5,FALSE))</f>
        <v>1</v>
      </c>
      <c r="G45" s="59" t="str">
        <f>IF(B45=0," ",VLOOKUP($B45,[1]Женщины!$B$1:$K$65536,6,FALSE))</f>
        <v>Псковская область</v>
      </c>
      <c r="H45" s="59" t="str">
        <f>IF(B45=0," ",VLOOKUP($B45,[1]Женщины!$B$1:$K$65536,7,FALSE))</f>
        <v/>
      </c>
      <c r="I45" s="59" t="str">
        <f>IF(B45=0," ",VLOOKUP($B45,[1]Женщины!$B$1:$K$65536,8,FALSE))</f>
        <v/>
      </c>
      <c r="J45" s="59" t="str">
        <f>IF(B45=0," ",VLOOKUP($B45,[1]Женщины!$B$1:$K$65536,9,FALSE))</f>
        <v>МБУ ДО ДЮСШ г.Невеля</v>
      </c>
      <c r="K45" s="575"/>
      <c r="L45" s="578"/>
      <c r="M45" s="580"/>
      <c r="N45" s="69"/>
    </row>
    <row r="46" spans="1:14" ht="15.75" thickBot="1" x14ac:dyDescent="0.3">
      <c r="A46" s="584"/>
      <c r="B46" s="38">
        <v>407</v>
      </c>
      <c r="C46" s="300" t="str">
        <f>IF(B46=0," ",VLOOKUP(B46,[1]Женщины!B$1:K$65536,2,FALSE))</f>
        <v>Никитина</v>
      </c>
      <c r="D46" s="410" t="str">
        <f>IF(B46=0," ",VLOOKUP($B46,[1]Женщины!$B$1:$K$65536,3,FALSE))</f>
        <v>Елизавета</v>
      </c>
      <c r="E46" s="179" t="str">
        <f>IF(B46=0," ",IF(VLOOKUP($B46,[1]Женщины!$B$1:$K$65536,4,FALSE)=0," ",VLOOKUP($B46,[1]Женщины!$B$1:$K$65536,4,FALSE)))</f>
        <v>24.08.2004</v>
      </c>
      <c r="F46" s="179" t="str">
        <f>IF(B46=0," ",VLOOKUP($B46,[1]Женщины!$B$1:$K$65536,5,FALSE))</f>
        <v>1</v>
      </c>
      <c r="G46" s="411" t="str">
        <f>IF(B46=0," ",VLOOKUP($B46,[1]Женщины!$B$1:$K$65536,6,FALSE))</f>
        <v>Псковская область</v>
      </c>
      <c r="H46" s="411" t="str">
        <f>IF(B46=0," ",VLOOKUP($B46,[1]Женщины!$B$1:$K$65536,7,FALSE))</f>
        <v/>
      </c>
      <c r="I46" s="411" t="str">
        <f>IF(B46=0," ",VLOOKUP($B46,[1]Женщины!$B$1:$K$65536,8,FALSE))</f>
        <v/>
      </c>
      <c r="J46" s="411" t="str">
        <f>IF(B46=0," ",VLOOKUP($B46,[1]Женщины!$B$1:$K$65536,9,FALSE))</f>
        <v>МБУ ДО "ДЮСШ "Надежда"</v>
      </c>
      <c r="K46" s="576"/>
      <c r="L46" s="579"/>
      <c r="M46" s="412"/>
      <c r="N46" s="120" t="str">
        <f>IF(B46=0," ",VLOOKUP($B46,[1]Женщины!$B$1:$K$65536,10,FALSE))</f>
        <v>Алексеева Е.С.</v>
      </c>
    </row>
    <row r="47" spans="1:14" ht="15.75" thickTop="1" x14ac:dyDescent="0.25">
      <c r="A47" s="582">
        <v>9</v>
      </c>
      <c r="B47" s="408">
        <v>459</v>
      </c>
      <c r="C47" s="327" t="str">
        <f>IF(B47=0," ",VLOOKUP(B47,[1]Женщины!B$1:K$65536,2,FALSE))</f>
        <v>Торопова</v>
      </c>
      <c r="D47" s="328" t="str">
        <f>IF(B47=0," ",VLOOKUP($B47,[1]Женщины!$B$1:$K$65536,3,FALSE))</f>
        <v>Виктория</v>
      </c>
      <c r="E47" s="326" t="str">
        <f>IF(B47=0," ",IF(VLOOKUP($B47,[1]Женщины!$B$1:$K$65536,4,FALSE)=0," ",VLOOKUP($B47,[1]Женщины!$B$1:$K$65536,4,FALSE)))</f>
        <v>05.05.2005</v>
      </c>
      <c r="F47" s="326" t="str">
        <f>IF(B47=0," ",VLOOKUP($B47,[1]Женщины!$B$1:$K$65536,5,FALSE))</f>
        <v>КМС</v>
      </c>
      <c r="G47" s="327" t="str">
        <f>IF(B47=0," ",VLOOKUP($B47,[1]Женщины!$B$1:$K$65536,6,FALSE))</f>
        <v>Республика Коми</v>
      </c>
      <c r="H47" s="327" t="str">
        <f>IF(B47=0," ",VLOOKUP($B47,[1]Женщины!$B$1:$K$65536,7,FALSE))</f>
        <v/>
      </c>
      <c r="I47" s="327" t="str">
        <f>IF(B47=0," ",VLOOKUP($B47,[1]Женщины!$B$1:$K$65536,8,FALSE))</f>
        <v/>
      </c>
      <c r="J47" s="327" t="str">
        <f>IF(B47=0," ",VLOOKUP($B47,[1]Женщины!$B$1:$K$65536,9,FALSE))</f>
        <v>ГБУ РК "СШОР №1"</v>
      </c>
      <c r="K47" s="574">
        <v>1.2847222222222223E-3</v>
      </c>
      <c r="L47" s="577" t="str">
        <f>IF(K47=0," ",IF(K47&lt;=[1]Разряды!$D$36,[1]Разряды!$D$3,IF(K47&lt;=[1]Разряды!$E$36,[1]Разряды!$E$3,IF(K47&lt;=[1]Разряды!$F$36,[1]Разряды!$F$3,IF(K47&lt;=[1]Разряды!$G$36,[1]Разряды!$G$3,IF(K47&lt;=[1]Разряды!$H$36,[1]Разряды!$H$3,IF(K47&lt;=[1]Разряды!$I$36,[1]Разряды!$I$3,IF(K47&lt;=[1]Разряды!$J$36,[1]Разряды!$J$3,"б/р"))))))))</f>
        <v>2р</v>
      </c>
      <c r="M47" s="409"/>
      <c r="N47" s="30" t="str">
        <f>IF(A47=0," ",VLOOKUP($B47,[1]Женщины!$B$1:$K$65536,10,FALSE))</f>
        <v>Филиппов М.И.</v>
      </c>
    </row>
    <row r="48" spans="1:14" x14ac:dyDescent="0.25">
      <c r="A48" s="583"/>
      <c r="B48" s="31">
        <v>456</v>
      </c>
      <c r="C48" s="76" t="str">
        <f>IF(B48=0," ",VLOOKUP(B48,[1]Женщины!B$1:K$65536,2,FALSE))</f>
        <v>Попова</v>
      </c>
      <c r="D48" s="77" t="str">
        <f>IF(B48=0," ",VLOOKUP($B48,[1]Женщины!$B$1:$K$65536,3,FALSE))</f>
        <v>Александра</v>
      </c>
      <c r="E48" s="78" t="str">
        <f>IF(B48=0," ",IF(VLOOKUP($B48,[1]Женщины!$B$1:$K$65536,4,FALSE)=0," ",VLOOKUP($B48,[1]Женщины!$B$1:$K$65536,4,FALSE)))</f>
        <v>22.03.2003</v>
      </c>
      <c r="F48" s="78" t="str">
        <f>IF(B48=0," ",VLOOKUP($B48,[1]Женщины!$B$1:$K$65536,5,FALSE))</f>
        <v>1</v>
      </c>
      <c r="G48" s="59" t="str">
        <f>IF(B48=0," ",VLOOKUP($B48,[1]Женщины!$B$1:$K$65536,6,FALSE))</f>
        <v>Республика Коми</v>
      </c>
      <c r="H48" s="59" t="str">
        <f>IF(B48=0," ",VLOOKUP($B48,[1]Женщины!$B$1:$K$65536,7,FALSE))</f>
        <v/>
      </c>
      <c r="I48" s="59" t="str">
        <f>IF(B48=0," ",VLOOKUP($B48,[1]Женщины!$B$1:$K$65536,8,FALSE))</f>
        <v/>
      </c>
      <c r="J48" s="59" t="str">
        <f>IF(B48=0," ",VLOOKUP($B48,[1]Женщины!$B$1:$K$65536,9,FALSE))</f>
        <v>ГБУ РК "СШОР №1"</v>
      </c>
      <c r="K48" s="575"/>
      <c r="L48" s="578"/>
      <c r="M48" s="580">
        <v>10</v>
      </c>
      <c r="N48" s="30" t="str">
        <f>IF(B48=0," ",VLOOKUP($B48,[1]Женщины!$B$1:$K$65536,10,FALSE))</f>
        <v>Панюкова М.А.</v>
      </c>
    </row>
    <row r="49" spans="1:14" x14ac:dyDescent="0.25">
      <c r="A49" s="583"/>
      <c r="B49" s="31">
        <v>462</v>
      </c>
      <c r="C49" s="76" t="str">
        <f>IF(B49=0," ",VLOOKUP(B49,[1]Женщины!B$1:K$65536,2,FALSE))</f>
        <v>Шварц</v>
      </c>
      <c r="D49" s="77" t="str">
        <f>IF(B49=0," ",VLOOKUP($B49,[1]Женщины!$B$1:$K$65536,3,FALSE))</f>
        <v>Елизавета</v>
      </c>
      <c r="E49" s="78" t="str">
        <f>IF(B49=0," ",IF(VLOOKUP($B49,[1]Женщины!$B$1:$K$65536,4,FALSE)=0," ",VLOOKUP($B49,[1]Женщины!$B$1:$K$65536,4,FALSE)))</f>
        <v>03.07.2005</v>
      </c>
      <c r="F49" s="78" t="str">
        <f>IF(B49=0," ",VLOOKUP($B49,[1]Женщины!$B$1:$K$65536,5,FALSE))</f>
        <v>2</v>
      </c>
      <c r="G49" s="59" t="str">
        <f>IF(B49=0," ",VLOOKUP($B49,[1]Женщины!$B$1:$K$65536,6,FALSE))</f>
        <v>Республика Коми</v>
      </c>
      <c r="H49" s="59" t="str">
        <f>IF(B49=0," ",VLOOKUP($B49,[1]Женщины!$B$1:$K$65536,7,FALSE))</f>
        <v/>
      </c>
      <c r="I49" s="59" t="str">
        <f>IF(B49=0," ",VLOOKUP($B49,[1]Женщины!$B$1:$K$65536,8,FALSE))</f>
        <v/>
      </c>
      <c r="J49" s="59" t="str">
        <f>IF(B49=0," ",VLOOKUP($B49,[1]Женщины!$B$1:$K$65536,9,FALSE))</f>
        <v>ГБУ РК "СШОР №1"</v>
      </c>
      <c r="K49" s="575"/>
      <c r="L49" s="578"/>
      <c r="M49" s="580"/>
      <c r="N49" s="69" t="str">
        <f>IF(B49=0," ",VLOOKUP($B49,[1]Женщины!$B$1:$K$65536,10,FALSE))</f>
        <v>Филиппов М.И.</v>
      </c>
    </row>
    <row r="50" spans="1:14" ht="15.75" thickBot="1" x14ac:dyDescent="0.3">
      <c r="A50" s="584"/>
      <c r="B50" s="38">
        <v>455</v>
      </c>
      <c r="C50" s="300" t="str">
        <f>IF(B50=0," ",VLOOKUP(B50,[1]Женщины!B$1:K$65536,2,FALSE))</f>
        <v>Павлова</v>
      </c>
      <c r="D50" s="410" t="str">
        <f>IF(B50=0," ",VLOOKUP($B50,[1]Женщины!$B$1:$K$65536,3,FALSE))</f>
        <v>Юлия</v>
      </c>
      <c r="E50" s="179" t="str">
        <f>IF(B50=0," ",IF(VLOOKUP($B50,[1]Женщины!$B$1:$K$65536,4,FALSE)=0," ",VLOOKUP($B50,[1]Женщины!$B$1:$K$65536,4,FALSE)))</f>
        <v>17.10.2005</v>
      </c>
      <c r="F50" s="179" t="str">
        <f>IF(B50=0," ",VLOOKUP($B50,[1]Женщины!$B$1:$K$65536,5,FALSE))</f>
        <v>2</v>
      </c>
      <c r="G50" s="411" t="str">
        <f>IF(B50=0," ",VLOOKUP($B50,[1]Женщины!$B$1:$K$65536,6,FALSE))</f>
        <v>Республика Коми</v>
      </c>
      <c r="H50" s="411" t="str">
        <f>IF(B50=0," ",VLOOKUP($B50,[1]Женщины!$B$1:$K$65536,7,FALSE))</f>
        <v/>
      </c>
      <c r="I50" s="411" t="str">
        <f>IF(B50=0," ",VLOOKUP($B50,[1]Женщины!$B$1:$K$65536,8,FALSE))</f>
        <v/>
      </c>
      <c r="J50" s="411" t="str">
        <f>IF(B50=0," ",VLOOKUP($B50,[1]Женщины!$B$1:$K$65536,9,FALSE))</f>
        <v>ГБУ РК "СШОР №1"</v>
      </c>
      <c r="K50" s="576"/>
      <c r="L50" s="579"/>
      <c r="M50" s="412"/>
      <c r="N50" s="120" t="str">
        <f>IF(B50=0," ",VLOOKUP($B50,[1]Женщины!$B$1:$K$65536,10,FALSE))</f>
        <v>Панюкова М.А.</v>
      </c>
    </row>
    <row r="51" spans="1:14" ht="15.75" thickTop="1" x14ac:dyDescent="0.25">
      <c r="A51" s="582">
        <v>10</v>
      </c>
      <c r="B51" s="408">
        <v>281</v>
      </c>
      <c r="C51" s="327" t="str">
        <f>IF(B51=0," ",VLOOKUP(B51,[1]Женщины!B$1:K$65536,2,FALSE))</f>
        <v>Коробцова</v>
      </c>
      <c r="D51" s="328" t="str">
        <f>IF(B51=0," ",VLOOKUP($B51,[1]Женщины!$B$1:$K$65536,3,FALSE))</f>
        <v>Ульяна</v>
      </c>
      <c r="E51" s="326" t="str">
        <f>IF(B51=0," ",IF(VLOOKUP($B51,[1]Женщины!$B$1:$K$65536,4,FALSE)=0," ",VLOOKUP($B51,[1]Женщины!$B$1:$K$65536,4,FALSE)))</f>
        <v>11.04.2003</v>
      </c>
      <c r="F51" s="326" t="str">
        <f>IF(B51=0," ",VLOOKUP($B51,[1]Женщины!$B$1:$K$65536,5,FALSE))</f>
        <v>1</v>
      </c>
      <c r="G51" s="327" t="str">
        <f>IF(B51=0," ",VLOOKUP($B51,[1]Женщины!$B$1:$K$65536,6,FALSE))</f>
        <v>Ивановская область</v>
      </c>
      <c r="H51" s="327" t="str">
        <f>IF(B51=0," ",VLOOKUP($B51,[1]Женщины!$B$1:$K$65536,7,FALSE))</f>
        <v/>
      </c>
      <c r="I51" s="327" t="str">
        <f>IF(B51=0," ",VLOOKUP($B51,[1]Женщины!$B$1:$K$65536,8,FALSE))</f>
        <v/>
      </c>
      <c r="J51" s="327" t="str">
        <f>IF(B51=0," ",VLOOKUP($B51,[1]Женщины!$B$1:$K$65536,9,FALSE))</f>
        <v>МБУДО «ДЮСШ» г.Шуя</v>
      </c>
      <c r="K51" s="574">
        <v>1.2885416666666666E-3</v>
      </c>
      <c r="L51" s="577" t="str">
        <f>IF(K51=0," ",IF(K51&lt;=[1]Разряды!$D$36,[1]Разряды!$D$3,IF(K51&lt;=[1]Разряды!$E$36,[1]Разряды!$E$3,IF(K51&lt;=[1]Разряды!$F$36,[1]Разряды!$F$3,IF(K51&lt;=[1]Разряды!$G$36,[1]Разряды!$G$3,IF(K51&lt;=[1]Разряды!$H$36,[1]Разряды!$H$3,IF(K51&lt;=[1]Разряды!$I$36,[1]Разряды!$I$3,IF(K51&lt;=[1]Разряды!$J$36,[1]Разряды!$J$3,"б/р"))))))))</f>
        <v>2р</v>
      </c>
      <c r="M51" s="409"/>
      <c r="N51" s="30" t="str">
        <f>IF(A51=0," ",VLOOKUP($B51,[1]Женщины!$B$1:$K$65536,10,FALSE))</f>
        <v>Бесшапошников О.Ю.</v>
      </c>
    </row>
    <row r="52" spans="1:14" x14ac:dyDescent="0.25">
      <c r="A52" s="583"/>
      <c r="B52" s="31">
        <v>288</v>
      </c>
      <c r="C52" s="76" t="str">
        <f>IF(B52=0," ",VLOOKUP(B52,[1]Женщины!B$1:K$65536,2,FALSE))</f>
        <v>Морозова</v>
      </c>
      <c r="D52" s="77" t="str">
        <f>IF(B52=0," ",VLOOKUP($B52,[1]Женщины!$B$1:$K$65536,3,FALSE))</f>
        <v>Ульяна</v>
      </c>
      <c r="E52" s="78" t="str">
        <f>IF(B52=0," ",IF(VLOOKUP($B52,[1]Женщины!$B$1:$K$65536,4,FALSE)=0," ",VLOOKUP($B52,[1]Женщины!$B$1:$K$65536,4,FALSE)))</f>
        <v>27.03.2005</v>
      </c>
      <c r="F52" s="78" t="str">
        <f>IF(B52=0," ",VLOOKUP($B52,[1]Женщины!$B$1:$K$65536,5,FALSE))</f>
        <v>1</v>
      </c>
      <c r="G52" s="59" t="str">
        <f>IF(B52=0," ",VLOOKUP($B52,[1]Женщины!$B$1:$K$65536,6,FALSE))</f>
        <v>Ивановская область</v>
      </c>
      <c r="H52" s="59" t="str">
        <f>IF(B52=0," ",VLOOKUP($B52,[1]Женщины!$B$1:$K$65536,7,FALSE))</f>
        <v/>
      </c>
      <c r="I52" s="59" t="str">
        <f>IF(B52=0," ",VLOOKUP($B52,[1]Женщины!$B$1:$K$65536,8,FALSE))</f>
        <v/>
      </c>
      <c r="J52" s="59" t="str">
        <f>IF(B52=0," ",VLOOKUP($B52,[1]Женщины!$B$1:$K$65536,9,FALSE))</f>
        <v>МБУДО «ДЮСШ» г.Шуя</v>
      </c>
      <c r="K52" s="575"/>
      <c r="L52" s="578"/>
      <c r="M52" s="580">
        <v>9</v>
      </c>
      <c r="N52" s="30" t="str">
        <f>IF(B52=0," ",VLOOKUP($B52,[1]Женщины!$B$1:$K$65536,10,FALSE))</f>
        <v>Бесшапошников О.Ю.</v>
      </c>
    </row>
    <row r="53" spans="1:14" x14ac:dyDescent="0.25">
      <c r="A53" s="583"/>
      <c r="B53" s="31">
        <v>287</v>
      </c>
      <c r="C53" s="76" t="str">
        <f>IF(B53=0," ",VLOOKUP(B53,[1]Женщины!B$1:K$65536,2,FALSE))</f>
        <v>Михеева</v>
      </c>
      <c r="D53" s="77" t="str">
        <f>IF(B53=0," ",VLOOKUP($B53,[1]Женщины!$B$1:$K$65536,3,FALSE))</f>
        <v>Влада</v>
      </c>
      <c r="E53" s="78" t="str">
        <f>IF(B53=0," ",IF(VLOOKUP($B53,[1]Женщины!$B$1:$K$65536,4,FALSE)=0," ",VLOOKUP($B53,[1]Женщины!$B$1:$K$65536,4,FALSE)))</f>
        <v>26.12.2003</v>
      </c>
      <c r="F53" s="78" t="str">
        <f>IF(B53=0," ",VLOOKUP($B53,[1]Женщины!$B$1:$K$65536,5,FALSE))</f>
        <v>1</v>
      </c>
      <c r="G53" s="59" t="str">
        <f>IF(B53=0," ",VLOOKUP($B53,[1]Женщины!$B$1:$K$65536,6,FALSE))</f>
        <v>Ивановская область</v>
      </c>
      <c r="H53" s="59" t="str">
        <f>IF(B53=0," ",VLOOKUP($B53,[1]Женщины!$B$1:$K$65536,7,FALSE))</f>
        <v/>
      </c>
      <c r="I53" s="59" t="str">
        <f>IF(B53=0," ",VLOOKUP($B53,[1]Женщины!$B$1:$K$65536,8,FALSE))</f>
        <v/>
      </c>
      <c r="J53" s="59" t="str">
        <f>IF(B53=0," ",VLOOKUP($B53,[1]Женщины!$B$1:$K$65536,9,FALSE))</f>
        <v>ОГБУ СШОР №8 "Спартак"</v>
      </c>
      <c r="K53" s="575"/>
      <c r="L53" s="578"/>
      <c r="M53" s="580"/>
      <c r="N53" s="69" t="str">
        <f>IF(B53=0," ",VLOOKUP($B53,[1]Женщины!$B$1:$K$65536,10,FALSE))</f>
        <v>Белов А.С.</v>
      </c>
    </row>
    <row r="54" spans="1:14" ht="15.75" thickBot="1" x14ac:dyDescent="0.3">
      <c r="A54" s="584"/>
      <c r="B54" s="38">
        <v>282</v>
      </c>
      <c r="C54" s="300" t="str">
        <f>IF(B54=0," ",VLOOKUP(B54,[1]Женщины!B$1:K$65536,2,FALSE))</f>
        <v>Коробченко</v>
      </c>
      <c r="D54" s="410" t="str">
        <f>IF(B54=0," ",VLOOKUP($B54,[1]Женщины!$B$1:$K$65536,3,FALSE))</f>
        <v>Надежда</v>
      </c>
      <c r="E54" s="179" t="str">
        <f>IF(B54=0," ",IF(VLOOKUP($B54,[1]Женщины!$B$1:$K$65536,4,FALSE)=0," ",VLOOKUP($B54,[1]Женщины!$B$1:$K$65536,4,FALSE)))</f>
        <v>18.09.2003</v>
      </c>
      <c r="F54" s="179" t="str">
        <f>IF(B54=0," ",VLOOKUP($B54,[1]Женщины!$B$1:$K$65536,5,FALSE))</f>
        <v>1</v>
      </c>
      <c r="G54" s="411" t="str">
        <f>IF(B54=0," ",VLOOKUP($B54,[1]Женщины!$B$1:$K$65536,6,FALSE))</f>
        <v>Ивановская область</v>
      </c>
      <c r="H54" s="411" t="str">
        <f>IF(B54=0," ",VLOOKUP($B54,[1]Женщины!$B$1:$K$65536,7,FALSE))</f>
        <v/>
      </c>
      <c r="I54" s="411" t="str">
        <f>IF(B54=0," ",VLOOKUP($B54,[1]Женщины!$B$1:$K$65536,8,FALSE))</f>
        <v/>
      </c>
      <c r="J54" s="411" t="str">
        <f>IF(B54=0," ",VLOOKUP($B54,[1]Женщины!$B$1:$K$65536,9,FALSE))</f>
        <v>МБОУ ДОД ДЮСШ 1</v>
      </c>
      <c r="K54" s="576"/>
      <c r="L54" s="579"/>
      <c r="M54" s="412"/>
      <c r="N54" s="120" t="str">
        <f>IF(B54=0," ",VLOOKUP($B54,[1]Женщины!$B$1:$K$65536,10,FALSE))</f>
        <v>Магницкий В.П.</v>
      </c>
    </row>
    <row r="55" spans="1:14" ht="15.75" thickTop="1" x14ac:dyDescent="0.25">
      <c r="A55" s="582">
        <v>11</v>
      </c>
      <c r="B55" s="408">
        <v>156</v>
      </c>
      <c r="C55" s="327" t="str">
        <f>IF(B55=0," ",VLOOKUP(B55,[1]Женщины!B$1:K$65536,2,FALSE))</f>
        <v>Чернова</v>
      </c>
      <c r="D55" s="328" t="str">
        <f>IF(B55=0," ",VLOOKUP($B55,[1]Женщины!$B$1:$K$65536,3,FALSE))</f>
        <v>Виктория</v>
      </c>
      <c r="E55" s="326" t="str">
        <f>IF(B55=0," ",IF(VLOOKUP($B55,[1]Женщины!$B$1:$K$65536,4,FALSE)=0," ",VLOOKUP($B55,[1]Женщины!$B$1:$K$65536,4,FALSE)))</f>
        <v>16.12.2005</v>
      </c>
      <c r="F55" s="326" t="str">
        <f>IF(B55=0," ",VLOOKUP($B55,[1]Женщины!$B$1:$K$65536,5,FALSE))</f>
        <v>1</v>
      </c>
      <c r="G55" s="327" t="str">
        <f>IF(B55=0," ",VLOOKUP($B55,[1]Женщины!$B$1:$K$65536,6,FALSE))</f>
        <v>Ярославская область</v>
      </c>
      <c r="H55" s="327" t="str">
        <f>IF(B55=0," ",VLOOKUP($B55,[1]Женщины!$B$1:$K$65536,7,FALSE))</f>
        <v/>
      </c>
      <c r="I55" s="327" t="str">
        <f>IF(B55=0," ",VLOOKUP($B55,[1]Женщины!$B$1:$K$65536,8,FALSE))</f>
        <v/>
      </c>
      <c r="J55" s="327" t="str">
        <f>IF(B55=0," ",VLOOKUP($B55,[1]Женщины!$B$1:$K$65536,9,FALSE))</f>
        <v>МАУ СШОР №2</v>
      </c>
      <c r="K55" s="574">
        <v>1.2893518518518519E-3</v>
      </c>
      <c r="L55" s="577" t="str">
        <f>IF(K55=0," ",IF(K55&lt;=[1]Разряды!$D$36,[1]Разряды!$D$3,IF(K55&lt;=[1]Разряды!$E$36,[1]Разряды!$E$3,IF(K55&lt;=[1]Разряды!$F$36,[1]Разряды!$F$3,IF(K55&lt;=[1]Разряды!$G$36,[1]Разряды!$G$3,IF(K55&lt;=[1]Разряды!$H$36,[1]Разряды!$H$3,IF(K55&lt;=[1]Разряды!$I$36,[1]Разряды!$I$3,IF(K55&lt;=[1]Разряды!$J$36,[1]Разряды!$J$3,"б/р"))))))))</f>
        <v>2р</v>
      </c>
      <c r="M55" s="409"/>
      <c r="N55" s="30" t="str">
        <f>IF(A55=0," ",VLOOKUP($B55,[1]Женщины!$B$1:$K$65536,10,FALSE))</f>
        <v>Бордукова Н.А.</v>
      </c>
    </row>
    <row r="56" spans="1:14" x14ac:dyDescent="0.25">
      <c r="A56" s="583"/>
      <c r="B56" s="31">
        <v>59</v>
      </c>
      <c r="C56" s="76" t="str">
        <f>IF(B56=0," ",VLOOKUP(B56,[1]Женщины!B$1:K$65536,2,FALSE))</f>
        <v>Козлова</v>
      </c>
      <c r="D56" s="77" t="str">
        <f>IF(B56=0," ",VLOOKUP($B56,[1]Женщины!$B$1:$K$65536,3,FALSE))</f>
        <v>Екатерина</v>
      </c>
      <c r="E56" s="78" t="str">
        <f>IF(B56=0," ",IF(VLOOKUP($B56,[1]Женщины!$B$1:$K$65536,4,FALSE)=0," ",VLOOKUP($B56,[1]Женщины!$B$1:$K$65536,4,FALSE)))</f>
        <v>20.11.2003</v>
      </c>
      <c r="F56" s="78" t="str">
        <f>IF(B56=0," ",VLOOKUP($B56,[1]Женщины!$B$1:$K$65536,5,FALSE))</f>
        <v>1</v>
      </c>
      <c r="G56" s="59" t="str">
        <f>IF(B56=0," ",VLOOKUP($B56,[1]Женщины!$B$1:$K$65536,6,FALSE))</f>
        <v>Ярославская область</v>
      </c>
      <c r="H56" s="59" t="str">
        <f>IF(B56=0," ",VLOOKUP($B56,[1]Женщины!$B$1:$K$65536,7,FALSE))</f>
        <v/>
      </c>
      <c r="I56" s="59" t="str">
        <f>IF(B56=0," ",VLOOKUP($B56,[1]Женщины!$B$1:$K$65536,8,FALSE))</f>
        <v/>
      </c>
      <c r="J56" s="59" t="str">
        <f>IF(B56=0," ",VLOOKUP($B56,[1]Женщины!$B$1:$K$65536,9,FALSE))</f>
        <v>МАУ СШОР №2</v>
      </c>
      <c r="K56" s="575"/>
      <c r="L56" s="578"/>
      <c r="M56" s="580" t="s">
        <v>31</v>
      </c>
      <c r="N56" s="37" t="str">
        <f>IF(B56=0," ",VLOOKUP($B56,[1]Женщины!$B$1:$K$65536,10,FALSE))</f>
        <v>Дорожкина О.Н., Дорожкин В.В., Дорожкин В.К.</v>
      </c>
    </row>
    <row r="57" spans="1:14" x14ac:dyDescent="0.25">
      <c r="A57" s="583"/>
      <c r="B57" s="31">
        <v>74</v>
      </c>
      <c r="C57" s="76" t="str">
        <f>IF(B57=0," ",VLOOKUP(B57,[1]Женщины!B$1:K$65536,2,FALSE))</f>
        <v>Кучеровская</v>
      </c>
      <c r="D57" s="77" t="str">
        <f>IF(B57=0," ",VLOOKUP($B57,[1]Женщины!$B$1:$K$65536,3,FALSE))</f>
        <v>Ульяна</v>
      </c>
      <c r="E57" s="78" t="str">
        <f>IF(B57=0," ",IF(VLOOKUP($B57,[1]Женщины!$B$1:$K$65536,4,FALSE)=0," ",VLOOKUP($B57,[1]Женщины!$B$1:$K$65536,4,FALSE)))</f>
        <v>15.05.2004</v>
      </c>
      <c r="F57" s="78" t="str">
        <f>IF(B57=0," ",VLOOKUP($B57,[1]Женщины!$B$1:$K$65536,5,FALSE))</f>
        <v>1</v>
      </c>
      <c r="G57" s="59" t="str">
        <f>IF(B57=0," ",VLOOKUP($B57,[1]Женщины!$B$1:$K$65536,6,FALSE))</f>
        <v>Ярославская область</v>
      </c>
      <c r="H57" s="59" t="str">
        <f>IF(B57=0," ",VLOOKUP($B57,[1]Женщины!$B$1:$K$65536,7,FALSE))</f>
        <v/>
      </c>
      <c r="I57" s="59" t="str">
        <f>IF(B57=0," ",VLOOKUP($B57,[1]Женщины!$B$1:$K$65536,8,FALSE))</f>
        <v/>
      </c>
      <c r="J57" s="59" t="str">
        <f>IF(B57=0," ",VLOOKUP($B57,[1]Женщины!$B$1:$K$65536,9,FALSE))</f>
        <v>МАУ СШОР №2</v>
      </c>
      <c r="K57" s="575"/>
      <c r="L57" s="578"/>
      <c r="M57" s="580"/>
      <c r="N57" s="69" t="str">
        <f>IF(B57=0," ",VLOOKUP($B57,[1]Женщины!$B$1:$K$65536,10,FALSE))</f>
        <v>Кузнецова А.Л., Степанова Е.Д.</v>
      </c>
    </row>
    <row r="58" spans="1:14" ht="15.75" thickBot="1" x14ac:dyDescent="0.3">
      <c r="A58" s="584"/>
      <c r="B58" s="38">
        <v>169</v>
      </c>
      <c r="C58" s="300" t="str">
        <f>IF(B58=0," ",VLOOKUP(B58,[1]Женщины!B$1:K$65536,2,FALSE))</f>
        <v>Яковлева</v>
      </c>
      <c r="D58" s="410" t="str">
        <f>IF(B58=0," ",VLOOKUP($B58,[1]Женщины!$B$1:$K$65536,3,FALSE))</f>
        <v>Олеся</v>
      </c>
      <c r="E58" s="179" t="str">
        <f>IF(B58=0," ",IF(VLOOKUP($B58,[1]Женщины!$B$1:$K$65536,4,FALSE)=0," ",VLOOKUP($B58,[1]Женщины!$B$1:$K$65536,4,FALSE)))</f>
        <v>21.07.2003</v>
      </c>
      <c r="F58" s="179" t="str">
        <f>IF(B58=0," ",VLOOKUP($B58,[1]Женщины!$B$1:$K$65536,5,FALSE))</f>
        <v>2</v>
      </c>
      <c r="G58" s="411" t="str">
        <f>IF(B58=0," ",VLOOKUP($B58,[1]Женщины!$B$1:$K$65536,6,FALSE))</f>
        <v>Ярославская область</v>
      </c>
      <c r="H58" s="411" t="str">
        <f>IF(B58=0," ",VLOOKUP($B58,[1]Женщины!$B$1:$K$65536,7,FALSE))</f>
        <v/>
      </c>
      <c r="I58" s="411" t="str">
        <f>IF(B58=0," ",VLOOKUP($B58,[1]Женщины!$B$1:$K$65536,8,FALSE))</f>
        <v/>
      </c>
      <c r="J58" s="411" t="str">
        <f>IF(B58=0," ",VLOOKUP($B58,[1]Женщины!$B$1:$K$65536,9,FALSE))</f>
        <v>МАУ СШОР №2</v>
      </c>
      <c r="K58" s="576"/>
      <c r="L58" s="579"/>
      <c r="M58" s="412"/>
      <c r="N58" s="120" t="str">
        <f>IF(B58=0," ",VLOOKUP($B58,[1]Женщины!$B$1:$K$65536,10,FALSE))</f>
        <v>Мицик Ю.И.</v>
      </c>
    </row>
    <row r="59" spans="1:14" ht="15.75" thickTop="1" x14ac:dyDescent="0.25">
      <c r="A59" s="582">
        <v>12</v>
      </c>
      <c r="B59" s="408">
        <v>23</v>
      </c>
      <c r="C59" s="327" t="str">
        <f>IF(B59=0," ",VLOOKUP(B59,[1]Женщины!B$1:K$65536,2,FALSE))</f>
        <v>Гастева</v>
      </c>
      <c r="D59" s="328" t="str">
        <f>IF(B59=0," ",VLOOKUP($B59,[1]Женщины!$B$1:$K$65536,3,FALSE))</f>
        <v>Ксения</v>
      </c>
      <c r="E59" s="326" t="str">
        <f>IF(B59=0," ",IF(VLOOKUP($B59,[1]Женщины!$B$1:$K$65536,4,FALSE)=0," ",VLOOKUP($B59,[1]Женщины!$B$1:$K$65536,4,FALSE)))</f>
        <v>18.01.2005</v>
      </c>
      <c r="F59" s="326" t="str">
        <f>IF(B59=0," ",VLOOKUP($B59,[1]Женщины!$B$1:$K$65536,5,FALSE))</f>
        <v>1</v>
      </c>
      <c r="G59" s="327" t="str">
        <f>IF(B59=0," ",VLOOKUP($B59,[1]Женщины!$B$1:$K$65536,6,FALSE))</f>
        <v>Ярославская область</v>
      </c>
      <c r="H59" s="327" t="str">
        <f>IF(B59=0," ",VLOOKUP($B59,[1]Женщины!$B$1:$K$65536,7,FALSE))</f>
        <v/>
      </c>
      <c r="I59" s="327" t="str">
        <f>IF(B59=0," ",VLOOKUP($B59,[1]Женщины!$B$1:$K$65536,8,FALSE))</f>
        <v/>
      </c>
      <c r="J59" s="327" t="str">
        <f>IF(B59=0," ",VLOOKUP($B59,[1]Женщины!$B$1:$K$65536,9,FALSE))</f>
        <v>МАУ СШОР №2</v>
      </c>
      <c r="K59" s="574">
        <v>1.3069444444444446E-3</v>
      </c>
      <c r="L59" s="577" t="str">
        <f>IF(K59=0," ",IF(K59&lt;=[1]Разряды!$D$36,[1]Разряды!$D$3,IF(K59&lt;=[1]Разряды!$E$36,[1]Разряды!$E$3,IF(K59&lt;=[1]Разряды!$F$36,[1]Разряды!$F$3,IF(K59&lt;=[1]Разряды!$G$36,[1]Разряды!$G$3,IF(K59&lt;=[1]Разряды!$H$36,[1]Разряды!$H$3,IF(K59&lt;=[1]Разряды!$I$36,[1]Разряды!$I$3,IF(K59&lt;=[1]Разряды!$J$36,[1]Разряды!$J$3,"б/р"))))))))</f>
        <v>2р</v>
      </c>
      <c r="M59" s="409"/>
      <c r="N59" s="30" t="str">
        <f>IF(A59=0," ",VLOOKUP($B59,[1]Женщины!$B$1:$K$65536,10,FALSE))</f>
        <v>Шостак А.А.</v>
      </c>
    </row>
    <row r="60" spans="1:14" x14ac:dyDescent="0.25">
      <c r="A60" s="583"/>
      <c r="B60" s="31">
        <v>47</v>
      </c>
      <c r="C60" s="76" t="str">
        <f>IF(B60=0," ",VLOOKUP(B60,[1]Женщины!B$1:K$65536,2,FALSE))</f>
        <v>Зеленцова</v>
      </c>
      <c r="D60" s="77" t="str">
        <f>IF(B60=0," ",VLOOKUP($B60,[1]Женщины!$B$1:$K$65536,3,FALSE))</f>
        <v>Алена</v>
      </c>
      <c r="E60" s="78" t="str">
        <f>IF(B60=0," ",IF(VLOOKUP($B60,[1]Женщины!$B$1:$K$65536,4,FALSE)=0," ",VLOOKUP($B60,[1]Женщины!$B$1:$K$65536,4,FALSE)))</f>
        <v>01.04.2003</v>
      </c>
      <c r="F60" s="78" t="str">
        <f>IF(B60=0," ",VLOOKUP($B60,[1]Женщины!$B$1:$K$65536,5,FALSE))</f>
        <v>2</v>
      </c>
      <c r="G60" s="59" t="str">
        <f>IF(B60=0," ",VLOOKUP($B60,[1]Женщины!$B$1:$K$65536,6,FALSE))</f>
        <v>Ярославская область</v>
      </c>
      <c r="H60" s="59" t="str">
        <f>IF(B60=0," ",VLOOKUP($B60,[1]Женщины!$B$1:$K$65536,7,FALSE))</f>
        <v/>
      </c>
      <c r="I60" s="59" t="str">
        <f>IF(B60=0," ",VLOOKUP($B60,[1]Женщины!$B$1:$K$65536,8,FALSE))</f>
        <v/>
      </c>
      <c r="J60" s="59" t="str">
        <f>IF(B60=0," ",VLOOKUP($B60,[1]Женщины!$B$1:$K$65536,9,FALSE))</f>
        <v>МАУ СШОР №2</v>
      </c>
      <c r="K60" s="575"/>
      <c r="L60" s="578"/>
      <c r="M60" s="580" t="s">
        <v>31</v>
      </c>
      <c r="N60" s="30" t="str">
        <f>IF(B60=0," ",VLOOKUP($B60,[1]Женщины!$B$1:$K$65536,10,FALSE))</f>
        <v>Коротков М.Э.</v>
      </c>
    </row>
    <row r="61" spans="1:14" x14ac:dyDescent="0.25">
      <c r="A61" s="583"/>
      <c r="B61" s="31">
        <v>139</v>
      </c>
      <c r="C61" s="76" t="str">
        <f>IF(B61=0," ",VLOOKUP(B61,[1]Женщины!B$1:K$65536,2,FALSE))</f>
        <v>Терентьева</v>
      </c>
      <c r="D61" s="77" t="str">
        <f>IF(B61=0," ",VLOOKUP($B61,[1]Женщины!$B$1:$K$65536,3,FALSE))</f>
        <v>Софья</v>
      </c>
      <c r="E61" s="78" t="str">
        <f>IF(B61=0," ",IF(VLOOKUP($B61,[1]Женщины!$B$1:$K$65536,4,FALSE)=0," ",VLOOKUP($B61,[1]Женщины!$B$1:$K$65536,4,FALSE)))</f>
        <v>20.04.2003</v>
      </c>
      <c r="F61" s="78" t="str">
        <f>IF(B61=0," ",VLOOKUP($B61,[1]Женщины!$B$1:$K$65536,5,FALSE))</f>
        <v>2</v>
      </c>
      <c r="G61" s="59" t="str">
        <f>IF(B61=0," ",VLOOKUP($B61,[1]Женщины!$B$1:$K$65536,6,FALSE))</f>
        <v>Ярославская область</v>
      </c>
      <c r="H61" s="59" t="str">
        <f>IF(B61=0," ",VLOOKUP($B61,[1]Женщины!$B$1:$K$65536,7,FALSE))</f>
        <v/>
      </c>
      <c r="I61" s="59" t="str">
        <f>IF(B61=0," ",VLOOKUP($B61,[1]Женщины!$B$1:$K$65536,8,FALSE))</f>
        <v/>
      </c>
      <c r="J61" s="59" t="str">
        <f>IF(B61=0," ",VLOOKUP($B61,[1]Женщины!$B$1:$K$65536,9,FALSE))</f>
        <v>МАУ СШОР №2</v>
      </c>
      <c r="K61" s="575"/>
      <c r="L61" s="578"/>
      <c r="M61" s="580"/>
      <c r="N61" s="69" t="str">
        <f>IF(B61=0," ",VLOOKUP($B61,[1]Женщины!$B$1:$K$65536,10,FALSE))</f>
        <v>Коротков М.Э.</v>
      </c>
    </row>
    <row r="62" spans="1:14" ht="15.75" thickBot="1" x14ac:dyDescent="0.3">
      <c r="A62" s="584"/>
      <c r="B62" s="38">
        <v>65</v>
      </c>
      <c r="C62" s="300" t="str">
        <f>IF(B62=0," ",VLOOKUP(B62,[1]Женщины!B$1:K$65536,2,FALSE))</f>
        <v>Кормановская</v>
      </c>
      <c r="D62" s="410" t="str">
        <f>IF(B62=0," ",VLOOKUP($B62,[1]Женщины!$B$1:$K$65536,3,FALSE))</f>
        <v>Ульяна</v>
      </c>
      <c r="E62" s="179" t="str">
        <f>IF(B62=0," ",IF(VLOOKUP($B62,[1]Женщины!$B$1:$K$65536,4,FALSE)=0," ",VLOOKUP($B62,[1]Женщины!$B$1:$K$65536,4,FALSE)))</f>
        <v>23.10.2004</v>
      </c>
      <c r="F62" s="179" t="str">
        <f>IF(B62=0," ",VLOOKUP($B62,[1]Женщины!$B$1:$K$65536,5,FALSE))</f>
        <v>1</v>
      </c>
      <c r="G62" s="411" t="str">
        <f>IF(B62=0," ",VLOOKUP($B62,[1]Женщины!$B$1:$K$65536,6,FALSE))</f>
        <v>Ярославская область</v>
      </c>
      <c r="H62" s="411" t="str">
        <f>IF(B62=0," ",VLOOKUP($B62,[1]Женщины!$B$1:$K$65536,7,FALSE))</f>
        <v/>
      </c>
      <c r="I62" s="411" t="str">
        <f>IF(B62=0," ",VLOOKUP($B62,[1]Женщины!$B$1:$K$65536,8,FALSE))</f>
        <v/>
      </c>
      <c r="J62" s="411" t="str">
        <f>IF(B62=0," ",VLOOKUP($B62,[1]Женщины!$B$1:$K$65536,9,FALSE))</f>
        <v>МАУ СШОР №2</v>
      </c>
      <c r="K62" s="576"/>
      <c r="L62" s="579"/>
      <c r="M62" s="412"/>
      <c r="N62" s="120" t="str">
        <f>IF(B62=0," ",VLOOKUP($B62,[1]Женщины!$B$1:$K$65536,10,FALSE))</f>
        <v>Коротков М.Э.</v>
      </c>
    </row>
    <row r="63" spans="1:14" ht="15.75" thickTop="1" x14ac:dyDescent="0.25">
      <c r="A63" s="64"/>
      <c r="B63" s="65"/>
      <c r="C63" s="66"/>
      <c r="D63" s="66"/>
      <c r="E63" s="66"/>
      <c r="F63" s="67"/>
      <c r="G63" s="45" t="s">
        <v>32</v>
      </c>
      <c r="H63" s="45"/>
      <c r="I63" s="45"/>
      <c r="J63" s="46"/>
      <c r="K63" s="46"/>
      <c r="L63" s="45"/>
      <c r="M63" s="45" t="s">
        <v>33</v>
      </c>
      <c r="N63" s="45"/>
    </row>
    <row r="64" spans="1:14" x14ac:dyDescent="0.25">
      <c r="A64" s="64"/>
      <c r="B64" s="67"/>
      <c r="C64" s="66"/>
      <c r="D64" s="66"/>
      <c r="E64" s="66"/>
      <c r="F64" s="67"/>
      <c r="G64" s="45" t="s">
        <v>34</v>
      </c>
      <c r="H64" s="45"/>
      <c r="I64" s="45"/>
      <c r="J64" s="46"/>
      <c r="K64" s="46"/>
      <c r="L64" s="45"/>
      <c r="M64" s="45" t="s">
        <v>35</v>
      </c>
      <c r="N64" s="45"/>
    </row>
    <row r="65" spans="1:14" ht="17.25" x14ac:dyDescent="0.3">
      <c r="A65" s="459" t="s">
        <v>0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</row>
    <row r="66" spans="1:14" ht="17.25" x14ac:dyDescent="0.3">
      <c r="A66" s="459" t="s">
        <v>1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</row>
    <row r="67" spans="1:14" ht="17.25" x14ac:dyDescent="0.3">
      <c r="A67" s="459" t="s">
        <v>2</v>
      </c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</row>
    <row r="68" spans="1:14" ht="17.25" x14ac:dyDescent="0.3">
      <c r="A68" s="459" t="s">
        <v>3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</row>
    <row r="69" spans="1:14" ht="17.25" x14ac:dyDescent="0.3">
      <c r="A69" s="459" t="s">
        <v>4</v>
      </c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</row>
    <row r="70" spans="1:14" ht="17.25" x14ac:dyDescent="0.3">
      <c r="A70" s="460" t="s">
        <v>58</v>
      </c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</row>
    <row r="71" spans="1:14" x14ac:dyDescent="0.25">
      <c r="A71" s="407"/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1" t="s">
        <v>6</v>
      </c>
    </row>
    <row r="72" spans="1:14" ht="18.75" x14ac:dyDescent="0.3">
      <c r="A72" s="3"/>
      <c r="B72" s="4"/>
      <c r="C72" s="4"/>
      <c r="D72" s="4"/>
      <c r="E72" s="4"/>
      <c r="G72" s="50"/>
      <c r="H72" s="50"/>
      <c r="I72" s="50"/>
      <c r="K72" s="50"/>
      <c r="L72" s="50"/>
      <c r="M72" s="50"/>
      <c r="N72" s="2" t="s">
        <v>7</v>
      </c>
    </row>
    <row r="73" spans="1:14" ht="15.75" x14ac:dyDescent="0.25">
      <c r="A73" s="3"/>
      <c r="B73" s="4"/>
      <c r="C73" s="4"/>
      <c r="D73" s="4"/>
      <c r="E73" s="5"/>
      <c r="G73" s="6"/>
      <c r="H73" s="6"/>
      <c r="I73" s="6"/>
      <c r="K73" s="6"/>
      <c r="N73" s="2" t="s">
        <v>8</v>
      </c>
    </row>
    <row r="74" spans="1:14" ht="21" x14ac:dyDescent="0.35">
      <c r="A74" s="7"/>
      <c r="K74" s="7"/>
      <c r="M74" s="8"/>
      <c r="N74" s="8" t="s">
        <v>9</v>
      </c>
    </row>
    <row r="75" spans="1:14" ht="18.75" x14ac:dyDescent="0.3">
      <c r="A75" s="3"/>
      <c r="B75" s="12"/>
      <c r="C75" s="4"/>
      <c r="D75" s="4"/>
      <c r="E75" s="9" t="s">
        <v>50</v>
      </c>
      <c r="F75" s="10">
        <v>0.73263888888888884</v>
      </c>
      <c r="G75" s="11" t="s">
        <v>64</v>
      </c>
      <c r="H75" s="11"/>
      <c r="I75" s="11"/>
      <c r="K75" s="13"/>
      <c r="L75" s="13"/>
      <c r="M75" s="14"/>
    </row>
    <row r="76" spans="1:14" ht="16.5" thickBot="1" x14ac:dyDescent="0.3">
      <c r="A76" s="15" t="s">
        <v>37</v>
      </c>
      <c r="B76" s="16"/>
      <c r="E76" s="17" t="s">
        <v>195</v>
      </c>
      <c r="F76" s="18"/>
      <c r="G76" s="15" t="s">
        <v>196</v>
      </c>
      <c r="H76" s="15"/>
      <c r="I76" s="15"/>
      <c r="J76" s="3"/>
      <c r="K76" s="11"/>
      <c r="L76" s="11"/>
      <c r="M76" s="14"/>
    </row>
    <row r="77" spans="1:14" ht="15.75" thickBot="1" x14ac:dyDescent="0.3">
      <c r="A77" s="474" t="s">
        <v>66</v>
      </c>
      <c r="B77" s="476" t="s">
        <v>16</v>
      </c>
      <c r="C77" s="478" t="s">
        <v>17</v>
      </c>
      <c r="D77" s="478" t="s">
        <v>18</v>
      </c>
      <c r="E77" s="476" t="s">
        <v>19</v>
      </c>
      <c r="F77" s="476" t="s">
        <v>20</v>
      </c>
      <c r="G77" s="476" t="s">
        <v>21</v>
      </c>
      <c r="H77" s="476" t="s">
        <v>22</v>
      </c>
      <c r="I77" s="476" t="s">
        <v>23</v>
      </c>
      <c r="J77" s="477" t="s">
        <v>24</v>
      </c>
      <c r="K77" s="475" t="s">
        <v>25</v>
      </c>
      <c r="L77" s="474" t="s">
        <v>197</v>
      </c>
      <c r="M77" s="474" t="s">
        <v>103</v>
      </c>
      <c r="N77" s="475" t="s">
        <v>28</v>
      </c>
    </row>
    <row r="78" spans="1:14" ht="15.75" thickBot="1" x14ac:dyDescent="0.3">
      <c r="A78" s="474"/>
      <c r="B78" s="476"/>
      <c r="C78" s="478"/>
      <c r="D78" s="478"/>
      <c r="E78" s="476"/>
      <c r="F78" s="476"/>
      <c r="G78" s="476"/>
      <c r="H78" s="476"/>
      <c r="I78" s="476"/>
      <c r="J78" s="477"/>
      <c r="K78" s="475"/>
      <c r="L78" s="475"/>
      <c r="M78" s="474"/>
      <c r="N78" s="475"/>
    </row>
    <row r="79" spans="1:14" x14ac:dyDescent="0.25">
      <c r="A79" s="581">
        <v>1</v>
      </c>
      <c r="B79" s="408">
        <v>4</v>
      </c>
      <c r="C79" s="327" t="str">
        <f>IF(B79=0," ",VLOOKUP(B79,[1]Женщины!B$1:K$65536,2,FALSE))</f>
        <v>Александрова</v>
      </c>
      <c r="D79" s="328" t="str">
        <f>IF(B79=0," ",VLOOKUP($B79,[1]Женщины!$B$1:$K$65536,3,FALSE))</f>
        <v>Вероника</v>
      </c>
      <c r="E79" s="326" t="str">
        <f>IF(B79=0," ",IF(VLOOKUP($B79,[1]Женщины!$B$1:$K$65536,4,FALSE)=0," ",VLOOKUP($B79,[1]Женщины!$B$1:$K$65536,4,FALSE)))</f>
        <v>25.12.2002</v>
      </c>
      <c r="F79" s="326" t="str">
        <f>IF(B79=0," ",VLOOKUP($B79,[1]Женщины!$B$1:$K$65536,5,FALSE))</f>
        <v>1</v>
      </c>
      <c r="G79" s="327" t="str">
        <f>IF(B79=0," ",VLOOKUP($B79,[1]Женщины!$B$1:$K$65536,6,FALSE))</f>
        <v>Ярославская область</v>
      </c>
      <c r="H79" s="327" t="str">
        <f>IF(B79=0," ",VLOOKUP($B79,[1]Женщины!$B$1:$K$65536,7,FALSE))</f>
        <v/>
      </c>
      <c r="I79" s="327" t="str">
        <f>IF(B79=0," ",VLOOKUP($B79,[1]Женщины!$B$1:$K$65536,8,FALSE))</f>
        <v/>
      </c>
      <c r="J79" s="327" t="str">
        <f>IF(B79=0," ",VLOOKUP($B79,[1]Женщины!$B$1:$K$65536,9,FALSE))</f>
        <v>МУ СШОР №19</v>
      </c>
      <c r="K79" s="574">
        <v>1.2340277777777777E-3</v>
      </c>
      <c r="L79" s="577" t="str">
        <f>IF(K79=0," ",IF(K79&lt;=[1]Разряды!$D$36,[1]Разряды!$D$3,IF(K79&lt;=[1]Разряды!$E$36,[1]Разряды!$E$3,IF(K79&lt;=[1]Разряды!$F$36,[1]Разряды!$F$3,IF(K79&lt;=[1]Разряды!$G$36,[1]Разряды!$G$3,IF(K79&lt;=[1]Разряды!$H$36,[1]Разряды!$H$3,IF(K79&lt;=[1]Разряды!$I$36,[1]Разряды!$I$3,IF(K79&lt;=[1]Разряды!$J$36,[1]Разряды!$J$3,"б/р"))))))))</f>
        <v>1р</v>
      </c>
      <c r="M79" s="409"/>
      <c r="N79" s="30" t="str">
        <f>IF(A79=0," ",VLOOKUP($B79,[1]Женщины!$B$1:$K$65536,10,FALSE))</f>
        <v>Сошников А.В., Хрущев И.Е.</v>
      </c>
    </row>
    <row r="80" spans="1:14" x14ac:dyDescent="0.25">
      <c r="A80" s="572"/>
      <c r="B80" s="31">
        <v>91</v>
      </c>
      <c r="C80" s="76" t="str">
        <f>IF(B80=0," ",VLOOKUP(B80,[1]Женщины!B$1:K$65536,2,FALSE))</f>
        <v>Москаленко</v>
      </c>
      <c r="D80" s="77" t="str">
        <f>IF(B80=0," ",VLOOKUP($B80,[1]Женщины!$B$1:$K$65536,3,FALSE))</f>
        <v>Анастасия</v>
      </c>
      <c r="E80" s="78" t="str">
        <f>IF(B80=0," ",IF(VLOOKUP($B80,[1]Женщины!$B$1:$K$65536,4,FALSE)=0," ",VLOOKUP($B80,[1]Женщины!$B$1:$K$65536,4,FALSE)))</f>
        <v>16.05.2001</v>
      </c>
      <c r="F80" s="78" t="str">
        <f>IF(B80=0," ",VLOOKUP($B80,[1]Женщины!$B$1:$K$65536,5,FALSE))</f>
        <v>КМС</v>
      </c>
      <c r="G80" s="59" t="str">
        <f>IF(B80=0," ",VLOOKUP($B80,[1]Женщины!$B$1:$K$65536,6,FALSE))</f>
        <v>Ярославская область</v>
      </c>
      <c r="H80" s="59" t="str">
        <f>IF(B80=0," ",VLOOKUP($B80,[1]Женщины!$B$1:$K$65536,7,FALSE))</f>
        <v/>
      </c>
      <c r="I80" s="59" t="str">
        <f>IF(B80=0," ",VLOOKUP($B80,[1]Женщины!$B$1:$K$65536,8,FALSE))</f>
        <v/>
      </c>
      <c r="J80" s="59" t="str">
        <f>IF(B80=0," ",VLOOKUP($B80,[1]Женщины!$B$1:$K$65536,9,FALSE))</f>
        <v>МУ СШОР №19</v>
      </c>
      <c r="K80" s="575"/>
      <c r="L80" s="578"/>
      <c r="M80" s="580">
        <v>20</v>
      </c>
      <c r="N80" s="30" t="str">
        <f>IF(B80=0," ",VLOOKUP($B80,[1]Женщины!$B$1:$K$65536,10,FALSE))</f>
        <v>Хрущева Л.В., Хрущев И.Е.</v>
      </c>
    </row>
    <row r="81" spans="1:14" x14ac:dyDescent="0.25">
      <c r="A81" s="572"/>
      <c r="B81" s="31">
        <v>127</v>
      </c>
      <c r="C81" s="76" t="str">
        <f>IF(B81=0," ",VLOOKUP(B81,[1]Женщины!B$1:K$65536,2,FALSE))</f>
        <v>Смирнова</v>
      </c>
      <c r="D81" s="77" t="str">
        <f>IF(B81=0," ",VLOOKUP($B81,[1]Женщины!$B$1:$K$65536,3,FALSE))</f>
        <v>Анна</v>
      </c>
      <c r="E81" s="78" t="str">
        <f>IF(B81=0," ",IF(VLOOKUP($B81,[1]Женщины!$B$1:$K$65536,4,FALSE)=0," ",VLOOKUP($B81,[1]Женщины!$B$1:$K$65536,4,FALSE)))</f>
        <v>08.04.2002</v>
      </c>
      <c r="F81" s="78" t="str">
        <f>IF(B81=0," ",VLOOKUP($B81,[1]Женщины!$B$1:$K$65536,5,FALSE))</f>
        <v>КМС</v>
      </c>
      <c r="G81" s="59" t="str">
        <f>IF(B81=0," ",VLOOKUP($B81,[1]Женщины!$B$1:$K$65536,6,FALSE))</f>
        <v>Ярославская область</v>
      </c>
      <c r="H81" s="59" t="str">
        <f>IF(B81=0," ",VLOOKUP($B81,[1]Женщины!$B$1:$K$65536,7,FALSE))</f>
        <v/>
      </c>
      <c r="I81" s="59" t="str">
        <f>IF(B81=0," ",VLOOKUP($B81,[1]Женщины!$B$1:$K$65536,8,FALSE))</f>
        <v/>
      </c>
      <c r="J81" s="59" t="str">
        <f>IF(B81=0," ",VLOOKUP($B81,[1]Женщины!$B$1:$K$65536,9,FALSE))</f>
        <v>МУ СШОР №19</v>
      </c>
      <c r="K81" s="575"/>
      <c r="L81" s="578"/>
      <c r="M81" s="580"/>
      <c r="N81" s="69" t="str">
        <f>IF(B81=0," ",VLOOKUP($B81,[1]Женщины!$B$1:$K$65536,10,FALSE))</f>
        <v>Хрущева Л.В., Хрущев И.Е.</v>
      </c>
    </row>
    <row r="82" spans="1:14" ht="15.75" thickBot="1" x14ac:dyDescent="0.3">
      <c r="A82" s="573"/>
      <c r="B82" s="38">
        <v>25</v>
      </c>
      <c r="C82" s="300" t="str">
        <f>IF(B82=0," ",VLOOKUP(B82,[1]Женщины!B$1:K$65536,2,FALSE))</f>
        <v>Глазачева</v>
      </c>
      <c r="D82" s="410" t="str">
        <f>IF(B82=0," ",VLOOKUP($B82,[1]Женщины!$B$1:$K$65536,3,FALSE))</f>
        <v>Валерия</v>
      </c>
      <c r="E82" s="179" t="str">
        <f>IF(B82=0," ",IF(VLOOKUP($B82,[1]Женщины!$B$1:$K$65536,4,FALSE)=0," ",VLOOKUP($B82,[1]Женщины!$B$1:$K$65536,4,FALSE)))</f>
        <v>10.12.2002</v>
      </c>
      <c r="F82" s="179" t="str">
        <f>IF(B82=0," ",VLOOKUP($B82,[1]Женщины!$B$1:$K$65536,5,FALSE))</f>
        <v>1</v>
      </c>
      <c r="G82" s="411" t="str">
        <f>IF(B82=0," ",VLOOKUP($B82,[1]Женщины!$B$1:$K$65536,6,FALSE))</f>
        <v>Ярославская область</v>
      </c>
      <c r="H82" s="411" t="str">
        <f>IF(B82=0," ",VLOOKUP($B82,[1]Женщины!$B$1:$K$65536,7,FALSE))</f>
        <v/>
      </c>
      <c r="I82" s="411" t="str">
        <f>IF(B82=0," ",VLOOKUP($B82,[1]Женщины!$B$1:$K$65536,8,FALSE))</f>
        <v/>
      </c>
      <c r="J82" s="411" t="str">
        <f>IF(B82=0," ",VLOOKUP($B82,[1]Женщины!$B$1:$K$65536,9,FALSE))</f>
        <v>МУ СШОР №19</v>
      </c>
      <c r="K82" s="576"/>
      <c r="L82" s="579"/>
      <c r="M82" s="412"/>
      <c r="N82" s="120" t="str">
        <f>IF(B82=0," ",VLOOKUP($B82,[1]Женщины!$B$1:$K$65536,10,FALSE))</f>
        <v>Сошников А.В.</v>
      </c>
    </row>
    <row r="83" spans="1:14" ht="15.75" thickTop="1" x14ac:dyDescent="0.25">
      <c r="A83" s="572">
        <v>2</v>
      </c>
      <c r="B83" s="408">
        <v>425</v>
      </c>
      <c r="C83" s="327" t="str">
        <f>IF(B83=0," ",VLOOKUP(B83,[1]Женщины!B$1:K$65536,2,FALSE))</f>
        <v>Куйвонен</v>
      </c>
      <c r="D83" s="328" t="str">
        <f>IF(B83=0," ",VLOOKUP($B83,[1]Женщины!$B$1:$K$65536,3,FALSE))</f>
        <v>Анастасия</v>
      </c>
      <c r="E83" s="326" t="str">
        <f>IF(B83=0," ",IF(VLOOKUP($B83,[1]Женщины!$B$1:$K$65536,4,FALSE)=0," ",VLOOKUP($B83,[1]Женщины!$B$1:$K$65536,4,FALSE)))</f>
        <v>09.10.2001</v>
      </c>
      <c r="F83" s="326" t="str">
        <f>IF(B83=0," ",VLOOKUP($B83,[1]Женщины!$B$1:$K$65536,5,FALSE))</f>
        <v>1</v>
      </c>
      <c r="G83" s="327" t="str">
        <f>IF(B83=0," ",VLOOKUP($B83,[1]Женщины!$B$1:$K$65536,6,FALSE))</f>
        <v>Республика Карелия</v>
      </c>
      <c r="H83" s="327" t="str">
        <f>IF(B83=0," ",VLOOKUP($B83,[1]Женщины!$B$1:$K$65536,7,FALSE))</f>
        <v/>
      </c>
      <c r="I83" s="327" t="str">
        <f>IF(B83=0," ",VLOOKUP($B83,[1]Женщины!$B$1:$K$65536,8,FALSE))</f>
        <v/>
      </c>
      <c r="J83" s="327" t="str">
        <f>IF(B83=0," ",VLOOKUP($B83,[1]Женщины!$B$1:$K$65536,9,FALSE))</f>
        <v>МУ "СШОР №3"</v>
      </c>
      <c r="K83" s="574">
        <v>1.2612268518518519E-3</v>
      </c>
      <c r="L83" s="577" t="str">
        <f>IF(K83=0," ",IF(K83&lt;=[1]Разряды!$D$36,[1]Разряды!$D$3,IF(K83&lt;=[1]Разряды!$E$36,[1]Разряды!$E$3,IF(K83&lt;=[1]Разряды!$F$36,[1]Разряды!$F$3,IF(K83&lt;=[1]Разряды!$G$36,[1]Разряды!$G$3,IF(K83&lt;=[1]Разряды!$H$36,[1]Разряды!$H$3,IF(K83&lt;=[1]Разряды!$I$36,[1]Разряды!$I$3,IF(K83&lt;=[1]Разряды!$J$36,[1]Разряды!$J$3,"б/р"))))))))</f>
        <v>2р</v>
      </c>
      <c r="M83" s="409"/>
      <c r="N83" s="30" t="str">
        <f>IF(A83=0," ",VLOOKUP($B83,[1]Женщины!$B$1:$K$65536,10,FALSE))</f>
        <v>Зимон О.В., Крохина Н.Б.</v>
      </c>
    </row>
    <row r="84" spans="1:14" x14ac:dyDescent="0.25">
      <c r="A84" s="572"/>
      <c r="B84" s="31">
        <v>440</v>
      </c>
      <c r="C84" s="76" t="str">
        <f>IF(B84=0," ",VLOOKUP(B84,[1]Женщины!B$1:K$65536,2,FALSE))</f>
        <v>Сонина</v>
      </c>
      <c r="D84" s="77" t="str">
        <f>IF(B84=0," ",VLOOKUP($B84,[1]Женщины!$B$1:$K$65536,3,FALSE))</f>
        <v>Виктория</v>
      </c>
      <c r="E84" s="78" t="str">
        <f>IF(B84=0," ",IF(VLOOKUP($B84,[1]Женщины!$B$1:$K$65536,4,FALSE)=0," ",VLOOKUP($B84,[1]Женщины!$B$1:$K$65536,4,FALSE)))</f>
        <v>18.05.2002</v>
      </c>
      <c r="F84" s="78" t="str">
        <f>IF(B84=0," ",VLOOKUP($B84,[1]Женщины!$B$1:$K$65536,5,FALSE))</f>
        <v>КМС</v>
      </c>
      <c r="G84" s="59" t="str">
        <f>IF(B84=0," ",VLOOKUP($B84,[1]Женщины!$B$1:$K$65536,6,FALSE))</f>
        <v>Республика Карелия</v>
      </c>
      <c r="H84" s="59" t="str">
        <f>IF(B84=0," ",VLOOKUP($B84,[1]Женщины!$B$1:$K$65536,7,FALSE))</f>
        <v/>
      </c>
      <c r="I84" s="59" t="str">
        <f>IF(B84=0," ",VLOOKUP($B84,[1]Женщины!$B$1:$K$65536,8,FALSE))</f>
        <v/>
      </c>
      <c r="J84" s="59" t="str">
        <f>IF(B84=0," ",VLOOKUP($B84,[1]Женщины!$B$1:$K$65536,9,FALSE))</f>
        <v>МУ "СШОР №3"</v>
      </c>
      <c r="K84" s="575"/>
      <c r="L84" s="578"/>
      <c r="M84" s="580">
        <v>17</v>
      </c>
      <c r="N84" s="30" t="str">
        <f>IF(B84=0," ",VLOOKUP($B84,[1]Женщины!$B$1:$K$65536,10,FALSE))</f>
        <v>Вологдина Т.П.</v>
      </c>
    </row>
    <row r="85" spans="1:14" x14ac:dyDescent="0.25">
      <c r="A85" s="572"/>
      <c r="B85" s="31">
        <v>427</v>
      </c>
      <c r="C85" s="76" t="str">
        <f>IF(B85=0," ",VLOOKUP(B85,[1]Женщины!B$1:K$65536,2,FALSE))</f>
        <v>Кураш</v>
      </c>
      <c r="D85" s="77" t="str">
        <f>IF(B85=0," ",VLOOKUP($B85,[1]Женщины!$B$1:$K$65536,3,FALSE))</f>
        <v>Екатерина</v>
      </c>
      <c r="E85" s="78" t="str">
        <f>IF(B85=0," ",IF(VLOOKUP($B85,[1]Женщины!$B$1:$K$65536,4,FALSE)=0," ",VLOOKUP($B85,[1]Женщины!$B$1:$K$65536,4,FALSE)))</f>
        <v>04.01.2001</v>
      </c>
      <c r="F85" s="78" t="str">
        <f>IF(B85=0," ",VLOOKUP($B85,[1]Женщины!$B$1:$K$65536,5,FALSE))</f>
        <v>1</v>
      </c>
      <c r="G85" s="59" t="str">
        <f>IF(B85=0," ",VLOOKUP($B85,[1]Женщины!$B$1:$K$65536,6,FALSE))</f>
        <v>Республика Карелия</v>
      </c>
      <c r="H85" s="59" t="str">
        <f>IF(B85=0," ",VLOOKUP($B85,[1]Женщины!$B$1:$K$65536,7,FALSE))</f>
        <v/>
      </c>
      <c r="I85" s="59" t="str">
        <f>IF(B85=0," ",VLOOKUP($B85,[1]Женщины!$B$1:$K$65536,8,FALSE))</f>
        <v/>
      </c>
      <c r="J85" s="59" t="str">
        <f>IF(B85=0," ",VLOOKUP($B85,[1]Женщины!$B$1:$K$65536,9,FALSE))</f>
        <v>МУ "СШОР №3"</v>
      </c>
      <c r="K85" s="575"/>
      <c r="L85" s="578"/>
      <c r="M85" s="580"/>
      <c r="N85" s="69" t="str">
        <f>IF(B85=0," ",VLOOKUP($B85,[1]Женщины!$B$1:$K$65536,10,FALSE))</f>
        <v>Кишкин А.Ю.</v>
      </c>
    </row>
    <row r="86" spans="1:14" ht="15.75" thickBot="1" x14ac:dyDescent="0.3">
      <c r="A86" s="573"/>
      <c r="B86" s="38">
        <v>417</v>
      </c>
      <c r="C86" s="300" t="str">
        <f>IF(B86=0," ",VLOOKUP(B86,[1]Женщины!B$1:K$65536,2,FALSE))</f>
        <v>Васина</v>
      </c>
      <c r="D86" s="410" t="str">
        <f>IF(B86=0," ",VLOOKUP($B86,[1]Женщины!$B$1:$K$65536,3,FALSE))</f>
        <v>Ксения</v>
      </c>
      <c r="E86" s="179" t="str">
        <f>IF(B86=0," ",IF(VLOOKUP($B86,[1]Женщины!$B$1:$K$65536,4,FALSE)=0," ",VLOOKUP($B86,[1]Женщины!$B$1:$K$65536,4,FALSE)))</f>
        <v>20.05.2002</v>
      </c>
      <c r="F86" s="179" t="str">
        <f>IF(B86=0," ",VLOOKUP($B86,[1]Женщины!$B$1:$K$65536,5,FALSE))</f>
        <v>КМС</v>
      </c>
      <c r="G86" s="411" t="str">
        <f>IF(B86=0," ",VLOOKUP($B86,[1]Женщины!$B$1:$K$65536,6,FALSE))</f>
        <v>Республика Карелия</v>
      </c>
      <c r="H86" s="411" t="str">
        <f>IF(B86=0," ",VLOOKUP($B86,[1]Женщины!$B$1:$K$65536,7,FALSE))</f>
        <v/>
      </c>
      <c r="I86" s="411" t="str">
        <f>IF(B86=0," ",VLOOKUP($B86,[1]Женщины!$B$1:$K$65536,8,FALSE))</f>
        <v/>
      </c>
      <c r="J86" s="411" t="str">
        <f>IF(B86=0," ",VLOOKUP($B86,[1]Женщины!$B$1:$K$65536,9,FALSE))</f>
        <v>МУ "СШОР №3"</v>
      </c>
      <c r="K86" s="576"/>
      <c r="L86" s="579"/>
      <c r="M86" s="412"/>
      <c r="N86" s="120" t="str">
        <f>IF(B86=0," ",VLOOKUP($B86,[1]Женщины!$B$1:$K$65536,10,FALSE))</f>
        <v>Кишкин А.Ю., Воробьев С.А.</v>
      </c>
    </row>
    <row r="87" spans="1:14" ht="15.75" thickTop="1" x14ac:dyDescent="0.25"/>
    <row r="92" spans="1:14" x14ac:dyDescent="0.25">
      <c r="A92" s="64"/>
      <c r="B92" s="65"/>
      <c r="C92" s="66"/>
      <c r="D92" s="66"/>
      <c r="E92" s="66"/>
      <c r="F92" s="67"/>
      <c r="G92" s="45" t="s">
        <v>32</v>
      </c>
      <c r="H92" s="45"/>
      <c r="I92" s="45"/>
      <c r="J92" s="46"/>
      <c r="K92" s="46"/>
      <c r="L92" s="45"/>
      <c r="M92" s="45" t="s">
        <v>33</v>
      </c>
      <c r="N92" s="45"/>
    </row>
    <row r="93" spans="1:14" x14ac:dyDescent="0.25">
      <c r="A93" s="64"/>
      <c r="B93" s="67"/>
      <c r="C93" s="66"/>
      <c r="D93" s="66"/>
      <c r="E93" s="66"/>
      <c r="F93" s="67"/>
      <c r="G93" s="45"/>
      <c r="H93" s="45"/>
      <c r="I93" s="45"/>
      <c r="J93" s="46"/>
      <c r="K93" s="46"/>
      <c r="L93" s="45"/>
      <c r="M93" s="45"/>
      <c r="N93" s="45"/>
    </row>
    <row r="94" spans="1:14" x14ac:dyDescent="0.25">
      <c r="A94" s="64"/>
      <c r="B94" s="67"/>
      <c r="C94" s="66"/>
      <c r="D94" s="66"/>
      <c r="E94" s="66"/>
      <c r="F94" s="67"/>
      <c r="G94" s="45"/>
      <c r="H94" s="45"/>
      <c r="I94" s="45"/>
      <c r="J94" s="46"/>
      <c r="K94" s="46"/>
      <c r="L94" s="45"/>
      <c r="M94" s="45"/>
      <c r="N94" s="45"/>
    </row>
    <row r="95" spans="1:14" x14ac:dyDescent="0.25">
      <c r="A95" s="64"/>
      <c r="B95" s="67"/>
      <c r="C95" s="66"/>
      <c r="D95" s="66"/>
      <c r="E95" s="66"/>
      <c r="F95" s="67"/>
      <c r="G95" s="45"/>
      <c r="H95" s="45"/>
      <c r="I95" s="45"/>
      <c r="J95" s="46"/>
      <c r="K95" s="46"/>
      <c r="L95" s="45"/>
      <c r="M95" s="45"/>
      <c r="N95" s="45"/>
    </row>
    <row r="96" spans="1:14" x14ac:dyDescent="0.25">
      <c r="A96" s="64"/>
      <c r="B96" s="67"/>
      <c r="C96" s="66"/>
      <c r="D96" s="66"/>
      <c r="E96" s="66"/>
      <c r="F96" s="67"/>
      <c r="G96" s="45" t="s">
        <v>34</v>
      </c>
      <c r="H96" s="45"/>
      <c r="I96" s="45"/>
      <c r="J96" s="46"/>
      <c r="K96" s="46"/>
      <c r="L96" s="45"/>
      <c r="M96" s="45" t="s">
        <v>35</v>
      </c>
      <c r="N96" s="45"/>
    </row>
    <row r="125" spans="1:14" ht="17.25" x14ac:dyDescent="0.3">
      <c r="A125" s="459" t="s">
        <v>0</v>
      </c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</row>
    <row r="126" spans="1:14" ht="17.25" x14ac:dyDescent="0.3">
      <c r="A126" s="459" t="s">
        <v>1</v>
      </c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</row>
    <row r="127" spans="1:14" ht="17.25" x14ac:dyDescent="0.3">
      <c r="A127" s="459" t="s">
        <v>2</v>
      </c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</row>
    <row r="128" spans="1:14" ht="17.25" x14ac:dyDescent="0.3">
      <c r="A128" s="459" t="s">
        <v>3</v>
      </c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</row>
    <row r="129" spans="1:14" ht="17.25" x14ac:dyDescent="0.3">
      <c r="A129" s="459" t="s">
        <v>4</v>
      </c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</row>
    <row r="130" spans="1:14" ht="17.25" x14ac:dyDescent="0.3">
      <c r="A130" s="460" t="s">
        <v>59</v>
      </c>
      <c r="B130" s="460"/>
      <c r="C130" s="460"/>
      <c r="D130" s="460"/>
      <c r="E130" s="460"/>
      <c r="F130" s="460"/>
      <c r="G130" s="460"/>
      <c r="H130" s="460"/>
      <c r="I130" s="460"/>
      <c r="J130" s="460"/>
      <c r="K130" s="460"/>
      <c r="L130" s="460"/>
      <c r="M130" s="460"/>
      <c r="N130" s="460"/>
    </row>
    <row r="131" spans="1:14" x14ac:dyDescent="0.25">
      <c r="A131" s="407"/>
      <c r="B131" s="407"/>
      <c r="C131" s="407"/>
      <c r="D131" s="407"/>
      <c r="E131" s="407"/>
      <c r="F131" s="407"/>
      <c r="G131" s="407"/>
      <c r="H131" s="407"/>
      <c r="I131" s="407"/>
      <c r="J131" s="407"/>
      <c r="K131" s="407"/>
      <c r="L131" s="407"/>
      <c r="M131" s="407"/>
      <c r="N131" s="1" t="s">
        <v>6</v>
      </c>
    </row>
    <row r="132" spans="1:14" ht="18.75" x14ac:dyDescent="0.3">
      <c r="A132" s="3"/>
      <c r="B132" s="4"/>
      <c r="C132" s="4"/>
      <c r="D132" s="4"/>
      <c r="E132" s="4"/>
      <c r="G132" s="50"/>
      <c r="H132" s="50"/>
      <c r="I132" s="50"/>
      <c r="K132" s="50"/>
      <c r="L132" s="50"/>
      <c r="M132" s="50"/>
      <c r="N132" s="2" t="s">
        <v>7</v>
      </c>
    </row>
    <row r="133" spans="1:14" ht="15.75" x14ac:dyDescent="0.25">
      <c r="A133" s="3"/>
      <c r="B133" s="4"/>
      <c r="C133" s="4"/>
      <c r="D133" s="4"/>
      <c r="E133" s="5"/>
      <c r="G133" s="6"/>
      <c r="H133" s="6"/>
      <c r="I133" s="6"/>
      <c r="K133" s="6"/>
      <c r="N133" s="2" t="s">
        <v>8</v>
      </c>
    </row>
    <row r="134" spans="1:14" ht="21" x14ac:dyDescent="0.35">
      <c r="A134" s="7"/>
      <c r="K134" s="7"/>
      <c r="M134" s="8"/>
      <c r="N134" s="8" t="s">
        <v>9</v>
      </c>
    </row>
    <row r="135" spans="1:14" ht="18.75" x14ac:dyDescent="0.3">
      <c r="A135" s="3"/>
      <c r="B135" s="12"/>
      <c r="C135" s="4"/>
      <c r="D135" s="4"/>
      <c r="E135" s="9" t="s">
        <v>50</v>
      </c>
      <c r="F135" s="10">
        <v>0.73263888888888884</v>
      </c>
      <c r="G135" s="11" t="s">
        <v>64</v>
      </c>
      <c r="H135" s="11"/>
      <c r="I135" s="11"/>
      <c r="K135" s="13"/>
      <c r="L135" s="13"/>
      <c r="M135" s="14"/>
    </row>
    <row r="136" spans="1:14" ht="16.5" thickBot="1" x14ac:dyDescent="0.3">
      <c r="A136" s="15" t="s">
        <v>39</v>
      </c>
      <c r="B136" s="16"/>
      <c r="E136" s="17" t="s">
        <v>195</v>
      </c>
      <c r="F136" s="18"/>
      <c r="G136" s="15" t="s">
        <v>196</v>
      </c>
      <c r="H136" s="15"/>
      <c r="I136" s="15"/>
      <c r="J136" s="3"/>
      <c r="K136" s="11"/>
      <c r="L136" s="11"/>
      <c r="M136" s="14"/>
    </row>
    <row r="137" spans="1:14" ht="15.75" thickBot="1" x14ac:dyDescent="0.3">
      <c r="A137" s="474" t="s">
        <v>66</v>
      </c>
      <c r="B137" s="476" t="s">
        <v>16</v>
      </c>
      <c r="C137" s="478" t="s">
        <v>17</v>
      </c>
      <c r="D137" s="478" t="s">
        <v>18</v>
      </c>
      <c r="E137" s="476" t="s">
        <v>19</v>
      </c>
      <c r="F137" s="476" t="s">
        <v>20</v>
      </c>
      <c r="G137" s="476" t="s">
        <v>21</v>
      </c>
      <c r="H137" s="476" t="s">
        <v>22</v>
      </c>
      <c r="I137" s="476" t="s">
        <v>23</v>
      </c>
      <c r="J137" s="477" t="s">
        <v>24</v>
      </c>
      <c r="K137" s="475" t="s">
        <v>25</v>
      </c>
      <c r="L137" s="474" t="s">
        <v>197</v>
      </c>
      <c r="M137" s="474" t="s">
        <v>103</v>
      </c>
      <c r="N137" s="475" t="s">
        <v>28</v>
      </c>
    </row>
    <row r="138" spans="1:14" ht="15.75" thickBot="1" x14ac:dyDescent="0.3">
      <c r="A138" s="474"/>
      <c r="B138" s="476"/>
      <c r="C138" s="478"/>
      <c r="D138" s="478"/>
      <c r="E138" s="476"/>
      <c r="F138" s="476"/>
      <c r="G138" s="476"/>
      <c r="H138" s="476"/>
      <c r="I138" s="476"/>
      <c r="J138" s="477"/>
      <c r="K138" s="475"/>
      <c r="L138" s="475"/>
      <c r="M138" s="474"/>
      <c r="N138" s="475"/>
    </row>
    <row r="139" spans="1:14" x14ac:dyDescent="0.25">
      <c r="A139" s="581">
        <v>1</v>
      </c>
      <c r="B139" s="408">
        <v>61</v>
      </c>
      <c r="C139" s="327" t="str">
        <f>IF(B139=0," ",VLOOKUP(B139,[1]Женщины!B$1:K$65536,2,FALSE))</f>
        <v>Козлова</v>
      </c>
      <c r="D139" s="328" t="str">
        <f>IF(B139=0," ",VLOOKUP($B139,[1]Женщины!$B$1:$K$65536,3,FALSE))</f>
        <v>Татьяна</v>
      </c>
      <c r="E139" s="326" t="str">
        <f>IF(B139=0," ",IF(VLOOKUP($B139,[1]Женщины!$B$1:$K$65536,4,FALSE)=0," ",VLOOKUP($B139,[1]Женщины!$B$1:$K$65536,4,FALSE)))</f>
        <v>23.04.1999</v>
      </c>
      <c r="F139" s="326" t="str">
        <f>IF(B139=0," ",VLOOKUP($B139,[1]Женщины!$B$1:$K$65536,5,FALSE))</f>
        <v>2</v>
      </c>
      <c r="G139" s="327" t="str">
        <f>IF(B139=0," ",VLOOKUP($B139,[1]Женщины!$B$1:$K$65536,6,FALSE))</f>
        <v>Ярославская область</v>
      </c>
      <c r="H139" s="327" t="str">
        <f>IF(B139=0," ",VLOOKUP($B139,[1]Женщины!$B$1:$K$65536,7,FALSE))</f>
        <v/>
      </c>
      <c r="I139" s="327" t="str">
        <f>IF(B139=0," ",VLOOKUP($B139,[1]Женщины!$B$1:$K$65536,8,FALSE))</f>
        <v/>
      </c>
      <c r="J139" s="327" t="str">
        <f>IF(B139=0," ",VLOOKUP($B139,[1]Женщины!$B$1:$K$65536,9,FALSE))</f>
        <v>МУ СШОР №19</v>
      </c>
      <c r="K139" s="574">
        <v>1.2914351851851852E-3</v>
      </c>
      <c r="L139" s="577" t="str">
        <f>IF(K139=0," ",IF(K139&lt;=[1]Разряды!$D$36,[1]Разряды!$D$3,IF(K139&lt;=[1]Разряды!$E$36,[1]Разряды!$E$3,IF(K139&lt;=[1]Разряды!$F$36,[1]Разряды!$F$3,IF(K139&lt;=[1]Разряды!$G$36,[1]Разряды!$G$3,IF(K139&lt;=[1]Разряды!$H$36,[1]Разряды!$H$3,IF(K139&lt;=[1]Разряды!$I$36,[1]Разряды!$I$3,IF(K139&lt;=[1]Разряды!$J$36,[1]Разряды!$J$3,"б/р"))))))))</f>
        <v>2р</v>
      </c>
      <c r="M139" s="409"/>
      <c r="N139" s="30" t="str">
        <f>IF(A139=0," ",VLOOKUP($B139,[1]Женщины!$B$1:$K$65536,10,FALSE))</f>
        <v>Станкевич В.А.</v>
      </c>
    </row>
    <row r="140" spans="1:14" x14ac:dyDescent="0.25">
      <c r="A140" s="572"/>
      <c r="B140" s="31">
        <v>85</v>
      </c>
      <c r="C140" s="76" t="str">
        <f>IF(B140=0," ",VLOOKUP(B140,[1]Женщины!B$1:K$65536,2,FALSE))</f>
        <v>Маляева</v>
      </c>
      <c r="D140" s="77" t="str">
        <f>IF(B140=0," ",VLOOKUP($B140,[1]Женщины!$B$1:$K$65536,3,FALSE))</f>
        <v>Надежда</v>
      </c>
      <c r="E140" s="78" t="str">
        <f>IF(B140=0," ",IF(VLOOKUP($B140,[1]Женщины!$B$1:$K$65536,4,FALSE)=0," ",VLOOKUP($B140,[1]Женщины!$B$1:$K$65536,4,FALSE)))</f>
        <v>18.04.1999</v>
      </c>
      <c r="F140" s="78" t="str">
        <f>IF(B140=0," ",VLOOKUP($B140,[1]Женщины!$B$1:$K$65536,5,FALSE))</f>
        <v>1</v>
      </c>
      <c r="G140" s="59" t="str">
        <f>IF(B140=0," ",VLOOKUP($B140,[1]Женщины!$B$1:$K$65536,6,FALSE))</f>
        <v>Ярославская область</v>
      </c>
      <c r="H140" s="59" t="str">
        <f>IF(B140=0," ",VLOOKUP($B140,[1]Женщины!$B$1:$K$65536,7,FALSE))</f>
        <v/>
      </c>
      <c r="I140" s="59" t="str">
        <f>IF(B140=0," ",VLOOKUP($B140,[1]Женщины!$B$1:$K$65536,8,FALSE))</f>
        <v/>
      </c>
      <c r="J140" s="59" t="str">
        <f>IF(B140=0," ",VLOOKUP($B140,[1]Женщины!$B$1:$K$65536,9,FALSE))</f>
        <v>МУ СШОР №19</v>
      </c>
      <c r="K140" s="575"/>
      <c r="L140" s="578"/>
      <c r="M140" s="580">
        <v>20</v>
      </c>
      <c r="N140" s="30" t="str">
        <f>IF(B140=0," ",VLOOKUP($B140,[1]Женщины!$B$1:$K$65536,10,FALSE))</f>
        <v>Станкевич В.А.</v>
      </c>
    </row>
    <row r="141" spans="1:14" x14ac:dyDescent="0.25">
      <c r="A141" s="572"/>
      <c r="B141" s="31">
        <v>64</v>
      </c>
      <c r="C141" s="76" t="str">
        <f>IF(B141=0," ",VLOOKUP(B141,[1]Женщины!B$1:K$65536,2,FALSE))</f>
        <v>Конева</v>
      </c>
      <c r="D141" s="77" t="str">
        <f>IF(B141=0," ",VLOOKUP($B141,[1]Женщины!$B$1:$K$65536,3,FALSE))</f>
        <v>Светлана</v>
      </c>
      <c r="E141" s="78" t="str">
        <f>IF(B141=0," ",IF(VLOOKUP($B141,[1]Женщины!$B$1:$K$65536,4,FALSE)=0," ",VLOOKUP($B141,[1]Женщины!$B$1:$K$65536,4,FALSE)))</f>
        <v>03.12.1998</v>
      </c>
      <c r="F141" s="78" t="str">
        <f>IF(B141=0," ",VLOOKUP($B141,[1]Женщины!$B$1:$K$65536,5,FALSE))</f>
        <v>1</v>
      </c>
      <c r="G141" s="59" t="str">
        <f>IF(B141=0," ",VLOOKUP($B141,[1]Женщины!$B$1:$K$65536,6,FALSE))</f>
        <v>Ярославская область</v>
      </c>
      <c r="H141" s="59" t="str">
        <f>IF(B141=0," ",VLOOKUP($B141,[1]Женщины!$B$1:$K$65536,7,FALSE))</f>
        <v/>
      </c>
      <c r="I141" s="59" t="str">
        <f>IF(B141=0," ",VLOOKUP($B141,[1]Женщины!$B$1:$K$65536,8,FALSE))</f>
        <v/>
      </c>
      <c r="J141" s="59" t="str">
        <f>IF(B141=0," ",VLOOKUP($B141,[1]Женщины!$B$1:$K$65536,9,FALSE))</f>
        <v>МАУ СШОР №2</v>
      </c>
      <c r="K141" s="575"/>
      <c r="L141" s="578"/>
      <c r="M141" s="580"/>
      <c r="N141" s="69" t="str">
        <f>IF(B141=0," ",VLOOKUP($B141,[1]Женщины!$B$1:$K$65536,10,FALSE))</f>
        <v>Шостак А.А.</v>
      </c>
    </row>
    <row r="142" spans="1:14" ht="15.75" thickBot="1" x14ac:dyDescent="0.3">
      <c r="A142" s="573"/>
      <c r="B142" s="38">
        <v>170</v>
      </c>
      <c r="C142" s="300" t="str">
        <f>IF(B142=0," ",VLOOKUP(B142,[1]Женщины!B$1:K$65536,2,FALSE))</f>
        <v>Ястребова</v>
      </c>
      <c r="D142" s="410" t="str">
        <f>IF(B142=0," ",VLOOKUP($B142,[1]Женщины!$B$1:$K$65536,3,FALSE))</f>
        <v>Кристина</v>
      </c>
      <c r="E142" s="179" t="str">
        <f>IF(B142=0," ",IF(VLOOKUP($B142,[1]Женщины!$B$1:$K$65536,4,FALSE)=0," ",VLOOKUP($B142,[1]Женщины!$B$1:$K$65536,4,FALSE)))</f>
        <v>08.01.1998</v>
      </c>
      <c r="F142" s="179" t="str">
        <f>IF(B142=0," ",VLOOKUP($B142,[1]Женщины!$B$1:$K$65536,5,FALSE))</f>
        <v>1</v>
      </c>
      <c r="G142" s="411" t="str">
        <f>IF(B142=0," ",VLOOKUP($B142,[1]Женщины!$B$1:$K$65536,6,FALSE))</f>
        <v>Ярославская область</v>
      </c>
      <c r="H142" s="411" t="str">
        <f>IF(B142=0," ",VLOOKUP($B142,[1]Женщины!$B$1:$K$65536,7,FALSE))</f>
        <v/>
      </c>
      <c r="I142" s="411" t="str">
        <f>IF(B142=0," ",VLOOKUP($B142,[1]Женщины!$B$1:$K$65536,8,FALSE))</f>
        <v/>
      </c>
      <c r="J142" s="411" t="str">
        <f>IF(B142=0," ",VLOOKUP($B142,[1]Женщины!$B$1:$K$65536,9,FALSE))</f>
        <v>МАУ СШОР №2</v>
      </c>
      <c r="K142" s="576"/>
      <c r="L142" s="579"/>
      <c r="M142" s="412"/>
      <c r="N142" s="120" t="str">
        <f>IF(B142=0," ",VLOOKUP($B142,[1]Женщины!$B$1:$K$65536,10,FALSE))</f>
        <v>Коротков М.Э.</v>
      </c>
    </row>
    <row r="143" spans="1:14" ht="15.75" thickTop="1" x14ac:dyDescent="0.25">
      <c r="A143" s="572">
        <v>2</v>
      </c>
      <c r="B143" s="408">
        <v>178</v>
      </c>
      <c r="C143" s="327" t="str">
        <f>IF(B143=0," ",VLOOKUP(B143,[1]Женщины!B$1:K$65536,2,FALSE))</f>
        <v>Дахина</v>
      </c>
      <c r="D143" s="328" t="str">
        <f>IF(B143=0," ",VLOOKUP($B143,[1]Женщины!$B$1:$K$65536,3,FALSE))</f>
        <v>Анна</v>
      </c>
      <c r="E143" s="326" t="str">
        <f>IF(B143=0," ",IF(VLOOKUP($B143,[1]Женщины!$B$1:$K$65536,4,FALSE)=0," ",VLOOKUP($B143,[1]Женщины!$B$1:$K$65536,4,FALSE)))</f>
        <v>18.07.2000</v>
      </c>
      <c r="F143" s="326" t="str">
        <f>IF(B143=0," ",VLOOKUP($B143,[1]Женщины!$B$1:$K$65536,5,FALSE))</f>
        <v>1</v>
      </c>
      <c r="G143" s="327" t="str">
        <f>IF(B143=0," ",VLOOKUP($B143,[1]Женщины!$B$1:$K$65536,6,FALSE))</f>
        <v>Архангельская область</v>
      </c>
      <c r="H143" s="327" t="str">
        <f>IF(B143=0," ",VLOOKUP($B143,[1]Женщины!$B$1:$K$65536,7,FALSE))</f>
        <v/>
      </c>
      <c r="I143" s="327" t="str">
        <f>IF(B143=0," ",VLOOKUP($B143,[1]Женщины!$B$1:$K$65536,8,FALSE))</f>
        <v/>
      </c>
      <c r="J143" s="413" t="str">
        <f>IF(B143=0," ",VLOOKUP($B143,[1]Женщины!$B$1:$K$65536,9,FALSE))</f>
        <v>МБОУ ДОД "ДЮСШ №1", ФГБОУ ВО СГМУ</v>
      </c>
      <c r="K143" s="574">
        <v>1.320486111111111E-3</v>
      </c>
      <c r="L143" s="577" t="str">
        <f>IF(K143=0," ",IF(K143&lt;=[1]Разряды!$D$36,[1]Разряды!$D$3,IF(K143&lt;=[1]Разряды!$E$36,[1]Разряды!$E$3,IF(K143&lt;=[1]Разряды!$F$36,[1]Разряды!$F$3,IF(K143&lt;=[1]Разряды!$G$36,[1]Разряды!$G$3,IF(K143&lt;=[1]Разряды!$H$36,[1]Разряды!$H$3,IF(K143&lt;=[1]Разряды!$I$36,[1]Разряды!$I$3,IF(K143&lt;=[1]Разряды!$J$36,[1]Разряды!$J$3,"б/р"))))))))</f>
        <v>2р</v>
      </c>
      <c r="M143" s="409"/>
      <c r="N143" s="30" t="str">
        <f>IF(A143=0," ",VLOOKUP($B143,[1]Женщины!$B$1:$K$65536,10,FALSE))</f>
        <v>Брюхова О.Б.</v>
      </c>
    </row>
    <row r="144" spans="1:14" x14ac:dyDescent="0.25">
      <c r="A144" s="572"/>
      <c r="B144" s="31">
        <v>176</v>
      </c>
      <c r="C144" s="76" t="str">
        <f>IF(B144=0," ",VLOOKUP(B144,[1]Женщины!B$1:K$65536,2,FALSE))</f>
        <v>Верещагина</v>
      </c>
      <c r="D144" s="77" t="str">
        <f>IF(B144=0," ",VLOOKUP($B144,[1]Женщины!$B$1:$K$65536,3,FALSE))</f>
        <v>Алина</v>
      </c>
      <c r="E144" s="78" t="str">
        <f>IF(B144=0," ",IF(VLOOKUP($B144,[1]Женщины!$B$1:$K$65536,4,FALSE)=0," ",VLOOKUP($B144,[1]Женщины!$B$1:$K$65536,4,FALSE)))</f>
        <v>25.06.1998</v>
      </c>
      <c r="F144" s="78" t="str">
        <f>IF(B144=0," ",VLOOKUP($B144,[1]Женщины!$B$1:$K$65536,5,FALSE))</f>
        <v>2</v>
      </c>
      <c r="G144" s="59" t="str">
        <f>IF(B144=0," ",VLOOKUP($B144,[1]Женщины!$B$1:$K$65536,6,FALSE))</f>
        <v>Архангельская область</v>
      </c>
      <c r="H144" s="59" t="str">
        <f>IF(B144=0," ",VLOOKUP($B144,[1]Женщины!$B$1:$K$65536,7,FALSE))</f>
        <v/>
      </c>
      <c r="I144" s="59" t="str">
        <f>IF(B144=0," ",VLOOKUP($B144,[1]Женщины!$B$1:$K$65536,8,FALSE))</f>
        <v/>
      </c>
      <c r="J144" s="59" t="str">
        <f>IF(B144=0," ",VLOOKUP($B144,[1]Женщины!$B$1:$K$65536,9,FALSE))</f>
        <v>ГАУ АО "СШОР "Поморье"</v>
      </c>
      <c r="K144" s="575"/>
      <c r="L144" s="578"/>
      <c r="M144" s="580">
        <v>17</v>
      </c>
      <c r="N144" s="30" t="str">
        <f>IF(B144=0," ",VLOOKUP($B144,[1]Женщины!$B$1:$K$65536,10,FALSE))</f>
        <v>Чернов А.В.</v>
      </c>
    </row>
    <row r="145" spans="1:14" x14ac:dyDescent="0.25">
      <c r="A145" s="572"/>
      <c r="B145" s="31">
        <v>179</v>
      </c>
      <c r="C145" s="76" t="str">
        <f>IF(B145=0," ",VLOOKUP(B145,[1]Женщины!B$1:K$65536,2,FALSE))</f>
        <v>Дроздова</v>
      </c>
      <c r="D145" s="77" t="str">
        <f>IF(B145=0," ",VLOOKUP($B145,[1]Женщины!$B$1:$K$65536,3,FALSE))</f>
        <v>Алина</v>
      </c>
      <c r="E145" s="78" t="str">
        <f>IF(B145=0," ",IF(VLOOKUP($B145,[1]Женщины!$B$1:$K$65536,4,FALSE)=0," ",VLOOKUP($B145,[1]Женщины!$B$1:$K$65536,4,FALSE)))</f>
        <v>09.10.2000</v>
      </c>
      <c r="F145" s="78" t="str">
        <f>IF(B145=0," ",VLOOKUP($B145,[1]Женщины!$B$1:$K$65536,5,FALSE))</f>
        <v>2</v>
      </c>
      <c r="G145" s="59" t="str">
        <f>IF(B145=0," ",VLOOKUP($B145,[1]Женщины!$B$1:$K$65536,6,FALSE))</f>
        <v>Архангельская область</v>
      </c>
      <c r="H145" s="59" t="str">
        <f>IF(B145=0," ",VLOOKUP($B145,[1]Женщины!$B$1:$K$65536,7,FALSE))</f>
        <v/>
      </c>
      <c r="I145" s="59" t="str">
        <f>IF(B145=0," ",VLOOKUP($B145,[1]Женщины!$B$1:$K$65536,8,FALSE))</f>
        <v/>
      </c>
      <c r="J145" s="59" t="str">
        <f>IF(B145=0," ",VLOOKUP($B145,[1]Женщины!$B$1:$K$65536,9,FALSE))</f>
        <v>САФУ имени М.В.Ломоносова</v>
      </c>
      <c r="K145" s="575"/>
      <c r="L145" s="578"/>
      <c r="M145" s="580"/>
      <c r="N145" s="69" t="str">
        <f>IF(B145=0," ",VLOOKUP($B145,[1]Женщины!$B$1:$K$65536,10,FALSE))</f>
        <v>Мингалева А.Г.</v>
      </c>
    </row>
    <row r="146" spans="1:14" ht="15.75" thickBot="1" x14ac:dyDescent="0.3">
      <c r="A146" s="573"/>
      <c r="B146" s="38">
        <v>184</v>
      </c>
      <c r="C146" s="300" t="str">
        <f>IF(B146=0," ",VLOOKUP(B146,[1]Женщины!B$1:K$65536,2,FALSE))</f>
        <v>Кирина</v>
      </c>
      <c r="D146" s="410" t="str">
        <f>IF(B146=0," ",VLOOKUP($B146,[1]Женщины!$B$1:$K$65536,3,FALSE))</f>
        <v>Кристина</v>
      </c>
      <c r="E146" s="179" t="str">
        <f>IF(B146=0," ",IF(VLOOKUP($B146,[1]Женщины!$B$1:$K$65536,4,FALSE)=0," ",VLOOKUP($B146,[1]Женщины!$B$1:$K$65536,4,FALSE)))</f>
        <v>28.03.2000</v>
      </c>
      <c r="F146" s="179" t="str">
        <f>IF(B146=0," ",VLOOKUP($B146,[1]Женщины!$B$1:$K$65536,5,FALSE))</f>
        <v>1</v>
      </c>
      <c r="G146" s="411" t="str">
        <f>IF(B146=0," ",VLOOKUP($B146,[1]Женщины!$B$1:$K$65536,6,FALSE))</f>
        <v>Архангельская область</v>
      </c>
      <c r="H146" s="411" t="str">
        <f>IF(B146=0," ",VLOOKUP($B146,[1]Женщины!$B$1:$K$65536,7,FALSE))</f>
        <v/>
      </c>
      <c r="I146" s="411" t="str">
        <f>IF(B146=0," ",VLOOKUP($B146,[1]Женщины!$B$1:$K$65536,8,FALSE))</f>
        <v/>
      </c>
      <c r="J146" s="411" t="str">
        <f>IF(B146=0," ",VLOOKUP($B146,[1]Женщины!$B$1:$K$65536,9,FALSE))</f>
        <v>САФУ имени М.В.Ломоносова</v>
      </c>
      <c r="K146" s="576"/>
      <c r="L146" s="579"/>
      <c r="M146" s="412"/>
      <c r="N146" s="120" t="str">
        <f>IF(B146=0," ",VLOOKUP($B146,[1]Женщины!$B$1:$K$65536,10,FALSE))</f>
        <v>Мингалева А.Г.</v>
      </c>
    </row>
    <row r="147" spans="1:14" ht="15.75" thickTop="1" x14ac:dyDescent="0.25"/>
    <row r="152" spans="1:14" x14ac:dyDescent="0.25">
      <c r="A152" s="64"/>
      <c r="B152" s="65"/>
      <c r="C152" s="66"/>
      <c r="D152" s="66"/>
      <c r="E152" s="66"/>
      <c r="F152" s="67"/>
      <c r="G152" s="45" t="s">
        <v>32</v>
      </c>
      <c r="H152" s="45"/>
      <c r="I152" s="45"/>
      <c r="J152" s="46"/>
      <c r="K152" s="46"/>
      <c r="L152" s="45"/>
      <c r="M152" s="45" t="s">
        <v>33</v>
      </c>
      <c r="N152" s="45"/>
    </row>
    <row r="153" spans="1:14" x14ac:dyDescent="0.25">
      <c r="A153" s="64"/>
      <c r="B153" s="67"/>
      <c r="C153" s="66"/>
      <c r="D153" s="66"/>
      <c r="E153" s="66"/>
      <c r="F153" s="67"/>
      <c r="G153" s="45"/>
      <c r="H153" s="45"/>
      <c r="I153" s="45"/>
      <c r="J153" s="46"/>
      <c r="K153" s="46"/>
      <c r="L153" s="45"/>
      <c r="M153" s="45"/>
      <c r="N153" s="45"/>
    </row>
    <row r="154" spans="1:14" x14ac:dyDescent="0.25">
      <c r="A154" s="64"/>
      <c r="B154" s="67"/>
      <c r="C154" s="66"/>
      <c r="D154" s="66"/>
      <c r="E154" s="66"/>
      <c r="F154" s="67"/>
      <c r="G154" s="45"/>
      <c r="H154" s="45"/>
      <c r="I154" s="45"/>
      <c r="J154" s="46"/>
      <c r="K154" s="46"/>
      <c r="L154" s="45"/>
      <c r="M154" s="45"/>
      <c r="N154" s="45"/>
    </row>
    <row r="155" spans="1:14" x14ac:dyDescent="0.25">
      <c r="A155" s="64"/>
      <c r="B155" s="67"/>
      <c r="C155" s="66"/>
      <c r="D155" s="66"/>
      <c r="E155" s="66"/>
      <c r="F155" s="67"/>
      <c r="G155" s="45"/>
      <c r="H155" s="45"/>
      <c r="I155" s="45"/>
      <c r="J155" s="46"/>
      <c r="K155" s="46"/>
      <c r="L155" s="45"/>
      <c r="M155" s="45"/>
      <c r="N155" s="45"/>
    </row>
    <row r="156" spans="1:14" x14ac:dyDescent="0.25">
      <c r="A156" s="64"/>
      <c r="B156" s="67"/>
      <c r="C156" s="66"/>
      <c r="D156" s="66"/>
      <c r="E156" s="66"/>
      <c r="F156" s="67"/>
      <c r="G156" s="45" t="s">
        <v>34</v>
      </c>
      <c r="H156" s="45"/>
      <c r="I156" s="45"/>
      <c r="J156" s="46"/>
      <c r="K156" s="46"/>
      <c r="L156" s="45"/>
      <c r="M156" s="45" t="s">
        <v>35</v>
      </c>
      <c r="N156" s="45"/>
    </row>
    <row r="157" spans="1:14" x14ac:dyDescent="0.25">
      <c r="A157" s="64"/>
      <c r="B157" s="67"/>
      <c r="C157" s="66"/>
      <c r="D157" s="66"/>
      <c r="E157" s="66"/>
      <c r="F157" s="67"/>
      <c r="G157" s="45"/>
      <c r="H157" s="45"/>
      <c r="I157" s="45"/>
      <c r="J157" s="46"/>
      <c r="K157" s="46"/>
      <c r="L157" s="45"/>
      <c r="M157" s="45"/>
      <c r="N157" s="45"/>
    </row>
    <row r="158" spans="1:14" x14ac:dyDescent="0.25">
      <c r="A158" s="64"/>
      <c r="B158" s="67"/>
      <c r="C158" s="66"/>
      <c r="D158" s="66"/>
      <c r="E158" s="66"/>
      <c r="F158" s="67"/>
      <c r="G158" s="45"/>
      <c r="H158" s="45"/>
      <c r="I158" s="45"/>
      <c r="J158" s="46"/>
      <c r="K158" s="46"/>
      <c r="L158" s="45"/>
      <c r="M158" s="45"/>
      <c r="N158" s="45"/>
    </row>
    <row r="159" spans="1:14" x14ac:dyDescent="0.25">
      <c r="A159" s="64"/>
      <c r="B159" s="67"/>
      <c r="C159" s="66"/>
      <c r="D159" s="66"/>
      <c r="E159" s="66"/>
      <c r="F159" s="67"/>
      <c r="G159" s="45"/>
      <c r="H159" s="45"/>
      <c r="I159" s="45"/>
      <c r="J159" s="46"/>
      <c r="K159" s="46"/>
      <c r="L159" s="45"/>
      <c r="M159" s="45"/>
      <c r="N159" s="45"/>
    </row>
    <row r="160" spans="1:14" x14ac:dyDescent="0.25">
      <c r="A160" s="64"/>
      <c r="B160" s="67"/>
      <c r="C160" s="66"/>
      <c r="D160" s="66"/>
      <c r="E160" s="66"/>
      <c r="F160" s="67"/>
      <c r="G160" s="45"/>
      <c r="H160" s="45"/>
      <c r="I160" s="45"/>
      <c r="J160" s="46"/>
      <c r="K160" s="46"/>
      <c r="L160" s="45"/>
      <c r="M160" s="45"/>
      <c r="N160" s="45"/>
    </row>
    <row r="161" spans="1:14" x14ac:dyDescent="0.25">
      <c r="A161" s="64"/>
      <c r="B161" s="67"/>
      <c r="C161" s="66"/>
      <c r="D161" s="66"/>
      <c r="E161" s="66"/>
      <c r="F161" s="67"/>
      <c r="G161" s="45"/>
      <c r="H161" s="45"/>
      <c r="I161" s="45"/>
      <c r="J161" s="46"/>
      <c r="K161" s="46"/>
      <c r="L161" s="45"/>
      <c r="M161" s="45"/>
      <c r="N161" s="45"/>
    </row>
    <row r="162" spans="1:14" x14ac:dyDescent="0.25">
      <c r="A162" s="64"/>
      <c r="B162" s="67"/>
      <c r="C162" s="66"/>
      <c r="D162" s="66"/>
      <c r="E162" s="66"/>
      <c r="F162" s="67"/>
      <c r="G162" s="45"/>
      <c r="H162" s="45"/>
      <c r="I162" s="45"/>
      <c r="J162" s="46"/>
      <c r="K162" s="46"/>
      <c r="L162" s="45"/>
      <c r="M162" s="45"/>
      <c r="N162" s="45"/>
    </row>
    <row r="163" spans="1:14" x14ac:dyDescent="0.25">
      <c r="A163" s="64"/>
      <c r="B163" s="67"/>
      <c r="C163" s="66"/>
      <c r="D163" s="66"/>
      <c r="E163" s="66"/>
      <c r="F163" s="67"/>
      <c r="G163" s="45"/>
      <c r="H163" s="45"/>
      <c r="I163" s="45"/>
      <c r="J163" s="46"/>
      <c r="K163" s="46"/>
      <c r="L163" s="45"/>
      <c r="M163" s="45"/>
      <c r="N163" s="45"/>
    </row>
    <row r="164" spans="1:14" x14ac:dyDescent="0.25">
      <c r="A164" s="64"/>
      <c r="B164" s="67"/>
      <c r="C164" s="66"/>
      <c r="D164" s="66"/>
      <c r="E164" s="66"/>
      <c r="F164" s="67"/>
      <c r="G164" s="45"/>
      <c r="H164" s="45"/>
      <c r="I164" s="45"/>
      <c r="J164" s="46"/>
      <c r="K164" s="46"/>
      <c r="L164" s="45"/>
      <c r="M164" s="45"/>
      <c r="N164" s="45"/>
    </row>
    <row r="165" spans="1:14" x14ac:dyDescent="0.25">
      <c r="A165" s="64"/>
      <c r="B165" s="67"/>
      <c r="C165" s="66"/>
      <c r="D165" s="66"/>
      <c r="E165" s="66"/>
      <c r="F165" s="67"/>
      <c r="G165" s="45"/>
      <c r="H165" s="45"/>
      <c r="I165" s="45"/>
      <c r="J165" s="46"/>
      <c r="K165" s="46"/>
      <c r="L165" s="45"/>
      <c r="M165" s="45"/>
      <c r="N165" s="45"/>
    </row>
    <row r="166" spans="1:14" x14ac:dyDescent="0.25">
      <c r="A166" s="64"/>
      <c r="B166" s="67"/>
      <c r="C166" s="66"/>
      <c r="D166" s="66"/>
      <c r="E166" s="66"/>
      <c r="F166" s="67"/>
      <c r="G166" s="45"/>
      <c r="H166" s="45"/>
      <c r="I166" s="45"/>
      <c r="J166" s="46"/>
      <c r="K166" s="46"/>
      <c r="L166" s="45"/>
      <c r="M166" s="45"/>
      <c r="N166" s="45"/>
    </row>
    <row r="167" spans="1:14" x14ac:dyDescent="0.25">
      <c r="A167" s="64"/>
      <c r="B167" s="67"/>
      <c r="C167" s="66"/>
      <c r="D167" s="66"/>
      <c r="E167" s="66"/>
      <c r="F167" s="67"/>
      <c r="G167" s="45"/>
      <c r="H167" s="45"/>
      <c r="I167" s="45"/>
      <c r="J167" s="46"/>
      <c r="K167" s="46"/>
      <c r="L167" s="45"/>
      <c r="M167" s="45"/>
      <c r="N167" s="45"/>
    </row>
    <row r="168" spans="1:14" x14ac:dyDescent="0.25">
      <c r="A168" s="64"/>
      <c r="B168" s="67"/>
      <c r="C168" s="66"/>
      <c r="D168" s="66"/>
      <c r="E168" s="66"/>
      <c r="F168" s="67"/>
      <c r="G168" s="45"/>
      <c r="H168" s="45"/>
      <c r="I168" s="45"/>
      <c r="J168" s="46"/>
      <c r="K168" s="46"/>
      <c r="L168" s="45"/>
      <c r="M168" s="45"/>
      <c r="N168" s="45"/>
    </row>
    <row r="169" spans="1:14" x14ac:dyDescent="0.25">
      <c r="A169" s="64"/>
      <c r="B169" s="67"/>
      <c r="C169" s="66"/>
      <c r="D169" s="66"/>
      <c r="E169" s="66"/>
      <c r="F169" s="67"/>
      <c r="G169" s="45"/>
      <c r="H169" s="45"/>
      <c r="I169" s="45"/>
      <c r="J169" s="46"/>
      <c r="K169" s="46"/>
      <c r="L169" s="45"/>
      <c r="M169" s="45"/>
      <c r="N169" s="45"/>
    </row>
    <row r="170" spans="1:14" x14ac:dyDescent="0.25">
      <c r="A170" s="64"/>
      <c r="B170" s="67"/>
      <c r="C170" s="66"/>
      <c r="D170" s="66"/>
      <c r="E170" s="66"/>
      <c r="F170" s="67"/>
      <c r="G170" s="45"/>
      <c r="H170" s="45"/>
      <c r="I170" s="45"/>
      <c r="J170" s="46"/>
      <c r="K170" s="46"/>
      <c r="L170" s="45"/>
      <c r="M170" s="45"/>
      <c r="N170" s="45"/>
    </row>
    <row r="171" spans="1:14" x14ac:dyDescent="0.25">
      <c r="A171" s="64"/>
      <c r="B171" s="67"/>
      <c r="C171" s="66"/>
      <c r="D171" s="66"/>
      <c r="E171" s="66"/>
      <c r="F171" s="67"/>
      <c r="G171" s="45"/>
      <c r="H171" s="45"/>
      <c r="I171" s="45"/>
      <c r="J171" s="46"/>
      <c r="K171" s="46"/>
      <c r="L171" s="45"/>
      <c r="M171" s="45"/>
      <c r="N171" s="45"/>
    </row>
    <row r="172" spans="1:14" x14ac:dyDescent="0.25">
      <c r="A172" s="64"/>
      <c r="B172" s="67"/>
      <c r="C172" s="66"/>
      <c r="D172" s="66"/>
      <c r="E172" s="66"/>
      <c r="F172" s="67"/>
      <c r="G172" s="45"/>
      <c r="H172" s="45"/>
      <c r="I172" s="45"/>
      <c r="J172" s="46"/>
      <c r="K172" s="46"/>
      <c r="L172" s="45"/>
      <c r="M172" s="45"/>
      <c r="N172" s="45"/>
    </row>
    <row r="173" spans="1:14" x14ac:dyDescent="0.25">
      <c r="A173" s="64"/>
      <c r="B173" s="67"/>
      <c r="C173" s="66"/>
      <c r="D173" s="66"/>
      <c r="E173" s="66"/>
      <c r="F173" s="67"/>
      <c r="G173" s="45"/>
      <c r="H173" s="45"/>
      <c r="I173" s="45"/>
      <c r="J173" s="46"/>
      <c r="K173" s="46"/>
      <c r="L173" s="45"/>
      <c r="M173" s="45"/>
      <c r="N173" s="45"/>
    </row>
    <row r="174" spans="1:14" x14ac:dyDescent="0.25">
      <c r="A174" s="64"/>
      <c r="B174" s="67"/>
      <c r="C174" s="66"/>
      <c r="D174" s="66"/>
      <c r="E174" s="66"/>
      <c r="F174" s="67"/>
      <c r="G174" s="45"/>
      <c r="H174" s="45"/>
      <c r="I174" s="45"/>
      <c r="J174" s="46"/>
      <c r="K174" s="46"/>
      <c r="L174" s="45"/>
      <c r="M174" s="45"/>
      <c r="N174" s="45"/>
    </row>
    <row r="175" spans="1:14" x14ac:dyDescent="0.25">
      <c r="A175" s="64"/>
      <c r="B175" s="67"/>
      <c r="C175" s="66"/>
      <c r="D175" s="66"/>
      <c r="E175" s="66"/>
      <c r="F175" s="67"/>
      <c r="G175" s="45"/>
      <c r="H175" s="45"/>
      <c r="I175" s="45"/>
      <c r="J175" s="46"/>
      <c r="K175" s="46"/>
      <c r="L175" s="45"/>
      <c r="M175" s="45"/>
      <c r="N175" s="45"/>
    </row>
    <row r="176" spans="1:14" x14ac:dyDescent="0.25">
      <c r="A176" s="64"/>
      <c r="B176" s="67"/>
      <c r="C176" s="66"/>
      <c r="D176" s="66"/>
      <c r="E176" s="66"/>
      <c r="F176" s="67"/>
      <c r="G176" s="45"/>
      <c r="H176" s="45"/>
      <c r="I176" s="45"/>
      <c r="J176" s="46"/>
      <c r="K176" s="46"/>
      <c r="L176" s="45"/>
      <c r="M176" s="45"/>
      <c r="N176" s="45"/>
    </row>
    <row r="177" spans="1:14" x14ac:dyDescent="0.25">
      <c r="A177" s="64"/>
      <c r="B177" s="67"/>
      <c r="C177" s="66"/>
      <c r="D177" s="66"/>
      <c r="E177" s="66"/>
      <c r="F177" s="67"/>
      <c r="G177" s="45"/>
      <c r="H177" s="45"/>
      <c r="I177" s="45"/>
      <c r="J177" s="46"/>
      <c r="K177" s="46"/>
      <c r="L177" s="45"/>
      <c r="M177" s="45"/>
      <c r="N177" s="45"/>
    </row>
    <row r="178" spans="1:14" x14ac:dyDescent="0.25">
      <c r="A178" s="64"/>
      <c r="B178" s="67"/>
      <c r="C178" s="66"/>
      <c r="D178" s="66"/>
      <c r="E178" s="66"/>
      <c r="F178" s="67"/>
      <c r="G178" s="45"/>
      <c r="H178" s="45"/>
      <c r="I178" s="45"/>
      <c r="J178" s="46"/>
      <c r="K178" s="46"/>
      <c r="L178" s="45"/>
      <c r="M178" s="45"/>
      <c r="N178" s="45"/>
    </row>
    <row r="179" spans="1:14" x14ac:dyDescent="0.25">
      <c r="A179" s="64"/>
      <c r="B179" s="67"/>
      <c r="C179" s="66"/>
      <c r="D179" s="66"/>
      <c r="E179" s="66"/>
      <c r="F179" s="67"/>
      <c r="G179" s="45"/>
      <c r="H179" s="45"/>
      <c r="I179" s="45"/>
      <c r="J179" s="46"/>
      <c r="K179" s="46"/>
      <c r="L179" s="45"/>
      <c r="M179" s="45"/>
      <c r="N179" s="45"/>
    </row>
    <row r="180" spans="1:14" x14ac:dyDescent="0.25">
      <c r="A180" s="64"/>
      <c r="B180" s="67"/>
      <c r="C180" s="66"/>
      <c r="D180" s="66"/>
      <c r="E180" s="66"/>
      <c r="F180" s="67"/>
      <c r="G180" s="45"/>
      <c r="H180" s="45"/>
      <c r="I180" s="45"/>
      <c r="J180" s="46"/>
      <c r="K180" s="46"/>
      <c r="L180" s="45"/>
      <c r="M180" s="45"/>
      <c r="N180" s="45"/>
    </row>
    <row r="181" spans="1:14" x14ac:dyDescent="0.25">
      <c r="A181" s="64"/>
      <c r="B181" s="67"/>
      <c r="C181" s="66"/>
      <c r="D181" s="66"/>
      <c r="E181" s="66"/>
      <c r="F181" s="67"/>
      <c r="G181" s="45"/>
      <c r="H181" s="45"/>
      <c r="I181" s="45"/>
      <c r="J181" s="46"/>
      <c r="K181" s="46"/>
      <c r="L181" s="45"/>
      <c r="M181" s="45"/>
      <c r="N181" s="45"/>
    </row>
    <row r="182" spans="1:14" ht="17.25" x14ac:dyDescent="0.3">
      <c r="A182" s="459" t="s">
        <v>0</v>
      </c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</row>
    <row r="183" spans="1:14" ht="17.25" x14ac:dyDescent="0.3">
      <c r="A183" s="459" t="s">
        <v>1</v>
      </c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</row>
    <row r="184" spans="1:14" ht="17.25" x14ac:dyDescent="0.3">
      <c r="A184" s="459" t="s">
        <v>2</v>
      </c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</row>
    <row r="185" spans="1:14" ht="17.25" x14ac:dyDescent="0.3">
      <c r="A185" s="459" t="s">
        <v>3</v>
      </c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</row>
    <row r="186" spans="1:14" ht="17.25" x14ac:dyDescent="0.3">
      <c r="A186" s="459" t="s">
        <v>4</v>
      </c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</row>
    <row r="187" spans="1:14" ht="17.25" x14ac:dyDescent="0.3">
      <c r="A187" s="460" t="s">
        <v>69</v>
      </c>
      <c r="B187" s="460"/>
      <c r="C187" s="460"/>
      <c r="D187" s="460"/>
      <c r="E187" s="460"/>
      <c r="F187" s="460"/>
      <c r="G187" s="460"/>
      <c r="H187" s="460"/>
      <c r="I187" s="460"/>
      <c r="J187" s="460"/>
      <c r="K187" s="460"/>
      <c r="L187" s="460"/>
      <c r="M187" s="460"/>
      <c r="N187" s="460"/>
    </row>
    <row r="188" spans="1:14" x14ac:dyDescent="0.25">
      <c r="A188" s="407"/>
      <c r="B188" s="407"/>
      <c r="C188" s="407"/>
      <c r="D188" s="407"/>
      <c r="E188" s="407"/>
      <c r="F188" s="407"/>
      <c r="G188" s="407"/>
      <c r="H188" s="407"/>
      <c r="I188" s="407"/>
      <c r="J188" s="407"/>
      <c r="K188" s="407"/>
      <c r="L188" s="407"/>
      <c r="M188" s="407"/>
      <c r="N188" s="1" t="s">
        <v>6</v>
      </c>
    </row>
    <row r="189" spans="1:14" ht="18.75" x14ac:dyDescent="0.3">
      <c r="A189" s="3"/>
      <c r="B189" s="4"/>
      <c r="C189" s="4"/>
      <c r="D189" s="4"/>
      <c r="E189" s="4"/>
      <c r="G189" s="50"/>
      <c r="H189" s="50"/>
      <c r="I189" s="50"/>
      <c r="K189" s="50"/>
      <c r="L189" s="50"/>
      <c r="M189" s="50"/>
      <c r="N189" s="2" t="s">
        <v>7</v>
      </c>
    </row>
    <row r="190" spans="1:14" ht="15.75" x14ac:dyDescent="0.25">
      <c r="A190" s="3"/>
      <c r="B190" s="4"/>
      <c r="C190" s="4"/>
      <c r="D190" s="4"/>
      <c r="E190" s="5"/>
      <c r="G190" s="6"/>
      <c r="H190" s="6"/>
      <c r="I190" s="6"/>
      <c r="K190" s="6"/>
      <c r="N190" s="2" t="s">
        <v>8</v>
      </c>
    </row>
    <row r="191" spans="1:14" ht="21" x14ac:dyDescent="0.35">
      <c r="A191" s="7"/>
      <c r="K191" s="7"/>
      <c r="M191" s="8"/>
      <c r="N191" s="8" t="s">
        <v>9</v>
      </c>
    </row>
    <row r="192" spans="1:14" ht="18.75" x14ac:dyDescent="0.3">
      <c r="A192" s="3"/>
      <c r="B192" s="12"/>
      <c r="C192" s="4"/>
      <c r="D192" s="4"/>
      <c r="E192" s="9" t="s">
        <v>50</v>
      </c>
      <c r="F192" s="10">
        <v>0.73263888888888884</v>
      </c>
      <c r="G192" s="11" t="s">
        <v>64</v>
      </c>
      <c r="H192" s="11"/>
      <c r="I192" s="11"/>
      <c r="K192" s="13"/>
      <c r="L192" s="13"/>
      <c r="M192" s="14"/>
    </row>
    <row r="193" spans="1:14" ht="16.5" thickBot="1" x14ac:dyDescent="0.3">
      <c r="A193" s="15" t="s">
        <v>42</v>
      </c>
      <c r="B193" s="16"/>
      <c r="E193" s="17" t="s">
        <v>195</v>
      </c>
      <c r="F193" s="18"/>
      <c r="G193" s="15" t="s">
        <v>196</v>
      </c>
      <c r="H193" s="15"/>
      <c r="I193" s="15"/>
      <c r="J193" s="3"/>
      <c r="K193" s="11"/>
      <c r="L193" s="11"/>
      <c r="M193" s="14"/>
    </row>
    <row r="194" spans="1:14" ht="15.75" thickBot="1" x14ac:dyDescent="0.3">
      <c r="A194" s="474" t="s">
        <v>66</v>
      </c>
      <c r="B194" s="476" t="s">
        <v>16</v>
      </c>
      <c r="C194" s="478" t="s">
        <v>17</v>
      </c>
      <c r="D194" s="478" t="s">
        <v>18</v>
      </c>
      <c r="E194" s="476" t="s">
        <v>19</v>
      </c>
      <c r="F194" s="476" t="s">
        <v>20</v>
      </c>
      <c r="G194" s="476" t="s">
        <v>21</v>
      </c>
      <c r="H194" s="476" t="s">
        <v>22</v>
      </c>
      <c r="I194" s="476" t="s">
        <v>23</v>
      </c>
      <c r="J194" s="477" t="s">
        <v>24</v>
      </c>
      <c r="K194" s="475" t="s">
        <v>25</v>
      </c>
      <c r="L194" s="474" t="s">
        <v>197</v>
      </c>
      <c r="M194" s="474" t="s">
        <v>103</v>
      </c>
      <c r="N194" s="475" t="s">
        <v>28</v>
      </c>
    </row>
    <row r="195" spans="1:14" ht="15.75" thickBot="1" x14ac:dyDescent="0.3">
      <c r="A195" s="474"/>
      <c r="B195" s="476"/>
      <c r="C195" s="478"/>
      <c r="D195" s="478"/>
      <c r="E195" s="476"/>
      <c r="F195" s="476"/>
      <c r="G195" s="476"/>
      <c r="H195" s="476"/>
      <c r="I195" s="476"/>
      <c r="J195" s="477"/>
      <c r="K195" s="475"/>
      <c r="L195" s="475"/>
      <c r="M195" s="474"/>
      <c r="N195" s="475"/>
    </row>
    <row r="196" spans="1:14" x14ac:dyDescent="0.25">
      <c r="A196" s="581">
        <v>1</v>
      </c>
      <c r="B196" s="408">
        <v>191</v>
      </c>
      <c r="C196" s="327" t="str">
        <f>IF(B196=0," ",VLOOKUP(B196,[1]Женщины!B$1:K$65536,2,FALSE))</f>
        <v>Майсумова</v>
      </c>
      <c r="D196" s="328" t="str">
        <f>IF(B196=0," ",VLOOKUP($B196,[1]Женщины!$B$1:$K$65536,3,FALSE))</f>
        <v>Альбина</v>
      </c>
      <c r="E196" s="326" t="str">
        <f>IF(B196=0," ",IF(VLOOKUP($B196,[1]Женщины!$B$1:$K$65536,4,FALSE)=0," ",VLOOKUP($B196,[1]Женщины!$B$1:$K$65536,4,FALSE)))</f>
        <v>17.11.1996</v>
      </c>
      <c r="F196" s="417" t="str">
        <f>IF(B196=0," ",VLOOKUP($B196,[1]Женщины!$B$1:$K$65536,5,FALSE))</f>
        <v>1</v>
      </c>
      <c r="G196" s="327" t="str">
        <f>IF(B196=0," ",VLOOKUP($B196,[1]Женщины!$B$1:$K$65536,6,FALSE))</f>
        <v>Архангельская область</v>
      </c>
      <c r="H196" s="327" t="str">
        <f>IF(B196=0," ",VLOOKUP($B196,[1]Женщины!$B$1:$K$65536,7,FALSE))</f>
        <v/>
      </c>
      <c r="I196" s="327" t="str">
        <f>IF(B196=0," ",VLOOKUP($B196,[1]Женщины!$B$1:$K$65536,8,FALSE))</f>
        <v/>
      </c>
      <c r="J196" s="327" t="str">
        <f>IF(B196=0," ",VLOOKUP($B196,[1]Женщины!$B$1:$K$65536,9,FALSE))</f>
        <v>ФГБОУ ВО СГМУ</v>
      </c>
      <c r="K196" s="574">
        <v>1.2604166666666666E-3</v>
      </c>
      <c r="L196" s="577" t="str">
        <f>IF(K196=0," ",IF(K196&lt;=[1]Разряды!$D$36,[1]Разряды!$D$3,IF(K196&lt;=[1]Разряды!$E$36,[1]Разряды!$E$3,IF(K196&lt;=[1]Разряды!$F$36,[1]Разряды!$F$3,IF(K196&lt;=[1]Разряды!$G$36,[1]Разряды!$G$3,IF(K196&lt;=[1]Разряды!$H$36,[1]Разряды!$H$3,IF(K196&lt;=[1]Разряды!$I$36,[1]Разряды!$I$3,IF(K196&lt;=[1]Разряды!$J$36,[1]Разряды!$J$3,"б/р"))))))))</f>
        <v>2р</v>
      </c>
      <c r="M196" s="409"/>
      <c r="N196" s="30" t="str">
        <f>IF(A196=0," ",VLOOKUP($B196,[1]Женщины!$B$1:$K$65536,10,FALSE))</f>
        <v>Добронравов А.Ю.</v>
      </c>
    </row>
    <row r="197" spans="1:14" x14ac:dyDescent="0.25">
      <c r="A197" s="572"/>
      <c r="B197" s="31">
        <v>175</v>
      </c>
      <c r="C197" s="76" t="str">
        <f>IF(B197=0," ",VLOOKUP(B197,[1]Женщины!B$1:K$65536,2,FALSE))</f>
        <v>Антонова</v>
      </c>
      <c r="D197" s="77" t="str">
        <f>IF(B197=0," ",VLOOKUP($B197,[1]Женщины!$B$1:$K$65536,3,FALSE))</f>
        <v>Юлия</v>
      </c>
      <c r="E197" s="78" t="str">
        <f>IF(B197=0," ",IF(VLOOKUP($B197,[1]Женщины!$B$1:$K$65536,4,FALSE)=0," ",VLOOKUP($B197,[1]Женщины!$B$1:$K$65536,4,FALSE)))</f>
        <v>11.10.1996</v>
      </c>
      <c r="F197" s="210" t="str">
        <f>IF(B197=0," ",VLOOKUP($B197,[1]Женщины!$B$1:$K$65536,5,FALSE))</f>
        <v>1</v>
      </c>
      <c r="G197" s="59" t="str">
        <f>IF(B197=0," ",VLOOKUP($B197,[1]Женщины!$B$1:$K$65536,6,FALSE))</f>
        <v>Архангельская область</v>
      </c>
      <c r="H197" s="59" t="str">
        <f>IF(B197=0," ",VLOOKUP($B197,[1]Женщины!$B$1:$K$65536,7,FALSE))</f>
        <v/>
      </c>
      <c r="I197" s="59" t="str">
        <f>IF(B197=0," ",VLOOKUP($B197,[1]Женщины!$B$1:$K$65536,8,FALSE))</f>
        <v/>
      </c>
      <c r="J197" s="59" t="str">
        <f>IF(B197=0," ",VLOOKUP($B197,[1]Женщины!$B$1:$K$65536,9,FALSE))</f>
        <v>САФУ имени М.В.Ломоносова</v>
      </c>
      <c r="K197" s="575"/>
      <c r="L197" s="578"/>
      <c r="M197" s="580">
        <v>0</v>
      </c>
      <c r="N197" s="30" t="str">
        <f>IF(B197=0," ",VLOOKUP($B197,[1]Женщины!$B$1:$K$65536,10,FALSE))</f>
        <v>Мингалева А.Г.</v>
      </c>
    </row>
    <row r="198" spans="1:14" x14ac:dyDescent="0.25">
      <c r="A198" s="572"/>
      <c r="B198" s="31">
        <v>210</v>
      </c>
      <c r="C198" s="76" t="str">
        <f>IF(B198=0," ",VLOOKUP(B198,[1]Женщины!B$1:K$65536,2,FALSE))</f>
        <v>Федорова</v>
      </c>
      <c r="D198" s="77" t="str">
        <f>IF(B198=0," ",VLOOKUP($B198,[1]Женщины!$B$1:$K$65536,3,FALSE))</f>
        <v>Ольга</v>
      </c>
      <c r="E198" s="78" t="str">
        <f>IF(B198=0," ",IF(VLOOKUP($B198,[1]Женщины!$B$1:$K$65536,4,FALSE)=0," ",VLOOKUP($B198,[1]Женщины!$B$1:$K$65536,4,FALSE)))</f>
        <v>29.08.1996</v>
      </c>
      <c r="F198" s="210" t="str">
        <f>IF(B198=0," ",VLOOKUP($B198,[1]Женщины!$B$1:$K$65536,5,FALSE))</f>
        <v>1</v>
      </c>
      <c r="G198" s="59" t="str">
        <f>IF(B198=0," ",VLOOKUP($B198,[1]Женщины!$B$1:$K$65536,6,FALSE))</f>
        <v>Архангельская область</v>
      </c>
      <c r="H198" s="59" t="str">
        <f>IF(B198=0," ",VLOOKUP($B198,[1]Женщины!$B$1:$K$65536,7,FALSE))</f>
        <v/>
      </c>
      <c r="I198" s="59" t="str">
        <f>IF(B198=0," ",VLOOKUP($B198,[1]Женщины!$B$1:$K$65536,8,FALSE))</f>
        <v/>
      </c>
      <c r="J198" s="59" t="str">
        <f>IF(B198=0," ",VLOOKUP($B198,[1]Женщины!$B$1:$K$65536,9,FALSE))</f>
        <v>САФУ имени М.В.Ломоносова</v>
      </c>
      <c r="K198" s="575"/>
      <c r="L198" s="578"/>
      <c r="M198" s="580"/>
      <c r="N198" s="69" t="str">
        <f>IF(B198=0," ",VLOOKUP($B198,[1]Женщины!$B$1:$K$65536,10,FALSE))</f>
        <v>Мингалева А.Г.</v>
      </c>
    </row>
    <row r="199" spans="1:14" ht="15.75" thickBot="1" x14ac:dyDescent="0.3">
      <c r="A199" s="573"/>
      <c r="B199" s="38">
        <v>208</v>
      </c>
      <c r="C199" s="300" t="str">
        <f>IF(B199=0," ",VLOOKUP(B199,[1]Женщины!B$1:K$65536,2,FALSE))</f>
        <v>Ткачева</v>
      </c>
      <c r="D199" s="410" t="str">
        <f>IF(B199=0," ",VLOOKUP($B199,[1]Женщины!$B$1:$K$65536,3,FALSE))</f>
        <v>Мария</v>
      </c>
      <c r="E199" s="179" t="str">
        <f>IF(B199=0," ",IF(VLOOKUP($B199,[1]Женщины!$B$1:$K$65536,4,FALSE)=0," ",VLOOKUP($B199,[1]Женщины!$B$1:$K$65536,4,FALSE)))</f>
        <v>05.04.1995</v>
      </c>
      <c r="F199" s="418" t="str">
        <f>IF(B199=0," ",VLOOKUP($B199,[1]Женщины!$B$1:$K$65536,5,FALSE))</f>
        <v>КМС</v>
      </c>
      <c r="G199" s="411" t="str">
        <f>IF(B199=0," ",VLOOKUP($B199,[1]Женщины!$B$1:$K$65536,6,FALSE))</f>
        <v>Архангельская область</v>
      </c>
      <c r="H199" s="411" t="str">
        <f>IF(B199=0," ",VLOOKUP($B199,[1]Женщины!$B$1:$K$65536,7,FALSE))</f>
        <v/>
      </c>
      <c r="I199" s="411" t="str">
        <f>IF(B199=0," ",VLOOKUP($B199,[1]Женщины!$B$1:$K$65536,8,FALSE))</f>
        <v/>
      </c>
      <c r="J199" s="411" t="str">
        <f>IF(B199=0," ",VLOOKUP($B199,[1]Женщины!$B$1:$K$65536,9,FALSE))</f>
        <v>ГАУ АО "СШОР "Поморье"</v>
      </c>
      <c r="K199" s="576"/>
      <c r="L199" s="579"/>
      <c r="M199" s="412"/>
      <c r="N199" s="120" t="str">
        <f>IF(B199=0," ",VLOOKUP($B199,[1]Женщины!$B$1:$K$65536,10,FALSE))</f>
        <v>Мингалева А.Г.</v>
      </c>
    </row>
    <row r="200" spans="1:14" ht="21" thickTop="1" x14ac:dyDescent="0.25">
      <c r="A200" s="572">
        <v>2</v>
      </c>
      <c r="B200" s="408">
        <v>311</v>
      </c>
      <c r="C200" s="327" t="str">
        <f>IF(B200=0," ",VLOOKUP(B200,[1]Женщины!B$1:K$65536,2,FALSE))</f>
        <v>Некрасова</v>
      </c>
      <c r="D200" s="328" t="str">
        <f>IF(B200=0," ",VLOOKUP($B200,[1]Женщины!$B$1:$K$65536,3,FALSE))</f>
        <v>Татьяна</v>
      </c>
      <c r="E200" s="326" t="str">
        <f>IF(B200=0," ",IF(VLOOKUP($B200,[1]Женщины!$B$1:$K$65536,4,FALSE)=0," ",VLOOKUP($B200,[1]Женщины!$B$1:$K$65536,4,FALSE)))</f>
        <v>25.04.1994</v>
      </c>
      <c r="F200" s="417" t="str">
        <f>IF(B200=0," ",VLOOKUP($B200,[1]Женщины!$B$1:$K$65536,5,FALSE))</f>
        <v>МС</v>
      </c>
      <c r="G200" s="327" t="str">
        <f>IF(B200=0," ",VLOOKUP($B200,[1]Женщины!$B$1:$K$65536,6,FALSE))</f>
        <v>Московская область</v>
      </c>
      <c r="H200" s="413" t="str">
        <f>IF(B200=0," ",VLOOKUP($B200,[1]Женщины!$B$1:$K$65536,7,FALSE))</f>
        <v>Ивановская область</v>
      </c>
      <c r="I200" s="327" t="str">
        <f>IF(B200=0," ",VLOOKUP($B200,[1]Женщины!$B$1:$K$65536,8,FALSE))</f>
        <v>ИРО РССС</v>
      </c>
      <c r="J200" s="60" t="str">
        <f>IF(B200=0," ",VLOOKUP($B200,[1]Женщины!$B$1:$K$65536,9,FALSE))</f>
        <v>МУ СШОР "Лидер", ОГБУ СШОР №8 "Спартак", ФГБОУ ВО "ИГЭУ"</v>
      </c>
      <c r="K200" s="574">
        <v>1.2760416666666666E-3</v>
      </c>
      <c r="L200" s="577" t="str">
        <f>IF(K200=0," ",IF(K200&lt;=[1]Разряды!$D$36,[1]Разряды!$D$3,IF(K200&lt;=[1]Разряды!$E$36,[1]Разряды!$E$3,IF(K200&lt;=[1]Разряды!$F$36,[1]Разряды!$F$3,IF(K200&lt;=[1]Разряды!$G$36,[1]Разряды!$G$3,IF(K200&lt;=[1]Разряды!$H$36,[1]Разряды!$H$3,IF(K200&lt;=[1]Разряды!$I$36,[1]Разряды!$I$3,IF(K200&lt;=[1]Разряды!$J$36,[1]Разряды!$J$3,"б/р"))))))))</f>
        <v>2р</v>
      </c>
      <c r="M200" s="409"/>
      <c r="N200" s="52" t="str">
        <f>IF(A200=0," ",VLOOKUP($B200,[1]Женщины!$B$1:$K$65536,10,FALSE))</f>
        <v>Магницкая О.Е., Вдовин М.В., Магницкий М.В., Полоницкий А.Е.</v>
      </c>
    </row>
    <row r="201" spans="1:14" x14ac:dyDescent="0.25">
      <c r="A201" s="572"/>
      <c r="B201" s="31">
        <v>310</v>
      </c>
      <c r="C201" s="76" t="str">
        <f>IF(B201=0," ",VLOOKUP(B201,[1]Женщины!B$1:K$65536,2,FALSE))</f>
        <v>Бышкина</v>
      </c>
      <c r="D201" s="77" t="str">
        <f>IF(B201=0," ",VLOOKUP($B201,[1]Женщины!$B$1:$K$65536,3,FALSE))</f>
        <v>Нина</v>
      </c>
      <c r="E201" s="78" t="str">
        <f>IF(B201=0," ",IF(VLOOKUP($B201,[1]Женщины!$B$1:$K$65536,4,FALSE)=0," ",VLOOKUP($B201,[1]Женщины!$B$1:$K$65536,4,FALSE)))</f>
        <v>25.05.1996</v>
      </c>
      <c r="F201" s="210" t="str">
        <f>IF(B201=0," ",VLOOKUP($B201,[1]Женщины!$B$1:$K$65536,5,FALSE))</f>
        <v>КМС</v>
      </c>
      <c r="G201" s="59" t="str">
        <f>IF(B201=0," ",VLOOKUP($B201,[1]Женщины!$B$1:$K$65536,6,FALSE))</f>
        <v>Ивановская область</v>
      </c>
      <c r="H201" s="59" t="str">
        <f>IF(B201=0," ",VLOOKUP($B201,[1]Женщины!$B$1:$K$65536,7,FALSE))</f>
        <v/>
      </c>
      <c r="I201" s="59" t="str">
        <f>IF(B201=0," ",VLOOKUP($B201,[1]Женщины!$B$1:$K$65536,8,FALSE))</f>
        <v>ИРО РССС</v>
      </c>
      <c r="J201" s="59" t="str">
        <f>IF(B201=0," ",VLOOKUP($B201,[1]Женщины!$B$1:$K$65536,9,FALSE))</f>
        <v>ФГБОУ ВО "ИГЭУ"</v>
      </c>
      <c r="K201" s="575"/>
      <c r="L201" s="578"/>
      <c r="M201" s="580">
        <v>0</v>
      </c>
      <c r="N201" s="30" t="str">
        <f>IF(B201=0," ",VLOOKUP($B201,[1]Женщины!$B$1:$K$65536,10,FALSE))</f>
        <v>Гильмутдинов Ю.А.</v>
      </c>
    </row>
    <row r="202" spans="1:14" x14ac:dyDescent="0.25">
      <c r="A202" s="572"/>
      <c r="B202" s="31">
        <v>284</v>
      </c>
      <c r="C202" s="76" t="str">
        <f>IF(B202=0," ",VLOOKUP(B202,[1]Женщины!B$1:K$65536,2,FALSE))</f>
        <v>Кучина</v>
      </c>
      <c r="D202" s="77" t="str">
        <f>IF(B202=0," ",VLOOKUP($B202,[1]Женщины!$B$1:$K$65536,3,FALSE))</f>
        <v>Анна</v>
      </c>
      <c r="E202" s="78" t="str">
        <f>IF(B202=0," ",IF(VLOOKUP($B202,[1]Женщины!$B$1:$K$65536,4,FALSE)=0," ",VLOOKUP($B202,[1]Женщины!$B$1:$K$65536,4,FALSE)))</f>
        <v>04.06.1997</v>
      </c>
      <c r="F202" s="210" t="str">
        <f>IF(B202=0," ",VLOOKUP($B202,[1]Женщины!$B$1:$K$65536,5,FALSE))</f>
        <v>1</v>
      </c>
      <c r="G202" s="59" t="str">
        <f>IF(B202=0," ",VLOOKUP($B202,[1]Женщины!$B$1:$K$65536,6,FALSE))</f>
        <v>Ивановская область</v>
      </c>
      <c r="H202" s="59" t="str">
        <f>IF(B202=0," ",VLOOKUP($B202,[1]Женщины!$B$1:$K$65536,7,FALSE))</f>
        <v/>
      </c>
      <c r="I202" s="59" t="str">
        <f>IF(B202=0," ",VLOOKUP($B202,[1]Женщины!$B$1:$K$65536,8,FALSE))</f>
        <v/>
      </c>
      <c r="J202" s="59" t="str">
        <f>IF(B202=0," ",VLOOKUP($B202,[1]Женщины!$B$1:$K$65536,9,FALSE))</f>
        <v>ФГБОУ ВО ИГСХА им. Д.К. Беляева</v>
      </c>
      <c r="K202" s="575"/>
      <c r="L202" s="578"/>
      <c r="M202" s="580"/>
      <c r="N202" s="69" t="str">
        <f>IF(B202=0," ",VLOOKUP($B202,[1]Женщины!$B$1:$K$65536,10,FALSE))</f>
        <v>Левичева М., Дряннов В.А.</v>
      </c>
    </row>
    <row r="203" spans="1:14" ht="15.75" thickBot="1" x14ac:dyDescent="0.3">
      <c r="A203" s="573"/>
      <c r="B203" s="38">
        <v>307</v>
      </c>
      <c r="C203" s="300" t="str">
        <f>IF(B203=0," ",VLOOKUP(B203,[1]Женщины!B$1:K$65536,2,FALSE))</f>
        <v>Чувакова</v>
      </c>
      <c r="D203" s="410" t="str">
        <f>IF(B203=0," ",VLOOKUP($B203,[1]Женщины!$B$1:$K$65536,3,FALSE))</f>
        <v>Алена</v>
      </c>
      <c r="E203" s="179" t="str">
        <f>IF(B203=0," ",IF(VLOOKUP($B203,[1]Женщины!$B$1:$K$65536,4,FALSE)=0," ",VLOOKUP($B203,[1]Женщины!$B$1:$K$65536,4,FALSE)))</f>
        <v>24.11.1995</v>
      </c>
      <c r="F203" s="418" t="str">
        <f>IF(B203=0," ",VLOOKUP($B203,[1]Женщины!$B$1:$K$65536,5,FALSE))</f>
        <v>1</v>
      </c>
      <c r="G203" s="411" t="str">
        <f>IF(B203=0," ",VLOOKUP($B203,[1]Женщины!$B$1:$K$65536,6,FALSE))</f>
        <v>Ивановская область</v>
      </c>
      <c r="H203" s="411" t="str">
        <f>IF(B203=0," ",VLOOKUP($B203,[1]Женщины!$B$1:$K$65536,7,FALSE))</f>
        <v/>
      </c>
      <c r="I203" s="411" t="str">
        <f>IF(B203=0," ",VLOOKUP($B203,[1]Женщины!$B$1:$K$65536,8,FALSE))</f>
        <v/>
      </c>
      <c r="J203" s="411" t="str">
        <f>IF(B203=0," ",VLOOKUP($B203,[1]Женщины!$B$1:$K$65536,9,FALSE))</f>
        <v>ФГБОУ ВО ИГСХА им. Д.К. Беляева</v>
      </c>
      <c r="K203" s="576"/>
      <c r="L203" s="579"/>
      <c r="M203" s="412"/>
      <c r="N203" s="120" t="str">
        <f>IF(B203=0," ",VLOOKUP($B203,[1]Женщины!$B$1:$K$65536,10,FALSE))</f>
        <v>Левичева М., Дряннов В.А.</v>
      </c>
    </row>
    <row r="204" spans="1:14" ht="26.25" thickTop="1" x14ac:dyDescent="0.25">
      <c r="A204" s="572">
        <v>3</v>
      </c>
      <c r="B204" s="408">
        <v>171</v>
      </c>
      <c r="C204" s="419" t="str">
        <f>IF(B204=0," ",VLOOKUP(B204,[1]Женщины!B$1:K$65536,2,FALSE))</f>
        <v>Мудрова (Иванова)</v>
      </c>
      <c r="D204" s="328" t="str">
        <f>IF(B204=0," ",VLOOKUP($B204,[1]Женщины!$B$1:$K$65536,3,FALSE))</f>
        <v>Елизавета</v>
      </c>
      <c r="E204" s="326" t="str">
        <f>IF(B204=0," ",IF(VLOOKUP($B204,[1]Женщины!$B$1:$K$65536,4,FALSE)=0," ",VLOOKUP($B204,[1]Женщины!$B$1:$K$65536,4,FALSE)))</f>
        <v>22.05.1997</v>
      </c>
      <c r="F204" s="417" t="str">
        <f>IF(B204=0," ",VLOOKUP($B204,[1]Женщины!$B$1:$K$65536,5,FALSE))</f>
        <v>МС</v>
      </c>
      <c r="G204" s="327" t="str">
        <f>IF(B204=0," ",VLOOKUP($B204,[1]Женщины!$B$1:$K$65536,6,FALSE))</f>
        <v>Московская область</v>
      </c>
      <c r="H204" s="327" t="str">
        <f>IF(B204=0," ",VLOOKUP($B204,[1]Женщины!$B$1:$K$65536,7,FALSE))</f>
        <v>Ярославская область</v>
      </c>
      <c r="I204" s="327" t="str">
        <f>IF(B204=0," ",VLOOKUP($B204,[1]Женщины!$B$1:$K$65536,8,FALSE))</f>
        <v/>
      </c>
      <c r="J204" s="327" t="str">
        <f>IF(B204=0," ",VLOOKUP($B204,[1]Женщины!$B$1:$K$65536,9,FALSE))</f>
        <v>МАУ СШОР №2</v>
      </c>
      <c r="K204" s="574">
        <v>1.2761574074074075E-3</v>
      </c>
      <c r="L204" s="577" t="str">
        <f>IF(K204=0," ",IF(K204&lt;=[1]Разряды!$D$36,[1]Разряды!$D$3,IF(K204&lt;=[1]Разряды!$E$36,[1]Разряды!$E$3,IF(K204&lt;=[1]Разряды!$F$36,[1]Разряды!$F$3,IF(K204&lt;=[1]Разряды!$G$36,[1]Разряды!$G$3,IF(K204&lt;=[1]Разряды!$H$36,[1]Разряды!$H$3,IF(K204&lt;=[1]Разряды!$I$36,[1]Разряды!$I$3,IF(K204&lt;=[1]Разряды!$J$36,[1]Разряды!$J$3,"б/р"))))))))</f>
        <v>2р</v>
      </c>
      <c r="M204" s="420"/>
      <c r="N204" s="59" t="str">
        <f>IF(A204=0," ",VLOOKUP($B204,[1]Женщины!$B$1:$K$65536,10,FALSE))</f>
        <v>Руденко Т.В., Сергеева Е.В.</v>
      </c>
    </row>
    <row r="205" spans="1:14" x14ac:dyDescent="0.25">
      <c r="A205" s="572"/>
      <c r="B205" s="31">
        <v>6</v>
      </c>
      <c r="C205" s="76" t="str">
        <f>IF(B205=0," ",VLOOKUP(B205,[1]Женщины!B$1:K$65536,2,FALSE))</f>
        <v>Антропова</v>
      </c>
      <c r="D205" s="77" t="str">
        <f>IF(B205=0," ",VLOOKUP($B205,[1]Женщины!$B$1:$K$65536,3,FALSE))</f>
        <v>Юлия</v>
      </c>
      <c r="E205" s="78" t="str">
        <f>IF(B205=0," ",IF(VLOOKUP($B205,[1]Женщины!$B$1:$K$65536,4,FALSE)=0," ",VLOOKUP($B205,[1]Женщины!$B$1:$K$65536,4,FALSE)))</f>
        <v>02.06.1997</v>
      </c>
      <c r="F205" s="210" t="str">
        <f>IF(B205=0," ",VLOOKUP($B205,[1]Женщины!$B$1:$K$65536,5,FALSE))</f>
        <v>КМС</v>
      </c>
      <c r="G205" s="59" t="str">
        <f>IF(B205=0," ",VLOOKUP($B205,[1]Женщины!$B$1:$K$65536,6,FALSE))</f>
        <v>Ярославская область</v>
      </c>
      <c r="H205" s="59" t="str">
        <f>IF(B205=0," ",VLOOKUP($B205,[1]Женщины!$B$1:$K$65536,7,FALSE))</f>
        <v/>
      </c>
      <c r="I205" s="59" t="str">
        <f>IF(B205=0," ",VLOOKUP($B205,[1]Женщины!$B$1:$K$65536,8,FALSE))</f>
        <v/>
      </c>
      <c r="J205" s="414" t="str">
        <f>IF(B205=0," ",VLOOKUP($B205,[1]Женщины!$B$1:$K$65536,9,FALSE))</f>
        <v>ГУ ЯО "СШОР по лёгкой атлетике и адаптивному спорту"</v>
      </c>
      <c r="K205" s="575"/>
      <c r="L205" s="578"/>
      <c r="M205" s="580">
        <v>0</v>
      </c>
      <c r="N205" s="414" t="str">
        <f>IF(B205=0," ",VLOOKUP($B205,[1]Женщины!$B$1:$K$65536,10,FALSE))</f>
        <v>Филинова С.К., Руденко В.Г., Руденко Т.В.</v>
      </c>
    </row>
    <row r="206" spans="1:14" x14ac:dyDescent="0.25">
      <c r="A206" s="572"/>
      <c r="B206" s="31">
        <v>5</v>
      </c>
      <c r="C206" s="76" t="str">
        <f>IF(B206=0," ",VLOOKUP(B206,[1]Женщины!B$1:K$65536,2,FALSE))</f>
        <v>Амирова</v>
      </c>
      <c r="D206" s="77" t="str">
        <f>IF(B206=0," ",VLOOKUP($B206,[1]Женщины!$B$1:$K$65536,3,FALSE))</f>
        <v>Элина</v>
      </c>
      <c r="E206" s="78" t="str">
        <f>IF(B206=0," ",IF(VLOOKUP($B206,[1]Женщины!$B$1:$K$65536,4,FALSE)=0," ",VLOOKUP($B206,[1]Женщины!$B$1:$K$65536,4,FALSE)))</f>
        <v>27.05.1997</v>
      </c>
      <c r="F206" s="210" t="str">
        <f>IF(B206=0," ",VLOOKUP($B206,[1]Женщины!$B$1:$K$65536,5,FALSE))</f>
        <v>2</v>
      </c>
      <c r="G206" s="59" t="str">
        <f>IF(B206=0," ",VLOOKUP($B206,[1]Женщины!$B$1:$K$65536,6,FALSE))</f>
        <v>Ярославская область</v>
      </c>
      <c r="H206" s="59" t="str">
        <f>IF(B206=0," ",VLOOKUP($B206,[1]Женщины!$B$1:$K$65536,7,FALSE))</f>
        <v/>
      </c>
      <c r="I206" s="59" t="str">
        <f>IF(B206=0," ",VLOOKUP($B206,[1]Женщины!$B$1:$K$65536,8,FALSE))</f>
        <v/>
      </c>
      <c r="J206" s="59" t="str">
        <f>IF(B206=0," ",VLOOKUP($B206,[1]Женщины!$B$1:$K$65536,9,FALSE))</f>
        <v>МУ СШОР №19</v>
      </c>
      <c r="K206" s="575"/>
      <c r="L206" s="578"/>
      <c r="M206" s="580"/>
      <c r="N206" s="76" t="str">
        <f>IF(B206=0," ",VLOOKUP($B206,[1]Женщины!$B$1:$K$65536,10,FALSE))</f>
        <v>Станкевич В.А.</v>
      </c>
    </row>
    <row r="207" spans="1:14" ht="15.75" thickBot="1" x14ac:dyDescent="0.3">
      <c r="A207" s="573"/>
      <c r="B207" s="38">
        <v>157</v>
      </c>
      <c r="C207" s="300" t="str">
        <f>IF(B207=0," ",VLOOKUP(B207,[1]Женщины!B$1:K$65536,2,FALSE))</f>
        <v>Чистякова</v>
      </c>
      <c r="D207" s="410" t="str">
        <f>IF(B207=0," ",VLOOKUP($B207,[1]Женщины!$B$1:$K$65536,3,FALSE))</f>
        <v>Юлия</v>
      </c>
      <c r="E207" s="179" t="str">
        <f>IF(B207=0," ",IF(VLOOKUP($B207,[1]Женщины!$B$1:$K$65536,4,FALSE)=0," ",VLOOKUP($B207,[1]Женщины!$B$1:$K$65536,4,FALSE)))</f>
        <v>04.11.1992</v>
      </c>
      <c r="F207" s="418" t="str">
        <f>IF(B207=0," ",VLOOKUP($B207,[1]Женщины!$B$1:$K$65536,5,FALSE))</f>
        <v>1</v>
      </c>
      <c r="G207" s="411" t="str">
        <f>IF(B207=0," ",VLOOKUP($B207,[1]Женщины!$B$1:$K$65536,6,FALSE))</f>
        <v>Ярославская область</v>
      </c>
      <c r="H207" s="411" t="str">
        <f>IF(B207=0," ",VLOOKUP($B207,[1]Женщины!$B$1:$K$65536,7,FALSE))</f>
        <v/>
      </c>
      <c r="I207" s="411" t="str">
        <f>IF(B207=0," ",VLOOKUP($B207,[1]Женщины!$B$1:$K$65536,8,FALSE))</f>
        <v/>
      </c>
      <c r="J207" s="415" t="str">
        <f>IF(B207=0," ",VLOOKUP($B207,[1]Женщины!$B$1:$K$65536,9,FALSE))</f>
        <v>ГУ ЯО "СШОР по лёгкой атлетике и адаптивному спорту"</v>
      </c>
      <c r="K207" s="576"/>
      <c r="L207" s="579"/>
      <c r="M207" s="421"/>
      <c r="N207" s="411" t="str">
        <f>IF(B207=0," ",VLOOKUP($B207,[1]Женщины!$B$1:$K$65536,10,FALSE))</f>
        <v>Филинова С.К., Лыкова О.В.</v>
      </c>
    </row>
    <row r="208" spans="1:14" ht="15.75" thickTop="1" x14ac:dyDescent="0.25">
      <c r="A208" s="189"/>
      <c r="B208" s="44"/>
      <c r="C208" s="165"/>
      <c r="D208" s="422"/>
      <c r="E208" s="67"/>
      <c r="F208" s="423"/>
      <c r="G208" s="165"/>
      <c r="H208" s="165"/>
      <c r="I208" s="165"/>
      <c r="J208" s="165"/>
      <c r="K208" s="307"/>
      <c r="L208" s="44"/>
      <c r="M208" s="64"/>
      <c r="N208" s="45"/>
    </row>
    <row r="209" spans="1:14" x14ac:dyDescent="0.25">
      <c r="A209" s="189"/>
      <c r="B209" s="44"/>
      <c r="C209" s="165"/>
      <c r="D209" s="422"/>
      <c r="E209" s="67"/>
      <c r="F209" s="423"/>
      <c r="G209" s="165"/>
      <c r="H209" s="165"/>
      <c r="I209" s="165"/>
      <c r="J209" s="165"/>
      <c r="K209" s="307"/>
      <c r="L209" s="44"/>
      <c r="M209" s="64"/>
      <c r="N209" s="45"/>
    </row>
    <row r="210" spans="1:14" x14ac:dyDescent="0.25">
      <c r="A210" s="189"/>
      <c r="B210" s="44"/>
      <c r="C210" s="165"/>
      <c r="D210" s="422"/>
      <c r="E210" s="67"/>
      <c r="F210" s="423"/>
      <c r="G210" s="165"/>
      <c r="H210" s="165"/>
      <c r="I210" s="165"/>
      <c r="J210" s="165"/>
      <c r="K210" s="307"/>
      <c r="L210" s="44"/>
      <c r="M210" s="64"/>
      <c r="N210" s="45"/>
    </row>
    <row r="211" spans="1:14" x14ac:dyDescent="0.25">
      <c r="A211" s="189"/>
      <c r="B211" s="44"/>
      <c r="C211" s="165"/>
      <c r="D211" s="422"/>
      <c r="E211" s="67"/>
      <c r="F211" s="423"/>
      <c r="G211" s="165"/>
      <c r="H211" s="165"/>
      <c r="I211" s="165"/>
      <c r="J211" s="165"/>
      <c r="K211" s="307"/>
      <c r="L211" s="44"/>
      <c r="M211" s="64"/>
      <c r="N211" s="45"/>
    </row>
    <row r="212" spans="1:14" x14ac:dyDescent="0.25">
      <c r="A212" s="64"/>
      <c r="B212" s="65"/>
      <c r="C212" s="66"/>
      <c r="D212" s="66"/>
      <c r="E212" s="66"/>
      <c r="F212" s="67"/>
      <c r="G212" s="45" t="s">
        <v>32</v>
      </c>
      <c r="H212" s="45"/>
      <c r="I212" s="45"/>
      <c r="J212" s="46"/>
      <c r="K212" s="46"/>
      <c r="L212" s="45"/>
      <c r="M212" s="45" t="s">
        <v>33</v>
      </c>
      <c r="N212" s="45"/>
    </row>
    <row r="213" spans="1:14" x14ac:dyDescent="0.25">
      <c r="A213" s="64"/>
      <c r="B213" s="67"/>
      <c r="C213" s="66"/>
      <c r="D213" s="66"/>
      <c r="E213" s="66"/>
      <c r="F213" s="67"/>
      <c r="G213" s="45"/>
      <c r="H213" s="45"/>
      <c r="I213" s="45"/>
      <c r="J213" s="46"/>
      <c r="K213" s="46"/>
      <c r="L213" s="45"/>
      <c r="M213" s="45"/>
      <c r="N213" s="45"/>
    </row>
    <row r="214" spans="1:14" x14ac:dyDescent="0.25">
      <c r="A214" s="64"/>
      <c r="B214" s="67"/>
      <c r="C214" s="66"/>
      <c r="D214" s="66"/>
      <c r="E214" s="66"/>
      <c r="F214" s="67"/>
      <c r="G214" s="45"/>
      <c r="H214" s="45"/>
      <c r="I214" s="45"/>
      <c r="J214" s="46"/>
      <c r="K214" s="46"/>
      <c r="L214" s="45"/>
      <c r="M214" s="45"/>
      <c r="N214" s="45"/>
    </row>
    <row r="215" spans="1:14" x14ac:dyDescent="0.25">
      <c r="A215" s="64"/>
      <c r="B215" s="67"/>
      <c r="C215" s="66"/>
      <c r="D215" s="66"/>
      <c r="E215" s="66"/>
      <c r="F215" s="67"/>
      <c r="G215" s="45"/>
      <c r="H215" s="45"/>
      <c r="I215" s="45"/>
      <c r="J215" s="46"/>
      <c r="K215" s="46"/>
      <c r="L215" s="45"/>
      <c r="M215" s="45"/>
      <c r="N215" s="45"/>
    </row>
    <row r="216" spans="1:14" x14ac:dyDescent="0.25">
      <c r="A216" s="64"/>
      <c r="B216" s="67"/>
      <c r="C216" s="66"/>
      <c r="D216" s="66"/>
      <c r="E216" s="66"/>
      <c r="F216" s="67"/>
      <c r="G216" s="45" t="s">
        <v>34</v>
      </c>
      <c r="H216" s="45"/>
      <c r="I216" s="45"/>
      <c r="J216" s="46"/>
      <c r="K216" s="46"/>
      <c r="L216" s="45"/>
      <c r="M216" s="45" t="s">
        <v>35</v>
      </c>
      <c r="N216" s="45"/>
    </row>
    <row r="217" spans="1:14" x14ac:dyDescent="0.25">
      <c r="A217" s="64"/>
      <c r="B217" s="67"/>
      <c r="C217" s="66"/>
      <c r="D217" s="66"/>
      <c r="E217" s="66"/>
      <c r="F217" s="67"/>
      <c r="G217" s="45"/>
      <c r="H217" s="45"/>
      <c r="I217" s="45"/>
      <c r="J217" s="46"/>
      <c r="K217" s="46"/>
      <c r="L217" s="45"/>
      <c r="M217" s="45"/>
      <c r="N217" s="45"/>
    </row>
    <row r="218" spans="1:14" x14ac:dyDescent="0.25">
      <c r="A218" s="64"/>
      <c r="B218" s="67"/>
      <c r="C218" s="66"/>
      <c r="D218" s="66"/>
      <c r="E218" s="66"/>
      <c r="F218" s="67"/>
      <c r="G218" s="45"/>
      <c r="H218" s="45"/>
      <c r="I218" s="45"/>
      <c r="J218" s="46"/>
      <c r="K218" s="46"/>
      <c r="L218" s="45"/>
      <c r="M218" s="45"/>
      <c r="N218" s="45"/>
    </row>
    <row r="219" spans="1:14" x14ac:dyDescent="0.25">
      <c r="A219" s="64"/>
      <c r="B219" s="67"/>
      <c r="C219" s="66"/>
      <c r="D219" s="66"/>
      <c r="E219" s="66"/>
      <c r="F219" s="67"/>
      <c r="G219" s="45"/>
      <c r="H219" s="45"/>
      <c r="I219" s="45"/>
      <c r="J219" s="46"/>
      <c r="K219" s="46"/>
      <c r="L219" s="45"/>
      <c r="M219" s="45"/>
      <c r="N219" s="45"/>
    </row>
    <row r="220" spans="1:14" x14ac:dyDescent="0.25">
      <c r="A220" s="64"/>
      <c r="B220" s="67"/>
      <c r="C220" s="66"/>
      <c r="D220" s="66"/>
      <c r="E220" s="66"/>
      <c r="F220" s="67"/>
      <c r="G220" s="45"/>
      <c r="H220" s="45"/>
      <c r="I220" s="45"/>
      <c r="J220" s="46"/>
      <c r="K220" s="46"/>
      <c r="L220" s="45"/>
      <c r="M220" s="45"/>
      <c r="N220" s="45"/>
    </row>
    <row r="221" spans="1:14" x14ac:dyDescent="0.25">
      <c r="A221" s="64"/>
      <c r="B221" s="67"/>
      <c r="C221" s="66"/>
      <c r="D221" s="66"/>
      <c r="E221" s="66"/>
      <c r="F221" s="67"/>
      <c r="G221" s="45"/>
      <c r="H221" s="45"/>
      <c r="I221" s="45"/>
      <c r="J221" s="46"/>
      <c r="K221" s="46"/>
      <c r="L221" s="45"/>
      <c r="M221" s="45"/>
      <c r="N221" s="45"/>
    </row>
    <row r="222" spans="1:14" x14ac:dyDescent="0.25">
      <c r="A222" s="64"/>
      <c r="B222" s="67"/>
      <c r="C222" s="66"/>
      <c r="D222" s="66"/>
      <c r="E222" s="66"/>
      <c r="F222" s="67"/>
      <c r="G222" s="45"/>
      <c r="H222" s="45"/>
      <c r="I222" s="45"/>
      <c r="J222" s="46"/>
      <c r="K222" s="46"/>
      <c r="L222" s="45"/>
      <c r="M222" s="45"/>
      <c r="N222" s="45"/>
    </row>
    <row r="223" spans="1:14" x14ac:dyDescent="0.25">
      <c r="A223" s="64"/>
      <c r="B223" s="67"/>
      <c r="C223" s="66"/>
      <c r="D223" s="66"/>
      <c r="E223" s="66"/>
      <c r="F223" s="67"/>
      <c r="G223" s="45"/>
      <c r="H223" s="45"/>
      <c r="I223" s="45"/>
      <c r="J223" s="46"/>
      <c r="K223" s="46"/>
      <c r="L223" s="45"/>
      <c r="M223" s="45"/>
      <c r="N223" s="45"/>
    </row>
    <row r="224" spans="1:14" x14ac:dyDescent="0.25">
      <c r="A224" s="64"/>
      <c r="B224" s="67"/>
      <c r="C224" s="66"/>
      <c r="D224" s="66"/>
      <c r="E224" s="66"/>
      <c r="F224" s="67"/>
      <c r="G224" s="45"/>
      <c r="H224" s="45"/>
      <c r="I224" s="45"/>
      <c r="J224" s="46"/>
      <c r="K224" s="46"/>
      <c r="L224" s="45"/>
      <c r="M224" s="45"/>
      <c r="N224" s="45"/>
    </row>
    <row r="225" spans="1:14" x14ac:dyDescent="0.25">
      <c r="A225" s="64"/>
      <c r="B225" s="67"/>
      <c r="C225" s="66"/>
      <c r="D225" s="66"/>
      <c r="E225" s="66"/>
      <c r="F225" s="67"/>
      <c r="G225" s="45"/>
      <c r="H225" s="45"/>
      <c r="I225" s="45"/>
      <c r="J225" s="46"/>
      <c r="K225" s="46"/>
      <c r="L225" s="45"/>
      <c r="M225" s="45"/>
      <c r="N225" s="45"/>
    </row>
    <row r="226" spans="1:14" x14ac:dyDescent="0.25">
      <c r="A226" s="64"/>
      <c r="B226" s="67"/>
      <c r="C226" s="66"/>
      <c r="D226" s="66"/>
      <c r="E226" s="66"/>
      <c r="F226" s="67"/>
      <c r="G226" s="45"/>
      <c r="H226" s="45"/>
      <c r="I226" s="45"/>
      <c r="J226" s="46"/>
      <c r="K226" s="46"/>
      <c r="L226" s="45"/>
      <c r="M226" s="45"/>
      <c r="N226" s="45"/>
    </row>
    <row r="227" spans="1:14" x14ac:dyDescent="0.25">
      <c r="A227" s="64"/>
      <c r="B227" s="67"/>
      <c r="C227" s="66"/>
      <c r="D227" s="66"/>
      <c r="E227" s="66"/>
      <c r="F227" s="67"/>
      <c r="G227" s="45"/>
      <c r="H227" s="45"/>
      <c r="I227" s="45"/>
      <c r="J227" s="46"/>
      <c r="K227" s="46"/>
      <c r="L227" s="45"/>
      <c r="M227" s="45"/>
      <c r="N227" s="45"/>
    </row>
    <row r="228" spans="1:14" x14ac:dyDescent="0.25">
      <c r="A228" s="64"/>
      <c r="B228" s="67"/>
      <c r="C228" s="66"/>
      <c r="D228" s="66"/>
      <c r="E228" s="66"/>
      <c r="F228" s="67"/>
      <c r="G228" s="45"/>
      <c r="H228" s="45"/>
      <c r="I228" s="45"/>
      <c r="J228" s="46"/>
      <c r="K228" s="46"/>
      <c r="L228" s="45"/>
      <c r="M228" s="45"/>
      <c r="N228" s="45"/>
    </row>
    <row r="229" spans="1:14" x14ac:dyDescent="0.25">
      <c r="A229" s="64"/>
      <c r="B229" s="67"/>
      <c r="C229" s="66"/>
      <c r="D229" s="66"/>
      <c r="E229" s="66"/>
      <c r="F229" s="67"/>
      <c r="G229" s="45"/>
      <c r="H229" s="45"/>
      <c r="I229" s="45"/>
      <c r="J229" s="46"/>
      <c r="K229" s="46"/>
      <c r="L229" s="45"/>
      <c r="M229" s="45"/>
      <c r="N229" s="45"/>
    </row>
    <row r="230" spans="1:14" x14ac:dyDescent="0.25">
      <c r="A230" s="64"/>
      <c r="B230" s="67"/>
      <c r="C230" s="66"/>
      <c r="D230" s="66"/>
      <c r="E230" s="66"/>
      <c r="F230" s="67"/>
      <c r="G230" s="45"/>
      <c r="H230" s="45"/>
      <c r="I230" s="45"/>
      <c r="J230" s="46"/>
      <c r="K230" s="46"/>
      <c r="L230" s="45"/>
      <c r="M230" s="45"/>
      <c r="N230" s="45"/>
    </row>
    <row r="231" spans="1:14" x14ac:dyDescent="0.25">
      <c r="A231" s="64"/>
      <c r="B231" s="67"/>
      <c r="C231" s="66"/>
      <c r="D231" s="66"/>
      <c r="E231" s="66"/>
      <c r="F231" s="67"/>
      <c r="G231" s="45"/>
      <c r="H231" s="45"/>
      <c r="I231" s="45"/>
      <c r="J231" s="46"/>
      <c r="K231" s="46"/>
      <c r="L231" s="45"/>
      <c r="M231" s="45"/>
      <c r="N231" s="45"/>
    </row>
    <row r="232" spans="1:14" x14ac:dyDescent="0.25">
      <c r="A232" s="64"/>
      <c r="B232" s="67"/>
      <c r="C232" s="66"/>
      <c r="D232" s="66"/>
      <c r="E232" s="66"/>
      <c r="F232" s="67"/>
      <c r="G232" s="45"/>
      <c r="H232" s="45"/>
      <c r="I232" s="45"/>
      <c r="J232" s="46"/>
      <c r="K232" s="46"/>
      <c r="L232" s="45"/>
      <c r="M232" s="45"/>
      <c r="N232" s="45"/>
    </row>
    <row r="233" spans="1:14" x14ac:dyDescent="0.25">
      <c r="A233" s="64"/>
      <c r="B233" s="67"/>
      <c r="C233" s="66"/>
      <c r="D233" s="66"/>
      <c r="E233" s="66"/>
      <c r="F233" s="67"/>
      <c r="G233" s="45"/>
      <c r="H233" s="45"/>
      <c r="I233" s="45"/>
      <c r="J233" s="46"/>
      <c r="K233" s="46"/>
      <c r="L233" s="45"/>
      <c r="M233" s="45"/>
      <c r="N233" s="45"/>
    </row>
    <row r="234" spans="1:14" x14ac:dyDescent="0.25">
      <c r="A234" s="64"/>
      <c r="B234" s="67"/>
      <c r="C234" s="66"/>
      <c r="D234" s="66"/>
      <c r="E234" s="66"/>
      <c r="F234" s="67"/>
      <c r="G234" s="45"/>
      <c r="H234" s="45"/>
      <c r="I234" s="45"/>
      <c r="J234" s="46"/>
      <c r="K234" s="46"/>
      <c r="L234" s="45"/>
      <c r="M234" s="45"/>
      <c r="N234" s="45"/>
    </row>
  </sheetData>
  <mergeCells count="156">
    <mergeCell ref="A1:N1"/>
    <mergeCell ref="A2:N2"/>
    <mergeCell ref="A3:N3"/>
    <mergeCell ref="A4:N4"/>
    <mergeCell ref="A5:N5"/>
    <mergeCell ref="A6:N6"/>
    <mergeCell ref="M13:M14"/>
    <mergeCell ref="N13:N14"/>
    <mergeCell ref="A15:A18"/>
    <mergeCell ref="K15:K18"/>
    <mergeCell ref="L15:L18"/>
    <mergeCell ref="M16:M17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A27:A30"/>
    <mergeCell ref="K27:K30"/>
    <mergeCell ref="L27:L30"/>
    <mergeCell ref="M28:M29"/>
    <mergeCell ref="A31:A34"/>
    <mergeCell ref="K31:K34"/>
    <mergeCell ref="L31:L34"/>
    <mergeCell ref="M32:M33"/>
    <mergeCell ref="A19:A22"/>
    <mergeCell ref="K19:K22"/>
    <mergeCell ref="L19:L22"/>
    <mergeCell ref="M20:M21"/>
    <mergeCell ref="A23:A26"/>
    <mergeCell ref="K23:K26"/>
    <mergeCell ref="L23:L26"/>
    <mergeCell ref="M24:M25"/>
    <mergeCell ref="A43:A46"/>
    <mergeCell ref="K43:K46"/>
    <mergeCell ref="L43:L46"/>
    <mergeCell ref="M44:M45"/>
    <mergeCell ref="A47:A50"/>
    <mergeCell ref="K47:K50"/>
    <mergeCell ref="L47:L50"/>
    <mergeCell ref="M48:M49"/>
    <mergeCell ref="A35:A38"/>
    <mergeCell ref="K35:K38"/>
    <mergeCell ref="L35:L38"/>
    <mergeCell ref="M36:M37"/>
    <mergeCell ref="A39:A42"/>
    <mergeCell ref="K39:K42"/>
    <mergeCell ref="L39:L42"/>
    <mergeCell ref="M40:M41"/>
    <mergeCell ref="A59:A62"/>
    <mergeCell ref="K59:K62"/>
    <mergeCell ref="L59:L62"/>
    <mergeCell ref="M60:M61"/>
    <mergeCell ref="A65:N65"/>
    <mergeCell ref="A66:N66"/>
    <mergeCell ref="A51:A54"/>
    <mergeCell ref="K51:K54"/>
    <mergeCell ref="L51:L54"/>
    <mergeCell ref="M52:M53"/>
    <mergeCell ref="A55:A58"/>
    <mergeCell ref="K55:K58"/>
    <mergeCell ref="L55:L58"/>
    <mergeCell ref="M56:M57"/>
    <mergeCell ref="A67:N67"/>
    <mergeCell ref="A68:N68"/>
    <mergeCell ref="A69:N69"/>
    <mergeCell ref="A70:N70"/>
    <mergeCell ref="A77:A78"/>
    <mergeCell ref="B77:B78"/>
    <mergeCell ref="C77:C78"/>
    <mergeCell ref="D77:D78"/>
    <mergeCell ref="E77:E78"/>
    <mergeCell ref="F77:F78"/>
    <mergeCell ref="A83:A86"/>
    <mergeCell ref="K83:K86"/>
    <mergeCell ref="L83:L86"/>
    <mergeCell ref="M84:M85"/>
    <mergeCell ref="A125:N125"/>
    <mergeCell ref="A126:N126"/>
    <mergeCell ref="M77:M78"/>
    <mergeCell ref="N77:N78"/>
    <mergeCell ref="A79:A82"/>
    <mergeCell ref="K79:K82"/>
    <mergeCell ref="L79:L82"/>
    <mergeCell ref="M80:M81"/>
    <mergeCell ref="G77:G78"/>
    <mergeCell ref="H77:H78"/>
    <mergeCell ref="I77:I78"/>
    <mergeCell ref="J77:J78"/>
    <mergeCell ref="K77:K78"/>
    <mergeCell ref="L77:L78"/>
    <mergeCell ref="A127:N127"/>
    <mergeCell ref="A128:N128"/>
    <mergeCell ref="A129:N129"/>
    <mergeCell ref="A130:N130"/>
    <mergeCell ref="A137:A138"/>
    <mergeCell ref="B137:B138"/>
    <mergeCell ref="C137:C138"/>
    <mergeCell ref="D137:D138"/>
    <mergeCell ref="E137:E138"/>
    <mergeCell ref="F137:F138"/>
    <mergeCell ref="A143:A146"/>
    <mergeCell ref="K143:K146"/>
    <mergeCell ref="L143:L146"/>
    <mergeCell ref="M144:M145"/>
    <mergeCell ref="A182:N182"/>
    <mergeCell ref="A183:N183"/>
    <mergeCell ref="M137:M138"/>
    <mergeCell ref="N137:N138"/>
    <mergeCell ref="A139:A142"/>
    <mergeCell ref="K139:K142"/>
    <mergeCell ref="L139:L142"/>
    <mergeCell ref="M140:M141"/>
    <mergeCell ref="G137:G138"/>
    <mergeCell ref="H137:H138"/>
    <mergeCell ref="I137:I138"/>
    <mergeCell ref="J137:J138"/>
    <mergeCell ref="K137:K138"/>
    <mergeCell ref="L137:L138"/>
    <mergeCell ref="A184:N184"/>
    <mergeCell ref="A185:N185"/>
    <mergeCell ref="A186:N186"/>
    <mergeCell ref="A187:N187"/>
    <mergeCell ref="A194:A195"/>
    <mergeCell ref="B194:B195"/>
    <mergeCell ref="C194:C195"/>
    <mergeCell ref="D194:D195"/>
    <mergeCell ref="E194:E195"/>
    <mergeCell ref="F194:F195"/>
    <mergeCell ref="N194:N195"/>
    <mergeCell ref="A196:A199"/>
    <mergeCell ref="K196:K199"/>
    <mergeCell ref="L196:L199"/>
    <mergeCell ref="M197:M198"/>
    <mergeCell ref="G194:G195"/>
    <mergeCell ref="H194:H195"/>
    <mergeCell ref="I194:I195"/>
    <mergeCell ref="J194:J195"/>
    <mergeCell ref="K194:K195"/>
    <mergeCell ref="L194:L195"/>
    <mergeCell ref="A200:A203"/>
    <mergeCell ref="K200:K203"/>
    <mergeCell ref="L200:L203"/>
    <mergeCell ref="M201:M202"/>
    <mergeCell ref="A204:A207"/>
    <mergeCell ref="K204:K207"/>
    <mergeCell ref="L204:L207"/>
    <mergeCell ref="M205:M206"/>
    <mergeCell ref="M194:M19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tabSelected="1" zoomScale="80" zoomScaleNormal="80" workbookViewId="0">
      <selection activeCell="A253" sqref="A253"/>
    </sheetView>
  </sheetViews>
  <sheetFormatPr defaultRowHeight="15" x14ac:dyDescent="0.25"/>
  <cols>
    <col min="1" max="1" width="5.85546875" customWidth="1"/>
    <col min="2" max="2" width="5.5703125" bestFit="1" customWidth="1"/>
    <col min="3" max="4" width="22" customWidth="1"/>
    <col min="5" max="5" width="10.85546875" customWidth="1"/>
    <col min="6" max="6" width="6.85546875" customWidth="1"/>
    <col min="7" max="7" width="22.85546875" customWidth="1"/>
    <col min="8" max="8" width="16.5703125" customWidth="1"/>
    <col min="9" max="9" width="13.85546875" customWidth="1"/>
    <col min="10" max="10" width="35.85546875" customWidth="1"/>
    <col min="11" max="11" width="9.42578125" customWidth="1"/>
    <col min="12" max="12" width="7" bestFit="1" customWidth="1"/>
    <col min="13" max="13" width="3.85546875" customWidth="1"/>
    <col min="14" max="14" width="27.5703125" customWidth="1"/>
  </cols>
  <sheetData>
    <row r="1" spans="1:14" ht="17.25" x14ac:dyDescent="0.3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7.25" x14ac:dyDescent="0.3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7.25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4" ht="17.25" x14ac:dyDescent="0.3">
      <c r="A4" s="459" t="s">
        <v>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 ht="17.25" x14ac:dyDescent="0.3">
      <c r="A5" s="459" t="s">
        <v>4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 ht="17.25" x14ac:dyDescent="0.3">
      <c r="A6" s="460" t="s">
        <v>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</row>
    <row r="7" spans="1:14" x14ac:dyDescent="0.25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1" t="s">
        <v>6</v>
      </c>
    </row>
    <row r="8" spans="1:14" ht="18.75" x14ac:dyDescent="0.3">
      <c r="A8" s="3"/>
      <c r="B8" s="4"/>
      <c r="C8" s="4"/>
      <c r="D8" s="4"/>
      <c r="E8" s="4"/>
      <c r="G8" s="50"/>
      <c r="H8" s="50"/>
      <c r="I8" s="50"/>
      <c r="K8" s="50"/>
      <c r="L8" s="50"/>
      <c r="M8" s="50"/>
      <c r="N8" s="2" t="s">
        <v>7</v>
      </c>
    </row>
    <row r="9" spans="1:14" ht="15.75" x14ac:dyDescent="0.25">
      <c r="A9" s="3"/>
      <c r="B9" s="4"/>
      <c r="C9" s="4"/>
      <c r="D9" s="4"/>
      <c r="E9" s="5"/>
      <c r="G9" s="6"/>
      <c r="H9" s="6"/>
      <c r="I9" s="6"/>
      <c r="K9" s="6"/>
      <c r="N9" s="2" t="s">
        <v>8</v>
      </c>
    </row>
    <row r="10" spans="1:14" ht="21" x14ac:dyDescent="0.35">
      <c r="A10" s="7"/>
      <c r="K10" s="7"/>
      <c r="M10" s="8"/>
      <c r="N10" s="8" t="s">
        <v>9</v>
      </c>
    </row>
    <row r="11" spans="1:14" ht="18.75" x14ac:dyDescent="0.3">
      <c r="A11" s="3"/>
      <c r="B11" s="12"/>
      <c r="C11" s="4"/>
      <c r="D11" s="4"/>
      <c r="E11" s="9" t="s">
        <v>50</v>
      </c>
      <c r="F11" s="10">
        <v>0.75</v>
      </c>
      <c r="G11" s="11" t="s">
        <v>64</v>
      </c>
      <c r="H11" s="11"/>
      <c r="I11" s="11"/>
      <c r="K11" s="13"/>
      <c r="L11" s="13"/>
      <c r="M11" s="14"/>
    </row>
    <row r="12" spans="1:14" ht="16.5" thickBot="1" x14ac:dyDescent="0.3">
      <c r="A12" s="15" t="s">
        <v>44</v>
      </c>
      <c r="B12" s="16"/>
      <c r="E12" s="17" t="s">
        <v>195</v>
      </c>
      <c r="F12" s="18"/>
      <c r="G12" s="15" t="s">
        <v>196</v>
      </c>
      <c r="H12" s="15"/>
      <c r="I12" s="15"/>
      <c r="J12" s="3"/>
      <c r="K12" s="11"/>
      <c r="L12" s="11"/>
      <c r="M12" s="14"/>
    </row>
    <row r="13" spans="1:14" ht="15.75" thickBot="1" x14ac:dyDescent="0.3">
      <c r="A13" s="474" t="s">
        <v>66</v>
      </c>
      <c r="B13" s="476" t="s">
        <v>16</v>
      </c>
      <c r="C13" s="478" t="s">
        <v>17</v>
      </c>
      <c r="D13" s="478" t="s">
        <v>18</v>
      </c>
      <c r="E13" s="476" t="s">
        <v>19</v>
      </c>
      <c r="F13" s="476" t="s">
        <v>20</v>
      </c>
      <c r="G13" s="476" t="s">
        <v>21</v>
      </c>
      <c r="H13" s="476" t="s">
        <v>22</v>
      </c>
      <c r="I13" s="476" t="s">
        <v>23</v>
      </c>
      <c r="J13" s="477" t="s">
        <v>24</v>
      </c>
      <c r="K13" s="475" t="s">
        <v>25</v>
      </c>
      <c r="L13" s="474" t="s">
        <v>197</v>
      </c>
      <c r="M13" s="474" t="s">
        <v>103</v>
      </c>
      <c r="N13" s="475" t="s">
        <v>28</v>
      </c>
    </row>
    <row r="14" spans="1:14" ht="15.75" thickBot="1" x14ac:dyDescent="0.3">
      <c r="A14" s="474"/>
      <c r="B14" s="476"/>
      <c r="C14" s="478"/>
      <c r="D14" s="478"/>
      <c r="E14" s="476"/>
      <c r="F14" s="476"/>
      <c r="G14" s="476"/>
      <c r="H14" s="476"/>
      <c r="I14" s="476"/>
      <c r="J14" s="477"/>
      <c r="K14" s="475"/>
      <c r="L14" s="475"/>
      <c r="M14" s="474"/>
      <c r="N14" s="475"/>
    </row>
    <row r="15" spans="1:14" x14ac:dyDescent="0.25">
      <c r="A15" s="572">
        <v>1</v>
      </c>
      <c r="B15" s="79">
        <v>45</v>
      </c>
      <c r="C15" s="30" t="str">
        <f>IF(B15=0," ",VLOOKUP(B15,[1]Спортсмены!B$1:K$65536,2,FALSE))</f>
        <v>Ефимов</v>
      </c>
      <c r="D15" s="146" t="str">
        <f>IF(B15=0," ",VLOOKUP($B15,[1]Спортсмены!$B$1:$K$65536,3,FALSE))</f>
        <v>Евгений</v>
      </c>
      <c r="E15" s="75" t="str">
        <f>IF(B15=0," ",IF(VLOOKUP($B15,[1]Спортсмены!$B$1:$K$65536,4,FALSE)=0," ",VLOOKUP($B15,[1]Спортсмены!$B$1:$K$65536,4,FALSE)))</f>
        <v>09.07.2003</v>
      </c>
      <c r="F15" s="75" t="str">
        <f>IF(B15=0," ",VLOOKUP($B15,[1]Спортсмены!$B$1:$K$65536,5,FALSE))</f>
        <v>2</v>
      </c>
      <c r="G15" s="30" t="str">
        <f>IF(B15=0," ",VLOOKUP($B15,[1]Спортсмены!$B$1:$K$65536,6,FALSE))</f>
        <v>Ярославская область</v>
      </c>
      <c r="H15" s="30" t="str">
        <f>IF(C15=0," ",VLOOKUP($B15,[1]Спортсмены!$B$1:$K$65536,7,FALSE))</f>
        <v/>
      </c>
      <c r="I15" s="30" t="str">
        <f>IF(D15=0," ",VLOOKUP($B15,[1]Спортсмены!$B$1:$K$65536,8,FALSE))</f>
        <v/>
      </c>
      <c r="J15" s="36" t="str">
        <f>IF(B15=0," ",VLOOKUP($B15,[1]Спортсмены!$B$1:$K$65536,9,FALSE))</f>
        <v>МУ СШОР №19</v>
      </c>
      <c r="K15" s="586">
        <v>1.1061342592592592E-3</v>
      </c>
      <c r="L15" s="578" t="str">
        <f>IF(K15=0," ",IF(K15&lt;=[1]Разряды!$D$10,[1]Разряды!$D$3,IF(K15&lt;=[1]Разряды!$E$10,[1]Разряды!$E$3,IF(K15&lt;=[1]Разряды!$F$10,[1]Разряды!$F$3,IF(K15&lt;=[1]Разряды!$G$10,[1]Разряды!$G$3,IF(K15&lt;=[1]Разряды!$H$10,[1]Разряды!$H$3,IF(K15&lt;=[1]Разряды!$I$10,[1]Разряды!$I$3,IF(K15&lt;=[1]Разряды!$J$10,[1]Разряды!$J$3,"б/р"))))))))</f>
        <v>2р</v>
      </c>
      <c r="M15" s="64"/>
      <c r="N15" s="69" t="str">
        <f>IF(B15=0," ",VLOOKUP($B15,[1]Спортсмены!$B$1:$K$65536,10,FALSE))</f>
        <v>Хрущева Л.В.</v>
      </c>
    </row>
    <row r="16" spans="1:14" x14ac:dyDescent="0.25">
      <c r="A16" s="572"/>
      <c r="B16" s="31">
        <v>81</v>
      </c>
      <c r="C16" s="69" t="str">
        <f>IF(B16=0," ",VLOOKUP(B16,[1]Спортсмены!B$1:K$65536,2,FALSE))</f>
        <v>Ляхов</v>
      </c>
      <c r="D16" s="70" t="str">
        <f>IF(B16=0," ",VLOOKUP($B16,[1]Спортсмены!$B$1:$K$65536,3,FALSE))</f>
        <v>Евгений</v>
      </c>
      <c r="E16" s="71" t="str">
        <f>IF(B16=0," ",IF(VLOOKUP($B16,[1]Спортсмены!$B$1:$K$65536,4,FALSE)=0," ",VLOOKUP($B16,[1]Спортсмены!$B$1:$K$65536,4,FALSE)))</f>
        <v>21.06.2004</v>
      </c>
      <c r="F16" s="71" t="str">
        <f>IF(B16=0," ",VLOOKUP($B16,[1]Спортсмены!$B$1:$K$65536,5,FALSE))</f>
        <v>2</v>
      </c>
      <c r="G16" s="69" t="str">
        <f>IF(B16=0," ",VLOOKUP($B16,[1]Спортсмены!$B$1:$K$65536,6,FALSE))</f>
        <v>Ярославская область</v>
      </c>
      <c r="H16" s="69" t="str">
        <f>IF(C16=0," ",VLOOKUP($B16,[1]Спортсмены!$B$1:$K$65536,7,FALSE))</f>
        <v/>
      </c>
      <c r="I16" s="69" t="str">
        <f>IF(D16=0," ",VLOOKUP($B16,[1]Спортсмены!$B$1:$K$65536,8,FALSE))</f>
        <v/>
      </c>
      <c r="J16" s="101" t="str">
        <f>IF(B16=0," ",VLOOKUP($B16,[1]Спортсмены!$B$1:$K$65536,9,FALSE))</f>
        <v>МУ СШОР №19</v>
      </c>
      <c r="K16" s="587"/>
      <c r="L16" s="578"/>
      <c r="M16" s="580" t="s">
        <v>31</v>
      </c>
      <c r="N16" s="69" t="str">
        <f>IF(B16=0," ",VLOOKUP($B16,[1]Спортсмены!$B$1:$K$65536,10,FALSE))</f>
        <v>Валяева С.П.</v>
      </c>
    </row>
    <row r="17" spans="1:14" x14ac:dyDescent="0.25">
      <c r="A17" s="572"/>
      <c r="B17" s="31">
        <v>132</v>
      </c>
      <c r="C17" s="69" t="str">
        <f>IF(B17=0," ",VLOOKUP(B17,[1]Спортсмены!B$1:K$65536,2,FALSE))</f>
        <v>Степанов</v>
      </c>
      <c r="D17" s="70" t="str">
        <f>IF(B17=0," ",VLOOKUP($B17,[1]Спортсмены!$B$1:$K$65536,3,FALSE))</f>
        <v>Андрей</v>
      </c>
      <c r="E17" s="71" t="str">
        <f>IF(B17=0," ",IF(VLOOKUP($B17,[1]Спортсмены!$B$1:$K$65536,4,FALSE)=0," ",VLOOKUP($B17,[1]Спортсмены!$B$1:$K$65536,4,FALSE)))</f>
        <v>19.03.2004</v>
      </c>
      <c r="F17" s="71" t="str">
        <f>IF(B17=0," ",VLOOKUP($B17,[1]Спортсмены!$B$1:$K$65536,5,FALSE))</f>
        <v>2</v>
      </c>
      <c r="G17" s="69" t="str">
        <f>IF(B17=0," ",VLOOKUP($B17,[1]Спортсмены!$B$1:$K$65536,6,FALSE))</f>
        <v>Ярославская область</v>
      </c>
      <c r="H17" s="69" t="str">
        <f>IF(C17=0," ",VLOOKUP($B17,[1]Спортсмены!$B$1:$K$65536,7,FALSE))</f>
        <v/>
      </c>
      <c r="I17" s="69" t="str">
        <f>IF(D17=0," ",VLOOKUP($B17,[1]Спортсмены!$B$1:$K$65536,8,FALSE))</f>
        <v/>
      </c>
      <c r="J17" s="102" t="str">
        <f>IF(B17=0," ",VLOOKUP($B17,[1]Спортсмены!$B$1:$K$65536,9,FALSE))</f>
        <v>ГУ ЯО "СШОР по лёгкой атлетике и адаптивному спорту"</v>
      </c>
      <c r="K17" s="587"/>
      <c r="L17" s="578"/>
      <c r="M17" s="580"/>
      <c r="N17" s="69" t="str">
        <f>IF(B17=0," ",VLOOKUP($B17,[1]Спортсмены!$B$1:$K$65536,10,FALSE))</f>
        <v>Лыкова О.В., Филинова С.К.</v>
      </c>
    </row>
    <row r="18" spans="1:14" ht="15.75" thickBot="1" x14ac:dyDescent="0.3">
      <c r="A18" s="573"/>
      <c r="B18" s="38">
        <v>76</v>
      </c>
      <c r="C18" s="39" t="str">
        <f>IF(B18=0," ",VLOOKUP(B18,[1]Спортсмены!B$1:K$65536,2,FALSE))</f>
        <v>Лагунов</v>
      </c>
      <c r="D18" s="129" t="str">
        <f>IF(B18=0," ",VLOOKUP($B18,[1]Спортсмены!$B$1:$K$65536,3,FALSE))</f>
        <v>Вячеслав</v>
      </c>
      <c r="E18" s="40" t="str">
        <f>IF(B18=0," ",IF(VLOOKUP($B18,[1]Спортсмены!$B$1:$K$65536,4,FALSE)=0," ",VLOOKUP($B18,[1]Спортсмены!$B$1:$K$65536,4,FALSE)))</f>
        <v>04.09.2003</v>
      </c>
      <c r="F18" s="40" t="str">
        <f>IF(B18=0," ",VLOOKUP($B18,[1]Спортсмены!$B$1:$K$65536,5,FALSE))</f>
        <v>1</v>
      </c>
      <c r="G18" s="39" t="str">
        <f>IF(B18=0," ",VLOOKUP($B18,[1]Спортсмены!$B$1:$K$65536,6,FALSE))</f>
        <v>Ярославская область</v>
      </c>
      <c r="H18" s="39" t="str">
        <f>IF(C18=0," ",VLOOKUP($B18,[1]Спортсмены!$B$1:$K$65536,7,FALSE))</f>
        <v/>
      </c>
      <c r="I18" s="39" t="str">
        <f>IF(D18=0," ",VLOOKUP($B18,[1]Спортсмены!$B$1:$K$65536,8,FALSE))</f>
        <v/>
      </c>
      <c r="J18" s="433" t="str">
        <f>IF(B18=0," ",VLOOKUP($B18,[1]Спортсмены!$B$1:$K$65536,9,FALSE))</f>
        <v>ГУ ЯО "СШОР по лёгкой атлетике и адаптивному спорту"</v>
      </c>
      <c r="K18" s="588"/>
      <c r="L18" s="579"/>
      <c r="M18" s="412"/>
      <c r="N18" s="39" t="str">
        <f>IF(B18=0," ",VLOOKUP($B18,[1]Спортсмены!$B$1:$K$65536,10,FALSE))</f>
        <v>Лыкова О.В., Филинова С.К.</v>
      </c>
    </row>
    <row r="19" spans="1:14" ht="15.75" thickTop="1" x14ac:dyDescent="0.25">
      <c r="A19" s="585">
        <v>2</v>
      </c>
      <c r="B19" s="424">
        <v>219</v>
      </c>
      <c r="C19" s="425" t="str">
        <f>IF(B19=0," ",VLOOKUP(B19,[1]Спортсмены!B$1:K$65536,2,FALSE))</f>
        <v>Ананьев</v>
      </c>
      <c r="D19" s="434" t="str">
        <f>IF(B19=0," ",VLOOKUP($B19,[1]Спортсмены!$B$1:$K$65536,3,FALSE))</f>
        <v>Кирилл</v>
      </c>
      <c r="E19" s="426" t="str">
        <f>IF(B19=0," ",IF(VLOOKUP($B19,[1]Спортсмены!$B$1:$K$65536,4,FALSE)=0," ",VLOOKUP($B19,[1]Спортсмены!$B$1:$K$65536,4,FALSE)))</f>
        <v>22.03.2004</v>
      </c>
      <c r="F19" s="426" t="str">
        <f>IF(B19=0," ",VLOOKUP($B19,[1]Спортсмены!$B$1:$K$65536,5,FALSE))</f>
        <v>1</v>
      </c>
      <c r="G19" s="425" t="str">
        <f>IF(B19=0," ",VLOOKUP($B19,[1]Спортсмены!$B$1:$K$65536,6,FALSE))</f>
        <v>Вологодская область</v>
      </c>
      <c r="H19" s="425" t="str">
        <f>IF(C19=0," ",VLOOKUP($B19,[1]Спортсмены!$B$1:$K$65536,7,FALSE))</f>
        <v/>
      </c>
      <c r="I19" s="425" t="str">
        <f>IF(D19=0," ",VLOOKUP($B19,[1]Спортсмены!$B$1:$K$65536,8,FALSE))</f>
        <v/>
      </c>
      <c r="J19" s="427" t="str">
        <f>IF(B19=0," ",VLOOKUP($B19,[1]Спортсмены!$B$1:$K$65536,9,FALSE))</f>
        <v>СК "Череповец"</v>
      </c>
      <c r="K19" s="589">
        <v>1.1250000000000001E-3</v>
      </c>
      <c r="L19" s="590" t="str">
        <f>IF(K19=0," ",IF(K19&lt;=[1]Разряды!$D$10,[1]Разряды!$D$3,IF(K19&lt;=[1]Разряды!$E$10,[1]Разряды!$E$3,IF(K19&lt;=[1]Разряды!$F$10,[1]Разряды!$F$3,IF(K19&lt;=[1]Разряды!$G$10,[1]Разряды!$G$3,IF(K19&lt;=[1]Разряды!$H$10,[1]Разряды!$H$3,IF(K19&lt;=[1]Разряды!$I$10,[1]Разряды!$I$3,IF(K19&lt;=[1]Разряды!$J$10,[1]Разряды!$J$3,"б/р"))))))))</f>
        <v>3р</v>
      </c>
      <c r="M19" s="428"/>
      <c r="N19" s="30" t="str">
        <f>IF(B19=0," ",VLOOKUP($B19,[1]Спортсмены!$B$1:$K$65536,10,FALSE))</f>
        <v>Полторацкий С.В.</v>
      </c>
    </row>
    <row r="20" spans="1:14" x14ac:dyDescent="0.25">
      <c r="A20" s="572"/>
      <c r="B20" s="31">
        <v>246</v>
      </c>
      <c r="C20" s="69" t="str">
        <f>IF(B20=0," ",VLOOKUP(B20,[1]Спортсмены!B$1:K$65536,2,FALSE))</f>
        <v>Логинов</v>
      </c>
      <c r="D20" s="70" t="str">
        <f>IF(B20=0," ",VLOOKUP($B20,[1]Спортсмены!$B$1:$K$65536,3,FALSE))</f>
        <v>Максим</v>
      </c>
      <c r="E20" s="71" t="str">
        <f>IF(B20=0," ",IF(VLOOKUP($B20,[1]Спортсмены!$B$1:$K$65536,4,FALSE)=0," ",VLOOKUP($B20,[1]Спортсмены!$B$1:$K$65536,4,FALSE)))</f>
        <v>21.09.2003</v>
      </c>
      <c r="F20" s="71" t="str">
        <f>IF(B20=0," ",VLOOKUP($B20,[1]Спортсмены!$B$1:$K$65536,5,FALSE))</f>
        <v>1</v>
      </c>
      <c r="G20" s="69" t="str">
        <f>IF(B20=0," ",VLOOKUP($B20,[1]Спортсмены!$B$1:$K$65536,6,FALSE))</f>
        <v>Вологодская область</v>
      </c>
      <c r="H20" s="69" t="str">
        <f>IF(C20=0," ",VLOOKUP($B20,[1]Спортсмены!$B$1:$K$65536,7,FALSE))</f>
        <v/>
      </c>
      <c r="I20" s="69" t="str">
        <f>IF(D20=0," ",VLOOKUP($B20,[1]Спортсмены!$B$1:$K$65536,8,FALSE))</f>
        <v/>
      </c>
      <c r="J20" s="102" t="str">
        <f>IF(B20=0," ",VLOOKUP($B20,[1]Спортсмены!$B$1:$K$65536,9,FALSE))</f>
        <v>АУ ФКиС  ВО "ЦСП", МБУДО ДЮСШ "Спартак"</v>
      </c>
      <c r="K20" s="587"/>
      <c r="L20" s="578"/>
      <c r="M20" s="580">
        <v>20</v>
      </c>
      <c r="N20" s="69" t="str">
        <f>IF(B20=0," ",VLOOKUP($B20,[1]Спортсмены!$B$1:$K$65536,10,FALSE))</f>
        <v>Волков В.Н.</v>
      </c>
    </row>
    <row r="21" spans="1:14" x14ac:dyDescent="0.25">
      <c r="A21" s="572"/>
      <c r="B21" s="31">
        <v>255</v>
      </c>
      <c r="C21" s="69" t="str">
        <f>IF(B21=0," ",VLOOKUP(B21,[1]Спортсмены!B$1:K$65536,2,FALSE))</f>
        <v>Панев</v>
      </c>
      <c r="D21" s="70" t="str">
        <f>IF(B21=0," ",VLOOKUP($B21,[1]Спортсмены!$B$1:$K$65536,3,FALSE))</f>
        <v>Никита</v>
      </c>
      <c r="E21" s="71" t="str">
        <f>IF(B21=0," ",IF(VLOOKUP($B21,[1]Спортсмены!$B$1:$K$65536,4,FALSE)=0," ",VLOOKUP($B21,[1]Спортсмены!$B$1:$K$65536,4,FALSE)))</f>
        <v>02.06.2004</v>
      </c>
      <c r="F21" s="71" t="str">
        <f>IF(B21=0," ",VLOOKUP($B21,[1]Спортсмены!$B$1:$K$65536,5,FALSE))</f>
        <v>2</v>
      </c>
      <c r="G21" s="69" t="str">
        <f>IF(B21=0," ",VLOOKUP($B21,[1]Спортсмены!$B$1:$K$65536,6,FALSE))</f>
        <v>Вологодская область</v>
      </c>
      <c r="H21" s="69" t="str">
        <f>IF(C21=0," ",VLOOKUP($B21,[1]Спортсмены!$B$1:$K$65536,7,FALSE))</f>
        <v/>
      </c>
      <c r="I21" s="69" t="str">
        <f>IF(D21=0," ",VLOOKUP($B21,[1]Спортсмены!$B$1:$K$65536,8,FALSE))</f>
        <v/>
      </c>
      <c r="J21" s="101" t="str">
        <f>IF(B21=0," ",VLOOKUP($B21,[1]Спортсмены!$B$1:$K$65536,9,FALSE))</f>
        <v>АУ ВО "СШОР "Витязь"</v>
      </c>
      <c r="K21" s="587"/>
      <c r="L21" s="578"/>
      <c r="M21" s="580"/>
      <c r="N21" s="69"/>
    </row>
    <row r="22" spans="1:14" ht="15.75" thickBot="1" x14ac:dyDescent="0.3">
      <c r="A22" s="573"/>
      <c r="B22" s="38">
        <v>270</v>
      </c>
      <c r="C22" s="39" t="str">
        <f>IF(B22=0," ",VLOOKUP(B22,[1]Спортсмены!B$1:K$65536,2,FALSE))</f>
        <v>Харченко</v>
      </c>
      <c r="D22" s="129" t="str">
        <f>IF(B22=0," ",VLOOKUP($B22,[1]Спортсмены!$B$1:$K$65536,3,FALSE))</f>
        <v>Андрей</v>
      </c>
      <c r="E22" s="40" t="str">
        <f>IF(B22=0," ",IF(VLOOKUP($B22,[1]Спортсмены!$B$1:$K$65536,4,FALSE)=0," ",VLOOKUP($B22,[1]Спортсмены!$B$1:$K$65536,4,FALSE)))</f>
        <v>10.09.2003</v>
      </c>
      <c r="F22" s="40" t="str">
        <f>IF(B22=0," ",VLOOKUP($B22,[1]Спортсмены!$B$1:$K$65536,5,FALSE))</f>
        <v>2</v>
      </c>
      <c r="G22" s="39" t="str">
        <f>IF(B22=0," ",VLOOKUP($B22,[1]Спортсмены!$B$1:$K$65536,6,FALSE))</f>
        <v>Вологодская область</v>
      </c>
      <c r="H22" s="39" t="str">
        <f>IF(C22=0," ",VLOOKUP($B22,[1]Спортсмены!$B$1:$K$65536,7,FALSE))</f>
        <v/>
      </c>
      <c r="I22" s="39" t="str">
        <f>IF(D22=0," ",VLOOKUP($B22,[1]Спортсмены!$B$1:$K$65536,8,FALSE))</f>
        <v/>
      </c>
      <c r="J22" s="227" t="str">
        <f>IF(B22=0," ",VLOOKUP($B22,[1]Спортсмены!$B$1:$K$65536,9,FALSE))</f>
        <v>МБУ ДО "ДЮСШ №2" (г.Череповец)</v>
      </c>
      <c r="K22" s="588"/>
      <c r="L22" s="579"/>
      <c r="M22" s="412"/>
      <c r="N22" s="39" t="str">
        <f>IF(B22=0," ",VLOOKUP($B22,[1]Спортсмены!$B$1:$K$65536,10,FALSE))</f>
        <v>Полторацкий С.В.</v>
      </c>
    </row>
    <row r="23" spans="1:14" ht="15.75" thickTop="1" x14ac:dyDescent="0.25">
      <c r="A23" s="585">
        <v>3</v>
      </c>
      <c r="B23" s="424">
        <v>432</v>
      </c>
      <c r="C23" s="425" t="str">
        <f>IF(B23=0," ",VLOOKUP(B23,[1]Спортсмены!B$1:K$65536,2,FALSE))</f>
        <v>Муравихин</v>
      </c>
      <c r="D23" s="434" t="str">
        <f>IF(B23=0," ",VLOOKUP($B23,[1]Спортсмены!$B$1:$K$65536,3,FALSE))</f>
        <v>Никита</v>
      </c>
      <c r="E23" s="426" t="str">
        <f>IF(B23=0," ",IF(VLOOKUP($B23,[1]Спортсмены!$B$1:$K$65536,4,FALSE)=0," ",VLOOKUP($B23,[1]Спортсмены!$B$1:$K$65536,4,FALSE)))</f>
        <v>23.02.2003</v>
      </c>
      <c r="F23" s="426" t="str">
        <f>IF(B23=0," ",VLOOKUP($B23,[1]Спортсмены!$B$1:$K$65536,5,FALSE))</f>
        <v>1</v>
      </c>
      <c r="G23" s="425" t="str">
        <f>IF(B23=0," ",VLOOKUP($B23,[1]Спортсмены!$B$1:$K$65536,6,FALSE))</f>
        <v>Республика Карелия</v>
      </c>
      <c r="H23" s="425" t="str">
        <f>IF(C23=0," ",VLOOKUP($B23,[1]Спортсмены!$B$1:$K$65536,7,FALSE))</f>
        <v/>
      </c>
      <c r="I23" s="425" t="str">
        <f>IF(D23=0," ",VLOOKUP($B23,[1]Спортсмены!$B$1:$K$65536,8,FALSE))</f>
        <v/>
      </c>
      <c r="J23" s="427" t="str">
        <f>IF(B23=0," ",VLOOKUP($B23,[1]Спортсмены!$B$1:$K$65536,9,FALSE))</f>
        <v>МУ "СШОР №3"</v>
      </c>
      <c r="K23" s="589">
        <v>1.135648148148148E-3</v>
      </c>
      <c r="L23" s="590" t="str">
        <f>IF(K23=0," ",IF(K23&lt;=[1]Разряды!$D$10,[1]Разряды!$D$3,IF(K23&lt;=[1]Разряды!$E$10,[1]Разряды!$E$3,IF(K23&lt;=[1]Разряды!$F$10,[1]Разряды!$F$3,IF(K23&lt;=[1]Разряды!$G$10,[1]Разряды!$G$3,IF(K23&lt;=[1]Разряды!$H$10,[1]Разряды!$H$3,IF(K23&lt;=[1]Разряды!$I$10,[1]Разряды!$I$3,IF(K23&lt;=[1]Разряды!$J$10,[1]Разряды!$J$3,"б/р"))))))))</f>
        <v>3р</v>
      </c>
      <c r="M23" s="428"/>
      <c r="N23" s="30" t="str">
        <f>IF(B23=0," ",VLOOKUP($B23,[1]Спортсмены!$B$1:$K$65536,10,FALSE))</f>
        <v>Писарек Е.В.</v>
      </c>
    </row>
    <row r="24" spans="1:14" x14ac:dyDescent="0.25">
      <c r="A24" s="572"/>
      <c r="B24" s="31">
        <v>436</v>
      </c>
      <c r="C24" s="69" t="str">
        <f>IF(B24=0," ",VLOOKUP(B24,[1]Спортсмены!B$1:K$65536,2,FALSE))</f>
        <v>Сидоров</v>
      </c>
      <c r="D24" s="70" t="str">
        <f>IF(B24=0," ",VLOOKUP($B24,[1]Спортсмены!$B$1:$K$65536,3,FALSE))</f>
        <v>Артем</v>
      </c>
      <c r="E24" s="71" t="str">
        <f>IF(B24=0," ",IF(VLOOKUP($B24,[1]Спортсмены!$B$1:$K$65536,4,FALSE)=0," ",VLOOKUP($B24,[1]Спортсмены!$B$1:$K$65536,4,FALSE)))</f>
        <v>13.01.2004</v>
      </c>
      <c r="F24" s="71" t="str">
        <f>IF(B24=0," ",VLOOKUP($B24,[1]Спортсмены!$B$1:$K$65536,5,FALSE))</f>
        <v>1</v>
      </c>
      <c r="G24" s="69" t="str">
        <f>IF(B24=0," ",VLOOKUP($B24,[1]Спортсмены!$B$1:$K$65536,6,FALSE))</f>
        <v>Республика Карелия</v>
      </c>
      <c r="H24" s="69" t="str">
        <f>IF(C24=0," ",VLOOKUP($B24,[1]Спортсмены!$B$1:$K$65536,7,FALSE))</f>
        <v/>
      </c>
      <c r="I24" s="69" t="str">
        <f>IF(D24=0," ",VLOOKUP($B24,[1]Спортсмены!$B$1:$K$65536,8,FALSE))</f>
        <v/>
      </c>
      <c r="J24" s="101" t="str">
        <f>IF(B24=0," ",VLOOKUP($B24,[1]Спортсмены!$B$1:$K$65536,9,FALSE))</f>
        <v>МУ "СШОР №3"</v>
      </c>
      <c r="K24" s="587"/>
      <c r="L24" s="578"/>
      <c r="M24" s="580">
        <v>17</v>
      </c>
      <c r="N24" s="69" t="str">
        <f>IF(B24=0," ",VLOOKUP($B24,[1]Спортсмены!$B$1:$K$65536,10,FALSE))</f>
        <v>Кишкин А.Ю., Воробьев С.А.</v>
      </c>
    </row>
    <row r="25" spans="1:14" x14ac:dyDescent="0.25">
      <c r="A25" s="572"/>
      <c r="B25" s="31">
        <v>428</v>
      </c>
      <c r="C25" s="69" t="str">
        <f>IF(B25=0," ",VLOOKUP(B25,[1]Спортсмены!B$1:K$65536,2,FALSE))</f>
        <v>Лайтинен</v>
      </c>
      <c r="D25" s="70" t="str">
        <f>IF(B25=0," ",VLOOKUP($B25,[1]Спортсмены!$B$1:$K$65536,3,FALSE))</f>
        <v>Кирилл</v>
      </c>
      <c r="E25" s="71" t="str">
        <f>IF(B25=0," ",IF(VLOOKUP($B25,[1]Спортсмены!$B$1:$K$65536,4,FALSE)=0," ",VLOOKUP($B25,[1]Спортсмены!$B$1:$K$65536,4,FALSE)))</f>
        <v>14.04.2004</v>
      </c>
      <c r="F25" s="71" t="str">
        <f>IF(B25=0," ",VLOOKUP($B25,[1]Спортсмены!$B$1:$K$65536,5,FALSE))</f>
        <v>2</v>
      </c>
      <c r="G25" s="69" t="str">
        <f>IF(B25=0," ",VLOOKUP($B25,[1]Спортсмены!$B$1:$K$65536,6,FALSE))</f>
        <v>Республика Карелия</v>
      </c>
      <c r="H25" s="69" t="str">
        <f>IF(C25=0," ",VLOOKUP($B25,[1]Спортсмены!$B$1:$K$65536,7,FALSE))</f>
        <v/>
      </c>
      <c r="I25" s="69" t="str">
        <f>IF(D25=0," ",VLOOKUP($B25,[1]Спортсмены!$B$1:$K$65536,8,FALSE))</f>
        <v/>
      </c>
      <c r="J25" s="101" t="str">
        <f>IF(B25=0," ",VLOOKUP($B25,[1]Спортсмены!$B$1:$K$65536,9,FALSE))</f>
        <v>МУ "СШОР №3"</v>
      </c>
      <c r="K25" s="587"/>
      <c r="L25" s="578"/>
      <c r="M25" s="580"/>
      <c r="N25" s="69" t="str">
        <f>IF(B25=0," ",VLOOKUP($B25,[1]Спортсмены!$B$1:$K$65536,10,FALSE))</f>
        <v>Лайтинен А.А.</v>
      </c>
    </row>
    <row r="26" spans="1:14" ht="15.75" thickBot="1" x14ac:dyDescent="0.3">
      <c r="A26" s="573"/>
      <c r="B26" s="38">
        <v>435</v>
      </c>
      <c r="C26" s="39" t="str">
        <f>IF(B26=0," ",VLOOKUP(B26,[1]Спортсмены!B$1:K$65536,2,FALSE))</f>
        <v>Репкин</v>
      </c>
      <c r="D26" s="129" t="str">
        <f>IF(B26=0," ",VLOOKUP($B26,[1]Спортсмены!$B$1:$K$65536,3,FALSE))</f>
        <v>Евгений</v>
      </c>
      <c r="E26" s="40" t="str">
        <f>IF(B26=0," ",IF(VLOOKUP($B26,[1]Спортсмены!$B$1:$K$65536,4,FALSE)=0," ",VLOOKUP($B26,[1]Спортсмены!$B$1:$K$65536,4,FALSE)))</f>
        <v>26.02.2003</v>
      </c>
      <c r="F26" s="40" t="str">
        <f>IF(B26=0," ",VLOOKUP($B26,[1]Спортсмены!$B$1:$K$65536,5,FALSE))</f>
        <v>1</v>
      </c>
      <c r="G26" s="39" t="str">
        <f>IF(B26=0," ",VLOOKUP($B26,[1]Спортсмены!$B$1:$K$65536,6,FALSE))</f>
        <v>Республика Карелия</v>
      </c>
      <c r="H26" s="39" t="str">
        <f>IF(C26=0," ",VLOOKUP($B26,[1]Спортсмены!$B$1:$K$65536,7,FALSE))</f>
        <v/>
      </c>
      <c r="I26" s="39" t="str">
        <f>IF(D26=0," ",VLOOKUP($B26,[1]Спортсмены!$B$1:$K$65536,8,FALSE))</f>
        <v/>
      </c>
      <c r="J26" s="227" t="str">
        <f>IF(B26=0," ",VLOOKUP($B26,[1]Спортсмены!$B$1:$K$65536,9,FALSE))</f>
        <v>МУ "СШОР №3"</v>
      </c>
      <c r="K26" s="588"/>
      <c r="L26" s="579"/>
      <c r="M26" s="412"/>
      <c r="N26" s="39" t="str">
        <f>IF(B26=0," ",VLOOKUP($B26,[1]Спортсмены!$B$1:$K$65536,10,FALSE))</f>
        <v>Кишкин А.Ю., Воробьев С.А.</v>
      </c>
    </row>
    <row r="27" spans="1:14" ht="15.75" thickTop="1" x14ac:dyDescent="0.25">
      <c r="A27" s="582">
        <v>4</v>
      </c>
      <c r="B27" s="424">
        <v>237</v>
      </c>
      <c r="C27" s="425" t="str">
        <f>IF(B27=0," ",VLOOKUP(B27,[1]Спортсмены!B$1:K$65536,2,FALSE))</f>
        <v>Колобаев</v>
      </c>
      <c r="D27" s="434" t="str">
        <f>IF(B27=0," ",VLOOKUP($B27,[1]Спортсмены!$B$1:$K$65536,3,FALSE))</f>
        <v>Павел</v>
      </c>
      <c r="E27" s="426" t="str">
        <f>IF(B27=0," ",IF(VLOOKUP($B27,[1]Спортсмены!$B$1:$K$65536,4,FALSE)=0," ",VLOOKUP($B27,[1]Спортсмены!$B$1:$K$65536,4,FALSE)))</f>
        <v>14.06.2004</v>
      </c>
      <c r="F27" s="426" t="str">
        <f>IF(B27=0," ",VLOOKUP($B27,[1]Спортсмены!$B$1:$K$65536,5,FALSE))</f>
        <v>2</v>
      </c>
      <c r="G27" s="425" t="str">
        <f>IF(B27=0," ",VLOOKUP($B27,[1]Спортсмены!$B$1:$K$65536,6,FALSE))</f>
        <v>Вологодская область</v>
      </c>
      <c r="H27" s="425" t="str">
        <f>IF(C27=0," ",VLOOKUP($B27,[1]Спортсмены!$B$1:$K$65536,7,FALSE))</f>
        <v/>
      </c>
      <c r="I27" s="425" t="str">
        <f>IF(D27=0," ",VLOOKUP($B27,[1]Спортсмены!$B$1:$K$65536,8,FALSE))</f>
        <v/>
      </c>
      <c r="J27" s="435" t="str">
        <f>IF(B27=0," ",VLOOKUP($B27,[1]Спортсмены!$B$1:$K$65536,9,FALSE))</f>
        <v>АУ ФКиС  ВО "ЦСП", МБУДО ДЮСШ "Спартак"</v>
      </c>
      <c r="K27" s="589">
        <v>1.1604166666666666E-3</v>
      </c>
      <c r="L27" s="590" t="str">
        <f>IF(K27=0," ",IF(K27&lt;=[1]Разряды!$D$10,[1]Разряды!$D$3,IF(K27&lt;=[1]Разряды!$E$10,[1]Разряды!$E$3,IF(K27&lt;=[1]Разряды!$F$10,[1]Разряды!$F$3,IF(K27&lt;=[1]Разряды!$G$10,[1]Разряды!$G$3,IF(K27&lt;=[1]Разряды!$H$10,[1]Разряды!$H$3,IF(K27&lt;=[1]Разряды!$I$10,[1]Разряды!$I$3,IF(K27&lt;=[1]Разряды!$J$10,[1]Разряды!$J$3,"б/р"))))))))</f>
        <v>3р</v>
      </c>
      <c r="M27" s="428"/>
      <c r="N27" s="30" t="str">
        <f>IF(B27=0," ",VLOOKUP($B27,[1]Спортсмены!$B$1:$K$65536,10,FALSE))</f>
        <v>Кужукина М.В.</v>
      </c>
    </row>
    <row r="28" spans="1:14" x14ac:dyDescent="0.25">
      <c r="A28" s="583"/>
      <c r="B28" s="31">
        <v>259</v>
      </c>
      <c r="C28" s="69" t="str">
        <f>IF(B28=0," ",VLOOKUP(B28,[1]Спортсмены!B$1:K$65536,2,FALSE))</f>
        <v>Пята</v>
      </c>
      <c r="D28" s="70" t="str">
        <f>IF(B28=0," ",VLOOKUP($B28,[1]Спортсмены!$B$1:$K$65536,3,FALSE))</f>
        <v>Арсений</v>
      </c>
      <c r="E28" s="71" t="str">
        <f>IF(B28=0," ",IF(VLOOKUP($B28,[1]Спортсмены!$B$1:$K$65536,4,FALSE)=0," ",VLOOKUP($B28,[1]Спортсмены!$B$1:$K$65536,4,FALSE)))</f>
        <v>17.04.2003</v>
      </c>
      <c r="F28" s="71" t="str">
        <f>IF(B28=0," ",VLOOKUP($B28,[1]Спортсмены!$B$1:$K$65536,5,FALSE))</f>
        <v>2</v>
      </c>
      <c r="G28" s="69" t="str">
        <f>IF(B28=0," ",VLOOKUP($B28,[1]Спортсмены!$B$1:$K$65536,6,FALSE))</f>
        <v>Вологодская область</v>
      </c>
      <c r="H28" s="69" t="str">
        <f>IF(C28=0," ",VLOOKUP($B28,[1]Спортсмены!$B$1:$K$65536,7,FALSE))</f>
        <v/>
      </c>
      <c r="I28" s="69" t="str">
        <f>IF(D28=0," ",VLOOKUP($B28,[1]Спортсмены!$B$1:$K$65536,8,FALSE))</f>
        <v/>
      </c>
      <c r="J28" s="101" t="str">
        <f>IF(B28=0," ",VLOOKUP($B28,[1]Спортсмены!$B$1:$K$65536,9,FALSE))</f>
        <v>АУ ВО "СШОР "Витязь"</v>
      </c>
      <c r="K28" s="587"/>
      <c r="L28" s="578"/>
      <c r="M28" s="580">
        <v>15</v>
      </c>
      <c r="N28" s="69"/>
    </row>
    <row r="29" spans="1:14" x14ac:dyDescent="0.25">
      <c r="A29" s="583"/>
      <c r="B29" s="31">
        <v>261</v>
      </c>
      <c r="C29" s="69" t="str">
        <f>IF(B29=0," ",VLOOKUP(B29,[1]Спортсмены!B$1:K$65536,2,FALSE))</f>
        <v>Росляков</v>
      </c>
      <c r="D29" s="70" t="str">
        <f>IF(B29=0," ",VLOOKUP($B29,[1]Спортсмены!$B$1:$K$65536,3,FALSE))</f>
        <v>Тимофей</v>
      </c>
      <c r="E29" s="71" t="str">
        <f>IF(B29=0," ",IF(VLOOKUP($B29,[1]Спортсмены!$B$1:$K$65536,4,FALSE)=0," ",VLOOKUP($B29,[1]Спортсмены!$B$1:$K$65536,4,FALSE)))</f>
        <v>26.03.2004</v>
      </c>
      <c r="F29" s="71" t="str">
        <f>IF(B29=0," ",VLOOKUP($B29,[1]Спортсмены!$B$1:$K$65536,5,FALSE))</f>
        <v>2</v>
      </c>
      <c r="G29" s="69" t="str">
        <f>IF(B29=0," ",VLOOKUP($B29,[1]Спортсмены!$B$1:$K$65536,6,FALSE))</f>
        <v>Вологодская область</v>
      </c>
      <c r="H29" s="69" t="str">
        <f>IF(C29=0," ",VLOOKUP($B29,[1]Спортсмены!$B$1:$K$65536,7,FALSE))</f>
        <v/>
      </c>
      <c r="I29" s="69" t="str">
        <f>IF(D29=0," ",VLOOKUP($B29,[1]Спортсмены!$B$1:$K$65536,8,FALSE))</f>
        <v/>
      </c>
      <c r="J29" s="102" t="str">
        <f>IF(B29=0," ",VLOOKUP($B29,[1]Спортсмены!$B$1:$K$65536,9,FALSE))</f>
        <v>АУ ФКиС  ВО "ЦСП", МБУДО ДЮСШ "Спартак"</v>
      </c>
      <c r="K29" s="587"/>
      <c r="L29" s="578"/>
      <c r="M29" s="580"/>
      <c r="N29" s="69" t="str">
        <f>IF(B29=0," ",VLOOKUP($B29,[1]Спортсмены!$B$1:$K$65536,10,FALSE))</f>
        <v>Синицкий А.Д.</v>
      </c>
    </row>
    <row r="30" spans="1:14" ht="15.75" thickBot="1" x14ac:dyDescent="0.3">
      <c r="A30" s="584"/>
      <c r="B30" s="38">
        <v>268</v>
      </c>
      <c r="C30" s="39" t="str">
        <f>IF(B30=0," ",VLOOKUP(B30,[1]Спортсмены!B$1:K$65536,2,FALSE))</f>
        <v>Тюрнин</v>
      </c>
      <c r="D30" s="129" t="str">
        <f>IF(B30=0," ",VLOOKUP($B30,[1]Спортсмены!$B$1:$K$65536,3,FALSE))</f>
        <v>Евгений</v>
      </c>
      <c r="E30" s="40" t="str">
        <f>IF(B30=0," ",IF(VLOOKUP($B30,[1]Спортсмены!$B$1:$K$65536,4,FALSE)=0," ",VLOOKUP($B30,[1]Спортсмены!$B$1:$K$65536,4,FALSE)))</f>
        <v>28.02.2003</v>
      </c>
      <c r="F30" s="40" t="str">
        <f>IF(B30=0," ",VLOOKUP($B30,[1]Спортсмены!$B$1:$K$65536,5,FALSE))</f>
        <v>1</v>
      </c>
      <c r="G30" s="39" t="str">
        <f>IF(B30=0," ",VLOOKUP($B30,[1]Спортсмены!$B$1:$K$65536,6,FALSE))</f>
        <v>Вологодская область</v>
      </c>
      <c r="H30" s="39" t="str">
        <f>IF(C30=0," ",VLOOKUP($B30,[1]Спортсмены!$B$1:$K$65536,7,FALSE))</f>
        <v/>
      </c>
      <c r="I30" s="39" t="str">
        <f>IF(D30=0," ",VLOOKUP($B30,[1]Спортсмены!$B$1:$K$65536,8,FALSE))</f>
        <v/>
      </c>
      <c r="J30" s="433" t="str">
        <f>IF(B30=0," ",VLOOKUP($B30,[1]Спортсмены!$B$1:$K$65536,9,FALSE))</f>
        <v>АУ ФКиС  ВО "ЦСП", МБУДО ДЮСШ "Спартак"</v>
      </c>
      <c r="K30" s="588"/>
      <c r="L30" s="579"/>
      <c r="M30" s="412"/>
      <c r="N30" s="39" t="str">
        <f>IF(B30=0," ",VLOOKUP($B30,[1]Спортсмены!$B$1:$K$65536,10,FALSE))</f>
        <v>Кужукина М.В.</v>
      </c>
    </row>
    <row r="31" spans="1:14" ht="15.75" thickTop="1" x14ac:dyDescent="0.25">
      <c r="A31" s="582">
        <v>5</v>
      </c>
      <c r="B31" s="424">
        <v>450</v>
      </c>
      <c r="C31" s="425" t="str">
        <f>IF(B31=0," ",VLOOKUP(B31,[1]Спортсмены!B$1:K$65536,2,FALSE))</f>
        <v>Исаевский</v>
      </c>
      <c r="D31" s="434" t="str">
        <f>IF(B31=0," ",VLOOKUP($B31,[1]Спортсмены!$B$1:$K$65536,3,FALSE))</f>
        <v>Ростислав</v>
      </c>
      <c r="E31" s="426" t="str">
        <f>IF(B31=0," ",IF(VLOOKUP($B31,[1]Спортсмены!$B$1:$K$65536,4,FALSE)=0," ",VLOOKUP($B31,[1]Спортсмены!$B$1:$K$65536,4,FALSE)))</f>
        <v>03.09.2004</v>
      </c>
      <c r="F31" s="426" t="str">
        <f>IF(B31=0," ",VLOOKUP($B31,[1]Спортсмены!$B$1:$K$65536,5,FALSE))</f>
        <v>1</v>
      </c>
      <c r="G31" s="425" t="str">
        <f>IF(B31=0," ",VLOOKUP($B31,[1]Спортсмены!$B$1:$K$65536,6,FALSE))</f>
        <v>Республика Коми</v>
      </c>
      <c r="H31" s="425" t="str">
        <f>IF(C31=0," ",VLOOKUP($B31,[1]Спортсмены!$B$1:$K$65536,7,FALSE))</f>
        <v/>
      </c>
      <c r="I31" s="425" t="str">
        <f>IF(D31=0," ",VLOOKUP($B31,[1]Спортсмены!$B$1:$K$65536,8,FALSE))</f>
        <v/>
      </c>
      <c r="J31" s="427" t="str">
        <f>IF(B31=0," ",VLOOKUP($B31,[1]Спортсмены!$B$1:$K$65536,9,FALSE))</f>
        <v>ГБУ РК "СШОР №1"</v>
      </c>
      <c r="K31" s="589">
        <v>1.1732638888888888E-3</v>
      </c>
      <c r="L31" s="590" t="str">
        <f>IF(K31=0," ",IF(K31&lt;=[1]Разряды!$D$10,[1]Разряды!$D$3,IF(K31&lt;=[1]Разряды!$E$10,[1]Разряды!$E$3,IF(K31&lt;=[1]Разряды!$F$10,[1]Разряды!$F$3,IF(K31&lt;=[1]Разряды!$G$10,[1]Разряды!$G$3,IF(K31&lt;=[1]Разряды!$H$10,[1]Разряды!$H$3,IF(K31&lt;=[1]Разряды!$I$10,[1]Разряды!$I$3,IF(K31&lt;=[1]Разряды!$J$10,[1]Разряды!$J$3,"б/р"))))))))</f>
        <v>3р</v>
      </c>
      <c r="M31" s="428"/>
      <c r="N31" s="30" t="str">
        <f>IF(B31=0," ",VLOOKUP($B31,[1]Спортсмены!$B$1:$K$65536,10,FALSE))</f>
        <v>Филиппов М.И.</v>
      </c>
    </row>
    <row r="32" spans="1:14" x14ac:dyDescent="0.25">
      <c r="A32" s="583"/>
      <c r="B32" s="31">
        <v>461</v>
      </c>
      <c r="C32" s="69" t="str">
        <f>IF(B32=0," ",VLOOKUP(B32,[1]Спортсмены!B$1:K$65536,2,FALSE))</f>
        <v>Холопов</v>
      </c>
      <c r="D32" s="70" t="str">
        <f>IF(B32=0," ",VLOOKUP($B32,[1]Спортсмены!$B$1:$K$65536,3,FALSE))</f>
        <v>Данил</v>
      </c>
      <c r="E32" s="71" t="str">
        <f>IF(B32=0," ",IF(VLOOKUP($B32,[1]Спортсмены!$B$1:$K$65536,4,FALSE)=0," ",VLOOKUP($B32,[1]Спортсмены!$B$1:$K$65536,4,FALSE)))</f>
        <v>23.08.2005</v>
      </c>
      <c r="F32" s="71" t="str">
        <f>IF(B32=0," ",VLOOKUP($B32,[1]Спортсмены!$B$1:$K$65536,5,FALSE))</f>
        <v>1</v>
      </c>
      <c r="G32" s="69" t="str">
        <f>IF(B32=0," ",VLOOKUP($B32,[1]Спортсмены!$B$1:$K$65536,6,FALSE))</f>
        <v>Республика Коми</v>
      </c>
      <c r="H32" s="69" t="str">
        <f>IF(C32=0," ",VLOOKUP($B32,[1]Спортсмены!$B$1:$K$65536,7,FALSE))</f>
        <v/>
      </c>
      <c r="I32" s="69" t="str">
        <f>IF(D32=0," ",VLOOKUP($B32,[1]Спортсмены!$B$1:$K$65536,8,FALSE))</f>
        <v/>
      </c>
      <c r="J32" s="101" t="str">
        <f>IF(B32=0," ",VLOOKUP($B32,[1]Спортсмены!$B$1:$K$65536,9,FALSE))</f>
        <v>ГБУ РК "СШОР №1"</v>
      </c>
      <c r="K32" s="587"/>
      <c r="L32" s="578"/>
      <c r="M32" s="580">
        <v>14</v>
      </c>
      <c r="N32" s="69" t="str">
        <f>IF(B32=0," ",VLOOKUP($B32,[1]Спортсмены!$B$1:$K$65536,10,FALSE))</f>
        <v>Филиппов М.И.</v>
      </c>
    </row>
    <row r="33" spans="1:14" x14ac:dyDescent="0.25">
      <c r="A33" s="583"/>
      <c r="B33" s="31">
        <v>463</v>
      </c>
      <c r="C33" s="69" t="str">
        <f>IF(B33=0," ",VLOOKUP(B33,[1]Спортсмены!B$1:K$65536,2,FALSE))</f>
        <v>Шиповский</v>
      </c>
      <c r="D33" s="70" t="str">
        <f>IF(B33=0," ",VLOOKUP($B33,[1]Спортсмены!$B$1:$K$65536,3,FALSE))</f>
        <v>Даниил</v>
      </c>
      <c r="E33" s="71" t="str">
        <f>IF(B33=0," ",IF(VLOOKUP($B33,[1]Спортсмены!$B$1:$K$65536,4,FALSE)=0," ",VLOOKUP($B33,[1]Спортсмены!$B$1:$K$65536,4,FALSE)))</f>
        <v>07.02.2003</v>
      </c>
      <c r="F33" s="71" t="str">
        <f>IF(B33=0," ",VLOOKUP($B33,[1]Спортсмены!$B$1:$K$65536,5,FALSE))</f>
        <v>1</v>
      </c>
      <c r="G33" s="69" t="str">
        <f>IF(B33=0," ",VLOOKUP($B33,[1]Спортсмены!$B$1:$K$65536,6,FALSE))</f>
        <v>Республика Коми</v>
      </c>
      <c r="H33" s="69" t="str">
        <f>IF(C33=0," ",VLOOKUP($B33,[1]Спортсмены!$B$1:$K$65536,7,FALSE))</f>
        <v/>
      </c>
      <c r="I33" s="69" t="str">
        <f>IF(D33=0," ",VLOOKUP($B33,[1]Спортсмены!$B$1:$K$65536,8,FALSE))</f>
        <v/>
      </c>
      <c r="J33" s="101" t="str">
        <f>IF(B33=0," ",VLOOKUP($B33,[1]Спортсмены!$B$1:$K$65536,9,FALSE))</f>
        <v>МУ "СШ №2" г. Ухта</v>
      </c>
      <c r="K33" s="587"/>
      <c r="L33" s="578"/>
      <c r="M33" s="580"/>
      <c r="N33" s="69" t="str">
        <f>IF(B33=0," ",VLOOKUP($B33,[1]Спортсмены!$B$1:$K$65536,10,FALSE))</f>
        <v>Углова С.И.</v>
      </c>
    </row>
    <row r="34" spans="1:14" ht="15.75" thickBot="1" x14ac:dyDescent="0.3">
      <c r="A34" s="584"/>
      <c r="B34" s="38">
        <v>454</v>
      </c>
      <c r="C34" s="39" t="str">
        <f>IF(B34=0," ",VLOOKUP(B34,[1]Спортсмены!B$1:K$65536,2,FALSE))</f>
        <v>Матуленко</v>
      </c>
      <c r="D34" s="129" t="str">
        <f>IF(B34=0," ",VLOOKUP($B34,[1]Спортсмены!$B$1:$K$65536,3,FALSE))</f>
        <v>Илья</v>
      </c>
      <c r="E34" s="40" t="str">
        <f>IF(B34=0," ",IF(VLOOKUP($B34,[1]Спортсмены!$B$1:$K$65536,4,FALSE)=0," ",VLOOKUP($B34,[1]Спортсмены!$B$1:$K$65536,4,FALSE)))</f>
        <v>27.08.2004</v>
      </c>
      <c r="F34" s="40" t="str">
        <f>IF(B34=0," ",VLOOKUP($B34,[1]Спортсмены!$B$1:$K$65536,5,FALSE))</f>
        <v>1</v>
      </c>
      <c r="G34" s="39" t="str">
        <f>IF(B34=0," ",VLOOKUP($B34,[1]Спортсмены!$B$1:$K$65536,6,FALSE))</f>
        <v>Республика Коми</v>
      </c>
      <c r="H34" s="39" t="str">
        <f>IF(C34=0," ",VLOOKUP($B34,[1]Спортсмены!$B$1:$K$65536,7,FALSE))</f>
        <v/>
      </c>
      <c r="I34" s="39" t="str">
        <f>IF(D34=0," ",VLOOKUP($B34,[1]Спортсмены!$B$1:$K$65536,8,FALSE))</f>
        <v/>
      </c>
      <c r="J34" s="227" t="str">
        <f>IF(B34=0," ",VLOOKUP($B34,[1]Спортсмены!$B$1:$K$65536,9,FALSE))</f>
        <v>ГБУ РК "СШОР №1"</v>
      </c>
      <c r="K34" s="588"/>
      <c r="L34" s="579"/>
      <c r="M34" s="412"/>
      <c r="N34" s="39" t="str">
        <f>IF(B34=0," ",VLOOKUP($B34,[1]Спортсмены!$B$1:$K$65536,10,FALSE))</f>
        <v>Филиппов М.И.</v>
      </c>
    </row>
    <row r="35" spans="1:14" ht="15.75" thickTop="1" x14ac:dyDescent="0.25">
      <c r="A35" s="582"/>
      <c r="B35" s="424">
        <v>209</v>
      </c>
      <c r="C35" s="425" t="str">
        <f>IF(B35=0," ",VLOOKUP(B35,[1]Спортсмены!B$1:K$65536,2,FALSE))</f>
        <v>Ушанов</v>
      </c>
      <c r="D35" s="434" t="str">
        <f>IF(B35=0," ",VLOOKUP($B35,[1]Спортсмены!$B$1:$K$65536,3,FALSE))</f>
        <v>Даниил</v>
      </c>
      <c r="E35" s="426" t="str">
        <f>IF(B35=0," ",IF(VLOOKUP($B35,[1]Спортсмены!$B$1:$K$65536,4,FALSE)=0," ",VLOOKUP($B35,[1]Спортсмены!$B$1:$K$65536,4,FALSE)))</f>
        <v>30.06.2004</v>
      </c>
      <c r="F35" s="426" t="str">
        <f>IF(B35=0," ",VLOOKUP($B35,[1]Спортсмены!$B$1:$K$65536,5,FALSE))</f>
        <v>2</v>
      </c>
      <c r="G35" s="425" t="str">
        <f>IF(B35=0," ",VLOOKUP($B35,[1]Спортсмены!$B$1:$K$65536,6,FALSE))</f>
        <v>Архангельская область</v>
      </c>
      <c r="H35" s="425" t="str">
        <f>IF(C35=0," ",VLOOKUP($B35,[1]Спортсмены!$B$1:$K$65536,7,FALSE))</f>
        <v/>
      </c>
      <c r="I35" s="425" t="str">
        <f>IF(D35=0," ",VLOOKUP($B35,[1]Спортсмены!$B$1:$K$65536,8,FALSE))</f>
        <v/>
      </c>
      <c r="J35" s="427" t="str">
        <f>IF(B35=0," ",VLOOKUP($B35,[1]Спортсмены!$B$1:$K$65536,9,FALSE))</f>
        <v>МБУ СШ №1</v>
      </c>
      <c r="K35" s="591" t="s">
        <v>198</v>
      </c>
      <c r="L35" s="590"/>
      <c r="M35" s="428"/>
      <c r="N35" s="30" t="str">
        <f>IF(B35=0," ",VLOOKUP($B35,[1]Спортсмены!$B$1:$K$65536,10,FALSE))</f>
        <v>Ушанов С.А.</v>
      </c>
    </row>
    <row r="36" spans="1:14" x14ac:dyDescent="0.25">
      <c r="A36" s="583"/>
      <c r="B36" s="31">
        <v>194</v>
      </c>
      <c r="C36" s="69" t="str">
        <f>IF(B36=0," ",VLOOKUP(B36,[1]Спортсмены!B$1:K$65536,2,FALSE))</f>
        <v>Никулин</v>
      </c>
      <c r="D36" s="70" t="str">
        <f>IF(B36=0," ",VLOOKUP($B36,[1]Спортсмены!$B$1:$K$65536,3,FALSE))</f>
        <v>Антон</v>
      </c>
      <c r="E36" s="71" t="str">
        <f>IF(B36=0," ",IF(VLOOKUP($B36,[1]Спортсмены!$B$1:$K$65536,4,FALSE)=0," ",VLOOKUP($B36,[1]Спортсмены!$B$1:$K$65536,4,FALSE)))</f>
        <v>21.04.2003</v>
      </c>
      <c r="F36" s="71" t="str">
        <f>IF(B36=0," ",VLOOKUP($B36,[1]Спортсмены!$B$1:$K$65536,5,FALSE))</f>
        <v>2</v>
      </c>
      <c r="G36" s="69" t="str">
        <f>IF(B36=0," ",VLOOKUP($B36,[1]Спортсмены!$B$1:$K$65536,6,FALSE))</f>
        <v>Архангельская область</v>
      </c>
      <c r="H36" s="69" t="str">
        <f>IF(C36=0," ",VLOOKUP($B36,[1]Спортсмены!$B$1:$K$65536,7,FALSE))</f>
        <v/>
      </c>
      <c r="I36" s="69" t="str">
        <f>IF(D36=0," ",VLOOKUP($B36,[1]Спортсмены!$B$1:$K$65536,8,FALSE))</f>
        <v/>
      </c>
      <c r="J36" s="101" t="str">
        <f>IF(B36=0," ",VLOOKUP($B36,[1]Спортсмены!$B$1:$K$65536,9,FALSE))</f>
        <v>МБУ СШ №1</v>
      </c>
      <c r="K36" s="592"/>
      <c r="L36" s="578"/>
      <c r="M36" s="580">
        <v>0</v>
      </c>
      <c r="N36" s="69" t="str">
        <f>IF(B36=0," ",VLOOKUP($B36,[1]Спортсмены!$B$1:$K$65536,10,FALSE))</f>
        <v>Ушанов С.А.</v>
      </c>
    </row>
    <row r="37" spans="1:14" x14ac:dyDescent="0.25">
      <c r="A37" s="583"/>
      <c r="B37" s="31">
        <v>214</v>
      </c>
      <c r="C37" s="69" t="str">
        <f>IF(B37=0," ",VLOOKUP(B37,[1]Спортсмены!B$1:K$65536,2,FALSE))</f>
        <v>Цымбалюк</v>
      </c>
      <c r="D37" s="70" t="str">
        <f>IF(B37=0," ",VLOOKUP($B37,[1]Спортсмены!$B$1:$K$65536,3,FALSE))</f>
        <v>Артём</v>
      </c>
      <c r="E37" s="71" t="str">
        <f>IF(B37=0," ",IF(VLOOKUP($B37,[1]Спортсмены!$B$1:$K$65536,4,FALSE)=0," ",VLOOKUP($B37,[1]Спортсмены!$B$1:$K$65536,4,FALSE)))</f>
        <v>07.06.2005</v>
      </c>
      <c r="F37" s="71" t="str">
        <f>IF(B37=0," ",VLOOKUP($B37,[1]Спортсмены!$B$1:$K$65536,5,FALSE))</f>
        <v>2</v>
      </c>
      <c r="G37" s="69" t="str">
        <f>IF(B37=0," ",VLOOKUP($B37,[1]Спортсмены!$B$1:$K$65536,6,FALSE))</f>
        <v>Архангельская область</v>
      </c>
      <c r="H37" s="69" t="str">
        <f>IF(C37=0," ",VLOOKUP($B37,[1]Спортсмены!$B$1:$K$65536,7,FALSE))</f>
        <v/>
      </c>
      <c r="I37" s="69" t="str">
        <f>IF(D37=0," ",VLOOKUP($B37,[1]Спортсмены!$B$1:$K$65536,8,FALSE))</f>
        <v/>
      </c>
      <c r="J37" s="101" t="str">
        <f>IF(B37=0," ",VLOOKUP($B37,[1]Спортсмены!$B$1:$K$65536,9,FALSE))</f>
        <v>МБУ СШ №1</v>
      </c>
      <c r="K37" s="592"/>
      <c r="L37" s="578"/>
      <c r="M37" s="580"/>
      <c r="N37" s="69" t="str">
        <f>IF(B37=0," ",VLOOKUP($B37,[1]Спортсмены!$B$1:$K$65536,10,FALSE))</f>
        <v>Брюхова О.Б.</v>
      </c>
    </row>
    <row r="38" spans="1:14" ht="15.75" thickBot="1" x14ac:dyDescent="0.3">
      <c r="A38" s="584"/>
      <c r="B38" s="38">
        <v>211</v>
      </c>
      <c r="C38" s="39" t="str">
        <f>IF(B38=0," ",VLOOKUP(B38,[1]Спортсмены!B$1:K$65536,2,FALSE))</f>
        <v>Федотовский</v>
      </c>
      <c r="D38" s="129" t="str">
        <f>IF(B38=0," ",VLOOKUP($B38,[1]Спортсмены!$B$1:$K$65536,3,FALSE))</f>
        <v>Эльдар</v>
      </c>
      <c r="E38" s="40" t="str">
        <f>IF(B38=0," ",IF(VLOOKUP($B38,[1]Спортсмены!$B$1:$K$65536,4,FALSE)=0," ",VLOOKUP($B38,[1]Спортсмены!$B$1:$K$65536,4,FALSE)))</f>
        <v>03.07.2004</v>
      </c>
      <c r="F38" s="40" t="str">
        <f>IF(B38=0," ",VLOOKUP($B38,[1]Спортсмены!$B$1:$K$65536,5,FALSE))</f>
        <v>2</v>
      </c>
      <c r="G38" s="39" t="str">
        <f>IF(B38=0," ",VLOOKUP($B38,[1]Спортсмены!$B$1:$K$65536,6,FALSE))</f>
        <v>Архангельская область</v>
      </c>
      <c r="H38" s="39" t="str">
        <f>IF(C38=0," ",VLOOKUP($B38,[1]Спортсмены!$B$1:$K$65536,7,FALSE))</f>
        <v/>
      </c>
      <c r="I38" s="39" t="str">
        <f>IF(D38=0," ",VLOOKUP($B38,[1]Спортсмены!$B$1:$K$65536,8,FALSE))</f>
        <v/>
      </c>
      <c r="J38" s="227" t="str">
        <f>IF(B38=0," ",VLOOKUP($B38,[1]Спортсмены!$B$1:$K$65536,9,FALSE))</f>
        <v>МУ "Спортивная школа №1"</v>
      </c>
      <c r="K38" s="593"/>
      <c r="L38" s="579"/>
      <c r="M38" s="412"/>
      <c r="N38" s="39" t="str">
        <f>IF(B38=0," ",VLOOKUP($B38,[1]Спортсмены!$B$1:$K$65536,10,FALSE))</f>
        <v>Косиков В.А.</v>
      </c>
    </row>
    <row r="39" spans="1:14" ht="15.75" thickTop="1" x14ac:dyDescent="0.25"/>
    <row r="47" spans="1:14" x14ac:dyDescent="0.25">
      <c r="A47" s="64"/>
      <c r="B47" s="65"/>
      <c r="C47" s="66"/>
      <c r="D47" s="66"/>
      <c r="E47" s="66"/>
      <c r="F47" s="67"/>
      <c r="G47" s="45" t="s">
        <v>32</v>
      </c>
      <c r="H47" s="45"/>
      <c r="I47" s="45"/>
      <c r="J47" s="46"/>
      <c r="K47" s="46"/>
      <c r="L47" s="45"/>
      <c r="M47" s="45" t="s">
        <v>33</v>
      </c>
      <c r="N47" s="45"/>
    </row>
    <row r="48" spans="1:14" x14ac:dyDescent="0.25">
      <c r="A48" s="64"/>
      <c r="B48" s="67"/>
      <c r="C48" s="66"/>
      <c r="D48" s="66"/>
      <c r="E48" s="66"/>
      <c r="F48" s="67"/>
      <c r="G48" s="45"/>
      <c r="H48" s="45"/>
      <c r="I48" s="45"/>
      <c r="J48" s="46"/>
      <c r="K48" s="46"/>
      <c r="L48" s="45"/>
      <c r="M48" s="45"/>
      <c r="N48" s="45"/>
    </row>
    <row r="49" spans="1:14" x14ac:dyDescent="0.25">
      <c r="A49" s="64"/>
      <c r="B49" s="67"/>
      <c r="C49" s="66"/>
      <c r="D49" s="66"/>
      <c r="E49" s="66"/>
      <c r="F49" s="67"/>
      <c r="G49" s="45"/>
      <c r="H49" s="45"/>
      <c r="I49" s="45"/>
      <c r="J49" s="46"/>
      <c r="K49" s="46"/>
      <c r="L49" s="45"/>
      <c r="M49" s="45"/>
      <c r="N49" s="45"/>
    </row>
    <row r="50" spans="1:14" x14ac:dyDescent="0.25">
      <c r="A50" s="64"/>
      <c r="B50" s="67"/>
      <c r="C50" s="66"/>
      <c r="D50" s="66"/>
      <c r="E50" s="66"/>
      <c r="F50" s="67"/>
      <c r="G50" s="45"/>
      <c r="H50" s="45"/>
      <c r="I50" s="45"/>
      <c r="J50" s="46"/>
      <c r="K50" s="46"/>
      <c r="L50" s="45"/>
      <c r="M50" s="45"/>
      <c r="N50" s="45"/>
    </row>
    <row r="51" spans="1:14" x14ac:dyDescent="0.25">
      <c r="A51" s="64"/>
      <c r="B51" s="67"/>
      <c r="C51" s="66"/>
      <c r="D51" s="66"/>
      <c r="E51" s="66"/>
      <c r="F51" s="67"/>
      <c r="G51" s="45" t="s">
        <v>34</v>
      </c>
      <c r="H51" s="45"/>
      <c r="I51" s="45"/>
      <c r="J51" s="46"/>
      <c r="K51" s="46"/>
      <c r="L51" s="45"/>
      <c r="M51" s="45" t="s">
        <v>35</v>
      </c>
      <c r="N51" s="45"/>
    </row>
    <row r="61" spans="1:14" ht="17.25" x14ac:dyDescent="0.3">
      <c r="A61" s="459" t="s">
        <v>0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</row>
    <row r="62" spans="1:14" ht="17.25" x14ac:dyDescent="0.3">
      <c r="A62" s="459" t="s">
        <v>1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</row>
    <row r="63" spans="1:14" ht="17.25" x14ac:dyDescent="0.3">
      <c r="A63" s="459" t="s">
        <v>2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</row>
    <row r="64" spans="1:14" ht="17.25" x14ac:dyDescent="0.3">
      <c r="A64" s="459" t="s">
        <v>3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</row>
    <row r="65" spans="1:14" ht="17.25" x14ac:dyDescent="0.3">
      <c r="A65" s="459" t="s">
        <v>4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</row>
    <row r="66" spans="1:14" ht="17.25" x14ac:dyDescent="0.3">
      <c r="A66" s="460" t="s">
        <v>58</v>
      </c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</row>
    <row r="67" spans="1:14" x14ac:dyDescent="0.25">
      <c r="A67" s="407"/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1" t="s">
        <v>6</v>
      </c>
    </row>
    <row r="68" spans="1:14" ht="18.75" x14ac:dyDescent="0.3">
      <c r="A68" s="3"/>
      <c r="B68" s="4"/>
      <c r="C68" s="4"/>
      <c r="D68" s="4"/>
      <c r="E68" s="4"/>
      <c r="G68" s="50"/>
      <c r="H68" s="50"/>
      <c r="I68" s="50"/>
      <c r="K68" s="50"/>
      <c r="L68" s="50"/>
      <c r="M68" s="50"/>
      <c r="N68" s="2" t="s">
        <v>7</v>
      </c>
    </row>
    <row r="69" spans="1:14" ht="15.75" x14ac:dyDescent="0.25">
      <c r="A69" s="3"/>
      <c r="B69" s="4"/>
      <c r="C69" s="4"/>
      <c r="D69" s="4"/>
      <c r="E69" s="5"/>
      <c r="G69" s="6"/>
      <c r="H69" s="6"/>
      <c r="I69" s="6"/>
      <c r="K69" s="6"/>
      <c r="N69" s="2" t="s">
        <v>8</v>
      </c>
    </row>
    <row r="70" spans="1:14" ht="21" x14ac:dyDescent="0.35">
      <c r="A70" s="7"/>
      <c r="K70" s="7"/>
      <c r="M70" s="8"/>
      <c r="N70" s="8" t="s">
        <v>9</v>
      </c>
    </row>
    <row r="71" spans="1:14" ht="18.75" x14ac:dyDescent="0.3">
      <c r="A71" s="3"/>
      <c r="B71" s="12"/>
      <c r="C71" s="4"/>
      <c r="D71" s="4"/>
      <c r="E71" s="9" t="s">
        <v>50</v>
      </c>
      <c r="F71" s="10">
        <v>0.75</v>
      </c>
      <c r="G71" s="11" t="s">
        <v>64</v>
      </c>
      <c r="H71" s="11"/>
      <c r="I71" s="11"/>
      <c r="K71" s="13"/>
      <c r="L71" s="13"/>
      <c r="M71" s="14"/>
    </row>
    <row r="72" spans="1:14" ht="16.5" thickBot="1" x14ac:dyDescent="0.3">
      <c r="A72" s="15" t="s">
        <v>62</v>
      </c>
      <c r="B72" s="16"/>
      <c r="E72" s="17" t="s">
        <v>195</v>
      </c>
      <c r="F72" s="18"/>
      <c r="G72" s="15" t="s">
        <v>196</v>
      </c>
      <c r="H72" s="15"/>
      <c r="I72" s="15"/>
      <c r="J72" s="3"/>
      <c r="K72" s="11"/>
      <c r="L72" s="11"/>
      <c r="M72" s="14"/>
    </row>
    <row r="73" spans="1:14" ht="15.75" thickBot="1" x14ac:dyDescent="0.3">
      <c r="A73" s="474" t="s">
        <v>66</v>
      </c>
      <c r="B73" s="476" t="s">
        <v>16</v>
      </c>
      <c r="C73" s="478" t="s">
        <v>17</v>
      </c>
      <c r="D73" s="478" t="s">
        <v>18</v>
      </c>
      <c r="E73" s="476" t="s">
        <v>19</v>
      </c>
      <c r="F73" s="476" t="s">
        <v>20</v>
      </c>
      <c r="G73" s="476" t="s">
        <v>21</v>
      </c>
      <c r="H73" s="476" t="s">
        <v>22</v>
      </c>
      <c r="I73" s="476" t="s">
        <v>23</v>
      </c>
      <c r="J73" s="477" t="s">
        <v>24</v>
      </c>
      <c r="K73" s="475" t="s">
        <v>25</v>
      </c>
      <c r="L73" s="474" t="s">
        <v>197</v>
      </c>
      <c r="M73" s="474" t="s">
        <v>103</v>
      </c>
      <c r="N73" s="475" t="s">
        <v>28</v>
      </c>
    </row>
    <row r="74" spans="1:14" ht="15.75" thickBot="1" x14ac:dyDescent="0.3">
      <c r="A74" s="474"/>
      <c r="B74" s="476"/>
      <c r="C74" s="478"/>
      <c r="D74" s="478"/>
      <c r="E74" s="476"/>
      <c r="F74" s="476"/>
      <c r="G74" s="476"/>
      <c r="H74" s="476"/>
      <c r="I74" s="476"/>
      <c r="J74" s="477"/>
      <c r="K74" s="475"/>
      <c r="L74" s="475"/>
      <c r="M74" s="474"/>
      <c r="N74" s="475"/>
    </row>
    <row r="75" spans="1:14" x14ac:dyDescent="0.25">
      <c r="A75" s="572">
        <v>1</v>
      </c>
      <c r="B75" s="79">
        <v>224</v>
      </c>
      <c r="C75" s="30" t="str">
        <f>IF(B75=0," ",VLOOKUP(B75,[1]Спортсмены!B$1:K$65536,2,FALSE))</f>
        <v>Горшенин</v>
      </c>
      <c r="D75" s="146" t="str">
        <f>IF(B75=0," ",VLOOKUP($B75,[1]Спортсмены!$B$1:$K$65536,3,FALSE))</f>
        <v>Артём</v>
      </c>
      <c r="E75" s="75" t="str">
        <f>IF(B75=0," ",IF(VLOOKUP($B75,[1]Спортсмены!$B$1:$K$65536,4,FALSE)=0," ",VLOOKUP($B75,[1]Спортсмены!$B$1:$K$65536,4,FALSE)))</f>
        <v>07.08.2002</v>
      </c>
      <c r="F75" s="75" t="str">
        <f>IF(B75=0," ",VLOOKUP($B75,[1]Спортсмены!$B$1:$K$65536,5,FALSE))</f>
        <v>2</v>
      </c>
      <c r="G75" s="30" t="str">
        <f>IF(B75=0," ",VLOOKUP($B75,[1]Спортсмены!$B$1:$K$65536,6,FALSE))</f>
        <v>Вологодская область</v>
      </c>
      <c r="H75" s="30" t="str">
        <f>IF(C75=0," ",VLOOKUP($B75,[1]Спортсмены!$B$1:$K$65536,7,FALSE))</f>
        <v/>
      </c>
      <c r="I75" s="30" t="str">
        <f>IF(D75=0," ",VLOOKUP($B75,[1]Спортсмены!$B$1:$K$65536,8,FALSE))</f>
        <v/>
      </c>
      <c r="J75" s="36" t="str">
        <f>IF(B75=0," ",VLOOKUP($B75,[1]Спортсмены!$B$1:$K$65536,9,FALSE))</f>
        <v>АУ ФКиС  ВО "ЦСП"</v>
      </c>
      <c r="K75" s="586">
        <v>1.1108796296296296E-3</v>
      </c>
      <c r="L75" s="578" t="str">
        <f>IF(K75=0," ",IF(K75&lt;=[1]Разряды!$D$10,[1]Разряды!$D$3,IF(K75&lt;=[1]Разряды!$E$10,[1]Разряды!$E$3,IF(K75&lt;=[1]Разряды!$F$10,[1]Разряды!$F$3,IF(K75&lt;=[1]Разряды!$G$10,[1]Разряды!$G$3,IF(K75&lt;=[1]Разряды!$H$10,[1]Разряды!$H$3,IF(K75&lt;=[1]Разряды!$I$10,[1]Разряды!$I$3,IF(K75&lt;=[1]Разряды!$J$10,[1]Разряды!$J$3,"б/р"))))))))</f>
        <v>2р</v>
      </c>
      <c r="M75" s="64"/>
      <c r="N75" s="69" t="str">
        <f>IF(B75=0," ",VLOOKUP($B75,[1]Спортсмены!$B$1:$K$65536,10,FALSE))</f>
        <v>Купцова Е.А.</v>
      </c>
    </row>
    <row r="76" spans="1:14" x14ac:dyDescent="0.25">
      <c r="A76" s="572"/>
      <c r="B76" s="31">
        <v>226</v>
      </c>
      <c r="C76" s="69" t="str">
        <f>IF(B76=0," ",VLOOKUP(B76,[1]Спортсмены!B$1:K$65536,2,FALSE))</f>
        <v>Гудков</v>
      </c>
      <c r="D76" s="70" t="str">
        <f>IF(B76=0," ",VLOOKUP($B76,[1]Спортсмены!$B$1:$K$65536,3,FALSE))</f>
        <v>Руслан</v>
      </c>
      <c r="E76" s="71" t="str">
        <f>IF(B76=0," ",IF(VLOOKUP($B76,[1]Спортсмены!$B$1:$K$65536,4,FALSE)=0," ",VLOOKUP($B76,[1]Спортсмены!$B$1:$K$65536,4,FALSE)))</f>
        <v>09.09.2002</v>
      </c>
      <c r="F76" s="71" t="str">
        <f>IF(B76=0," ",VLOOKUP($B76,[1]Спортсмены!$B$1:$K$65536,5,FALSE))</f>
        <v>2</v>
      </c>
      <c r="G76" s="69" t="str">
        <f>IF(B76=0," ",VLOOKUP($B76,[1]Спортсмены!$B$1:$K$65536,6,FALSE))</f>
        <v>Вологодская область</v>
      </c>
      <c r="H76" s="69" t="str">
        <f>IF(C76=0," ",VLOOKUP($B76,[1]Спортсмены!$B$1:$K$65536,7,FALSE))</f>
        <v/>
      </c>
      <c r="I76" s="69" t="str">
        <f>IF(D76=0," ",VLOOKUP($B76,[1]Спортсмены!$B$1:$K$65536,8,FALSE))</f>
        <v/>
      </c>
      <c r="J76" s="101" t="str">
        <f>IF(B76=0," ",VLOOKUP($B76,[1]Спортсмены!$B$1:$K$65536,9,FALSE))</f>
        <v>МУ "ШСШ" п.Шексна</v>
      </c>
      <c r="K76" s="587"/>
      <c r="L76" s="578"/>
      <c r="M76" s="580">
        <v>20</v>
      </c>
      <c r="N76" s="69" t="str">
        <f>IF(B76=0," ",VLOOKUP($B76,[1]Спортсмены!$B$1:$K$65536,10,FALSE))</f>
        <v>Киселев В.Д.</v>
      </c>
    </row>
    <row r="77" spans="1:14" x14ac:dyDescent="0.25">
      <c r="A77" s="572"/>
      <c r="B77" s="31">
        <v>267</v>
      </c>
      <c r="C77" s="69" t="str">
        <f>IF(B77=0," ",VLOOKUP(B77,[1]Спортсмены!B$1:K$65536,2,FALSE))</f>
        <v>Туркин</v>
      </c>
      <c r="D77" s="70" t="str">
        <f>IF(B77=0," ",VLOOKUP($B77,[1]Спортсмены!$B$1:$K$65536,3,FALSE))</f>
        <v>Алексей</v>
      </c>
      <c r="E77" s="71" t="str">
        <f>IF(B77=0," ",IF(VLOOKUP($B77,[1]Спортсмены!$B$1:$K$65536,4,FALSE)=0," ",VLOOKUP($B77,[1]Спортсмены!$B$1:$K$65536,4,FALSE)))</f>
        <v>22.12.2002</v>
      </c>
      <c r="F77" s="71" t="str">
        <f>IF(B77=0," ",VLOOKUP($B77,[1]Спортсмены!$B$1:$K$65536,5,FALSE))</f>
        <v>1</v>
      </c>
      <c r="G77" s="69" t="str">
        <f>IF(B77=0," ",VLOOKUP($B77,[1]Спортсмены!$B$1:$K$65536,6,FALSE))</f>
        <v>Вологодская область</v>
      </c>
      <c r="H77" s="69" t="str">
        <f>IF(C77=0," ",VLOOKUP($B77,[1]Спортсмены!$B$1:$K$65536,7,FALSE))</f>
        <v/>
      </c>
      <c r="I77" s="69" t="str">
        <f>IF(D77=0," ",VLOOKUP($B77,[1]Спортсмены!$B$1:$K$65536,8,FALSE))</f>
        <v/>
      </c>
      <c r="J77" s="102" t="str">
        <f>IF(B77=0," ",VLOOKUP($B77,[1]Спортсмены!$B$1:$K$65536,9,FALSE))</f>
        <v>АУ ВО "СШОР "Витязь"</v>
      </c>
      <c r="K77" s="587"/>
      <c r="L77" s="578"/>
      <c r="M77" s="580"/>
      <c r="N77" s="69"/>
    </row>
    <row r="78" spans="1:14" ht="15.75" thickBot="1" x14ac:dyDescent="0.3">
      <c r="A78" s="573"/>
      <c r="B78" s="38">
        <v>233</v>
      </c>
      <c r="C78" s="39" t="str">
        <f>IF(B78=0," ",VLOOKUP(B78,[1]Спортсмены!B$1:K$65536,2,FALSE))</f>
        <v>Захаров</v>
      </c>
      <c r="D78" s="129" t="str">
        <f>IF(B78=0," ",VLOOKUP($B78,[1]Спортсмены!$B$1:$K$65536,3,FALSE))</f>
        <v>Владимир</v>
      </c>
      <c r="E78" s="40" t="str">
        <f>IF(B78=0," ",IF(VLOOKUP($B78,[1]Спортсмены!$B$1:$K$65536,4,FALSE)=0," ",VLOOKUP($B78,[1]Спортсмены!$B$1:$K$65536,4,FALSE)))</f>
        <v>09.02.2002</v>
      </c>
      <c r="F78" s="40" t="str">
        <f>IF(B78=0," ",VLOOKUP($B78,[1]Спортсмены!$B$1:$K$65536,5,FALSE))</f>
        <v>1</v>
      </c>
      <c r="G78" s="39" t="str">
        <f>IF(B78=0," ",VLOOKUP($B78,[1]Спортсмены!$B$1:$K$65536,6,FALSE))</f>
        <v>Вологодская область</v>
      </c>
      <c r="H78" s="39" t="str">
        <f>IF(C78=0," ",VLOOKUP($B78,[1]Спортсмены!$B$1:$K$65536,7,FALSE))</f>
        <v/>
      </c>
      <c r="I78" s="39" t="str">
        <f>IF(D78=0," ",VLOOKUP($B78,[1]Спортсмены!$B$1:$K$65536,8,FALSE))</f>
        <v/>
      </c>
      <c r="J78" s="433" t="str">
        <f>IF(B78=0," ",VLOOKUP($B78,[1]Спортсмены!$B$1:$K$65536,9,FALSE))</f>
        <v>АУ ФКиС  ВО "ЦСП"</v>
      </c>
      <c r="K78" s="588"/>
      <c r="L78" s="579"/>
      <c r="M78" s="412"/>
      <c r="N78" s="39" t="str">
        <f>IF(B78=0," ",VLOOKUP($B78,[1]Спортсмены!$B$1:$K$65536,10,FALSE))</f>
        <v>Лебедев А.В.</v>
      </c>
    </row>
    <row r="79" spans="1:14" ht="15.75" thickTop="1" x14ac:dyDescent="0.25">
      <c r="A79" s="585">
        <v>2</v>
      </c>
      <c r="B79" s="424">
        <v>32</v>
      </c>
      <c r="C79" s="425" t="str">
        <f>IF(B79=0," ",VLOOKUP(B79,[1]Спортсмены!B$1:K$65536,2,FALSE))</f>
        <v>Давыдов</v>
      </c>
      <c r="D79" s="434" t="str">
        <f>IF(B79=0," ",VLOOKUP($B79,[1]Спортсмены!$B$1:$K$65536,3,FALSE))</f>
        <v>Владислав</v>
      </c>
      <c r="E79" s="426" t="str">
        <f>IF(B79=0," ",IF(VLOOKUP($B79,[1]Спортсмены!$B$1:$K$65536,4,FALSE)=0," ",VLOOKUP($B79,[1]Спортсмены!$B$1:$K$65536,4,FALSE)))</f>
        <v>29.10.2002</v>
      </c>
      <c r="F79" s="426" t="str">
        <f>IF(B79=0," ",VLOOKUP($B79,[1]Спортсмены!$B$1:$K$65536,5,FALSE))</f>
        <v>1</v>
      </c>
      <c r="G79" s="425" t="str">
        <f>IF(B79=0," ",VLOOKUP($B79,[1]Спортсмены!$B$1:$K$65536,6,FALSE))</f>
        <v>Ярославская область</v>
      </c>
      <c r="H79" s="425" t="str">
        <f>IF(C79=0," ",VLOOKUP($B79,[1]Спортсмены!$B$1:$K$65536,7,FALSE))</f>
        <v/>
      </c>
      <c r="I79" s="425" t="str">
        <f>IF(D79=0," ",VLOOKUP($B79,[1]Спортсмены!$B$1:$K$65536,8,FALSE))</f>
        <v/>
      </c>
      <c r="J79" s="427" t="str">
        <f>IF(B79=0," ",VLOOKUP($B79,[1]Спортсмены!$B$1:$K$65536,9,FALSE))</f>
        <v>МАУ СШОР №2</v>
      </c>
      <c r="K79" s="589">
        <v>1.1118055555555556E-3</v>
      </c>
      <c r="L79" s="590" t="str">
        <f>IF(K79=0," ",IF(K79&lt;=[1]Разряды!$D$10,[1]Разряды!$D$3,IF(K79&lt;=[1]Разряды!$E$10,[1]Разряды!$E$3,IF(K79&lt;=[1]Разряды!$F$10,[1]Разряды!$F$3,IF(K79&lt;=[1]Разряды!$G$10,[1]Разряды!$G$3,IF(K79&lt;=[1]Разряды!$H$10,[1]Разряды!$H$3,IF(K79&lt;=[1]Разряды!$I$10,[1]Разряды!$I$3,IF(K79&lt;=[1]Разряды!$J$10,[1]Разряды!$J$3,"б/р"))))))))</f>
        <v>2р</v>
      </c>
      <c r="M79" s="428"/>
      <c r="N79" s="30" t="str">
        <f>IF(B79=0," ",VLOOKUP($B79,[1]Спортсмены!$B$1:$K$65536,10,FALSE))</f>
        <v>Иванова И.М.</v>
      </c>
    </row>
    <row r="80" spans="1:14" x14ac:dyDescent="0.25">
      <c r="A80" s="572"/>
      <c r="B80" s="31">
        <v>44</v>
      </c>
      <c r="C80" s="69" t="str">
        <f>IF(B80=0," ",VLOOKUP(B80,[1]Спортсмены!B$1:K$65536,2,FALSE))</f>
        <v>Ерин</v>
      </c>
      <c r="D80" s="70" t="str">
        <f>IF(B80=0," ",VLOOKUP($B80,[1]Спортсмены!$B$1:$K$65536,3,FALSE))</f>
        <v>Артемий</v>
      </c>
      <c r="E80" s="71" t="str">
        <f>IF(B80=0," ",IF(VLOOKUP($B80,[1]Спортсмены!$B$1:$K$65536,4,FALSE)=0," ",VLOOKUP($B80,[1]Спортсмены!$B$1:$K$65536,4,FALSE)))</f>
        <v>24.01.2002</v>
      </c>
      <c r="F80" s="71" t="str">
        <f>IF(B80=0," ",VLOOKUP($B80,[1]Спортсмены!$B$1:$K$65536,5,FALSE))</f>
        <v>1</v>
      </c>
      <c r="G80" s="69" t="str">
        <f>IF(B80=0," ",VLOOKUP($B80,[1]Спортсмены!$B$1:$K$65536,6,FALSE))</f>
        <v>Ярославская область</v>
      </c>
      <c r="H80" s="69" t="str">
        <f>IF(C80=0," ",VLOOKUP($B80,[1]Спортсмены!$B$1:$K$65536,7,FALSE))</f>
        <v/>
      </c>
      <c r="I80" s="69" t="str">
        <f>IF(D80=0," ",VLOOKUP($B80,[1]Спортсмены!$B$1:$K$65536,8,FALSE))</f>
        <v/>
      </c>
      <c r="J80" s="102" t="str">
        <f>IF(B80=0," ",VLOOKUP($B80,[1]Спортсмены!$B$1:$K$65536,9,FALSE))</f>
        <v>МУ СШОР №19</v>
      </c>
      <c r="K80" s="587"/>
      <c r="L80" s="578"/>
      <c r="M80" s="580" t="s">
        <v>31</v>
      </c>
      <c r="N80" s="69" t="str">
        <f>IF(B80=0," ",VLOOKUP($B80,[1]Спортсмены!$B$1:$K$65536,10,FALSE))</f>
        <v>Сошников А.В.</v>
      </c>
    </row>
    <row r="81" spans="1:14" x14ac:dyDescent="0.25">
      <c r="A81" s="572"/>
      <c r="B81" s="31">
        <v>94</v>
      </c>
      <c r="C81" s="69" t="str">
        <f>IF(B81=0," ",VLOOKUP(B81,[1]Спортсмены!B$1:K$65536,2,FALSE))</f>
        <v>Мягков</v>
      </c>
      <c r="D81" s="70" t="str">
        <f>IF(B81=0," ",VLOOKUP($B81,[1]Спортсмены!$B$1:$K$65536,3,FALSE))</f>
        <v>Вадим</v>
      </c>
      <c r="E81" s="71" t="str">
        <f>IF(B81=0," ",IF(VLOOKUP($B81,[1]Спортсмены!$B$1:$K$65536,4,FALSE)=0," ",VLOOKUP($B81,[1]Спортсмены!$B$1:$K$65536,4,FALSE)))</f>
        <v>09.06.2001</v>
      </c>
      <c r="F81" s="71" t="str">
        <f>IF(B81=0," ",VLOOKUP($B81,[1]Спортсмены!$B$1:$K$65536,5,FALSE))</f>
        <v>1</v>
      </c>
      <c r="G81" s="69" t="str">
        <f>IF(B81=0," ",VLOOKUP($B81,[1]Спортсмены!$B$1:$K$65536,6,FALSE))</f>
        <v>Ярославская область</v>
      </c>
      <c r="H81" s="69" t="str">
        <f>IF(C81=0," ",VLOOKUP($B81,[1]Спортсмены!$B$1:$K$65536,7,FALSE))</f>
        <v/>
      </c>
      <c r="I81" s="69" t="str">
        <f>IF(D81=0," ",VLOOKUP($B81,[1]Спортсмены!$B$1:$K$65536,8,FALSE))</f>
        <v/>
      </c>
      <c r="J81" s="101" t="str">
        <f>IF(B81=0," ",VLOOKUP($B81,[1]Спортсмены!$B$1:$K$65536,9,FALSE))</f>
        <v>МУ СШОР №19</v>
      </c>
      <c r="K81" s="587"/>
      <c r="L81" s="578"/>
      <c r="M81" s="580"/>
      <c r="N81" s="69" t="str">
        <f>IF(B81=0," ",VLOOKUP($B81,[1]Спортсмены!$B$1:$K$65536,10,FALSE))</f>
        <v>Тюленев С.А.</v>
      </c>
    </row>
    <row r="82" spans="1:14" ht="15.75" thickBot="1" x14ac:dyDescent="0.3">
      <c r="A82" s="573"/>
      <c r="B82" s="38">
        <v>24</v>
      </c>
      <c r="C82" s="39" t="str">
        <f>IF(B82=0," ",VLOOKUP(B82,[1]Спортсмены!B$1:K$65536,2,FALSE))</f>
        <v>Герасимчук</v>
      </c>
      <c r="D82" s="129" t="str">
        <f>IF(B82=0," ",VLOOKUP($B82,[1]Спортсмены!$B$1:$K$65536,3,FALSE))</f>
        <v>Алексей</v>
      </c>
      <c r="E82" s="40" t="str">
        <f>IF(B82=0," ",IF(VLOOKUP($B82,[1]Спортсмены!$B$1:$K$65536,4,FALSE)=0," ",VLOOKUP($B82,[1]Спортсмены!$B$1:$K$65536,4,FALSE)))</f>
        <v>28.04.2001</v>
      </c>
      <c r="F82" s="40" t="str">
        <f>IF(B82=0," ",VLOOKUP($B82,[1]Спортсмены!$B$1:$K$65536,5,FALSE))</f>
        <v>1</v>
      </c>
      <c r="G82" s="39" t="str">
        <f>IF(B82=0," ",VLOOKUP($B82,[1]Спортсмены!$B$1:$K$65536,6,FALSE))</f>
        <v>Ярославская область</v>
      </c>
      <c r="H82" s="39" t="str">
        <f>IF(C82=0," ",VLOOKUP($B82,[1]Спортсмены!$B$1:$K$65536,7,FALSE))</f>
        <v/>
      </c>
      <c r="I82" s="39" t="str">
        <f>IF(D82=0," ",VLOOKUP($B82,[1]Спортсмены!$B$1:$K$65536,8,FALSE))</f>
        <v/>
      </c>
      <c r="J82" s="227" t="str">
        <f>IF(B82=0," ",VLOOKUP($B82,[1]Спортсмены!$B$1:$K$65536,9,FALSE))</f>
        <v>МУ СШОР №19</v>
      </c>
      <c r="K82" s="588"/>
      <c r="L82" s="579"/>
      <c r="M82" s="412"/>
      <c r="N82" s="39" t="str">
        <f>IF(B82=0," ",VLOOKUP($B82,[1]Спортсмены!$B$1:$K$65536,10,FALSE))</f>
        <v>Тюленев С.А.</v>
      </c>
    </row>
    <row r="83" spans="1:14" ht="15.75" thickTop="1" x14ac:dyDescent="0.25"/>
    <row r="87" spans="1:14" x14ac:dyDescent="0.25">
      <c r="A87" s="64"/>
      <c r="B87" s="65"/>
      <c r="C87" s="66"/>
      <c r="D87" s="66"/>
      <c r="E87" s="66"/>
      <c r="F87" s="67"/>
      <c r="G87" s="45" t="s">
        <v>32</v>
      </c>
      <c r="H87" s="45"/>
      <c r="I87" s="45"/>
      <c r="J87" s="46"/>
      <c r="K87" s="46"/>
      <c r="L87" s="45"/>
      <c r="M87" s="45" t="s">
        <v>33</v>
      </c>
      <c r="N87" s="45"/>
    </row>
    <row r="88" spans="1:14" x14ac:dyDescent="0.25">
      <c r="A88" s="64"/>
      <c r="B88" s="67"/>
      <c r="C88" s="66"/>
      <c r="D88" s="66"/>
      <c r="E88" s="66"/>
      <c r="F88" s="67"/>
      <c r="G88" s="45"/>
      <c r="H88" s="45"/>
      <c r="I88" s="45"/>
      <c r="J88" s="46"/>
      <c r="K88" s="46"/>
      <c r="L88" s="45"/>
      <c r="M88" s="45"/>
      <c r="N88" s="45"/>
    </row>
    <row r="89" spans="1:14" x14ac:dyDescent="0.25">
      <c r="A89" s="64"/>
      <c r="B89" s="67"/>
      <c r="C89" s="66"/>
      <c r="D89" s="66"/>
      <c r="E89" s="66"/>
      <c r="F89" s="67"/>
      <c r="G89" s="45"/>
      <c r="H89" s="45"/>
      <c r="I89" s="45"/>
      <c r="J89" s="46"/>
      <c r="K89" s="46"/>
      <c r="L89" s="45"/>
      <c r="M89" s="45"/>
      <c r="N89" s="45"/>
    </row>
    <row r="90" spans="1:14" x14ac:dyDescent="0.25">
      <c r="A90" s="64"/>
      <c r="B90" s="67"/>
      <c r="C90" s="66"/>
      <c r="D90" s="66"/>
      <c r="E90" s="66"/>
      <c r="F90" s="67"/>
      <c r="G90" s="45"/>
      <c r="H90" s="45"/>
      <c r="I90" s="45"/>
      <c r="J90" s="46"/>
      <c r="K90" s="46"/>
      <c r="L90" s="45"/>
      <c r="M90" s="45"/>
      <c r="N90" s="45"/>
    </row>
    <row r="91" spans="1:14" x14ac:dyDescent="0.25">
      <c r="A91" s="64"/>
      <c r="B91" s="67"/>
      <c r="C91" s="66"/>
      <c r="D91" s="66"/>
      <c r="E91" s="66"/>
      <c r="F91" s="67"/>
      <c r="G91" s="45" t="s">
        <v>34</v>
      </c>
      <c r="H91" s="45"/>
      <c r="I91" s="45"/>
      <c r="J91" s="46"/>
      <c r="K91" s="46"/>
      <c r="L91" s="45"/>
      <c r="M91" s="45" t="s">
        <v>35</v>
      </c>
      <c r="N91" s="45"/>
    </row>
    <row r="92" spans="1:14" x14ac:dyDescent="0.25">
      <c r="A92" s="64"/>
      <c r="B92" s="67"/>
      <c r="C92" s="66"/>
      <c r="D92" s="66"/>
      <c r="E92" s="66"/>
      <c r="F92" s="67"/>
      <c r="G92" s="45"/>
      <c r="H92" s="45"/>
      <c r="I92" s="45"/>
      <c r="J92" s="46"/>
      <c r="K92" s="46"/>
      <c r="L92" s="45"/>
      <c r="M92" s="45"/>
      <c r="N92" s="45"/>
    </row>
    <row r="93" spans="1:14" x14ac:dyDescent="0.25">
      <c r="A93" s="64"/>
      <c r="B93" s="67"/>
      <c r="C93" s="66"/>
      <c r="D93" s="66"/>
      <c r="E93" s="66"/>
      <c r="F93" s="67"/>
      <c r="G93" s="45"/>
      <c r="H93" s="45"/>
      <c r="I93" s="45"/>
      <c r="J93" s="46"/>
      <c r="K93" s="46"/>
      <c r="L93" s="45"/>
      <c r="M93" s="45"/>
      <c r="N93" s="45"/>
    </row>
    <row r="94" spans="1:14" x14ac:dyDescent="0.25">
      <c r="A94" s="64"/>
      <c r="B94" s="67"/>
      <c r="C94" s="66"/>
      <c r="D94" s="66"/>
      <c r="E94" s="66"/>
      <c r="F94" s="67"/>
      <c r="G94" s="45"/>
      <c r="H94" s="45"/>
      <c r="I94" s="45"/>
      <c r="J94" s="46"/>
      <c r="K94" s="46"/>
      <c r="L94" s="45"/>
      <c r="M94" s="45"/>
      <c r="N94" s="45"/>
    </row>
    <row r="95" spans="1:14" x14ac:dyDescent="0.25">
      <c r="A95" s="64"/>
      <c r="B95" s="67"/>
      <c r="C95" s="66"/>
      <c r="D95" s="66"/>
      <c r="E95" s="66"/>
      <c r="F95" s="67"/>
      <c r="G95" s="45"/>
      <c r="H95" s="45"/>
      <c r="I95" s="45"/>
      <c r="J95" s="46"/>
      <c r="K95" s="46"/>
      <c r="L95" s="45"/>
      <c r="M95" s="45"/>
      <c r="N95" s="45"/>
    </row>
    <row r="96" spans="1:14" x14ac:dyDescent="0.25">
      <c r="A96" s="64"/>
      <c r="B96" s="67"/>
      <c r="C96" s="66"/>
      <c r="D96" s="66"/>
      <c r="E96" s="66"/>
      <c r="F96" s="67"/>
      <c r="G96" s="45"/>
      <c r="H96" s="45"/>
      <c r="I96" s="45"/>
      <c r="J96" s="46"/>
      <c r="K96" s="46"/>
      <c r="L96" s="45"/>
      <c r="M96" s="45"/>
      <c r="N96" s="45"/>
    </row>
    <row r="97" spans="1:14" x14ac:dyDescent="0.25">
      <c r="A97" s="64"/>
      <c r="B97" s="67"/>
      <c r="C97" s="66"/>
      <c r="D97" s="66"/>
      <c r="E97" s="66"/>
      <c r="F97" s="67"/>
      <c r="G97" s="45"/>
      <c r="H97" s="45"/>
      <c r="I97" s="45"/>
      <c r="J97" s="46"/>
      <c r="K97" s="46"/>
      <c r="L97" s="45"/>
      <c r="M97" s="45"/>
      <c r="N97" s="45"/>
    </row>
    <row r="98" spans="1:14" x14ac:dyDescent="0.25">
      <c r="A98" s="64"/>
      <c r="B98" s="67"/>
      <c r="C98" s="66"/>
      <c r="D98" s="66"/>
      <c r="E98" s="66"/>
      <c r="F98" s="67"/>
      <c r="G98" s="45"/>
      <c r="H98" s="45"/>
      <c r="I98" s="45"/>
      <c r="J98" s="46"/>
      <c r="K98" s="46"/>
      <c r="L98" s="45"/>
      <c r="M98" s="45"/>
      <c r="N98" s="45"/>
    </row>
    <row r="99" spans="1:14" x14ac:dyDescent="0.25">
      <c r="A99" s="64"/>
      <c r="B99" s="67"/>
      <c r="C99" s="66"/>
      <c r="D99" s="66"/>
      <c r="E99" s="66"/>
      <c r="F99" s="67"/>
      <c r="G99" s="45"/>
      <c r="H99" s="45"/>
      <c r="I99" s="45"/>
      <c r="J99" s="46"/>
      <c r="K99" s="46"/>
      <c r="L99" s="45"/>
      <c r="M99" s="45"/>
      <c r="N99" s="45"/>
    </row>
    <row r="100" spans="1:14" x14ac:dyDescent="0.25">
      <c r="A100" s="64"/>
      <c r="B100" s="67"/>
      <c r="C100" s="66"/>
      <c r="D100" s="66"/>
      <c r="E100" s="66"/>
      <c r="F100" s="67"/>
      <c r="G100" s="45"/>
      <c r="H100" s="45"/>
      <c r="I100" s="45"/>
      <c r="J100" s="46"/>
      <c r="K100" s="46"/>
      <c r="L100" s="45"/>
      <c r="M100" s="45"/>
      <c r="N100" s="45"/>
    </row>
    <row r="101" spans="1:14" x14ac:dyDescent="0.25">
      <c r="A101" s="64"/>
      <c r="B101" s="67"/>
      <c r="C101" s="66"/>
      <c r="D101" s="66"/>
      <c r="E101" s="66"/>
      <c r="F101" s="67"/>
      <c r="G101" s="45"/>
      <c r="H101" s="45"/>
      <c r="I101" s="45"/>
      <c r="J101" s="46"/>
      <c r="K101" s="46"/>
      <c r="L101" s="45"/>
      <c r="M101" s="45"/>
      <c r="N101" s="45"/>
    </row>
    <row r="102" spans="1:14" x14ac:dyDescent="0.25">
      <c r="A102" s="64"/>
      <c r="B102" s="67"/>
      <c r="C102" s="66"/>
      <c r="D102" s="66"/>
      <c r="E102" s="66"/>
      <c r="F102" s="67"/>
      <c r="G102" s="45"/>
      <c r="H102" s="45"/>
      <c r="I102" s="45"/>
      <c r="J102" s="46"/>
      <c r="K102" s="46"/>
      <c r="L102" s="45"/>
      <c r="M102" s="45"/>
      <c r="N102" s="45"/>
    </row>
    <row r="103" spans="1:14" x14ac:dyDescent="0.25">
      <c r="A103" s="64"/>
      <c r="B103" s="67"/>
      <c r="C103" s="66"/>
      <c r="D103" s="66"/>
      <c r="E103" s="66"/>
      <c r="F103" s="67"/>
      <c r="G103" s="45"/>
      <c r="H103" s="45"/>
      <c r="I103" s="45"/>
      <c r="J103" s="46"/>
      <c r="K103" s="46"/>
      <c r="L103" s="45"/>
      <c r="M103" s="45"/>
      <c r="N103" s="45"/>
    </row>
    <row r="104" spans="1:14" x14ac:dyDescent="0.25">
      <c r="A104" s="64"/>
      <c r="B104" s="67"/>
      <c r="C104" s="66"/>
      <c r="D104" s="66"/>
      <c r="E104" s="66"/>
      <c r="F104" s="67"/>
      <c r="G104" s="45"/>
      <c r="H104" s="45"/>
      <c r="I104" s="45"/>
      <c r="J104" s="46"/>
      <c r="K104" s="46"/>
      <c r="L104" s="45"/>
      <c r="M104" s="45"/>
      <c r="N104" s="45"/>
    </row>
    <row r="105" spans="1:14" x14ac:dyDescent="0.25">
      <c r="A105" s="64"/>
      <c r="B105" s="67"/>
      <c r="C105" s="66"/>
      <c r="D105" s="66"/>
      <c r="E105" s="66"/>
      <c r="F105" s="67"/>
      <c r="G105" s="45"/>
      <c r="H105" s="45"/>
      <c r="I105" s="45"/>
      <c r="J105" s="46"/>
      <c r="K105" s="46"/>
      <c r="L105" s="45"/>
      <c r="M105" s="45"/>
      <c r="N105" s="45"/>
    </row>
    <row r="106" spans="1:14" x14ac:dyDescent="0.25">
      <c r="A106" s="64"/>
      <c r="B106" s="67"/>
      <c r="C106" s="66"/>
      <c r="D106" s="66"/>
      <c r="E106" s="66"/>
      <c r="F106" s="67"/>
      <c r="G106" s="45"/>
      <c r="H106" s="45"/>
      <c r="I106" s="45"/>
      <c r="J106" s="46"/>
      <c r="K106" s="46"/>
      <c r="L106" s="45"/>
      <c r="M106" s="45"/>
      <c r="N106" s="45"/>
    </row>
    <row r="107" spans="1:14" x14ac:dyDescent="0.25">
      <c r="A107" s="64"/>
      <c r="B107" s="67"/>
      <c r="C107" s="66"/>
      <c r="D107" s="66"/>
      <c r="E107" s="66"/>
      <c r="F107" s="67"/>
      <c r="G107" s="45"/>
      <c r="H107" s="45"/>
      <c r="I107" s="45"/>
      <c r="J107" s="46"/>
      <c r="K107" s="46"/>
      <c r="L107" s="45"/>
      <c r="M107" s="45"/>
      <c r="N107" s="45"/>
    </row>
    <row r="108" spans="1:14" x14ac:dyDescent="0.25">
      <c r="A108" s="64"/>
      <c r="B108" s="67"/>
      <c r="C108" s="66"/>
      <c r="D108" s="66"/>
      <c r="E108" s="66"/>
      <c r="F108" s="67"/>
      <c r="G108" s="45"/>
      <c r="H108" s="45"/>
      <c r="I108" s="45"/>
      <c r="J108" s="46"/>
      <c r="K108" s="46"/>
      <c r="L108" s="45"/>
      <c r="M108" s="45"/>
      <c r="N108" s="45"/>
    </row>
    <row r="109" spans="1:14" x14ac:dyDescent="0.25">
      <c r="A109" s="64"/>
      <c r="B109" s="67"/>
      <c r="C109" s="66"/>
      <c r="D109" s="66"/>
      <c r="E109" s="66"/>
      <c r="F109" s="67"/>
      <c r="G109" s="45"/>
      <c r="H109" s="45"/>
      <c r="I109" s="45"/>
      <c r="J109" s="46"/>
      <c r="K109" s="46"/>
      <c r="L109" s="45"/>
      <c r="M109" s="45"/>
      <c r="N109" s="45"/>
    </row>
    <row r="110" spans="1:14" x14ac:dyDescent="0.25">
      <c r="A110" s="64"/>
      <c r="B110" s="67"/>
      <c r="C110" s="66"/>
      <c r="D110" s="66"/>
      <c r="E110" s="66"/>
      <c r="F110" s="67"/>
      <c r="G110" s="45"/>
      <c r="H110" s="45"/>
      <c r="I110" s="45"/>
      <c r="J110" s="46"/>
      <c r="K110" s="46"/>
      <c r="L110" s="45"/>
      <c r="M110" s="45"/>
      <c r="N110" s="45"/>
    </row>
    <row r="111" spans="1:14" x14ac:dyDescent="0.25">
      <c r="A111" s="64"/>
      <c r="B111" s="67"/>
      <c r="C111" s="66"/>
      <c r="D111" s="66"/>
      <c r="E111" s="66"/>
      <c r="F111" s="67"/>
      <c r="G111" s="45"/>
      <c r="H111" s="45"/>
      <c r="I111" s="45"/>
      <c r="J111" s="46"/>
      <c r="K111" s="46"/>
      <c r="L111" s="45"/>
      <c r="M111" s="45"/>
      <c r="N111" s="45"/>
    </row>
    <row r="112" spans="1:14" x14ac:dyDescent="0.25">
      <c r="A112" s="64"/>
      <c r="B112" s="67"/>
      <c r="C112" s="66"/>
      <c r="D112" s="66"/>
      <c r="E112" s="66"/>
      <c r="F112" s="67"/>
      <c r="G112" s="45"/>
      <c r="H112" s="45"/>
      <c r="I112" s="45"/>
      <c r="J112" s="46"/>
      <c r="K112" s="46"/>
      <c r="L112" s="45"/>
      <c r="M112" s="45"/>
      <c r="N112" s="45"/>
    </row>
    <row r="113" spans="1:14" x14ac:dyDescent="0.25">
      <c r="A113" s="64"/>
      <c r="B113" s="67"/>
      <c r="C113" s="66"/>
      <c r="D113" s="66"/>
      <c r="E113" s="66"/>
      <c r="F113" s="67"/>
      <c r="G113" s="45"/>
      <c r="H113" s="45"/>
      <c r="I113" s="45"/>
      <c r="J113" s="46"/>
      <c r="K113" s="46"/>
      <c r="L113" s="45"/>
      <c r="M113" s="45"/>
      <c r="N113" s="45"/>
    </row>
    <row r="114" spans="1:14" x14ac:dyDescent="0.25">
      <c r="A114" s="64"/>
      <c r="B114" s="67"/>
      <c r="C114" s="66"/>
      <c r="D114" s="66"/>
      <c r="E114" s="66"/>
      <c r="F114" s="67"/>
      <c r="G114" s="45"/>
      <c r="H114" s="45"/>
      <c r="I114" s="45"/>
      <c r="J114" s="46"/>
      <c r="K114" s="46"/>
      <c r="L114" s="45"/>
      <c r="M114" s="45"/>
      <c r="N114" s="45"/>
    </row>
    <row r="115" spans="1:14" x14ac:dyDescent="0.25">
      <c r="A115" s="64"/>
      <c r="B115" s="67"/>
      <c r="C115" s="66"/>
      <c r="D115" s="66"/>
      <c r="E115" s="66"/>
      <c r="F115" s="67"/>
      <c r="G115" s="45"/>
      <c r="H115" s="45"/>
      <c r="I115" s="45"/>
      <c r="J115" s="46"/>
      <c r="K115" s="46"/>
      <c r="L115" s="45"/>
      <c r="M115" s="45"/>
      <c r="N115" s="45"/>
    </row>
    <row r="116" spans="1:14" x14ac:dyDescent="0.25">
      <c r="A116" s="64"/>
      <c r="B116" s="67"/>
      <c r="C116" s="66"/>
      <c r="D116" s="66"/>
      <c r="E116" s="66"/>
      <c r="F116" s="67"/>
      <c r="G116" s="45"/>
      <c r="H116" s="45"/>
      <c r="I116" s="45"/>
      <c r="J116" s="46"/>
      <c r="K116" s="46"/>
      <c r="L116" s="45"/>
      <c r="M116" s="45"/>
      <c r="N116" s="45"/>
    </row>
    <row r="117" spans="1:14" ht="17.25" x14ac:dyDescent="0.3">
      <c r="A117" s="459" t="s">
        <v>0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</row>
    <row r="118" spans="1:14" ht="17.25" x14ac:dyDescent="0.3">
      <c r="A118" s="459" t="s">
        <v>1</v>
      </c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</row>
    <row r="119" spans="1:14" ht="17.25" x14ac:dyDescent="0.3">
      <c r="A119" s="459" t="s">
        <v>2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</row>
    <row r="120" spans="1:14" ht="17.25" x14ac:dyDescent="0.3">
      <c r="A120" s="459" t="s">
        <v>3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</row>
    <row r="121" spans="1:14" ht="17.25" x14ac:dyDescent="0.3">
      <c r="A121" s="459" t="s">
        <v>4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</row>
    <row r="122" spans="1:14" ht="17.25" x14ac:dyDescent="0.3">
      <c r="A122" s="460" t="s">
        <v>59</v>
      </c>
      <c r="B122" s="460"/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</row>
    <row r="123" spans="1:14" x14ac:dyDescent="0.25">
      <c r="A123" s="407"/>
      <c r="B123" s="407"/>
      <c r="C123" s="407"/>
      <c r="D123" s="407"/>
      <c r="E123" s="407"/>
      <c r="F123" s="407"/>
      <c r="G123" s="407"/>
      <c r="H123" s="407"/>
      <c r="I123" s="407"/>
      <c r="J123" s="407"/>
      <c r="K123" s="407"/>
      <c r="L123" s="407"/>
      <c r="M123" s="407"/>
      <c r="N123" s="1" t="s">
        <v>6</v>
      </c>
    </row>
    <row r="124" spans="1:14" ht="18.75" x14ac:dyDescent="0.3">
      <c r="A124" s="3"/>
      <c r="B124" s="4"/>
      <c r="C124" s="4"/>
      <c r="D124" s="4"/>
      <c r="E124" s="4"/>
      <c r="G124" s="50"/>
      <c r="H124" s="50"/>
      <c r="I124" s="50"/>
      <c r="K124" s="50"/>
      <c r="L124" s="50"/>
      <c r="M124" s="50"/>
      <c r="N124" s="2" t="s">
        <v>7</v>
      </c>
    </row>
    <row r="125" spans="1:14" ht="15.75" x14ac:dyDescent="0.25">
      <c r="A125" s="3"/>
      <c r="B125" s="4"/>
      <c r="C125" s="4"/>
      <c r="D125" s="4"/>
      <c r="E125" s="5"/>
      <c r="G125" s="6"/>
      <c r="H125" s="6"/>
      <c r="I125" s="6"/>
      <c r="K125" s="6"/>
      <c r="N125" s="2" t="s">
        <v>8</v>
      </c>
    </row>
    <row r="126" spans="1:14" ht="21" x14ac:dyDescent="0.35">
      <c r="A126" s="7"/>
      <c r="K126" s="7"/>
      <c r="M126" s="8"/>
      <c r="N126" s="8" t="s">
        <v>9</v>
      </c>
    </row>
    <row r="127" spans="1:14" ht="18.75" x14ac:dyDescent="0.3">
      <c r="A127" s="3"/>
      <c r="B127" s="12"/>
      <c r="C127" s="4"/>
      <c r="D127" s="4"/>
      <c r="E127" s="9" t="s">
        <v>50</v>
      </c>
      <c r="F127" s="10">
        <v>0.75</v>
      </c>
      <c r="G127" s="11" t="s">
        <v>64</v>
      </c>
      <c r="H127" s="11"/>
      <c r="I127" s="11"/>
      <c r="K127" s="13"/>
      <c r="L127" s="13"/>
      <c r="M127" s="14"/>
    </row>
    <row r="128" spans="1:14" ht="16.5" thickBot="1" x14ac:dyDescent="0.3">
      <c r="A128" s="15" t="s">
        <v>63</v>
      </c>
      <c r="B128" s="16"/>
      <c r="E128" s="17" t="s">
        <v>195</v>
      </c>
      <c r="F128" s="18"/>
      <c r="G128" s="15" t="s">
        <v>196</v>
      </c>
      <c r="H128" s="15"/>
      <c r="I128" s="15"/>
      <c r="J128" s="3"/>
      <c r="K128" s="11"/>
      <c r="L128" s="11"/>
      <c r="M128" s="14"/>
    </row>
    <row r="129" spans="1:14" ht="15.75" thickBot="1" x14ac:dyDescent="0.3">
      <c r="A129" s="474" t="s">
        <v>66</v>
      </c>
      <c r="B129" s="476" t="s">
        <v>16</v>
      </c>
      <c r="C129" s="478" t="s">
        <v>17</v>
      </c>
      <c r="D129" s="478" t="s">
        <v>18</v>
      </c>
      <c r="E129" s="476" t="s">
        <v>19</v>
      </c>
      <c r="F129" s="476" t="s">
        <v>20</v>
      </c>
      <c r="G129" s="476" t="s">
        <v>21</v>
      </c>
      <c r="H129" s="476" t="s">
        <v>22</v>
      </c>
      <c r="I129" s="476" t="s">
        <v>23</v>
      </c>
      <c r="J129" s="477" t="s">
        <v>24</v>
      </c>
      <c r="K129" s="475" t="s">
        <v>25</v>
      </c>
      <c r="L129" s="474" t="s">
        <v>197</v>
      </c>
      <c r="M129" s="474" t="s">
        <v>103</v>
      </c>
      <c r="N129" s="475" t="s">
        <v>28</v>
      </c>
    </row>
    <row r="130" spans="1:14" ht="15.75" thickBot="1" x14ac:dyDescent="0.3">
      <c r="A130" s="474"/>
      <c r="B130" s="476"/>
      <c r="C130" s="478"/>
      <c r="D130" s="478"/>
      <c r="E130" s="476"/>
      <c r="F130" s="476"/>
      <c r="G130" s="476"/>
      <c r="H130" s="476"/>
      <c r="I130" s="476"/>
      <c r="J130" s="477"/>
      <c r="K130" s="475"/>
      <c r="L130" s="475"/>
      <c r="M130" s="474"/>
      <c r="N130" s="475"/>
    </row>
    <row r="131" spans="1:14" x14ac:dyDescent="0.25">
      <c r="A131" s="572">
        <v>1</v>
      </c>
      <c r="B131" s="79">
        <v>162</v>
      </c>
      <c r="C131" s="59" t="str">
        <f>IF(B131=0," ",VLOOKUP(B131,[1]Спортсмены!B$1:K$65536,2,FALSE))</f>
        <v>Шашин</v>
      </c>
      <c r="D131" s="147" t="str">
        <f>IF(B131=0," ",VLOOKUP($B131,[1]Спортсмены!$B$1:$K$65536,3,FALSE))</f>
        <v>Сергей</v>
      </c>
      <c r="E131" s="80" t="str">
        <f>IF(B131=0," ",IF(VLOOKUP($B131,[1]Спортсмены!$B$1:$K$65536,4,FALSE)=0," ",VLOOKUP($B131,[1]Спортсмены!$B$1:$K$65536,4,FALSE)))</f>
        <v>29.03.1999</v>
      </c>
      <c r="F131" s="80" t="str">
        <f>IF(B131=0," ",VLOOKUP($B131,[1]Спортсмены!$B$1:$K$65536,5,FALSE))</f>
        <v>1</v>
      </c>
      <c r="G131" s="59" t="str">
        <f>IF(B131=0," ",VLOOKUP($B131,[1]Спортсмены!$B$1:$K$65536,6,FALSE))</f>
        <v>Ярославская область</v>
      </c>
      <c r="H131" s="59" t="str">
        <f>IF(C131=0," ",VLOOKUP($B131,[1]Спортсмены!$B$1:$K$65536,7,FALSE))</f>
        <v/>
      </c>
      <c r="I131" s="59" t="str">
        <f>IF(D131=0," ",VLOOKUP($B131,[1]Спортсмены!$B$1:$K$65536,8,FALSE))</f>
        <v/>
      </c>
      <c r="J131" s="414" t="str">
        <f>IF(B131=0," ",VLOOKUP($B131,[1]Спортсмены!$B$1:$K$65536,9,FALSE))</f>
        <v>ГУ ЯО "СШОР по лёгкой атлетике и адаптивному спорту"</v>
      </c>
      <c r="K131" s="586">
        <v>1.0813657407407408E-3</v>
      </c>
      <c r="L131" s="578" t="str">
        <f>IF(K131=0," ",IF(K131&lt;=[1]Разряды!$D$10,[1]Разряды!$D$3,IF(K131&lt;=[1]Разряды!$E$10,[1]Разряды!$E$3,IF(K131&lt;=[1]Разряды!$F$10,[1]Разряды!$F$3,IF(K131&lt;=[1]Разряды!$G$10,[1]Разряды!$G$3,IF(K131&lt;=[1]Разряды!$H$10,[1]Разряды!$H$3,IF(K131&lt;=[1]Разряды!$I$10,[1]Разряды!$I$3,IF(K131&lt;=[1]Разряды!$J$10,[1]Разряды!$J$3,"б/р"))))))))</f>
        <v>2р</v>
      </c>
      <c r="M131" s="432"/>
      <c r="N131" s="76" t="str">
        <f>IF(B131=0," ",VLOOKUP($B131,[1]Спортсмены!$B$1:$K$65536,10,FALSE))</f>
        <v>Филинова С.К., Лыкова О.В.</v>
      </c>
    </row>
    <row r="132" spans="1:14" x14ac:dyDescent="0.25">
      <c r="A132" s="572"/>
      <c r="B132" s="31">
        <v>165</v>
      </c>
      <c r="C132" s="76" t="str">
        <f>IF(B132=0," ",VLOOKUP(B132,[1]Спортсмены!B$1:K$65536,2,FALSE))</f>
        <v>Шлапаченко</v>
      </c>
      <c r="D132" s="77" t="str">
        <f>IF(B132=0," ",VLOOKUP($B132,[1]Спортсмены!$B$1:$K$65536,3,FALSE))</f>
        <v>Андрей</v>
      </c>
      <c r="E132" s="78" t="str">
        <f>IF(B132=0," ",IF(VLOOKUP($B132,[1]Спортсмены!$B$1:$K$65536,4,FALSE)=0," ",VLOOKUP($B132,[1]Спортсмены!$B$1:$K$65536,4,FALSE)))</f>
        <v>08.10.1999</v>
      </c>
      <c r="F132" s="78" t="str">
        <f>IF(B132=0," ",VLOOKUP($B132,[1]Спортсмены!$B$1:$K$65536,5,FALSE))</f>
        <v>1</v>
      </c>
      <c r="G132" s="76" t="str">
        <f>IF(B132=0," ",VLOOKUP($B132,[1]Спортсмены!$B$1:$K$65536,6,FALSE))</f>
        <v>Ярославская область</v>
      </c>
      <c r="H132" s="76" t="str">
        <f>IF(C132=0," ",VLOOKUP($B132,[1]Спортсмены!$B$1:$K$65536,7,FALSE))</f>
        <v/>
      </c>
      <c r="I132" s="76" t="str">
        <f>IF(D132=0," ",VLOOKUP($B132,[1]Спортсмены!$B$1:$K$65536,8,FALSE))</f>
        <v/>
      </c>
      <c r="J132" s="132" t="str">
        <f>IF(B132=0," ",VLOOKUP($B132,[1]Спортсмены!$B$1:$K$65536,9,FALSE))</f>
        <v>ГУ ЯО "СШОР по лёгкой атлетике и адаптивному спорту"</v>
      </c>
      <c r="K132" s="587"/>
      <c r="L132" s="578"/>
      <c r="M132" s="580">
        <v>20</v>
      </c>
      <c r="N132" s="76" t="str">
        <f>IF(B132=0," ",VLOOKUP($B132,[1]Спортсмены!$B$1:$K$65536,10,FALSE))</f>
        <v>Клейменов А.Н.</v>
      </c>
    </row>
    <row r="133" spans="1:14" ht="19.5" x14ac:dyDescent="0.25">
      <c r="A133" s="572"/>
      <c r="B133" s="31">
        <v>62</v>
      </c>
      <c r="C133" s="76" t="str">
        <f>IF(B133=0," ",VLOOKUP(B133,[1]Спортсмены!B$1:K$65536,2,FALSE))</f>
        <v>Колесник</v>
      </c>
      <c r="D133" s="77" t="str">
        <f>IF(B133=0," ",VLOOKUP($B133,[1]Спортсмены!$B$1:$K$65536,3,FALSE))</f>
        <v>Дмитрий</v>
      </c>
      <c r="E133" s="78" t="str">
        <f>IF(B133=0," ",IF(VLOOKUP($B133,[1]Спортсмены!$B$1:$K$65536,4,FALSE)=0," ",VLOOKUP($B133,[1]Спортсмены!$B$1:$K$65536,4,FALSE)))</f>
        <v>26.05.1998</v>
      </c>
      <c r="F133" s="78" t="str">
        <f>IF(B133=0," ",VLOOKUP($B133,[1]Спортсмены!$B$1:$K$65536,5,FALSE))</f>
        <v>КМС</v>
      </c>
      <c r="G133" s="76" t="str">
        <f>IF(B133=0," ",VLOOKUP($B133,[1]Спортсмены!$B$1:$K$65536,6,FALSE))</f>
        <v>Ярославская область</v>
      </c>
      <c r="H133" s="76" t="str">
        <f>IF(C133=0," ",VLOOKUP($B133,[1]Спортсмены!$B$1:$K$65536,7,FALSE))</f>
        <v/>
      </c>
      <c r="I133" s="76" t="str">
        <f>IF(D133=0," ",VLOOKUP($B133,[1]Спортсмены!$B$1:$K$65536,8,FALSE))</f>
        <v/>
      </c>
      <c r="J133" s="76" t="str">
        <f>IF(B133=0," ",VLOOKUP($B133,[1]Спортсмены!$B$1:$K$65536,9,FALSE))</f>
        <v>МУ СШОР №19</v>
      </c>
      <c r="K133" s="587"/>
      <c r="L133" s="578"/>
      <c r="M133" s="580"/>
      <c r="N133" s="90" t="str">
        <f>IF(B133=0," ",VLOOKUP($B133,[1]Спортсмены!$B$1:$K$65536,10,FALSE))</f>
        <v>Тараканова Ю.Ф., Тараканов А.В., Круговой К.Н.</v>
      </c>
    </row>
    <row r="134" spans="1:14" ht="15.75" thickBot="1" x14ac:dyDescent="0.3">
      <c r="A134" s="573"/>
      <c r="B134" s="38">
        <v>120</v>
      </c>
      <c r="C134" s="300" t="str">
        <f>IF(B134=0," ",VLOOKUP(B134,[1]Спортсмены!B$1:K$65536,2,FALSE))</f>
        <v>Светлов</v>
      </c>
      <c r="D134" s="410" t="str">
        <f>IF(B134=0," ",VLOOKUP($B134,[1]Спортсмены!$B$1:$K$65536,3,FALSE))</f>
        <v>Даниил</v>
      </c>
      <c r="E134" s="179" t="str">
        <f>IF(B134=0," ",IF(VLOOKUP($B134,[1]Спортсмены!$B$1:$K$65536,4,FALSE)=0," ",VLOOKUP($B134,[1]Спортсмены!$B$1:$K$65536,4,FALSE)))</f>
        <v>19.11.1999</v>
      </c>
      <c r="F134" s="179" t="str">
        <f>IF(B134=0," ",VLOOKUP($B134,[1]Спортсмены!$B$1:$K$65536,5,FALSE))</f>
        <v>КМС</v>
      </c>
      <c r="G134" s="300" t="str">
        <f>IF(B134=0," ",VLOOKUP($B134,[1]Спортсмены!$B$1:$K$65536,6,FALSE))</f>
        <v>Ярославская область</v>
      </c>
      <c r="H134" s="300" t="str">
        <f>IF(C134=0," ",VLOOKUP($B134,[1]Спортсмены!$B$1:$K$65536,7,FALSE))</f>
        <v/>
      </c>
      <c r="I134" s="300" t="str">
        <f>IF(D134=0," ",VLOOKUP($B134,[1]Спортсмены!$B$1:$K$65536,8,FALSE))</f>
        <v/>
      </c>
      <c r="J134" s="300" t="str">
        <f>IF(B134=0," ",VLOOKUP($B134,[1]Спортсмены!$B$1:$K$65536,9,FALSE))</f>
        <v>МАУ СШОР №2</v>
      </c>
      <c r="K134" s="588"/>
      <c r="L134" s="579"/>
      <c r="M134" s="421"/>
      <c r="N134" s="300" t="str">
        <f>IF(B134=0," ",VLOOKUP($B134,[1]Спортсмены!$B$1:$K$65536,10,FALSE))</f>
        <v xml:space="preserve">Зверев В.Н. </v>
      </c>
    </row>
    <row r="135" spans="1:14" ht="15.75" thickTop="1" x14ac:dyDescent="0.25">
      <c r="A135" s="585">
        <v>2</v>
      </c>
      <c r="B135" s="424">
        <v>221</v>
      </c>
      <c r="C135" s="429" t="str">
        <f>IF(B135=0," ",VLOOKUP(B135,[1]Спортсмены!B$1:K$65536,2,FALSE))</f>
        <v>Беляев</v>
      </c>
      <c r="D135" s="430" t="str">
        <f>IF(B135=0," ",VLOOKUP($B135,[1]Спортсмены!$B$1:$K$65536,3,FALSE))</f>
        <v>Илья</v>
      </c>
      <c r="E135" s="431" t="str">
        <f>IF(B135=0," ",IF(VLOOKUP($B135,[1]Спортсмены!$B$1:$K$65536,4,FALSE)=0," ",VLOOKUP($B135,[1]Спортсмены!$B$1:$K$65536,4,FALSE)))</f>
        <v>18.01.1998</v>
      </c>
      <c r="F135" s="431" t="str">
        <f>IF(B135=0," ",VLOOKUP($B135,[1]Спортсмены!$B$1:$K$65536,5,FALSE))</f>
        <v>КМС</v>
      </c>
      <c r="G135" s="429" t="str">
        <f>IF(B135=0," ",VLOOKUP($B135,[1]Спортсмены!$B$1:$K$65536,6,FALSE))</f>
        <v>Вологодская область</v>
      </c>
      <c r="H135" s="429" t="str">
        <f>IF(C135=0," ",VLOOKUP($B135,[1]Спортсмены!$B$1:$K$65536,7,FALSE))</f>
        <v/>
      </c>
      <c r="I135" s="429" t="str">
        <f>IF(D135=0," ",VLOOKUP($B135,[1]Спортсмены!$B$1:$K$65536,8,FALSE))</f>
        <v/>
      </c>
      <c r="J135" s="436" t="str">
        <f>IF(B135=0," ",VLOOKUP($B135,[1]Спортсмены!$B$1:$K$65536,9,FALSE))</f>
        <v>АУ ФКиС  ВО "ЦСП", АУ ВО "СШОР "Витязь"</v>
      </c>
      <c r="K135" s="589">
        <v>1.0847222222222222E-3</v>
      </c>
      <c r="L135" s="590" t="str">
        <f>IF(K135=0," ",IF(K135&lt;=[1]Разряды!$D$10,[1]Разряды!$D$3,IF(K135&lt;=[1]Разряды!$E$10,[1]Разряды!$E$3,IF(K135&lt;=[1]Разряды!$F$10,[1]Разряды!$F$3,IF(K135&lt;=[1]Разряды!$G$10,[1]Разряды!$G$3,IF(K135&lt;=[1]Разряды!$H$10,[1]Разряды!$H$3,IF(K135&lt;=[1]Разряды!$I$10,[1]Разряды!$I$3,IF(K135&lt;=[1]Разряды!$J$10,[1]Разряды!$J$3,"б/р"))))))))</f>
        <v>2р</v>
      </c>
      <c r="M135" s="437"/>
      <c r="N135" s="59" t="str">
        <f>IF(B135=0," ",VLOOKUP($B135,[1]Спортсмены!$B$1:$K$65536,10,FALSE))</f>
        <v>Лебедев А.В., Селюцкий С.А.</v>
      </c>
    </row>
    <row r="136" spans="1:14" ht="19.5" x14ac:dyDescent="0.25">
      <c r="A136" s="572"/>
      <c r="B136" s="31">
        <v>271</v>
      </c>
      <c r="C136" s="76" t="str">
        <f>IF(B136=0," ",VLOOKUP(B136,[1]Спортсмены!B$1:K$65536,2,FALSE))</f>
        <v>Цыпкус</v>
      </c>
      <c r="D136" s="77" t="str">
        <f>IF(B136=0," ",VLOOKUP($B136,[1]Спортсмены!$B$1:$K$65536,3,FALSE))</f>
        <v>Марк</v>
      </c>
      <c r="E136" s="78" t="str">
        <f>IF(B136=0," ",IF(VLOOKUP($B136,[1]Спортсмены!$B$1:$K$65536,4,FALSE)=0," ",VLOOKUP($B136,[1]Спортсмены!$B$1:$K$65536,4,FALSE)))</f>
        <v>05.02.1999</v>
      </c>
      <c r="F136" s="78" t="str">
        <f>IF(B136=0," ",VLOOKUP($B136,[1]Спортсмены!$B$1:$K$65536,5,FALSE))</f>
        <v>КМС</v>
      </c>
      <c r="G136" s="76" t="str">
        <f>IF(B136=0," ",VLOOKUP($B136,[1]Спортсмены!$B$1:$K$65536,6,FALSE))</f>
        <v>Вологодская область</v>
      </c>
      <c r="H136" s="76" t="str">
        <f>IF(C136=0," ",VLOOKUP($B136,[1]Спортсмены!$B$1:$K$65536,7,FALSE))</f>
        <v/>
      </c>
      <c r="I136" s="76" t="str">
        <f>IF(D136=0," ",VLOOKUP($B136,[1]Спортсмены!$B$1:$K$65536,8,FALSE))</f>
        <v/>
      </c>
      <c r="J136" s="90" t="str">
        <f>IF(B136=0," ",VLOOKUP($B136,[1]Спортсмены!$B$1:$K$65536,9,FALSE))</f>
        <v>Главное Управление МЧС России по Вологодской области, АУ ФКиС  ВО "ЦСП"</v>
      </c>
      <c r="K136" s="587"/>
      <c r="L136" s="578"/>
      <c r="M136" s="580">
        <v>17</v>
      </c>
      <c r="N136" s="76" t="str">
        <f>IF(B136=0," ",VLOOKUP($B136,[1]Спортсмены!$B$1:$K$65536,10,FALSE))</f>
        <v>Синицкий А.Д.</v>
      </c>
    </row>
    <row r="137" spans="1:14" x14ac:dyDescent="0.25">
      <c r="A137" s="572"/>
      <c r="B137" s="31">
        <v>265</v>
      </c>
      <c r="C137" s="76" t="str">
        <f>IF(B137=0," ",VLOOKUP(B137,[1]Спортсмены!B$1:K$65536,2,FALSE))</f>
        <v>Табаков</v>
      </c>
      <c r="D137" s="77" t="str">
        <f>IF(B137=0," ",VLOOKUP($B137,[1]Спортсмены!$B$1:$K$65536,3,FALSE))</f>
        <v>Дмитрий</v>
      </c>
      <c r="E137" s="78" t="str">
        <f>IF(B137=0," ",IF(VLOOKUP($B137,[1]Спортсмены!$B$1:$K$65536,4,FALSE)=0," ",VLOOKUP($B137,[1]Спортсмены!$B$1:$K$65536,4,FALSE)))</f>
        <v>14.07.1998</v>
      </c>
      <c r="F137" s="78" t="str">
        <f>IF(B137=0," ",VLOOKUP($B137,[1]Спортсмены!$B$1:$K$65536,5,FALSE))</f>
        <v>1</v>
      </c>
      <c r="G137" s="76" t="str">
        <f>IF(B137=0," ",VLOOKUP($B137,[1]Спортсмены!$B$1:$K$65536,6,FALSE))</f>
        <v>Вологодская область</v>
      </c>
      <c r="H137" s="76" t="str">
        <f>IF(C137=0," ",VLOOKUP($B137,[1]Спортсмены!$B$1:$K$65536,7,FALSE))</f>
        <v/>
      </c>
      <c r="I137" s="76" t="str">
        <f>IF(D137=0," ",VLOOKUP($B137,[1]Спортсмены!$B$1:$K$65536,8,FALSE))</f>
        <v/>
      </c>
      <c r="J137" s="110" t="str">
        <f>IF(B137=0," ",VLOOKUP($B137,[1]Спортсмены!$B$1:$K$65536,9,FALSE))</f>
        <v>АУ ФКиС  ВО "ЦСП", ФГБОУ ВО "ВоГУ"</v>
      </c>
      <c r="K137" s="587"/>
      <c r="L137" s="578"/>
      <c r="M137" s="580"/>
      <c r="N137" s="76" t="str">
        <f>IF(B137=0," ",VLOOKUP($B137,[1]Спортсмены!$B$1:$K$65536,10,FALSE))</f>
        <v>Синицкий А.Д.</v>
      </c>
    </row>
    <row r="138" spans="1:14" ht="15.75" thickBot="1" x14ac:dyDescent="0.3">
      <c r="A138" s="573"/>
      <c r="B138" s="38">
        <v>220</v>
      </c>
      <c r="C138" s="300" t="str">
        <f>IF(B138=0," ",VLOOKUP(B138,[1]Спортсмены!B$1:K$65536,2,FALSE))</f>
        <v>Балуев</v>
      </c>
      <c r="D138" s="410" t="str">
        <f>IF(B138=0," ",VLOOKUP($B138,[1]Спортсмены!$B$1:$K$65536,3,FALSE))</f>
        <v>Дмитрий</v>
      </c>
      <c r="E138" s="179" t="str">
        <f>IF(B138=0," ",IF(VLOOKUP($B138,[1]Спортсмены!$B$1:$K$65536,4,FALSE)=0," ",VLOOKUP($B138,[1]Спортсмены!$B$1:$K$65536,4,FALSE)))</f>
        <v>05.04.1999</v>
      </c>
      <c r="F138" s="179" t="str">
        <f>IF(B138=0," ",VLOOKUP($B138,[1]Спортсмены!$B$1:$K$65536,5,FALSE))</f>
        <v>2</v>
      </c>
      <c r="G138" s="300" t="str">
        <f>IF(B138=0," ",VLOOKUP($B138,[1]Спортсмены!$B$1:$K$65536,6,FALSE))</f>
        <v>Вологодская область</v>
      </c>
      <c r="H138" s="300" t="str">
        <f>IF(C138=0," ",VLOOKUP($B138,[1]Спортсмены!$B$1:$K$65536,7,FALSE))</f>
        <v/>
      </c>
      <c r="I138" s="300" t="str">
        <f>IF(D138=0," ",VLOOKUP($B138,[1]Спортсмены!$B$1:$K$65536,8,FALSE))</f>
        <v/>
      </c>
      <c r="J138" s="300" t="str">
        <f>IF(B138=0," ",VLOOKUP($B138,[1]Спортсмены!$B$1:$K$65536,9,FALSE))</f>
        <v>ЛК "Вологда"</v>
      </c>
      <c r="K138" s="588"/>
      <c r="L138" s="579"/>
      <c r="M138" s="421"/>
      <c r="N138" s="300" t="str">
        <f>IF(B138=0," ",VLOOKUP($B138,[1]Спортсмены!$B$1:$K$65536,10,FALSE))</f>
        <v>Груздев А.А.</v>
      </c>
    </row>
    <row r="139" spans="1:14" ht="15.75" thickTop="1" x14ac:dyDescent="0.25">
      <c r="A139" s="572">
        <v>3</v>
      </c>
      <c r="B139" s="79">
        <v>141</v>
      </c>
      <c r="C139" s="30" t="str">
        <f>IF(B139=0," ",VLOOKUP(B139,[1]Спортсмены!B$1:K$65536,2,FALSE))</f>
        <v>Тихонов</v>
      </c>
      <c r="D139" s="146" t="str">
        <f>IF(B139=0," ",VLOOKUP($B139,[1]Спортсмены!$B$1:$K$65536,3,FALSE))</f>
        <v>Олег</v>
      </c>
      <c r="E139" s="75" t="str">
        <f>IF(B139=0," ",IF(VLOOKUP($B139,[1]Спортсмены!$B$1:$K$65536,4,FALSE)=0," ",VLOOKUP($B139,[1]Спортсмены!$B$1:$K$65536,4,FALSE)))</f>
        <v>16.09.1998</v>
      </c>
      <c r="F139" s="75" t="str">
        <f>IF(B139=0," ",VLOOKUP($B139,[1]Спортсмены!$B$1:$K$65536,5,FALSE))</f>
        <v>1</v>
      </c>
      <c r="G139" s="30" t="str">
        <f>IF(B139=0," ",VLOOKUP($B139,[1]Спортсмены!$B$1:$K$65536,6,FALSE))</f>
        <v>Ярославская область</v>
      </c>
      <c r="H139" s="30" t="str">
        <f>IF(C139=0," ",VLOOKUP($B139,[1]Спортсмены!$B$1:$K$65536,7,FALSE))</f>
        <v/>
      </c>
      <c r="I139" s="30" t="str">
        <f>IF(D139=0," ",VLOOKUP($B139,[1]Спортсмены!$B$1:$K$65536,8,FALSE))</f>
        <v/>
      </c>
      <c r="J139" s="30" t="str">
        <f>IF(B139=0," ",VLOOKUP($B139,[1]Спортсмены!$B$1:$K$65536,9,FALSE))</f>
        <v>МУ СШОР №19</v>
      </c>
      <c r="K139" s="586">
        <v>1.1304398148148148E-3</v>
      </c>
      <c r="L139" s="578" t="str">
        <f>IF(K139=0," ",IF(K139&lt;=[1]Разряды!$D$10,[1]Разряды!$D$3,IF(K139&lt;=[1]Разряды!$E$10,[1]Разряды!$E$3,IF(K139&lt;=[1]Разряды!$F$10,[1]Разряды!$F$3,IF(K139&lt;=[1]Разряды!$G$10,[1]Разряды!$G$3,IF(K139&lt;=[1]Разряды!$H$10,[1]Разряды!$H$3,IF(K139&lt;=[1]Разряды!$I$10,[1]Разряды!$I$3,IF(K139&lt;=[1]Разряды!$J$10,[1]Разряды!$J$3,"б/р"))))))))</f>
        <v>3р</v>
      </c>
      <c r="M139" s="64"/>
      <c r="N139" s="69" t="str">
        <f>IF(B139=0," ",VLOOKUP($B139,[1]Спортсмены!$B$1:$K$65536,10,FALSE))</f>
        <v>Валяева С.П.</v>
      </c>
    </row>
    <row r="140" spans="1:14" x14ac:dyDescent="0.25">
      <c r="A140" s="572"/>
      <c r="B140" s="31">
        <v>58</v>
      </c>
      <c r="C140" s="69" t="str">
        <f>IF(B140=0," ",VLOOKUP(B140,[1]Спортсмены!B$1:K$65536,2,FALSE))</f>
        <v>Козлов</v>
      </c>
      <c r="D140" s="70" t="str">
        <f>IF(B140=0," ",VLOOKUP($B140,[1]Спортсмены!$B$1:$K$65536,3,FALSE))</f>
        <v>Владислав</v>
      </c>
      <c r="E140" s="71" t="str">
        <f>IF(B140=0," ",IF(VLOOKUP($B140,[1]Спортсмены!$B$1:$K$65536,4,FALSE)=0," ",VLOOKUP($B140,[1]Спортсмены!$B$1:$K$65536,4,FALSE)))</f>
        <v>08.09.1999</v>
      </c>
      <c r="F140" s="71" t="str">
        <f>IF(B140=0," ",VLOOKUP($B140,[1]Спортсмены!$B$1:$K$65536,5,FALSE))</f>
        <v>1</v>
      </c>
      <c r="G140" s="69" t="str">
        <f>IF(B140=0," ",VLOOKUP($B140,[1]Спортсмены!$B$1:$K$65536,6,FALSE))</f>
        <v>Ярославская область</v>
      </c>
      <c r="H140" s="69" t="str">
        <f>IF(C140=0," ",VLOOKUP($B140,[1]Спортсмены!$B$1:$K$65536,7,FALSE))</f>
        <v/>
      </c>
      <c r="I140" s="69" t="str">
        <f>IF(D140=0," ",VLOOKUP($B140,[1]Спортсмены!$B$1:$K$65536,8,FALSE))</f>
        <v/>
      </c>
      <c r="J140" s="102" t="str">
        <f>IF(B140=0," ",VLOOKUP($B140,[1]Спортсмены!$B$1:$K$65536,9,FALSE))</f>
        <v>ГУ ЯО "СШОР по лёгкой атлетике и адаптивному спорту"</v>
      </c>
      <c r="K140" s="587"/>
      <c r="L140" s="578"/>
      <c r="M140" s="580">
        <v>0</v>
      </c>
      <c r="N140" s="69" t="str">
        <f>IF(B140=0," ",VLOOKUP($B140,[1]Спортсмены!$B$1:$K$65536,10,FALSE))</f>
        <v>Клейменов А.Н.</v>
      </c>
    </row>
    <row r="141" spans="1:14" x14ac:dyDescent="0.25">
      <c r="A141" s="572"/>
      <c r="B141" s="31">
        <v>8</v>
      </c>
      <c r="C141" s="69" t="str">
        <f>IF(B141=0," ",VLOOKUP(B141,[1]Спортсмены!B$1:K$65536,2,FALSE))</f>
        <v>Балякаев</v>
      </c>
      <c r="D141" s="70" t="str">
        <f>IF(B141=0," ",VLOOKUP($B141,[1]Спортсмены!$B$1:$K$65536,3,FALSE))</f>
        <v>Максим</v>
      </c>
      <c r="E141" s="71" t="str">
        <f>IF(B141=0," ",IF(VLOOKUP($B141,[1]Спортсмены!$B$1:$K$65536,4,FALSE)=0," ",VLOOKUP($B141,[1]Спортсмены!$B$1:$K$65536,4,FALSE)))</f>
        <v>15.05.1999</v>
      </c>
      <c r="F141" s="71" t="str">
        <f>IF(B141=0," ",VLOOKUP($B141,[1]Спортсмены!$B$1:$K$65536,5,FALSE))</f>
        <v>1</v>
      </c>
      <c r="G141" s="69" t="str">
        <f>IF(B141=0," ",VLOOKUP($B141,[1]Спортсмены!$B$1:$K$65536,6,FALSE))</f>
        <v>Ярославская область</v>
      </c>
      <c r="H141" s="69" t="str">
        <f>IF(C141=0," ",VLOOKUP($B141,[1]Спортсмены!$B$1:$K$65536,7,FALSE))</f>
        <v/>
      </c>
      <c r="I141" s="69" t="str">
        <f>IF(D141=0," ",VLOOKUP($B141,[1]Спортсмены!$B$1:$K$65536,8,FALSE))</f>
        <v/>
      </c>
      <c r="J141" s="102" t="str">
        <f>IF(B141=0," ",VLOOKUP($B141,[1]Спортсмены!$B$1:$K$65536,9,FALSE))</f>
        <v>ГУ ЯО "СШОР по лёгкой атлетике и адаптивному спорту"</v>
      </c>
      <c r="K141" s="587"/>
      <c r="L141" s="578"/>
      <c r="M141" s="580"/>
      <c r="N141" s="69" t="str">
        <f>IF(B141=0," ",VLOOKUP($B141,[1]Спортсмены!$B$1:$K$65536,10,FALSE))</f>
        <v xml:space="preserve">Рыбаков В.Ю. </v>
      </c>
    </row>
    <row r="142" spans="1:14" ht="15.75" thickBot="1" x14ac:dyDescent="0.3">
      <c r="A142" s="573"/>
      <c r="B142" s="38">
        <v>68</v>
      </c>
      <c r="C142" s="39" t="str">
        <f>IF(B142=0," ",VLOOKUP(B142,[1]Спортсмены!B$1:K$65536,2,FALSE))</f>
        <v>Котов</v>
      </c>
      <c r="D142" s="129" t="str">
        <f>IF(B142=0," ",VLOOKUP($B142,[1]Спортсмены!$B$1:$K$65536,3,FALSE))</f>
        <v>Никита</v>
      </c>
      <c r="E142" s="40" t="str">
        <f>IF(B142=0," ",IF(VLOOKUP($B142,[1]Спортсмены!$B$1:$K$65536,4,FALSE)=0," ",VLOOKUP($B142,[1]Спортсмены!$B$1:$K$65536,4,FALSE)))</f>
        <v>17.06.1998</v>
      </c>
      <c r="F142" s="40" t="str">
        <f>IF(B142=0," ",VLOOKUP($B142,[1]Спортсмены!$B$1:$K$65536,5,FALSE))</f>
        <v>1</v>
      </c>
      <c r="G142" s="39" t="str">
        <f>IF(B142=0," ",VLOOKUP($B142,[1]Спортсмены!$B$1:$K$65536,6,FALSE))</f>
        <v>Ярославская область</v>
      </c>
      <c r="H142" s="39" t="str">
        <f>IF(C142=0," ",VLOOKUP($B142,[1]Спортсмены!$B$1:$K$65536,7,FALSE))</f>
        <v/>
      </c>
      <c r="I142" s="39" t="str">
        <f>IF(D142=0," ",VLOOKUP($B142,[1]Спортсмены!$B$1:$K$65536,8,FALSE))</f>
        <v/>
      </c>
      <c r="J142" s="39" t="str">
        <f>IF(B142=0," ",VLOOKUP($B142,[1]Спортсмены!$B$1:$K$65536,9,FALSE))</f>
        <v>МУ СШОР №19</v>
      </c>
      <c r="K142" s="588"/>
      <c r="L142" s="579"/>
      <c r="M142" s="412"/>
      <c r="N142" s="39" t="str">
        <f>IF(B142=0," ",VLOOKUP($B142,[1]Спортсмены!$B$1:$K$65536,10,FALSE))</f>
        <v>Станкевич В.А.</v>
      </c>
    </row>
    <row r="143" spans="1:14" ht="15.75" thickTop="1" x14ac:dyDescent="0.25"/>
    <row r="146" spans="1:14" x14ac:dyDescent="0.25">
      <c r="A146" s="64"/>
      <c r="B146" s="65"/>
      <c r="C146" s="66"/>
      <c r="D146" s="66"/>
      <c r="E146" s="66"/>
      <c r="F146" s="67"/>
      <c r="G146" s="45" t="s">
        <v>32</v>
      </c>
      <c r="H146" s="45"/>
      <c r="I146" s="45"/>
      <c r="J146" s="46"/>
      <c r="K146" s="46"/>
      <c r="L146" s="45"/>
      <c r="M146" s="45" t="s">
        <v>33</v>
      </c>
      <c r="N146" s="45"/>
    </row>
    <row r="147" spans="1:14" x14ac:dyDescent="0.25">
      <c r="A147" s="64"/>
      <c r="B147" s="67"/>
      <c r="C147" s="66"/>
      <c r="D147" s="66"/>
      <c r="E147" s="66"/>
      <c r="F147" s="67"/>
      <c r="G147" s="45"/>
      <c r="H147" s="45"/>
      <c r="I147" s="45"/>
      <c r="J147" s="46"/>
      <c r="K147" s="46"/>
      <c r="L147" s="45"/>
      <c r="M147" s="45"/>
      <c r="N147" s="45"/>
    </row>
    <row r="148" spans="1:14" x14ac:dyDescent="0.25">
      <c r="A148" s="64"/>
      <c r="B148" s="67"/>
      <c r="C148" s="66"/>
      <c r="D148" s="66"/>
      <c r="E148" s="66"/>
      <c r="F148" s="67"/>
      <c r="G148" s="45"/>
      <c r="H148" s="45"/>
      <c r="I148" s="45"/>
      <c r="J148" s="46"/>
      <c r="K148" s="46"/>
      <c r="L148" s="45"/>
      <c r="M148" s="45"/>
      <c r="N148" s="45"/>
    </row>
    <row r="149" spans="1:14" x14ac:dyDescent="0.25">
      <c r="A149" s="64"/>
      <c r="B149" s="67"/>
      <c r="C149" s="66"/>
      <c r="D149" s="66"/>
      <c r="E149" s="66"/>
      <c r="F149" s="67"/>
      <c r="G149" s="45"/>
      <c r="H149" s="45"/>
      <c r="I149" s="45"/>
      <c r="J149" s="46"/>
      <c r="K149" s="46"/>
      <c r="L149" s="45"/>
      <c r="M149" s="45"/>
      <c r="N149" s="45"/>
    </row>
    <row r="150" spans="1:14" x14ac:dyDescent="0.25">
      <c r="A150" s="64"/>
      <c r="B150" s="67"/>
      <c r="C150" s="66"/>
      <c r="D150" s="66"/>
      <c r="E150" s="66"/>
      <c r="F150" s="67"/>
      <c r="G150" s="45" t="s">
        <v>34</v>
      </c>
      <c r="H150" s="45"/>
      <c r="I150" s="45"/>
      <c r="J150" s="46"/>
      <c r="K150" s="46"/>
      <c r="L150" s="45"/>
      <c r="M150" s="45" t="s">
        <v>35</v>
      </c>
      <c r="N150" s="45"/>
    </row>
    <row r="151" spans="1:14" x14ac:dyDescent="0.25">
      <c r="A151" s="189"/>
      <c r="B151" s="49"/>
      <c r="C151" s="45"/>
      <c r="D151" s="45"/>
      <c r="E151" s="283"/>
      <c r="F151" s="46"/>
      <c r="G151" s="45"/>
      <c r="H151" s="45"/>
      <c r="I151" s="45"/>
      <c r="J151" s="229"/>
      <c r="K151" s="438"/>
      <c r="L151" s="44"/>
      <c r="M151" s="64"/>
      <c r="N151" s="45"/>
    </row>
    <row r="152" spans="1:14" x14ac:dyDescent="0.25">
      <c r="A152" s="189"/>
      <c r="B152" s="49"/>
      <c r="C152" s="45"/>
      <c r="D152" s="45"/>
      <c r="E152" s="283"/>
      <c r="F152" s="46"/>
      <c r="G152" s="45"/>
      <c r="H152" s="45"/>
      <c r="I152" s="45"/>
      <c r="J152" s="229"/>
      <c r="K152" s="438"/>
      <c r="L152" s="44"/>
      <c r="M152" s="64"/>
      <c r="N152" s="45"/>
    </row>
    <row r="153" spans="1:14" x14ac:dyDescent="0.25">
      <c r="A153" s="189"/>
      <c r="B153" s="49"/>
      <c r="C153" s="45"/>
      <c r="D153" s="45"/>
      <c r="E153" s="283"/>
      <c r="F153" s="46"/>
      <c r="G153" s="45"/>
      <c r="H153" s="45"/>
      <c r="I153" s="45"/>
      <c r="J153" s="229"/>
      <c r="K153" s="438"/>
      <c r="L153" s="44"/>
      <c r="M153" s="64"/>
      <c r="N153" s="45"/>
    </row>
    <row r="154" spans="1:14" x14ac:dyDescent="0.25">
      <c r="A154" s="189"/>
      <c r="B154" s="49"/>
      <c r="C154" s="45"/>
      <c r="D154" s="45"/>
      <c r="E154" s="283"/>
      <c r="F154" s="46"/>
      <c r="G154" s="45"/>
      <c r="H154" s="45"/>
      <c r="I154" s="45"/>
      <c r="J154" s="229"/>
      <c r="K154" s="438"/>
      <c r="L154" s="44"/>
      <c r="M154" s="64"/>
      <c r="N154" s="45"/>
    </row>
    <row r="155" spans="1:14" x14ac:dyDescent="0.25">
      <c r="A155" s="189"/>
      <c r="B155" s="49"/>
      <c r="C155" s="45"/>
      <c r="D155" s="45"/>
      <c r="E155" s="283"/>
      <c r="F155" s="46"/>
      <c r="G155" s="45"/>
      <c r="H155" s="45"/>
      <c r="I155" s="45"/>
      <c r="J155" s="229"/>
      <c r="K155" s="438"/>
      <c r="L155" s="44"/>
      <c r="M155" s="64"/>
      <c r="N155" s="45"/>
    </row>
    <row r="156" spans="1:14" x14ac:dyDescent="0.25">
      <c r="A156" s="189"/>
      <c r="B156" s="49"/>
      <c r="C156" s="45"/>
      <c r="D156" s="45"/>
      <c r="E156" s="283"/>
      <c r="F156" s="46"/>
      <c r="G156" s="45"/>
      <c r="H156" s="45"/>
      <c r="I156" s="45"/>
      <c r="J156" s="229"/>
      <c r="K156" s="438"/>
      <c r="L156" s="44"/>
      <c r="M156" s="64"/>
      <c r="N156" s="45"/>
    </row>
    <row r="157" spans="1:14" x14ac:dyDescent="0.25">
      <c r="A157" s="189"/>
      <c r="B157" s="49"/>
      <c r="C157" s="45"/>
      <c r="D157" s="45"/>
      <c r="E157" s="283"/>
      <c r="F157" s="46"/>
      <c r="G157" s="45"/>
      <c r="H157" s="45"/>
      <c r="I157" s="45"/>
      <c r="J157" s="229"/>
      <c r="K157" s="438"/>
      <c r="L157" s="44"/>
      <c r="M157" s="64"/>
      <c r="N157" s="45"/>
    </row>
    <row r="158" spans="1:14" x14ac:dyDescent="0.25">
      <c r="A158" s="189"/>
      <c r="B158" s="49"/>
      <c r="C158" s="45"/>
      <c r="D158" s="45"/>
      <c r="E158" s="283"/>
      <c r="F158" s="46"/>
      <c r="G158" s="45"/>
      <c r="H158" s="45"/>
      <c r="I158" s="45"/>
      <c r="J158" s="229"/>
      <c r="K158" s="438"/>
      <c r="L158" s="44"/>
      <c r="M158" s="64"/>
      <c r="N158" s="45"/>
    </row>
    <row r="159" spans="1:14" x14ac:dyDescent="0.25">
      <c r="A159" s="189"/>
      <c r="B159" s="49"/>
      <c r="C159" s="45"/>
      <c r="D159" s="45"/>
      <c r="E159" s="283"/>
      <c r="F159" s="46"/>
      <c r="G159" s="45"/>
      <c r="H159" s="45"/>
      <c r="I159" s="45"/>
      <c r="J159" s="229"/>
      <c r="K159" s="438"/>
      <c r="L159" s="44"/>
      <c r="M159" s="64"/>
      <c r="N159" s="45"/>
    </row>
    <row r="160" spans="1:14" x14ac:dyDescent="0.25">
      <c r="A160" s="189"/>
      <c r="B160" s="49"/>
      <c r="C160" s="45"/>
      <c r="D160" s="45"/>
      <c r="E160" s="283"/>
      <c r="F160" s="46"/>
      <c r="G160" s="45"/>
      <c r="H160" s="45"/>
      <c r="I160" s="45"/>
      <c r="J160" s="229"/>
      <c r="K160" s="438"/>
      <c r="L160" s="44"/>
      <c r="M160" s="64"/>
      <c r="N160" s="45"/>
    </row>
    <row r="161" spans="1:14" x14ac:dyDescent="0.25">
      <c r="A161" s="189"/>
      <c r="B161" s="49"/>
      <c r="C161" s="45"/>
      <c r="D161" s="45"/>
      <c r="E161" s="283"/>
      <c r="F161" s="46"/>
      <c r="G161" s="45"/>
      <c r="H161" s="45"/>
      <c r="I161" s="45"/>
      <c r="J161" s="229"/>
      <c r="K161" s="438"/>
      <c r="L161" s="44"/>
      <c r="M161" s="64"/>
      <c r="N161" s="45"/>
    </row>
    <row r="162" spans="1:14" x14ac:dyDescent="0.25">
      <c r="A162" s="189"/>
      <c r="B162" s="49"/>
      <c r="C162" s="45"/>
      <c r="D162" s="45"/>
      <c r="E162" s="283"/>
      <c r="F162" s="46"/>
      <c r="G162" s="45"/>
      <c r="H162" s="45"/>
      <c r="I162" s="45"/>
      <c r="J162" s="229"/>
      <c r="K162" s="438"/>
      <c r="L162" s="44"/>
      <c r="M162" s="64"/>
      <c r="N162" s="45"/>
    </row>
    <row r="163" spans="1:14" x14ac:dyDescent="0.25">
      <c r="A163" s="189"/>
      <c r="B163" s="49"/>
      <c r="C163" s="45"/>
      <c r="D163" s="45"/>
      <c r="E163" s="283"/>
      <c r="F163" s="46"/>
      <c r="G163" s="45"/>
      <c r="H163" s="45"/>
      <c r="I163" s="45"/>
      <c r="J163" s="229"/>
      <c r="K163" s="438"/>
      <c r="L163" s="44"/>
      <c r="M163" s="64"/>
      <c r="N163" s="45"/>
    </row>
    <row r="164" spans="1:14" x14ac:dyDescent="0.25">
      <c r="A164" s="189"/>
      <c r="B164" s="49"/>
      <c r="C164" s="45"/>
      <c r="D164" s="45"/>
      <c r="E164" s="283"/>
      <c r="F164" s="46"/>
      <c r="G164" s="45"/>
      <c r="H164" s="45"/>
      <c r="I164" s="45"/>
      <c r="J164" s="229"/>
      <c r="K164" s="438"/>
      <c r="L164" s="44"/>
      <c r="M164" s="64"/>
      <c r="N164" s="45"/>
    </row>
    <row r="165" spans="1:14" x14ac:dyDescent="0.25">
      <c r="A165" s="189"/>
      <c r="B165" s="49"/>
      <c r="C165" s="45"/>
      <c r="D165" s="45"/>
      <c r="E165" s="283"/>
      <c r="F165" s="46"/>
      <c r="G165" s="45"/>
      <c r="H165" s="45"/>
      <c r="I165" s="45"/>
      <c r="J165" s="229"/>
      <c r="K165" s="438"/>
      <c r="L165" s="44"/>
      <c r="M165" s="64"/>
      <c r="N165" s="45"/>
    </row>
    <row r="166" spans="1:14" x14ac:dyDescent="0.25">
      <c r="A166" s="189"/>
      <c r="B166" s="49"/>
      <c r="C166" s="45"/>
      <c r="D166" s="45"/>
      <c r="E166" s="283"/>
      <c r="F166" s="46"/>
      <c r="G166" s="45"/>
      <c r="H166" s="45"/>
      <c r="I166" s="45"/>
      <c r="J166" s="229"/>
      <c r="K166" s="438"/>
      <c r="L166" s="44"/>
      <c r="M166" s="64"/>
      <c r="N166" s="45"/>
    </row>
    <row r="167" spans="1:14" x14ac:dyDescent="0.25">
      <c r="A167" s="189"/>
      <c r="B167" s="49"/>
      <c r="C167" s="45"/>
      <c r="D167" s="45"/>
      <c r="E167" s="283"/>
      <c r="F167" s="46"/>
      <c r="G167" s="45"/>
      <c r="H167" s="45"/>
      <c r="I167" s="45"/>
      <c r="J167" s="229"/>
      <c r="K167" s="438"/>
      <c r="L167" s="44"/>
      <c r="M167" s="64"/>
      <c r="N167" s="45"/>
    </row>
    <row r="168" spans="1:14" x14ac:dyDescent="0.25">
      <c r="A168" s="189"/>
      <c r="B168" s="49"/>
      <c r="C168" s="45"/>
      <c r="D168" s="45"/>
      <c r="E168" s="283"/>
      <c r="F168" s="46"/>
      <c r="G168" s="45"/>
      <c r="H168" s="45"/>
      <c r="I168" s="45"/>
      <c r="J168" s="229"/>
      <c r="K168" s="438"/>
      <c r="L168" s="44"/>
      <c r="M168" s="64"/>
      <c r="N168" s="45"/>
    </row>
    <row r="169" spans="1:14" x14ac:dyDescent="0.25">
      <c r="A169" s="189"/>
      <c r="B169" s="49"/>
      <c r="C169" s="45"/>
      <c r="D169" s="45"/>
      <c r="E169" s="283"/>
      <c r="F169" s="46"/>
      <c r="G169" s="45"/>
      <c r="H169" s="45"/>
      <c r="I169" s="45"/>
      <c r="J169" s="229"/>
      <c r="K169" s="438"/>
      <c r="L169" s="44"/>
      <c r="M169" s="64"/>
      <c r="N169" s="45"/>
    </row>
    <row r="170" spans="1:14" x14ac:dyDescent="0.25">
      <c r="A170" s="189"/>
      <c r="B170" s="49"/>
      <c r="C170" s="45"/>
      <c r="D170" s="45"/>
      <c r="E170" s="283"/>
      <c r="F170" s="46"/>
      <c r="G170" s="45"/>
      <c r="H170" s="45"/>
      <c r="I170" s="45"/>
      <c r="J170" s="229"/>
      <c r="K170" s="438"/>
      <c r="L170" s="44"/>
      <c r="M170" s="64"/>
      <c r="N170" s="45"/>
    </row>
    <row r="171" spans="1:14" x14ac:dyDescent="0.25">
      <c r="A171" s="189"/>
      <c r="B171" s="49"/>
      <c r="C171" s="45"/>
      <c r="D171" s="45"/>
      <c r="E171" s="283"/>
      <c r="F171" s="46"/>
      <c r="G171" s="45"/>
      <c r="H171" s="45"/>
      <c r="I171" s="45"/>
      <c r="J171" s="229"/>
      <c r="K171" s="438"/>
      <c r="L171" s="44"/>
      <c r="M171" s="64"/>
      <c r="N171" s="45"/>
    </row>
    <row r="172" spans="1:14" x14ac:dyDescent="0.25">
      <c r="A172" s="189"/>
      <c r="B172" s="49"/>
      <c r="C172" s="45"/>
      <c r="D172" s="45"/>
      <c r="E172" s="283"/>
      <c r="F172" s="46"/>
      <c r="G172" s="45"/>
      <c r="H172" s="45"/>
      <c r="I172" s="45"/>
      <c r="J172" s="229"/>
      <c r="K172" s="438"/>
      <c r="L172" s="44"/>
      <c r="M172" s="64"/>
      <c r="N172" s="45"/>
    </row>
    <row r="173" spans="1:14" x14ac:dyDescent="0.25">
      <c r="A173" s="189"/>
      <c r="B173" s="49"/>
      <c r="C173" s="45"/>
      <c r="D173" s="45"/>
      <c r="E173" s="283"/>
      <c r="F173" s="46"/>
      <c r="G173" s="45"/>
      <c r="H173" s="45"/>
      <c r="I173" s="45"/>
      <c r="J173" s="229"/>
      <c r="K173" s="438"/>
      <c r="L173" s="44"/>
      <c r="M173" s="64"/>
      <c r="N173" s="45"/>
    </row>
    <row r="174" spans="1:14" ht="17.25" x14ac:dyDescent="0.3">
      <c r="A174" s="459" t="s">
        <v>0</v>
      </c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</row>
    <row r="175" spans="1:14" ht="17.25" x14ac:dyDescent="0.3">
      <c r="A175" s="459" t="s">
        <v>1</v>
      </c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</row>
    <row r="176" spans="1:14" ht="17.25" x14ac:dyDescent="0.3">
      <c r="A176" s="459" t="s">
        <v>2</v>
      </c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</row>
    <row r="177" spans="1:14" ht="17.25" x14ac:dyDescent="0.3">
      <c r="A177" s="459" t="s">
        <v>3</v>
      </c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</row>
    <row r="178" spans="1:14" ht="17.25" x14ac:dyDescent="0.3">
      <c r="A178" s="459" t="s">
        <v>4</v>
      </c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</row>
    <row r="179" spans="1:14" ht="17.25" x14ac:dyDescent="0.3">
      <c r="A179" s="460" t="s">
        <v>69</v>
      </c>
      <c r="B179" s="460"/>
      <c r="C179" s="460"/>
      <c r="D179" s="460"/>
      <c r="E179" s="460"/>
      <c r="F179" s="460"/>
      <c r="G179" s="460"/>
      <c r="H179" s="460"/>
      <c r="I179" s="460"/>
      <c r="J179" s="460"/>
      <c r="K179" s="460"/>
      <c r="L179" s="460"/>
      <c r="M179" s="460"/>
      <c r="N179" s="460"/>
    </row>
    <row r="180" spans="1:14" x14ac:dyDescent="0.25">
      <c r="A180" s="407"/>
      <c r="B180" s="407"/>
      <c r="C180" s="407"/>
      <c r="D180" s="407"/>
      <c r="E180" s="407"/>
      <c r="F180" s="407"/>
      <c r="G180" s="407"/>
      <c r="H180" s="407"/>
      <c r="I180" s="407"/>
      <c r="J180" s="407"/>
      <c r="K180" s="407"/>
      <c r="L180" s="407"/>
      <c r="M180" s="407"/>
      <c r="N180" s="1" t="s">
        <v>6</v>
      </c>
    </row>
    <row r="181" spans="1:14" ht="18.75" x14ac:dyDescent="0.3">
      <c r="A181" s="3"/>
      <c r="B181" s="4"/>
      <c r="C181" s="4"/>
      <c r="D181" s="4"/>
      <c r="E181" s="4"/>
      <c r="G181" s="50"/>
      <c r="H181" s="50"/>
      <c r="I181" s="50"/>
      <c r="K181" s="50"/>
      <c r="L181" s="50"/>
      <c r="M181" s="50"/>
      <c r="N181" s="2" t="s">
        <v>7</v>
      </c>
    </row>
    <row r="182" spans="1:14" ht="15.75" x14ac:dyDescent="0.25">
      <c r="A182" s="3"/>
      <c r="B182" s="4"/>
      <c r="C182" s="4"/>
      <c r="D182" s="4"/>
      <c r="E182" s="5"/>
      <c r="G182" s="6"/>
      <c r="H182" s="6"/>
      <c r="I182" s="6"/>
      <c r="K182" s="6"/>
      <c r="N182" s="2" t="s">
        <v>8</v>
      </c>
    </row>
    <row r="183" spans="1:14" ht="21" x14ac:dyDescent="0.35">
      <c r="A183" s="7"/>
      <c r="K183" s="7"/>
      <c r="M183" s="8"/>
      <c r="N183" s="8" t="s">
        <v>9</v>
      </c>
    </row>
    <row r="184" spans="1:14" ht="18.75" x14ac:dyDescent="0.3">
      <c r="A184" s="3"/>
      <c r="B184" s="12"/>
      <c r="C184" s="4"/>
      <c r="D184" s="4"/>
      <c r="E184" s="9" t="s">
        <v>50</v>
      </c>
      <c r="F184" s="10">
        <v>0.75</v>
      </c>
      <c r="G184" s="11" t="s">
        <v>64</v>
      </c>
      <c r="H184" s="11"/>
      <c r="I184" s="11"/>
      <c r="K184" s="13"/>
      <c r="L184" s="13"/>
      <c r="M184" s="14"/>
    </row>
    <row r="185" spans="1:14" ht="16.5" thickBot="1" x14ac:dyDescent="0.3">
      <c r="A185" s="15" t="s">
        <v>47</v>
      </c>
      <c r="B185" s="16"/>
      <c r="E185" s="17" t="s">
        <v>195</v>
      </c>
      <c r="F185" s="18"/>
      <c r="G185" s="15" t="s">
        <v>196</v>
      </c>
      <c r="H185" s="15"/>
      <c r="I185" s="15"/>
      <c r="J185" s="3"/>
      <c r="K185" s="11"/>
      <c r="L185" s="11"/>
      <c r="M185" s="14"/>
    </row>
    <row r="186" spans="1:14" ht="15.75" thickBot="1" x14ac:dyDescent="0.3">
      <c r="A186" s="474" t="s">
        <v>66</v>
      </c>
      <c r="B186" s="476" t="s">
        <v>16</v>
      </c>
      <c r="C186" s="478" t="s">
        <v>17</v>
      </c>
      <c r="D186" s="478" t="s">
        <v>18</v>
      </c>
      <c r="E186" s="476" t="s">
        <v>19</v>
      </c>
      <c r="F186" s="476" t="s">
        <v>20</v>
      </c>
      <c r="G186" s="476" t="s">
        <v>21</v>
      </c>
      <c r="H186" s="476" t="s">
        <v>22</v>
      </c>
      <c r="I186" s="476" t="s">
        <v>23</v>
      </c>
      <c r="J186" s="477" t="s">
        <v>24</v>
      </c>
      <c r="K186" s="475" t="s">
        <v>25</v>
      </c>
      <c r="L186" s="474" t="s">
        <v>197</v>
      </c>
      <c r="M186" s="474" t="s">
        <v>103</v>
      </c>
      <c r="N186" s="475" t="s">
        <v>28</v>
      </c>
    </row>
    <row r="187" spans="1:14" ht="15.75" thickBot="1" x14ac:dyDescent="0.3">
      <c r="A187" s="474"/>
      <c r="B187" s="476"/>
      <c r="C187" s="478"/>
      <c r="D187" s="478"/>
      <c r="E187" s="476"/>
      <c r="F187" s="476"/>
      <c r="G187" s="476"/>
      <c r="H187" s="476"/>
      <c r="I187" s="476"/>
      <c r="J187" s="477"/>
      <c r="K187" s="475"/>
      <c r="L187" s="475"/>
      <c r="M187" s="474"/>
      <c r="N187" s="475"/>
    </row>
    <row r="188" spans="1:14" ht="22.5" x14ac:dyDescent="0.25">
      <c r="A188" s="572">
        <v>1</v>
      </c>
      <c r="B188" s="79">
        <v>252</v>
      </c>
      <c r="C188" s="59" t="str">
        <f>IF(B188=0," ",VLOOKUP(B188,[1]Спортсмены!B$1:K$65536,2,FALSE))</f>
        <v>Новослугин</v>
      </c>
      <c r="D188" s="147" t="str">
        <f>IF(B188=0," ",VLOOKUP($B188,[1]Спортсмены!$B$1:$K$65536,3,FALSE))</f>
        <v>Максим</v>
      </c>
      <c r="E188" s="80" t="str">
        <f>IF(B188=0," ",IF(VLOOKUP($B188,[1]Спортсмены!$B$1:$K$65536,4,FALSE)=0," ",VLOOKUP($B188,[1]Спортсмены!$B$1:$K$65536,4,FALSE)))</f>
        <v>21.08.1995</v>
      </c>
      <c r="F188" s="80" t="str">
        <f>IF(B188=0," ",VLOOKUP($B188,[1]Спортсмены!$B$1:$K$65536,5,FALSE))</f>
        <v>МС</v>
      </c>
      <c r="G188" s="59" t="str">
        <f>IF(B188=0," ",VLOOKUP($B188,[1]Спортсмены!$B$1:$K$65536,6,FALSE))</f>
        <v>Вологодская область</v>
      </c>
      <c r="H188" s="59" t="str">
        <f>IF(C188=0," ",VLOOKUP($B188,[1]Спортсмены!$B$1:$K$65536,7,FALSE))</f>
        <v/>
      </c>
      <c r="I188" s="59" t="str">
        <f>IF(D188=0," ",VLOOKUP($B188,[1]Спортсмены!$B$1:$K$65536,8,FALSE))</f>
        <v>Профсоюзы</v>
      </c>
      <c r="J188" s="59" t="str">
        <f>IF(B188=0," ",VLOOKUP($B188,[1]Спортсмены!$B$1:$K$65536,9,FALSE))</f>
        <v>АУ ВО "СШОР "Витязь"</v>
      </c>
      <c r="K188" s="586">
        <v>1.1114583333333334E-3</v>
      </c>
      <c r="L188" s="578" t="str">
        <f>IF(K188=0," ",IF(K188&lt;=[1]Разряды!$D$10,[1]Разряды!$D$3,IF(K188&lt;=[1]Разряды!$E$10,[1]Разряды!$E$3,IF(K188&lt;=[1]Разряды!$F$10,[1]Разряды!$F$3,IF(K188&lt;=[1]Разряды!$G$10,[1]Разряды!$G$3,IF(K188&lt;=[1]Разряды!$H$10,[1]Разряды!$H$3,IF(K188&lt;=[1]Разряды!$I$10,[1]Разряды!$I$3,IF(K188&lt;=[1]Разряды!$J$10,[1]Разряды!$J$3,"б/р"))))))))</f>
        <v>2р</v>
      </c>
      <c r="M188" s="432"/>
      <c r="N188" s="109" t="str">
        <f>IF(B188=0," ",VLOOKUP($B188,[1]Спортсмены!$B$1:$K$65536,10,FALSE))</f>
        <v>Франков А.А., Воробьева Н.Н., Синицкий А.Д.</v>
      </c>
    </row>
    <row r="189" spans="1:14" x14ac:dyDescent="0.25">
      <c r="A189" s="572"/>
      <c r="B189" s="31">
        <v>225</v>
      </c>
      <c r="C189" s="76" t="str">
        <f>IF(B189=0," ",VLOOKUP(B189,[1]Спортсмены!B$1:K$65536,2,FALSE))</f>
        <v>Губкин</v>
      </c>
      <c r="D189" s="77" t="str">
        <f>IF(B189=0," ",VLOOKUP($B189,[1]Спортсмены!$B$1:$K$65536,3,FALSE))</f>
        <v>Иван</v>
      </c>
      <c r="E189" s="78" t="str">
        <f>IF(B189=0," ",IF(VLOOKUP($B189,[1]Спортсмены!$B$1:$K$65536,4,FALSE)=0," ",VLOOKUP($B189,[1]Спортсмены!$B$1:$K$65536,4,FALSE)))</f>
        <v>21.09.1997</v>
      </c>
      <c r="F189" s="78" t="str">
        <f>IF(B189=0," ",VLOOKUP($B189,[1]Спортсмены!$B$1:$K$65536,5,FALSE))</f>
        <v>1</v>
      </c>
      <c r="G189" s="76" t="str">
        <f>IF(B189=0," ",VLOOKUP($B189,[1]Спортсмены!$B$1:$K$65536,6,FALSE))</f>
        <v>Вологодская область</v>
      </c>
      <c r="H189" s="76" t="str">
        <f>IF(C189=0," ",VLOOKUP($B189,[1]Спортсмены!$B$1:$K$65536,7,FALSE))</f>
        <v/>
      </c>
      <c r="I189" s="76" t="str">
        <f>IF(D189=0," ",VLOOKUP($B189,[1]Спортсмены!$B$1:$K$65536,8,FALSE))</f>
        <v/>
      </c>
      <c r="J189" s="76" t="str">
        <f>IF(B189=0," ",VLOOKUP($B189,[1]Спортсмены!$B$1:$K$65536,9,FALSE))</f>
        <v>ФГБОУ ВО "ВоГУ", АУ ФКиС  ВО "ЦСП"</v>
      </c>
      <c r="K189" s="587"/>
      <c r="L189" s="578"/>
      <c r="M189" s="580">
        <v>0</v>
      </c>
      <c r="N189" s="76" t="str">
        <f>IF(B189=0," ",VLOOKUP($B189,[1]Спортсмены!$B$1:$K$65536,10,FALSE))</f>
        <v>Синицкий А.Д.</v>
      </c>
    </row>
    <row r="190" spans="1:14" x14ac:dyDescent="0.25">
      <c r="A190" s="572"/>
      <c r="B190" s="31">
        <v>260</v>
      </c>
      <c r="C190" s="76" t="str">
        <f>IF(B190=0," ",VLOOKUP(B190,[1]Спортсмены!B$1:K$65536,2,FALSE))</f>
        <v>Росляков</v>
      </c>
      <c r="D190" s="77" t="str">
        <f>IF(B190=0," ",VLOOKUP($B190,[1]Спортсмены!$B$1:$K$65536,3,FALSE))</f>
        <v>Данил</v>
      </c>
      <c r="E190" s="78" t="str">
        <f>IF(B190=0," ",IF(VLOOKUP($B190,[1]Спортсмены!$B$1:$K$65536,4,FALSE)=0," ",VLOOKUP($B190,[1]Спортсмены!$B$1:$K$65536,4,FALSE)))</f>
        <v>04.11.1997</v>
      </c>
      <c r="F190" s="78" t="str">
        <f>IF(B190=0," ",VLOOKUP($B190,[1]Спортсмены!$B$1:$K$65536,5,FALSE))</f>
        <v>МС</v>
      </c>
      <c r="G190" s="76" t="str">
        <f>IF(B190=0," ",VLOOKUP($B190,[1]Спортсмены!$B$1:$K$65536,6,FALSE))</f>
        <v>Вологодская область</v>
      </c>
      <c r="H190" s="76" t="str">
        <f>IF(C190=0," ",VLOOKUP($B190,[1]Спортсмены!$B$1:$K$65536,7,FALSE))</f>
        <v/>
      </c>
      <c r="I190" s="76" t="str">
        <f>IF(D190=0," ",VLOOKUP($B190,[1]Спортсмены!$B$1:$K$65536,8,FALSE))</f>
        <v/>
      </c>
      <c r="J190" s="76" t="str">
        <f>IF(B190=0," ",VLOOKUP($B190,[1]Спортсмены!$B$1:$K$65536,9,FALSE))</f>
        <v>АУ ВО "СШОР "Витязь"</v>
      </c>
      <c r="K190" s="587"/>
      <c r="L190" s="578"/>
      <c r="M190" s="580"/>
      <c r="N190" s="54" t="str">
        <f>IF(B190=0," ",VLOOKUP($B190,[1]Спортсмены!$B$1:$K$65536,10,FALSE))</f>
        <v>Синицкий А.Д.</v>
      </c>
    </row>
    <row r="191" spans="1:14" ht="20.25" thickBot="1" x14ac:dyDescent="0.3">
      <c r="A191" s="573"/>
      <c r="B191" s="38">
        <v>257</v>
      </c>
      <c r="C191" s="300" t="str">
        <f>IF(B191=0," ",VLOOKUP(B191,[1]Спортсмены!B$1:K$65536,2,FALSE))</f>
        <v>Петряшов</v>
      </c>
      <c r="D191" s="410" t="str">
        <f>IF(B191=0," ",VLOOKUP($B191,[1]Спортсмены!$B$1:$K$65536,3,FALSE))</f>
        <v>Константин</v>
      </c>
      <c r="E191" s="179" t="str">
        <f>IF(B191=0," ",IF(VLOOKUP($B191,[1]Спортсмены!$B$1:$K$65536,4,FALSE)=0," ",VLOOKUP($B191,[1]Спортсмены!$B$1:$K$65536,4,FALSE)))</f>
        <v>16.12.1983</v>
      </c>
      <c r="F191" s="179" t="str">
        <f>IF(B191=0," ",VLOOKUP($B191,[1]Спортсмены!$B$1:$K$65536,5,FALSE))</f>
        <v>МСМК</v>
      </c>
      <c r="G191" s="300" t="str">
        <f>IF(B191=0," ",VLOOKUP($B191,[1]Спортсмены!$B$1:$K$65536,6,FALSE))</f>
        <v>Вологодская область</v>
      </c>
      <c r="H191" s="300" t="str">
        <f>IF(C191=0," ",VLOOKUP($B191,[1]Спортсмены!$B$1:$K$65536,7,FALSE))</f>
        <v>Санкт-Петербург</v>
      </c>
      <c r="I191" s="300" t="str">
        <f>IF(D191=0," ",VLOOKUP($B191,[1]Спортсмены!$B$1:$K$65536,8,FALSE))</f>
        <v>Динамо</v>
      </c>
      <c r="J191" s="439" t="str">
        <f>IF(B191=0," ",VLOOKUP($B191,[1]Спортсмены!$B$1:$K$65536,9,FALSE))</f>
        <v>АУ ФКиС  ВО "ЦСП", АУ ВО "СШОР "Витязь", СПб ГБУ ЦОП "ШВСМ по легкой атлетике"</v>
      </c>
      <c r="K191" s="588"/>
      <c r="L191" s="579"/>
      <c r="M191" s="421"/>
      <c r="N191" s="440" t="str">
        <f>IF(B191=0," ",VLOOKUP($B191,[1]Спортсмены!$B$1:$K$65536,10,FALSE))</f>
        <v>Жубряков Г.Н., Синицкий А.Д.</v>
      </c>
    </row>
    <row r="192" spans="1:14" ht="15.75" thickTop="1" x14ac:dyDescent="0.25">
      <c r="A192" s="189"/>
      <c r="B192" s="49"/>
      <c r="C192" s="45"/>
      <c r="D192" s="45"/>
      <c r="E192" s="283"/>
      <c r="F192" s="46"/>
      <c r="G192" s="45"/>
      <c r="H192" s="45"/>
      <c r="I192" s="45"/>
      <c r="J192" s="229"/>
      <c r="K192" s="438"/>
      <c r="L192" s="44"/>
      <c r="M192" s="64"/>
      <c r="N192" s="45"/>
    </row>
    <row r="193" spans="1:14" x14ac:dyDescent="0.25">
      <c r="A193" s="189"/>
      <c r="B193" s="49"/>
      <c r="C193" s="45"/>
      <c r="D193" s="45"/>
      <c r="E193" s="283"/>
      <c r="F193" s="46"/>
      <c r="G193" s="45"/>
      <c r="H193" s="45"/>
      <c r="I193" s="45"/>
      <c r="J193" s="229"/>
      <c r="K193" s="438"/>
      <c r="L193" s="44"/>
      <c r="M193" s="64"/>
      <c r="N193" s="45"/>
    </row>
    <row r="194" spans="1:14" x14ac:dyDescent="0.25">
      <c r="A194" s="189"/>
      <c r="B194" s="49"/>
      <c r="C194" s="45"/>
      <c r="D194" s="45"/>
      <c r="E194" s="283"/>
      <c r="F194" s="46"/>
      <c r="G194" s="45"/>
      <c r="H194" s="45"/>
      <c r="I194" s="45"/>
      <c r="J194" s="229"/>
      <c r="K194" s="438"/>
      <c r="L194" s="44"/>
      <c r="M194" s="64"/>
      <c r="N194" s="45"/>
    </row>
    <row r="195" spans="1:14" x14ac:dyDescent="0.25">
      <c r="A195" s="189"/>
      <c r="B195" s="49"/>
      <c r="C195" s="45"/>
      <c r="D195" s="45"/>
      <c r="E195" s="283"/>
      <c r="F195" s="46"/>
      <c r="G195" s="45"/>
      <c r="H195" s="45"/>
      <c r="I195" s="45"/>
      <c r="J195" s="229"/>
      <c r="K195" s="438"/>
      <c r="L195" s="44"/>
      <c r="M195" s="64"/>
      <c r="N195" s="45"/>
    </row>
    <row r="196" spans="1:14" x14ac:dyDescent="0.25">
      <c r="A196" s="189"/>
      <c r="B196" s="49"/>
      <c r="C196" s="45"/>
      <c r="D196" s="45"/>
      <c r="E196" s="283"/>
      <c r="F196" s="46"/>
      <c r="G196" s="45"/>
      <c r="H196" s="45"/>
      <c r="I196" s="45"/>
      <c r="J196" s="229"/>
      <c r="K196" s="438"/>
      <c r="L196" s="44"/>
      <c r="M196" s="64"/>
      <c r="N196" s="45"/>
    </row>
    <row r="197" spans="1:14" x14ac:dyDescent="0.25">
      <c r="A197" s="64"/>
      <c r="B197" s="65"/>
      <c r="C197" s="66"/>
      <c r="D197" s="66"/>
      <c r="E197" s="66"/>
      <c r="F197" s="67"/>
      <c r="G197" s="45" t="s">
        <v>32</v>
      </c>
      <c r="H197" s="45"/>
      <c r="I197" s="45"/>
      <c r="J197" s="46"/>
      <c r="K197" s="46"/>
      <c r="L197" s="45"/>
      <c r="M197" s="45" t="s">
        <v>33</v>
      </c>
      <c r="N197" s="45"/>
    </row>
    <row r="198" spans="1:14" x14ac:dyDescent="0.25">
      <c r="A198" s="64"/>
      <c r="B198" s="67"/>
      <c r="C198" s="66"/>
      <c r="D198" s="66"/>
      <c r="E198" s="66"/>
      <c r="F198" s="67"/>
      <c r="G198" s="45"/>
      <c r="H198" s="45"/>
      <c r="I198" s="45"/>
      <c r="J198" s="46"/>
      <c r="K198" s="46"/>
      <c r="L198" s="45"/>
      <c r="M198" s="45"/>
      <c r="N198" s="45"/>
    </row>
    <row r="199" spans="1:14" x14ac:dyDescent="0.25">
      <c r="A199" s="64"/>
      <c r="B199" s="67"/>
      <c r="C199" s="66"/>
      <c r="D199" s="66"/>
      <c r="E199" s="66"/>
      <c r="F199" s="67"/>
      <c r="G199" s="45"/>
      <c r="H199" s="45"/>
      <c r="I199" s="45"/>
      <c r="J199" s="46"/>
      <c r="K199" s="46"/>
      <c r="L199" s="45"/>
      <c r="M199" s="45"/>
      <c r="N199" s="45"/>
    </row>
    <row r="200" spans="1:14" x14ac:dyDescent="0.25">
      <c r="A200" s="64"/>
      <c r="B200" s="67"/>
      <c r="C200" s="66"/>
      <c r="D200" s="66"/>
      <c r="E200" s="66"/>
      <c r="F200" s="67"/>
      <c r="G200" s="45"/>
      <c r="H200" s="45"/>
      <c r="I200" s="45"/>
      <c r="J200" s="46"/>
      <c r="K200" s="46"/>
      <c r="L200" s="45"/>
      <c r="M200" s="45"/>
      <c r="N200" s="45"/>
    </row>
    <row r="201" spans="1:14" x14ac:dyDescent="0.25">
      <c r="A201" s="64"/>
      <c r="B201" s="67"/>
      <c r="C201" s="66"/>
      <c r="D201" s="66"/>
      <c r="E201" s="66"/>
      <c r="F201" s="67"/>
      <c r="G201" s="45" t="s">
        <v>34</v>
      </c>
      <c r="H201" s="45"/>
      <c r="I201" s="45"/>
      <c r="J201" s="46"/>
      <c r="K201" s="46"/>
      <c r="L201" s="45"/>
      <c r="M201" s="45" t="s">
        <v>35</v>
      </c>
      <c r="N201" s="45"/>
    </row>
    <row r="202" spans="1:14" x14ac:dyDescent="0.25">
      <c r="A202" s="189"/>
      <c r="B202" s="49"/>
      <c r="C202" s="45"/>
      <c r="D202" s="45"/>
      <c r="E202" s="283"/>
      <c r="F202" s="46"/>
      <c r="G202" s="45"/>
      <c r="H202" s="45"/>
      <c r="I202" s="45"/>
      <c r="J202" s="229"/>
      <c r="K202" s="438"/>
      <c r="L202" s="44"/>
      <c r="M202" s="64"/>
      <c r="N202" s="45"/>
    </row>
    <row r="203" spans="1:14" x14ac:dyDescent="0.25">
      <c r="A203" s="189"/>
      <c r="B203" s="49"/>
      <c r="C203" s="45"/>
      <c r="D203" s="45"/>
      <c r="E203" s="283"/>
      <c r="F203" s="46"/>
      <c r="G203" s="45"/>
      <c r="H203" s="45"/>
      <c r="I203" s="45"/>
      <c r="J203" s="229"/>
      <c r="K203" s="438"/>
      <c r="L203" s="44"/>
      <c r="M203" s="64"/>
      <c r="N203" s="45"/>
    </row>
    <row r="204" spans="1:14" x14ac:dyDescent="0.25">
      <c r="A204" s="189"/>
      <c r="B204" s="49"/>
      <c r="C204" s="45"/>
      <c r="D204" s="45"/>
      <c r="E204" s="283"/>
      <c r="F204" s="46"/>
      <c r="G204" s="45"/>
      <c r="H204" s="45"/>
      <c r="I204" s="45"/>
      <c r="J204" s="229"/>
      <c r="K204" s="438"/>
      <c r="L204" s="44"/>
      <c r="M204" s="64"/>
      <c r="N204" s="45"/>
    </row>
    <row r="205" spans="1:14" x14ac:dyDescent="0.25">
      <c r="A205" s="189"/>
      <c r="B205" s="49"/>
      <c r="C205" s="45"/>
      <c r="D205" s="45"/>
      <c r="E205" s="283"/>
      <c r="F205" s="46"/>
      <c r="G205" s="45"/>
      <c r="H205" s="45"/>
      <c r="I205" s="45"/>
      <c r="J205" s="229"/>
      <c r="K205" s="438"/>
      <c r="L205" s="44"/>
      <c r="M205" s="64"/>
      <c r="N205" s="45"/>
    </row>
    <row r="206" spans="1:14" x14ac:dyDescent="0.25">
      <c r="A206" s="189"/>
      <c r="B206" s="49"/>
      <c r="C206" s="45"/>
      <c r="D206" s="45"/>
      <c r="E206" s="283"/>
      <c r="F206" s="46"/>
      <c r="G206" s="45"/>
      <c r="H206" s="45"/>
      <c r="I206" s="45"/>
      <c r="J206" s="229"/>
      <c r="K206" s="438"/>
      <c r="L206" s="44"/>
      <c r="M206" s="64"/>
      <c r="N206" s="45"/>
    </row>
    <row r="207" spans="1:14" x14ac:dyDescent="0.25">
      <c r="A207" s="189"/>
      <c r="B207" s="49"/>
      <c r="C207" s="45"/>
      <c r="D207" s="45"/>
      <c r="E207" s="283"/>
      <c r="F207" s="46"/>
      <c r="G207" s="45"/>
      <c r="H207" s="45"/>
      <c r="I207" s="45"/>
      <c r="J207" s="229"/>
      <c r="K207" s="438"/>
      <c r="L207" s="44"/>
      <c r="M207" s="64"/>
      <c r="N207" s="45"/>
    </row>
    <row r="208" spans="1:14" x14ac:dyDescent="0.25">
      <c r="A208" s="189"/>
      <c r="B208" s="49"/>
      <c r="C208" s="45"/>
      <c r="D208" s="45"/>
      <c r="E208" s="283"/>
      <c r="F208" s="46"/>
      <c r="G208" s="45"/>
      <c r="H208" s="45"/>
      <c r="I208" s="45"/>
      <c r="J208" s="229"/>
      <c r="K208" s="438"/>
      <c r="L208" s="44"/>
      <c r="M208" s="64"/>
      <c r="N208" s="45"/>
    </row>
    <row r="209" spans="1:14" x14ac:dyDescent="0.25">
      <c r="A209" s="189"/>
      <c r="B209" s="49"/>
      <c r="C209" s="45"/>
      <c r="D209" s="45"/>
      <c r="E209" s="283"/>
      <c r="F209" s="46"/>
      <c r="G209" s="45"/>
      <c r="H209" s="45"/>
      <c r="I209" s="45"/>
      <c r="J209" s="229"/>
      <c r="K209" s="438"/>
      <c r="L209" s="44"/>
      <c r="M209" s="64"/>
      <c r="N209" s="45"/>
    </row>
    <row r="210" spans="1:14" x14ac:dyDescent="0.25">
      <c r="A210" s="189"/>
      <c r="B210" s="49"/>
      <c r="C210" s="45"/>
      <c r="D210" s="45"/>
      <c r="E210" s="283"/>
      <c r="F210" s="46"/>
      <c r="G210" s="45"/>
      <c r="H210" s="45"/>
      <c r="I210" s="45"/>
      <c r="J210" s="229"/>
      <c r="K210" s="438"/>
      <c r="L210" s="44"/>
      <c r="M210" s="64"/>
      <c r="N210" s="45"/>
    </row>
    <row r="211" spans="1:14" x14ac:dyDescent="0.25">
      <c r="A211" s="189"/>
      <c r="B211" s="49"/>
      <c r="C211" s="45"/>
      <c r="D211" s="45"/>
      <c r="E211" s="283"/>
      <c r="F211" s="46"/>
      <c r="G211" s="45"/>
      <c r="H211" s="45"/>
      <c r="I211" s="45"/>
      <c r="J211" s="229"/>
      <c r="K211" s="438"/>
      <c r="L211" s="44"/>
      <c r="M211" s="64"/>
      <c r="N211" s="45"/>
    </row>
    <row r="212" spans="1:14" x14ac:dyDescent="0.25">
      <c r="A212" s="189"/>
      <c r="B212" s="49"/>
      <c r="C212" s="45"/>
      <c r="D212" s="45"/>
      <c r="E212" s="283"/>
      <c r="F212" s="46"/>
      <c r="G212" s="45"/>
      <c r="H212" s="45"/>
      <c r="I212" s="45"/>
      <c r="J212" s="229"/>
      <c r="K212" s="438"/>
      <c r="L212" s="44"/>
      <c r="M212" s="64"/>
      <c r="N212" s="45"/>
    </row>
    <row r="213" spans="1:14" x14ac:dyDescent="0.25">
      <c r="A213" s="189"/>
      <c r="B213" s="49"/>
      <c r="C213" s="45"/>
      <c r="D213" s="45"/>
      <c r="E213" s="283"/>
      <c r="F213" s="46"/>
      <c r="G213" s="45"/>
      <c r="H213" s="45"/>
      <c r="I213" s="45"/>
      <c r="J213" s="229"/>
      <c r="K213" s="438"/>
      <c r="L213" s="44"/>
      <c r="M213" s="64"/>
      <c r="N213" s="45"/>
    </row>
    <row r="214" spans="1:14" x14ac:dyDescent="0.25">
      <c r="A214" s="189"/>
      <c r="B214" s="49"/>
      <c r="C214" s="45"/>
      <c r="D214" s="45"/>
      <c r="E214" s="283"/>
      <c r="F214" s="46"/>
      <c r="G214" s="45"/>
      <c r="H214" s="45"/>
      <c r="I214" s="45"/>
      <c r="J214" s="229"/>
      <c r="K214" s="438"/>
      <c r="L214" s="44"/>
      <c r="M214" s="64"/>
      <c r="N214" s="45"/>
    </row>
    <row r="215" spans="1:14" x14ac:dyDescent="0.25">
      <c r="A215" s="189"/>
      <c r="B215" s="49"/>
      <c r="C215" s="45"/>
      <c r="D215" s="45"/>
      <c r="E215" s="283"/>
      <c r="F215" s="46"/>
      <c r="G215" s="45"/>
      <c r="H215" s="45"/>
      <c r="I215" s="45"/>
      <c r="J215" s="229"/>
      <c r="K215" s="438"/>
      <c r="L215" s="44"/>
      <c r="M215" s="64"/>
      <c r="N215" s="45"/>
    </row>
    <row r="216" spans="1:14" x14ac:dyDescent="0.25">
      <c r="A216" s="189"/>
      <c r="B216" s="49"/>
      <c r="C216" s="45"/>
      <c r="D216" s="45"/>
      <c r="E216" s="283"/>
      <c r="F216" s="46"/>
      <c r="G216" s="45"/>
      <c r="H216" s="45"/>
      <c r="I216" s="45"/>
      <c r="J216" s="229"/>
      <c r="K216" s="438"/>
      <c r="L216" s="44"/>
      <c r="M216" s="64"/>
      <c r="N216" s="45"/>
    </row>
    <row r="217" spans="1:14" x14ac:dyDescent="0.25">
      <c r="A217" s="189"/>
      <c r="B217" s="49"/>
      <c r="C217" s="45"/>
      <c r="D217" s="45"/>
      <c r="E217" s="283"/>
      <c r="F217" s="46"/>
      <c r="G217" s="45"/>
      <c r="H217" s="45"/>
      <c r="I217" s="45"/>
      <c r="J217" s="229"/>
      <c r="K217" s="438"/>
      <c r="L217" s="44"/>
      <c r="M217" s="64"/>
      <c r="N217" s="45"/>
    </row>
    <row r="218" spans="1:14" x14ac:dyDescent="0.25">
      <c r="A218" s="189"/>
      <c r="B218" s="49"/>
      <c r="C218" s="45"/>
      <c r="D218" s="45"/>
      <c r="E218" s="283"/>
      <c r="F218" s="46"/>
      <c r="G218" s="45"/>
      <c r="H218" s="45"/>
      <c r="I218" s="45"/>
      <c r="J218" s="229"/>
      <c r="K218" s="438"/>
      <c r="L218" s="44"/>
      <c r="M218" s="64"/>
      <c r="N218" s="45"/>
    </row>
    <row r="219" spans="1:14" x14ac:dyDescent="0.25">
      <c r="A219" s="189"/>
      <c r="B219" s="49"/>
      <c r="C219" s="45"/>
      <c r="D219" s="45"/>
      <c r="E219" s="283"/>
      <c r="F219" s="46"/>
      <c r="G219" s="45"/>
      <c r="H219" s="45"/>
      <c r="I219" s="45"/>
      <c r="J219" s="229"/>
      <c r="K219" s="438"/>
      <c r="L219" s="44"/>
      <c r="M219" s="64"/>
      <c r="N219" s="45"/>
    </row>
    <row r="220" spans="1:14" x14ac:dyDescent="0.25">
      <c r="A220" s="189"/>
      <c r="B220" s="49"/>
      <c r="C220" s="45"/>
      <c r="D220" s="45"/>
      <c r="E220" s="283"/>
      <c r="F220" s="46"/>
      <c r="G220" s="45"/>
      <c r="H220" s="45"/>
      <c r="I220" s="45"/>
      <c r="J220" s="229"/>
      <c r="K220" s="438"/>
      <c r="L220" s="44"/>
      <c r="M220" s="64"/>
      <c r="N220" s="45"/>
    </row>
    <row r="221" spans="1:14" x14ac:dyDescent="0.25">
      <c r="A221" s="189"/>
      <c r="B221" s="49"/>
      <c r="C221" s="45"/>
      <c r="D221" s="45"/>
      <c r="E221" s="283"/>
      <c r="F221" s="46"/>
      <c r="G221" s="45"/>
      <c r="H221" s="45"/>
      <c r="I221" s="45"/>
      <c r="J221" s="229"/>
      <c r="K221" s="438"/>
      <c r="L221" s="44"/>
      <c r="M221" s="64"/>
      <c r="N221" s="45"/>
    </row>
    <row r="222" spans="1:14" x14ac:dyDescent="0.25">
      <c r="A222" s="189"/>
      <c r="B222" s="49"/>
      <c r="C222" s="45"/>
      <c r="D222" s="45"/>
      <c r="E222" s="283"/>
      <c r="F222" s="46"/>
      <c r="G222" s="45"/>
      <c r="H222" s="45"/>
      <c r="I222" s="45"/>
      <c r="J222" s="229"/>
      <c r="K222" s="438"/>
      <c r="L222" s="44"/>
      <c r="M222" s="64"/>
      <c r="N222" s="45"/>
    </row>
    <row r="223" spans="1:14" x14ac:dyDescent="0.25">
      <c r="A223" s="189"/>
      <c r="B223" s="49"/>
      <c r="C223" s="45"/>
      <c r="D223" s="45"/>
      <c r="E223" s="283"/>
      <c r="F223" s="46"/>
      <c r="G223" s="45"/>
      <c r="H223" s="45"/>
      <c r="I223" s="45"/>
      <c r="J223" s="229"/>
      <c r="K223" s="438"/>
      <c r="L223" s="44"/>
      <c r="M223" s="64"/>
      <c r="N223" s="45"/>
    </row>
    <row r="224" spans="1:14" x14ac:dyDescent="0.25">
      <c r="A224" s="189"/>
      <c r="B224" s="49"/>
      <c r="C224" s="45"/>
      <c r="D224" s="45"/>
      <c r="E224" s="283"/>
      <c r="F224" s="46"/>
      <c r="G224" s="45"/>
      <c r="H224" s="45"/>
      <c r="I224" s="45"/>
      <c r="J224" s="229"/>
      <c r="K224" s="438"/>
      <c r="L224" s="44"/>
      <c r="M224" s="64"/>
      <c r="N224" s="45"/>
    </row>
    <row r="225" spans="1:14" x14ac:dyDescent="0.25">
      <c r="A225" s="189"/>
      <c r="B225" s="49"/>
      <c r="C225" s="45"/>
      <c r="D225" s="45"/>
      <c r="E225" s="283"/>
      <c r="F225" s="46"/>
      <c r="G225" s="45"/>
      <c r="H225" s="45"/>
      <c r="I225" s="45"/>
      <c r="J225" s="229"/>
      <c r="K225" s="438"/>
      <c r="L225" s="44"/>
      <c r="M225" s="64"/>
      <c r="N225" s="45"/>
    </row>
    <row r="226" spans="1:14" x14ac:dyDescent="0.25">
      <c r="A226" s="189"/>
      <c r="B226" s="49"/>
      <c r="C226" s="45"/>
      <c r="D226" s="45"/>
      <c r="E226" s="283"/>
      <c r="F226" s="46"/>
      <c r="G226" s="45"/>
      <c r="H226" s="45"/>
      <c r="I226" s="45"/>
      <c r="J226" s="229"/>
      <c r="K226" s="438"/>
      <c r="L226" s="44"/>
      <c r="M226" s="64"/>
      <c r="N226" s="45"/>
    </row>
    <row r="227" spans="1:14" x14ac:dyDescent="0.25">
      <c r="A227" s="189"/>
      <c r="B227" s="49"/>
      <c r="C227" s="45"/>
      <c r="D227" s="45"/>
      <c r="E227" s="283"/>
      <c r="F227" s="46"/>
      <c r="G227" s="45"/>
      <c r="H227" s="45"/>
      <c r="I227" s="45"/>
      <c r="J227" s="229"/>
      <c r="K227" s="438"/>
      <c r="L227" s="44"/>
      <c r="M227" s="64"/>
      <c r="N227" s="45"/>
    </row>
    <row r="228" spans="1:14" x14ac:dyDescent="0.25">
      <c r="A228" s="189"/>
      <c r="B228" s="49"/>
      <c r="C228" s="45"/>
      <c r="D228" s="45"/>
      <c r="E228" s="283"/>
      <c r="F228" s="46"/>
      <c r="G228" s="45"/>
      <c r="H228" s="45"/>
      <c r="I228" s="45"/>
      <c r="J228" s="229"/>
      <c r="K228" s="438"/>
      <c r="L228" s="44"/>
      <c r="M228" s="64"/>
      <c r="N228" s="45"/>
    </row>
    <row r="229" spans="1:14" x14ac:dyDescent="0.25">
      <c r="A229" s="189"/>
      <c r="B229" s="49"/>
      <c r="C229" s="45"/>
      <c r="D229" s="45"/>
      <c r="E229" s="283"/>
      <c r="F229" s="46"/>
      <c r="G229" s="45"/>
      <c r="H229" s="45"/>
      <c r="I229" s="45"/>
      <c r="J229" s="229"/>
      <c r="K229" s="438"/>
      <c r="L229" s="44"/>
      <c r="M229" s="64"/>
      <c r="N229" s="45"/>
    </row>
    <row r="230" spans="1:14" x14ac:dyDescent="0.25">
      <c r="A230" s="189"/>
      <c r="B230" s="49"/>
      <c r="C230" s="45"/>
      <c r="D230" s="45"/>
      <c r="E230" s="283"/>
      <c r="F230" s="46"/>
      <c r="G230" s="45"/>
      <c r="H230" s="45"/>
      <c r="I230" s="45"/>
      <c r="J230" s="229"/>
      <c r="K230" s="438"/>
      <c r="L230" s="44"/>
      <c r="M230" s="64"/>
      <c r="N230" s="45"/>
    </row>
    <row r="231" spans="1:14" x14ac:dyDescent="0.25">
      <c r="A231" s="189"/>
      <c r="B231" s="49"/>
      <c r="C231" s="45"/>
      <c r="D231" s="45"/>
      <c r="E231" s="283"/>
      <c r="F231" s="46"/>
      <c r="G231" s="45"/>
      <c r="H231" s="45"/>
      <c r="I231" s="45"/>
      <c r="J231" s="229"/>
      <c r="K231" s="438"/>
      <c r="L231" s="44"/>
      <c r="M231" s="64"/>
      <c r="N231" s="45"/>
    </row>
    <row r="232" spans="1:14" x14ac:dyDescent="0.25">
      <c r="A232" s="189"/>
      <c r="B232" s="49"/>
      <c r="C232" s="45"/>
      <c r="D232" s="45"/>
      <c r="E232" s="283"/>
      <c r="F232" s="46"/>
      <c r="G232" s="45"/>
      <c r="H232" s="45"/>
      <c r="I232" s="45"/>
      <c r="J232" s="229"/>
      <c r="K232" s="438"/>
      <c r="L232" s="44"/>
      <c r="M232" s="64"/>
      <c r="N232" s="45"/>
    </row>
    <row r="233" spans="1:14" x14ac:dyDescent="0.25">
      <c r="A233" s="189"/>
      <c r="B233" s="49"/>
      <c r="C233" s="45"/>
      <c r="D233" s="45"/>
      <c r="E233" s="283"/>
      <c r="F233" s="46"/>
      <c r="G233" s="45"/>
      <c r="H233" s="45"/>
      <c r="I233" s="45"/>
      <c r="J233" s="229"/>
      <c r="K233" s="438"/>
      <c r="L233" s="44"/>
      <c r="M233" s="64"/>
      <c r="N233" s="45"/>
    </row>
    <row r="234" spans="1:14" x14ac:dyDescent="0.25">
      <c r="A234" s="189"/>
      <c r="B234" s="49"/>
      <c r="C234" s="45"/>
      <c r="D234" s="45"/>
      <c r="E234" s="283"/>
      <c r="F234" s="46"/>
      <c r="G234" s="45"/>
      <c r="H234" s="45"/>
      <c r="I234" s="45"/>
      <c r="J234" s="229"/>
      <c r="K234" s="438"/>
      <c r="L234" s="44"/>
      <c r="M234" s="64"/>
      <c r="N234" s="45"/>
    </row>
    <row r="235" spans="1:14" x14ac:dyDescent="0.25">
      <c r="A235" s="189"/>
      <c r="B235" s="49"/>
      <c r="C235" s="45"/>
      <c r="D235" s="45"/>
      <c r="E235" s="283"/>
      <c r="F235" s="46"/>
      <c r="G235" s="45"/>
      <c r="H235" s="45"/>
      <c r="I235" s="45"/>
      <c r="J235" s="229"/>
      <c r="K235" s="438"/>
      <c r="L235" s="44"/>
      <c r="M235" s="64"/>
      <c r="N235" s="45"/>
    </row>
    <row r="236" spans="1:14" x14ac:dyDescent="0.25">
      <c r="A236" s="189"/>
      <c r="B236" s="49"/>
      <c r="C236" s="45"/>
      <c r="D236" s="45"/>
      <c r="E236" s="283"/>
      <c r="F236" s="46"/>
      <c r="G236" s="45"/>
      <c r="H236" s="45"/>
      <c r="I236" s="45"/>
      <c r="J236" s="229"/>
      <c r="K236" s="438"/>
      <c r="L236" s="44"/>
      <c r="M236" s="64"/>
      <c r="N236" s="45"/>
    </row>
    <row r="237" spans="1:14" x14ac:dyDescent="0.25">
      <c r="A237" s="189"/>
      <c r="B237" s="49"/>
      <c r="C237" s="45"/>
      <c r="D237" s="45"/>
      <c r="E237" s="283"/>
      <c r="F237" s="46"/>
      <c r="G237" s="45"/>
      <c r="H237" s="45"/>
      <c r="I237" s="45"/>
      <c r="J237" s="229"/>
      <c r="K237" s="438"/>
      <c r="L237" s="44"/>
      <c r="M237" s="64"/>
      <c r="N237" s="45"/>
    </row>
    <row r="238" spans="1:14" x14ac:dyDescent="0.25">
      <c r="A238" s="189"/>
      <c r="B238" s="49"/>
      <c r="C238" s="45"/>
      <c r="D238" s="45"/>
      <c r="E238" s="283"/>
      <c r="F238" s="46"/>
      <c r="G238" s="45"/>
      <c r="H238" s="45"/>
      <c r="I238" s="45"/>
      <c r="J238" s="229"/>
      <c r="K238" s="438"/>
      <c r="L238" s="44"/>
      <c r="M238" s="64"/>
      <c r="N238" s="45"/>
    </row>
    <row r="239" spans="1:14" x14ac:dyDescent="0.25">
      <c r="A239" s="189"/>
      <c r="B239" s="49"/>
      <c r="C239" s="45"/>
      <c r="D239" s="45"/>
      <c r="E239" s="283"/>
      <c r="F239" s="46"/>
      <c r="G239" s="45"/>
      <c r="H239" s="45"/>
      <c r="I239" s="45"/>
      <c r="J239" s="229"/>
      <c r="K239" s="438"/>
      <c r="L239" s="44"/>
      <c r="M239" s="64"/>
      <c r="N239" s="45"/>
    </row>
    <row r="240" spans="1:14" x14ac:dyDescent="0.25">
      <c r="A240" s="189"/>
      <c r="B240" s="49"/>
      <c r="C240" s="45"/>
      <c r="D240" s="45"/>
      <c r="E240" s="283"/>
      <c r="F240" s="46"/>
      <c r="G240" s="45"/>
      <c r="H240" s="45"/>
      <c r="I240" s="45"/>
      <c r="J240" s="229"/>
      <c r="K240" s="438"/>
      <c r="L240" s="44"/>
      <c r="M240" s="64"/>
      <c r="N240" s="45"/>
    </row>
    <row r="241" spans="1:14" x14ac:dyDescent="0.25">
      <c r="A241" s="189"/>
      <c r="B241" s="49"/>
      <c r="C241" s="45"/>
      <c r="D241" s="45"/>
      <c r="E241" s="283"/>
      <c r="F241" s="46"/>
      <c r="G241" s="45"/>
      <c r="H241" s="45"/>
      <c r="I241" s="45"/>
      <c r="J241" s="229"/>
      <c r="K241" s="438"/>
      <c r="L241" s="44"/>
      <c r="M241" s="64"/>
      <c r="N241" s="45"/>
    </row>
    <row r="242" spans="1:14" x14ac:dyDescent="0.25">
      <c r="A242" s="189"/>
      <c r="B242" s="49"/>
      <c r="C242" s="45"/>
      <c r="D242" s="45"/>
      <c r="E242" s="283"/>
      <c r="F242" s="46"/>
      <c r="G242" s="45"/>
      <c r="H242" s="45"/>
      <c r="I242" s="45"/>
      <c r="J242" s="229"/>
      <c r="K242" s="438"/>
      <c r="L242" s="44"/>
      <c r="M242" s="64"/>
      <c r="N242" s="45"/>
    </row>
    <row r="243" spans="1:14" x14ac:dyDescent="0.25">
      <c r="A243" s="189"/>
      <c r="B243" s="49"/>
      <c r="C243" s="45"/>
      <c r="D243" s="45"/>
      <c r="E243" s="283"/>
      <c r="F243" s="46"/>
      <c r="G243" s="45"/>
      <c r="H243" s="45"/>
      <c r="I243" s="45"/>
      <c r="J243" s="229"/>
      <c r="K243" s="438"/>
      <c r="L243" s="44"/>
      <c r="M243" s="64"/>
      <c r="N243" s="45"/>
    </row>
    <row r="244" spans="1:14" x14ac:dyDescent="0.25">
      <c r="A244" s="189"/>
      <c r="B244" s="49"/>
      <c r="C244" s="45"/>
      <c r="D244" s="45"/>
      <c r="E244" s="283"/>
      <c r="F244" s="46"/>
      <c r="G244" s="45"/>
      <c r="H244" s="45"/>
      <c r="I244" s="45"/>
      <c r="J244" s="229"/>
      <c r="K244" s="438"/>
      <c r="L244" s="44"/>
      <c r="M244" s="64"/>
      <c r="N244" s="45"/>
    </row>
    <row r="245" spans="1:14" x14ac:dyDescent="0.25">
      <c r="A245" s="189"/>
      <c r="B245" s="49"/>
      <c r="C245" s="45"/>
      <c r="D245" s="45"/>
      <c r="E245" s="283"/>
      <c r="F245" s="46"/>
      <c r="G245" s="45"/>
      <c r="H245" s="45"/>
      <c r="I245" s="45"/>
      <c r="J245" s="229"/>
      <c r="K245" s="438"/>
      <c r="L245" s="44"/>
      <c r="M245" s="64"/>
      <c r="N245" s="45"/>
    </row>
    <row r="246" spans="1:14" x14ac:dyDescent="0.25">
      <c r="A246" s="189"/>
      <c r="B246" s="49"/>
      <c r="C246" s="45"/>
      <c r="D246" s="45"/>
      <c r="E246" s="283"/>
      <c r="F246" s="46"/>
      <c r="G246" s="45"/>
      <c r="H246" s="45"/>
      <c r="I246" s="45"/>
      <c r="J246" s="229"/>
      <c r="K246" s="438"/>
      <c r="L246" s="44"/>
      <c r="M246" s="64"/>
      <c r="N246" s="45"/>
    </row>
    <row r="247" spans="1:14" x14ac:dyDescent="0.25">
      <c r="A247" s="189"/>
      <c r="B247" s="49"/>
      <c r="C247" s="45"/>
      <c r="D247" s="45"/>
      <c r="E247" s="283"/>
      <c r="F247" s="46"/>
      <c r="G247" s="45"/>
      <c r="H247" s="45"/>
      <c r="I247" s="45"/>
      <c r="J247" s="229"/>
      <c r="K247" s="438"/>
      <c r="L247" s="44"/>
      <c r="M247" s="64"/>
      <c r="N247" s="45"/>
    </row>
    <row r="248" spans="1:14" x14ac:dyDescent="0.25">
      <c r="A248" s="189"/>
      <c r="B248" s="49"/>
      <c r="C248" s="45"/>
      <c r="D248" s="45"/>
      <c r="E248" s="283"/>
      <c r="F248" s="46"/>
      <c r="G248" s="45"/>
      <c r="H248" s="45"/>
      <c r="I248" s="45"/>
      <c r="J248" s="229"/>
      <c r="K248" s="438"/>
      <c r="L248" s="44"/>
      <c r="M248" s="64"/>
      <c r="N248" s="45"/>
    </row>
    <row r="249" spans="1:14" x14ac:dyDescent="0.25">
      <c r="A249" s="189"/>
      <c r="B249" s="49"/>
      <c r="C249" s="45"/>
      <c r="D249" s="45"/>
      <c r="E249" s="283"/>
      <c r="F249" s="46"/>
      <c r="G249" s="45"/>
      <c r="H249" s="45"/>
      <c r="I249" s="45"/>
      <c r="J249" s="229"/>
      <c r="K249" s="438"/>
      <c r="L249" s="44"/>
      <c r="M249" s="64"/>
      <c r="N249" s="45"/>
    </row>
    <row r="250" spans="1:14" x14ac:dyDescent="0.25">
      <c r="A250" s="189"/>
      <c r="B250" s="49"/>
      <c r="C250" s="45"/>
      <c r="D250" s="45"/>
      <c r="E250" s="283"/>
      <c r="F250" s="46"/>
      <c r="G250" s="45"/>
      <c r="H250" s="45"/>
      <c r="I250" s="45"/>
      <c r="J250" s="229"/>
      <c r="K250" s="438"/>
      <c r="L250" s="44"/>
      <c r="M250" s="64"/>
      <c r="N250" s="45"/>
    </row>
    <row r="251" spans="1:14" x14ac:dyDescent="0.25">
      <c r="A251" s="189"/>
      <c r="B251" s="49"/>
      <c r="C251" s="45"/>
      <c r="D251" s="45"/>
      <c r="E251" s="283"/>
      <c r="F251" s="46"/>
      <c r="G251" s="45"/>
      <c r="H251" s="45"/>
      <c r="I251" s="45"/>
      <c r="J251" s="229"/>
      <c r="K251" s="438"/>
      <c r="L251" s="44"/>
      <c r="M251" s="64"/>
      <c r="N251" s="45"/>
    </row>
    <row r="252" spans="1:14" x14ac:dyDescent="0.25">
      <c r="A252" s="189"/>
      <c r="B252" s="49"/>
      <c r="C252" s="45"/>
      <c r="D252" s="45"/>
      <c r="E252" s="283"/>
      <c r="F252" s="46"/>
      <c r="G252" s="45"/>
      <c r="H252" s="45"/>
      <c r="I252" s="45"/>
      <c r="J252" s="229"/>
      <c r="K252" s="438"/>
      <c r="L252" s="44"/>
      <c r="M252" s="64"/>
      <c r="N252" s="45"/>
    </row>
  </sheetData>
  <mergeCells count="128">
    <mergeCell ref="A1:N1"/>
    <mergeCell ref="A2:N2"/>
    <mergeCell ref="A3:N3"/>
    <mergeCell ref="A4:N4"/>
    <mergeCell ref="A5:N5"/>
    <mergeCell ref="A6:N6"/>
    <mergeCell ref="N13:N14"/>
    <mergeCell ref="A15:A18"/>
    <mergeCell ref="K15:K18"/>
    <mergeCell ref="L15:L18"/>
    <mergeCell ref="M16:M17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A19:A22"/>
    <mergeCell ref="K19:K22"/>
    <mergeCell ref="L19:L22"/>
    <mergeCell ref="M20:M21"/>
    <mergeCell ref="A23:A26"/>
    <mergeCell ref="K23:K26"/>
    <mergeCell ref="L23:L26"/>
    <mergeCell ref="M24:M25"/>
    <mergeCell ref="M13:M14"/>
    <mergeCell ref="A35:A38"/>
    <mergeCell ref="K35:K38"/>
    <mergeCell ref="L35:L38"/>
    <mergeCell ref="M36:M37"/>
    <mergeCell ref="A61:N61"/>
    <mergeCell ref="A62:N62"/>
    <mergeCell ref="A27:A30"/>
    <mergeCell ref="K27:K30"/>
    <mergeCell ref="L27:L30"/>
    <mergeCell ref="M28:M29"/>
    <mergeCell ref="A31:A34"/>
    <mergeCell ref="K31:K34"/>
    <mergeCell ref="L31:L34"/>
    <mergeCell ref="M32:M33"/>
    <mergeCell ref="A63:N63"/>
    <mergeCell ref="A64:N64"/>
    <mergeCell ref="A65:N65"/>
    <mergeCell ref="A66:N66"/>
    <mergeCell ref="A73:A74"/>
    <mergeCell ref="B73:B74"/>
    <mergeCell ref="C73:C74"/>
    <mergeCell ref="D73:D74"/>
    <mergeCell ref="E73:E74"/>
    <mergeCell ref="F73:F74"/>
    <mergeCell ref="A79:A82"/>
    <mergeCell ref="K79:K82"/>
    <mergeCell ref="L79:L82"/>
    <mergeCell ref="M80:M81"/>
    <mergeCell ref="A117:N117"/>
    <mergeCell ref="A118:N118"/>
    <mergeCell ref="M73:M74"/>
    <mergeCell ref="N73:N74"/>
    <mergeCell ref="A75:A78"/>
    <mergeCell ref="K75:K78"/>
    <mergeCell ref="L75:L78"/>
    <mergeCell ref="M76:M77"/>
    <mergeCell ref="G73:G74"/>
    <mergeCell ref="H73:H74"/>
    <mergeCell ref="I73:I74"/>
    <mergeCell ref="J73:J74"/>
    <mergeCell ref="K73:K74"/>
    <mergeCell ref="L73:L74"/>
    <mergeCell ref="A119:N119"/>
    <mergeCell ref="A120:N120"/>
    <mergeCell ref="A121:N121"/>
    <mergeCell ref="A122:N122"/>
    <mergeCell ref="A129:A130"/>
    <mergeCell ref="B129:B130"/>
    <mergeCell ref="C129:C130"/>
    <mergeCell ref="D129:D130"/>
    <mergeCell ref="E129:E130"/>
    <mergeCell ref="F129:F130"/>
    <mergeCell ref="M129:M130"/>
    <mergeCell ref="N129:N130"/>
    <mergeCell ref="A131:A134"/>
    <mergeCell ref="K131:K134"/>
    <mergeCell ref="L131:L134"/>
    <mergeCell ref="M132:M133"/>
    <mergeCell ref="G129:G130"/>
    <mergeCell ref="H129:H130"/>
    <mergeCell ref="I129:I130"/>
    <mergeCell ref="J129:J130"/>
    <mergeCell ref="K129:K130"/>
    <mergeCell ref="L129:L130"/>
    <mergeCell ref="A174:N174"/>
    <mergeCell ref="A175:N175"/>
    <mergeCell ref="A176:N176"/>
    <mergeCell ref="A177:N177"/>
    <mergeCell ref="A178:N178"/>
    <mergeCell ref="A179:N179"/>
    <mergeCell ref="A135:A138"/>
    <mergeCell ref="K135:K138"/>
    <mergeCell ref="L135:L138"/>
    <mergeCell ref="M136:M137"/>
    <mergeCell ref="A139:A142"/>
    <mergeCell ref="K139:K142"/>
    <mergeCell ref="L139:L142"/>
    <mergeCell ref="M140:M141"/>
    <mergeCell ref="M186:M187"/>
    <mergeCell ref="N186:N187"/>
    <mergeCell ref="A188:A191"/>
    <mergeCell ref="K188:K191"/>
    <mergeCell ref="L188:L191"/>
    <mergeCell ref="M189:M190"/>
    <mergeCell ref="G186:G187"/>
    <mergeCell ref="H186:H187"/>
    <mergeCell ref="I186:I187"/>
    <mergeCell ref="J186:J187"/>
    <mergeCell ref="K186:K187"/>
    <mergeCell ref="L186:L187"/>
    <mergeCell ref="A186:A187"/>
    <mergeCell ref="B186:B187"/>
    <mergeCell ref="C186:C187"/>
    <mergeCell ref="D186:D187"/>
    <mergeCell ref="E186:E187"/>
    <mergeCell ref="F186:F1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60м жен.</vt:lpstr>
      <vt:lpstr>60м муж.</vt:lpstr>
      <vt:lpstr>200м жен.</vt:lpstr>
      <vt:lpstr>200м муж.</vt:lpstr>
      <vt:lpstr>400м жен.</vt:lpstr>
      <vt:lpstr>400м муж.</vt:lpstr>
      <vt:lpstr>800м жен.</vt:lpstr>
      <vt:lpstr>800м муж.</vt:lpstr>
      <vt:lpstr>1500м жен.</vt:lpstr>
      <vt:lpstr>1500м муж.</vt:lpstr>
      <vt:lpstr>3000м жен.</vt:lpstr>
      <vt:lpstr>3000м муж.</vt:lpstr>
      <vt:lpstr>2000м сп жен.</vt:lpstr>
      <vt:lpstr>2000м сп муж.</vt:lpstr>
      <vt:lpstr>60сб жен.</vt:lpstr>
      <vt:lpstr>60сб муж.</vt:lpstr>
      <vt:lpstr>пятиб.</vt:lpstr>
      <vt:lpstr>семиб.</vt:lpstr>
      <vt:lpstr>ядро</vt:lpstr>
      <vt:lpstr>длина</vt:lpstr>
      <vt:lpstr>тройной</vt:lpstr>
      <vt:lpstr>высота</vt:lpstr>
      <vt:lpstr>прил. выс.</vt:lpstr>
      <vt:lpstr>шест</vt:lpstr>
      <vt:lpstr>прил. шест</vt:lpstr>
      <vt:lpstr>эст. жен.</vt:lpstr>
      <vt:lpstr>эст. муж.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alex</cp:lastModifiedBy>
  <dcterms:created xsi:type="dcterms:W3CDTF">2015-06-05T18:17:20Z</dcterms:created>
  <dcterms:modified xsi:type="dcterms:W3CDTF">2020-01-14T14:09:42Z</dcterms:modified>
</cp:coreProperties>
</file>